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12405_student_uwtsd_ac_uk/Documents/Documents/Level 5/ACHA5010 Alternative Propulsion Systems/"/>
    </mc:Choice>
  </mc:AlternateContent>
  <xr:revisionPtr revIDLastSave="2756" documentId="13_ncr:1_{C887646C-3F32-4DD7-A9E7-1DD9FA21B0F7}" xr6:coauthVersionLast="47" xr6:coauthVersionMax="47" xr10:uidLastSave="{50F8C1C5-18B3-435D-A4C6-9ED296476394}"/>
  <bookViews>
    <workbookView xWindow="-98" yWindow="-98" windowWidth="20715" windowHeight="13155" tabRatio="835" xr2:uid="{00000000-000D-0000-FFFF-FFFF00000000}"/>
  </bookViews>
  <sheets>
    <sheet name="Dynamic Data" sheetId="1" r:id="rId1"/>
    <sheet name="KERS System Values" sheetId="9" r:id="rId2"/>
    <sheet name="Calculations" sheetId="2" r:id="rId3"/>
    <sheet name="Tractive &amp; Total Tractive Force" sheetId="6" r:id="rId4"/>
    <sheet name="Accel &amp; Braking Forces" sheetId="4" r:id="rId5"/>
    <sheet name="Driving Power" sheetId="7" r:id="rId6"/>
    <sheet name="Tractive Energy" sheetId="5" r:id="rId7"/>
    <sheet name="Braking Energy" sheetId="3" r:id="rId8"/>
    <sheet name="Cumulative Energy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9" l="1"/>
  <c r="F30" i="9"/>
  <c r="F19" i="9"/>
  <c r="C17" i="9"/>
  <c r="C9" i="1"/>
  <c r="C18" i="1"/>
  <c r="E14" i="9"/>
  <c r="C21" i="9"/>
  <c r="C4" i="1" l="1"/>
  <c r="C15" i="1" s="1"/>
  <c r="F9" i="1"/>
  <c r="F7" i="1"/>
  <c r="F16" i="1"/>
  <c r="F18" i="1"/>
  <c r="C6" i="1"/>
  <c r="H2" i="2" l="1"/>
  <c r="F2" i="2"/>
  <c r="F5" i="2"/>
  <c r="F13" i="2"/>
  <c r="F21" i="2"/>
  <c r="F29" i="2"/>
  <c r="F37" i="2"/>
  <c r="F45" i="2"/>
  <c r="F53" i="2"/>
  <c r="F61" i="2"/>
  <c r="F69" i="2"/>
  <c r="F74" i="2"/>
  <c r="F79" i="2"/>
  <c r="F87" i="2"/>
  <c r="F16" i="2"/>
  <c r="F19" i="2"/>
  <c r="F22" i="2"/>
  <c r="F25" i="2"/>
  <c r="F28" i="2"/>
  <c r="F31" i="2"/>
  <c r="F34" i="2"/>
  <c r="F91" i="2"/>
  <c r="F99" i="2"/>
  <c r="F107" i="2"/>
  <c r="F48" i="2"/>
  <c r="F51" i="2"/>
  <c r="F54" i="2"/>
  <c r="F57" i="2"/>
  <c r="F60" i="2"/>
  <c r="F63" i="2"/>
  <c r="F66" i="2"/>
  <c r="F72" i="2"/>
  <c r="F75" i="2"/>
  <c r="F78" i="2"/>
  <c r="F33" i="2"/>
  <c r="F41" i="2"/>
  <c r="F49" i="2"/>
  <c r="F73" i="2"/>
  <c r="F81" i="2"/>
  <c r="F85" i="2"/>
  <c r="F89" i="2"/>
  <c r="F92" i="2"/>
  <c r="F95" i="2"/>
  <c r="F98" i="2"/>
  <c r="F101" i="2"/>
  <c r="F104" i="2"/>
  <c r="F113" i="2"/>
  <c r="F126" i="2"/>
  <c r="F131" i="2"/>
  <c r="F139" i="2"/>
  <c r="F147" i="2"/>
  <c r="F155" i="2"/>
  <c r="F160" i="2"/>
  <c r="F173" i="2"/>
  <c r="F181" i="2"/>
  <c r="F189" i="2"/>
  <c r="F197" i="2"/>
  <c r="F202" i="2"/>
  <c r="F210" i="2"/>
  <c r="F218" i="2"/>
  <c r="F226" i="2"/>
  <c r="F234" i="2"/>
  <c r="F245" i="2"/>
  <c r="F250" i="2"/>
  <c r="F258" i="2"/>
  <c r="F263" i="2"/>
  <c r="F271" i="2"/>
  <c r="F279" i="2"/>
  <c r="F292" i="2"/>
  <c r="F297" i="2"/>
  <c r="F305" i="2"/>
  <c r="F313" i="2"/>
  <c r="F321" i="2"/>
  <c r="F334" i="2"/>
  <c r="F339" i="2"/>
  <c r="F347" i="2"/>
  <c r="F355" i="2"/>
  <c r="F363" i="2"/>
  <c r="F371" i="2"/>
  <c r="F379" i="2"/>
  <c r="F384" i="2"/>
  <c r="F397" i="2"/>
  <c r="F9" i="2"/>
  <c r="F17" i="2"/>
  <c r="F62" i="2"/>
  <c r="F70" i="2"/>
  <c r="F116" i="2"/>
  <c r="F121" i="2"/>
  <c r="F134" i="2"/>
  <c r="F142" i="2"/>
  <c r="F150" i="2"/>
  <c r="F158" i="2"/>
  <c r="F163" i="2"/>
  <c r="F168" i="2"/>
  <c r="F176" i="2"/>
  <c r="F184" i="2"/>
  <c r="F192" i="2"/>
  <c r="F205" i="2"/>
  <c r="F213" i="2"/>
  <c r="F221" i="2"/>
  <c r="F229" i="2"/>
  <c r="F237" i="2"/>
  <c r="F240" i="2"/>
  <c r="F253" i="2"/>
  <c r="F261" i="2"/>
  <c r="F266" i="2"/>
  <c r="F274" i="2"/>
  <c r="F282" i="2"/>
  <c r="F287" i="2"/>
  <c r="F300" i="2"/>
  <c r="F308" i="2"/>
  <c r="F316" i="2"/>
  <c r="F324" i="2"/>
  <c r="F329" i="2"/>
  <c r="F342" i="2"/>
  <c r="F350" i="2"/>
  <c r="F358" i="2"/>
  <c r="F366" i="2"/>
  <c r="F374" i="2"/>
  <c r="F382" i="2"/>
  <c r="F387" i="2"/>
  <c r="F392" i="2"/>
  <c r="F30" i="2"/>
  <c r="F38" i="2"/>
  <c r="F42" i="2"/>
  <c r="F46" i="2"/>
  <c r="F50" i="2"/>
  <c r="F58" i="2"/>
  <c r="F82" i="2"/>
  <c r="F86" i="2"/>
  <c r="F102" i="2"/>
  <c r="F105" i="2"/>
  <c r="F108" i="2"/>
  <c r="F111" i="2"/>
  <c r="F124" i="2"/>
  <c r="F129" i="2"/>
  <c r="F137" i="2"/>
  <c r="F145" i="2"/>
  <c r="F153" i="2"/>
  <c r="F166" i="2"/>
  <c r="F171" i="2"/>
  <c r="F179" i="2"/>
  <c r="F187" i="2"/>
  <c r="F195" i="2"/>
  <c r="F200" i="2"/>
  <c r="F208" i="2"/>
  <c r="F216" i="2"/>
  <c r="F224" i="2"/>
  <c r="F232" i="2"/>
  <c r="F243" i="2"/>
  <c r="F248" i="2"/>
  <c r="F256" i="2"/>
  <c r="F269" i="2"/>
  <c r="F277" i="2"/>
  <c r="F285" i="2"/>
  <c r="F290" i="2"/>
  <c r="F295" i="2"/>
  <c r="F303" i="2"/>
  <c r="F311" i="2"/>
  <c r="F6" i="2"/>
  <c r="F10" i="2"/>
  <c r="F14" i="2"/>
  <c r="F18" i="2"/>
  <c r="F26" i="2"/>
  <c r="F59" i="2"/>
  <c r="F67" i="2"/>
  <c r="F90" i="2"/>
  <c r="F93" i="2"/>
  <c r="F96" i="2"/>
  <c r="F114" i="2"/>
  <c r="F119" i="2"/>
  <c r="F132" i="2"/>
  <c r="F140" i="2"/>
  <c r="F148" i="2"/>
  <c r="F156" i="2"/>
  <c r="F161" i="2"/>
  <c r="F174" i="2"/>
  <c r="F182" i="2"/>
  <c r="F190" i="2"/>
  <c r="F198" i="2"/>
  <c r="F203" i="2"/>
  <c r="F211" i="2"/>
  <c r="F219" i="2"/>
  <c r="F227" i="2"/>
  <c r="F235" i="2"/>
  <c r="F246" i="2"/>
  <c r="F251" i="2"/>
  <c r="F259" i="2"/>
  <c r="F264" i="2"/>
  <c r="F272" i="2"/>
  <c r="F280" i="2"/>
  <c r="F293" i="2"/>
  <c r="F298" i="2"/>
  <c r="F306" i="2"/>
  <c r="F314" i="2"/>
  <c r="F322" i="2"/>
  <c r="F327" i="2"/>
  <c r="F340" i="2"/>
  <c r="F348" i="2"/>
  <c r="F356" i="2"/>
  <c r="F364" i="2"/>
  <c r="F372" i="2"/>
  <c r="F380" i="2"/>
  <c r="F385" i="2"/>
  <c r="F27" i="2"/>
  <c r="F35" i="2"/>
  <c r="F39" i="2"/>
  <c r="F43" i="2"/>
  <c r="F47" i="2"/>
  <c r="F55" i="2"/>
  <c r="F71" i="2"/>
  <c r="F83" i="2"/>
  <c r="F117" i="2"/>
  <c r="F122" i="2"/>
  <c r="F127" i="2"/>
  <c r="F135" i="2"/>
  <c r="F143" i="2"/>
  <c r="F151" i="2"/>
  <c r="F164" i="2"/>
  <c r="F169" i="2"/>
  <c r="F177" i="2"/>
  <c r="F185" i="2"/>
  <c r="F193" i="2"/>
  <c r="F206" i="2"/>
  <c r="F214" i="2"/>
  <c r="F222" i="2"/>
  <c r="F230" i="2"/>
  <c r="F238" i="2"/>
  <c r="F241" i="2"/>
  <c r="F254" i="2"/>
  <c r="F262" i="2"/>
  <c r="F267" i="2"/>
  <c r="F275" i="2"/>
  <c r="F283" i="2"/>
  <c r="F288" i="2"/>
  <c r="F301" i="2"/>
  <c r="F309" i="2"/>
  <c r="F317" i="2"/>
  <c r="F325" i="2"/>
  <c r="F330" i="2"/>
  <c r="F335" i="2"/>
  <c r="F343" i="2"/>
  <c r="F351" i="2"/>
  <c r="F359" i="2"/>
  <c r="F367" i="2"/>
  <c r="F375" i="2"/>
  <c r="F7" i="2"/>
  <c r="F11" i="2"/>
  <c r="F24" i="2"/>
  <c r="F32" i="2"/>
  <c r="F36" i="2"/>
  <c r="F40" i="2"/>
  <c r="F44" i="2"/>
  <c r="F52" i="2"/>
  <c r="F76" i="2"/>
  <c r="F80" i="2"/>
  <c r="F84" i="2"/>
  <c r="F88" i="2"/>
  <c r="F115" i="2"/>
  <c r="F120" i="2"/>
  <c r="F133" i="2"/>
  <c r="F141" i="2"/>
  <c r="F149" i="2"/>
  <c r="F157" i="2"/>
  <c r="F162" i="2"/>
  <c r="F167" i="2"/>
  <c r="F175" i="2"/>
  <c r="F183" i="2"/>
  <c r="F191" i="2"/>
  <c r="F204" i="2"/>
  <c r="F212" i="2"/>
  <c r="F220" i="2"/>
  <c r="F228" i="2"/>
  <c r="F236" i="2"/>
  <c r="F252" i="2"/>
  <c r="F260" i="2"/>
  <c r="F265" i="2"/>
  <c r="F273" i="2"/>
  <c r="F281" i="2"/>
  <c r="F294" i="2"/>
  <c r="F299" i="2"/>
  <c r="F307" i="2"/>
  <c r="F315" i="2"/>
  <c r="F323" i="2"/>
  <c r="F328" i="2"/>
  <c r="F341" i="2"/>
  <c r="F349" i="2"/>
  <c r="F357" i="2"/>
  <c r="F365" i="2"/>
  <c r="F373" i="2"/>
  <c r="F381" i="2"/>
  <c r="F386" i="2"/>
  <c r="F391" i="2"/>
  <c r="F8" i="2"/>
  <c r="F103" i="2"/>
  <c r="F125" i="2"/>
  <c r="F146" i="2"/>
  <c r="F188" i="2"/>
  <c r="F209" i="2"/>
  <c r="F304" i="2"/>
  <c r="F370" i="2"/>
  <c r="F377" i="2"/>
  <c r="F388" i="2"/>
  <c r="F393" i="2"/>
  <c r="F403" i="2"/>
  <c r="F411" i="2"/>
  <c r="F416" i="2"/>
  <c r="F429" i="2"/>
  <c r="F437" i="2"/>
  <c r="F442" i="2"/>
  <c r="F450" i="2"/>
  <c r="F458" i="2"/>
  <c r="F466" i="2"/>
  <c r="F474" i="2"/>
  <c r="F484" i="2"/>
  <c r="F492" i="2"/>
  <c r="F497" i="2"/>
  <c r="F505" i="2"/>
  <c r="F513" i="2"/>
  <c r="F521" i="2"/>
  <c r="F529" i="2"/>
  <c r="F537" i="2"/>
  <c r="F550" i="2"/>
  <c r="F552" i="2"/>
  <c r="F565" i="2"/>
  <c r="F573" i="2"/>
  <c r="F581" i="2"/>
  <c r="F589" i="2"/>
  <c r="F604" i="2"/>
  <c r="F612" i="2"/>
  <c r="F620" i="2"/>
  <c r="F628" i="2"/>
  <c r="F633" i="2"/>
  <c r="F646" i="2"/>
  <c r="F12" i="2"/>
  <c r="F77" i="2"/>
  <c r="F136" i="2"/>
  <c r="F178" i="2"/>
  <c r="F199" i="2"/>
  <c r="F231" i="2"/>
  <c r="F242" i="2"/>
  <c r="F284" i="2"/>
  <c r="F378" i="2"/>
  <c r="F383" i="2"/>
  <c r="F398" i="2"/>
  <c r="F406" i="2"/>
  <c r="F414" i="2"/>
  <c r="F419" i="2"/>
  <c r="F424" i="2"/>
  <c r="F432" i="2"/>
  <c r="F445" i="2"/>
  <c r="F453" i="2"/>
  <c r="F461" i="2"/>
  <c r="F469" i="2"/>
  <c r="F477" i="2"/>
  <c r="F479" i="2"/>
  <c r="F487" i="2"/>
  <c r="F500" i="2"/>
  <c r="F508" i="2"/>
  <c r="F516" i="2"/>
  <c r="F524" i="2"/>
  <c r="F532" i="2"/>
  <c r="F540" i="2"/>
  <c r="F545" i="2"/>
  <c r="F555" i="2"/>
  <c r="F560" i="2"/>
  <c r="F568" i="2"/>
  <c r="F576" i="2"/>
  <c r="F584" i="2"/>
  <c r="F594" i="2"/>
  <c r="F599" i="2"/>
  <c r="F607" i="2"/>
  <c r="F615" i="2"/>
  <c r="F623" i="2"/>
  <c r="F636" i="2"/>
  <c r="F641" i="2"/>
  <c r="F649" i="2"/>
  <c r="F657" i="2"/>
  <c r="F670" i="2"/>
  <c r="F678" i="2"/>
  <c r="F686" i="2"/>
  <c r="F694" i="2"/>
  <c r="F699" i="2"/>
  <c r="F704" i="2"/>
  <c r="F712" i="2"/>
  <c r="F720" i="2"/>
  <c r="F728" i="2"/>
  <c r="F15" i="2"/>
  <c r="F64" i="2"/>
  <c r="F94" i="2"/>
  <c r="F106" i="2"/>
  <c r="F138" i="2"/>
  <c r="F159" i="2"/>
  <c r="F180" i="2"/>
  <c r="F201" i="2"/>
  <c r="F233" i="2"/>
  <c r="F244" i="2"/>
  <c r="F286" i="2"/>
  <c r="F296" i="2"/>
  <c r="F336" i="2"/>
  <c r="F389" i="2"/>
  <c r="F394" i="2"/>
  <c r="F401" i="2"/>
  <c r="F409" i="2"/>
  <c r="F422" i="2"/>
  <c r="F427" i="2"/>
  <c r="F435" i="2"/>
  <c r="F440" i="2"/>
  <c r="F448" i="2"/>
  <c r="F456" i="2"/>
  <c r="F464" i="2"/>
  <c r="F472" i="2"/>
  <c r="F482" i="2"/>
  <c r="F490" i="2"/>
  <c r="F495" i="2"/>
  <c r="F503" i="2"/>
  <c r="F511" i="2"/>
  <c r="F519" i="2"/>
  <c r="F527" i="2"/>
  <c r="F535" i="2"/>
  <c r="F548" i="2"/>
  <c r="F558" i="2"/>
  <c r="F563" i="2"/>
  <c r="F571" i="2"/>
  <c r="F579" i="2"/>
  <c r="F587" i="2"/>
  <c r="F597" i="2"/>
  <c r="F602" i="2"/>
  <c r="F610" i="2"/>
  <c r="F618" i="2"/>
  <c r="F626" i="2"/>
  <c r="F631" i="2"/>
  <c r="F644" i="2"/>
  <c r="F65" i="2"/>
  <c r="F118" i="2"/>
  <c r="F128" i="2"/>
  <c r="F170" i="2"/>
  <c r="F223" i="2"/>
  <c r="F255" i="2"/>
  <c r="F276" i="2"/>
  <c r="F337" i="2"/>
  <c r="F344" i="2"/>
  <c r="F390" i="2"/>
  <c r="F395" i="2"/>
  <c r="F404" i="2"/>
  <c r="F412" i="2"/>
  <c r="F417" i="2"/>
  <c r="F430" i="2"/>
  <c r="F438" i="2"/>
  <c r="F443" i="2"/>
  <c r="F451" i="2"/>
  <c r="F459" i="2"/>
  <c r="F467" i="2"/>
  <c r="F475" i="2"/>
  <c r="F485" i="2"/>
  <c r="F493" i="2"/>
  <c r="F498" i="2"/>
  <c r="F506" i="2"/>
  <c r="F514" i="2"/>
  <c r="F522" i="2"/>
  <c r="F530" i="2"/>
  <c r="F538" i="2"/>
  <c r="F543" i="2"/>
  <c r="F553" i="2"/>
  <c r="F566" i="2"/>
  <c r="F574" i="2"/>
  <c r="F582" i="2"/>
  <c r="F590" i="2"/>
  <c r="F592" i="2"/>
  <c r="F605" i="2"/>
  <c r="F613" i="2"/>
  <c r="F621" i="2"/>
  <c r="F629" i="2"/>
  <c r="F634" i="2"/>
  <c r="F639" i="2"/>
  <c r="F647" i="2"/>
  <c r="F655" i="2"/>
  <c r="F668" i="2"/>
  <c r="F676" i="2"/>
  <c r="F684" i="2"/>
  <c r="F692" i="2"/>
  <c r="F697" i="2"/>
  <c r="F710" i="2"/>
  <c r="F718" i="2"/>
  <c r="F726" i="2"/>
  <c r="F734" i="2"/>
  <c r="F742" i="2"/>
  <c r="F750" i="2"/>
  <c r="F68" i="2"/>
  <c r="F97" i="2"/>
  <c r="F109" i="2"/>
  <c r="F130" i="2"/>
  <c r="F172" i="2"/>
  <c r="F225" i="2"/>
  <c r="F257" i="2"/>
  <c r="F278" i="2"/>
  <c r="F331" i="2"/>
  <c r="F338" i="2"/>
  <c r="F345" i="2"/>
  <c r="F352" i="2"/>
  <c r="F399" i="2"/>
  <c r="F407" i="2"/>
  <c r="F420" i="2"/>
  <c r="F425" i="2"/>
  <c r="F433" i="2"/>
  <c r="F446" i="2"/>
  <c r="F454" i="2"/>
  <c r="F462" i="2"/>
  <c r="F470" i="2"/>
  <c r="F478" i="2"/>
  <c r="F480" i="2"/>
  <c r="F488" i="2"/>
  <c r="F501" i="2"/>
  <c r="F509" i="2"/>
  <c r="F517" i="2"/>
  <c r="F525" i="2"/>
  <c r="F533" i="2"/>
  <c r="F541" i="2"/>
  <c r="F546" i="2"/>
  <c r="F551" i="2"/>
  <c r="F556" i="2"/>
  <c r="F561" i="2"/>
  <c r="F569" i="2"/>
  <c r="F577" i="2"/>
  <c r="F585" i="2"/>
  <c r="F595" i="2"/>
  <c r="F600" i="2"/>
  <c r="F608" i="2"/>
  <c r="F616" i="2"/>
  <c r="F624" i="2"/>
  <c r="F637" i="2"/>
  <c r="F642" i="2"/>
  <c r="F650" i="2"/>
  <c r="F658" i="2"/>
  <c r="F663" i="2"/>
  <c r="F671" i="2"/>
  <c r="F679" i="2"/>
  <c r="F687" i="2"/>
  <c r="F700" i="2"/>
  <c r="F705" i="2"/>
  <c r="F713" i="2"/>
  <c r="F721" i="2"/>
  <c r="F729" i="2"/>
  <c r="F20" i="2"/>
  <c r="F110" i="2"/>
  <c r="F152" i="2"/>
  <c r="F194" i="2"/>
  <c r="F215" i="2"/>
  <c r="F247" i="2"/>
  <c r="F268" i="2"/>
  <c r="F289" i="2"/>
  <c r="F310" i="2"/>
  <c r="F318" i="2"/>
  <c r="F332" i="2"/>
  <c r="F346" i="2"/>
  <c r="F353" i="2"/>
  <c r="F360" i="2"/>
  <c r="F396" i="2"/>
  <c r="F402" i="2"/>
  <c r="F410" i="2"/>
  <c r="F415" i="2"/>
  <c r="F428" i="2"/>
  <c r="F436" i="2"/>
  <c r="F441" i="2"/>
  <c r="F449" i="2"/>
  <c r="F457" i="2"/>
  <c r="F465" i="2"/>
  <c r="F473" i="2"/>
  <c r="F483" i="2"/>
  <c r="F491" i="2"/>
  <c r="F496" i="2"/>
  <c r="F504" i="2"/>
  <c r="F512" i="2"/>
  <c r="F520" i="2"/>
  <c r="F528" i="2"/>
  <c r="F536" i="2"/>
  <c r="F549" i="2"/>
  <c r="F564" i="2"/>
  <c r="F572" i="2"/>
  <c r="F580" i="2"/>
  <c r="F588" i="2"/>
  <c r="F598" i="2"/>
  <c r="F603" i="2"/>
  <c r="F611" i="2"/>
  <c r="F619" i="2"/>
  <c r="F627" i="2"/>
  <c r="F632" i="2"/>
  <c r="F645" i="2"/>
  <c r="F653" i="2"/>
  <c r="F661" i="2"/>
  <c r="F666" i="2"/>
  <c r="F674" i="2"/>
  <c r="F682" i="2"/>
  <c r="F690" i="2"/>
  <c r="F695" i="2"/>
  <c r="F708" i="2"/>
  <c r="F716" i="2"/>
  <c r="F724" i="2"/>
  <c r="F23" i="2"/>
  <c r="F217" i="2"/>
  <c r="F333" i="2"/>
  <c r="F361" i="2"/>
  <c r="F413" i="2"/>
  <c r="F423" i="2"/>
  <c r="F444" i="2"/>
  <c r="F476" i="2"/>
  <c r="F486" i="2"/>
  <c r="F507" i="2"/>
  <c r="F539" i="2"/>
  <c r="F559" i="2"/>
  <c r="F622" i="2"/>
  <c r="F662" i="2"/>
  <c r="F667" i="2"/>
  <c r="F683" i="2"/>
  <c r="F709" i="2"/>
  <c r="F725" i="2"/>
  <c r="F757" i="2"/>
  <c r="F762" i="2"/>
  <c r="F770" i="2"/>
  <c r="F778" i="2"/>
  <c r="F786" i="2"/>
  <c r="F794" i="2"/>
  <c r="F799" i="2"/>
  <c r="F812" i="2"/>
  <c r="F820" i="2"/>
  <c r="F825" i="2"/>
  <c r="F833" i="2"/>
  <c r="F841" i="2"/>
  <c r="F849" i="2"/>
  <c r="F857" i="2"/>
  <c r="F870" i="2"/>
  <c r="F875" i="2"/>
  <c r="F883" i="2"/>
  <c r="F888" i="2"/>
  <c r="F302" i="2"/>
  <c r="F362" i="2"/>
  <c r="F434" i="2"/>
  <c r="F455" i="2"/>
  <c r="F518" i="2"/>
  <c r="F570" i="2"/>
  <c r="F591" i="2"/>
  <c r="F601" i="2"/>
  <c r="F643" i="2"/>
  <c r="F652" i="2"/>
  <c r="F673" i="2"/>
  <c r="F689" i="2"/>
  <c r="F715" i="2"/>
  <c r="F731" i="2"/>
  <c r="F752" i="2"/>
  <c r="F765" i="2"/>
  <c r="F773" i="2"/>
  <c r="F781" i="2"/>
  <c r="F789" i="2"/>
  <c r="F797" i="2"/>
  <c r="F802" i="2"/>
  <c r="F807" i="2"/>
  <c r="F815" i="2"/>
  <c r="F828" i="2"/>
  <c r="F836" i="2"/>
  <c r="F844" i="2"/>
  <c r="F852" i="2"/>
  <c r="F860" i="2"/>
  <c r="F865" i="2"/>
  <c r="F878" i="2"/>
  <c r="F886" i="2"/>
  <c r="F891" i="2"/>
  <c r="F899" i="2"/>
  <c r="F907" i="2"/>
  <c r="F915" i="2"/>
  <c r="F923" i="2"/>
  <c r="F931" i="2"/>
  <c r="F939" i="2"/>
  <c r="F944" i="2"/>
  <c r="F957" i="2"/>
  <c r="F962" i="2"/>
  <c r="F970" i="2"/>
  <c r="F975" i="2"/>
  <c r="F988" i="2"/>
  <c r="F993" i="2"/>
  <c r="F1001" i="2"/>
  <c r="F1014" i="2"/>
  <c r="F1019" i="2"/>
  <c r="F1024" i="2"/>
  <c r="F1037" i="2"/>
  <c r="F1039" i="2"/>
  <c r="F1052" i="2"/>
  <c r="F100" i="2"/>
  <c r="F270" i="2"/>
  <c r="F312" i="2"/>
  <c r="F368" i="2"/>
  <c r="F405" i="2"/>
  <c r="F468" i="2"/>
  <c r="F499" i="2"/>
  <c r="F531" i="2"/>
  <c r="F583" i="2"/>
  <c r="F593" i="2"/>
  <c r="F614" i="2"/>
  <c r="F635" i="2"/>
  <c r="F669" i="2"/>
  <c r="F685" i="2"/>
  <c r="F711" i="2"/>
  <c r="F727" i="2"/>
  <c r="F735" i="2"/>
  <c r="F738" i="2"/>
  <c r="F741" i="2"/>
  <c r="F744" i="2"/>
  <c r="F747" i="2"/>
  <c r="F755" i="2"/>
  <c r="F760" i="2"/>
  <c r="F768" i="2"/>
  <c r="F776" i="2"/>
  <c r="F784" i="2"/>
  <c r="F792" i="2"/>
  <c r="F805" i="2"/>
  <c r="F810" i="2"/>
  <c r="F818" i="2"/>
  <c r="F823" i="2"/>
  <c r="F831" i="2"/>
  <c r="F839" i="2"/>
  <c r="F847" i="2"/>
  <c r="F855" i="2"/>
  <c r="F868" i="2"/>
  <c r="F873" i="2"/>
  <c r="F881" i="2"/>
  <c r="F894" i="2"/>
  <c r="F902" i="2"/>
  <c r="F910" i="2"/>
  <c r="F918" i="2"/>
  <c r="F926" i="2"/>
  <c r="F934" i="2"/>
  <c r="F942" i="2"/>
  <c r="F947" i="2"/>
  <c r="F952" i="2"/>
  <c r="F965" i="2"/>
  <c r="F973" i="2"/>
  <c r="F978" i="2"/>
  <c r="F983" i="2"/>
  <c r="F996" i="2"/>
  <c r="F1004" i="2"/>
  <c r="F1009" i="2"/>
  <c r="F1022" i="2"/>
  <c r="F1027" i="2"/>
  <c r="F1032" i="2"/>
  <c r="F1042" i="2"/>
  <c r="F144" i="2"/>
  <c r="F186" i="2"/>
  <c r="F369" i="2"/>
  <c r="F426" i="2"/>
  <c r="F447" i="2"/>
  <c r="F489" i="2"/>
  <c r="F510" i="2"/>
  <c r="F542" i="2"/>
  <c r="F562" i="2"/>
  <c r="F625" i="2"/>
  <c r="F659" i="2"/>
  <c r="F664" i="2"/>
  <c r="F680" i="2"/>
  <c r="F701" i="2"/>
  <c r="F706" i="2"/>
  <c r="F722" i="2"/>
  <c r="F732" i="2"/>
  <c r="F758" i="2"/>
  <c r="F763" i="2"/>
  <c r="F771" i="2"/>
  <c r="F779" i="2"/>
  <c r="F787" i="2"/>
  <c r="F795" i="2"/>
  <c r="F800" i="2"/>
  <c r="F813" i="2"/>
  <c r="F821" i="2"/>
  <c r="F826" i="2"/>
  <c r="F834" i="2"/>
  <c r="F842" i="2"/>
  <c r="F850" i="2"/>
  <c r="F858" i="2"/>
  <c r="F863" i="2"/>
  <c r="F876" i="2"/>
  <c r="F884" i="2"/>
  <c r="F889" i="2"/>
  <c r="F897" i="2"/>
  <c r="F905" i="2"/>
  <c r="F913" i="2"/>
  <c r="F921" i="2"/>
  <c r="F929" i="2"/>
  <c r="F937" i="2"/>
  <c r="F950" i="2"/>
  <c r="F955" i="2"/>
  <c r="F960" i="2"/>
  <c r="F968" i="2"/>
  <c r="F981" i="2"/>
  <c r="F986" i="2"/>
  <c r="F991" i="2"/>
  <c r="F999" i="2"/>
  <c r="F1012" i="2"/>
  <c r="F1017" i="2"/>
  <c r="F1030" i="2"/>
  <c r="F1035" i="2"/>
  <c r="F1045" i="2"/>
  <c r="F56" i="2"/>
  <c r="F112" i="2"/>
  <c r="F154" i="2"/>
  <c r="F196" i="2"/>
  <c r="F319" i="2"/>
  <c r="F418" i="2"/>
  <c r="F460" i="2"/>
  <c r="F523" i="2"/>
  <c r="F544" i="2"/>
  <c r="F554" i="2"/>
  <c r="F575" i="2"/>
  <c r="F606" i="2"/>
  <c r="F648" i="2"/>
  <c r="F654" i="2"/>
  <c r="F675" i="2"/>
  <c r="F691" i="2"/>
  <c r="F696" i="2"/>
  <c r="F717" i="2"/>
  <c r="F745" i="2"/>
  <c r="F748" i="2"/>
  <c r="F753" i="2"/>
  <c r="F766" i="2"/>
  <c r="F774" i="2"/>
  <c r="F782" i="2"/>
  <c r="F790" i="2"/>
  <c r="F798" i="2"/>
  <c r="F803" i="2"/>
  <c r="F808" i="2"/>
  <c r="F816" i="2"/>
  <c r="F829" i="2"/>
  <c r="F837" i="2"/>
  <c r="F845" i="2"/>
  <c r="F853" i="2"/>
  <c r="F861" i="2"/>
  <c r="F866" i="2"/>
  <c r="F871" i="2"/>
  <c r="F879" i="2"/>
  <c r="F892" i="2"/>
  <c r="F900" i="2"/>
  <c r="F908" i="2"/>
  <c r="F916" i="2"/>
  <c r="F924" i="2"/>
  <c r="F932" i="2"/>
  <c r="F940" i="2"/>
  <c r="F945" i="2"/>
  <c r="F958" i="2"/>
  <c r="F963" i="2"/>
  <c r="F971" i="2"/>
  <c r="F976" i="2"/>
  <c r="F989" i="2"/>
  <c r="F994" i="2"/>
  <c r="F1002" i="2"/>
  <c r="F1007" i="2"/>
  <c r="F1020" i="2"/>
  <c r="F1025" i="2"/>
  <c r="F1038" i="2"/>
  <c r="F1040" i="2"/>
  <c r="F1053" i="2"/>
  <c r="F239" i="2"/>
  <c r="F320" i="2"/>
  <c r="F376" i="2"/>
  <c r="F408" i="2"/>
  <c r="F439" i="2"/>
  <c r="F471" i="2"/>
  <c r="F481" i="2"/>
  <c r="F502" i="2"/>
  <c r="F534" i="2"/>
  <c r="F586" i="2"/>
  <c r="F596" i="2"/>
  <c r="F617" i="2"/>
  <c r="F638" i="2"/>
  <c r="F660" i="2"/>
  <c r="F665" i="2"/>
  <c r="F681" i="2"/>
  <c r="F702" i="2"/>
  <c r="F707" i="2"/>
  <c r="F723" i="2"/>
  <c r="F736" i="2"/>
  <c r="F739" i="2"/>
  <c r="F756" i="2"/>
  <c r="F761" i="2"/>
  <c r="F769" i="2"/>
  <c r="F777" i="2"/>
  <c r="F785" i="2"/>
  <c r="F793" i="2"/>
  <c r="F806" i="2"/>
  <c r="F811" i="2"/>
  <c r="F819" i="2"/>
  <c r="F824" i="2"/>
  <c r="F832" i="2"/>
  <c r="F840" i="2"/>
  <c r="F848" i="2"/>
  <c r="F856" i="2"/>
  <c r="F869" i="2"/>
  <c r="F874" i="2"/>
  <c r="F882" i="2"/>
  <c r="F887" i="2"/>
  <c r="F249" i="2"/>
  <c r="F291" i="2"/>
  <c r="F326" i="2"/>
  <c r="F354" i="2"/>
  <c r="F431" i="2"/>
  <c r="F452" i="2"/>
  <c r="F494" i="2"/>
  <c r="F515" i="2"/>
  <c r="F567" i="2"/>
  <c r="F630" i="2"/>
  <c r="F640" i="2"/>
  <c r="F656" i="2"/>
  <c r="F677" i="2"/>
  <c r="F693" i="2"/>
  <c r="F698" i="2"/>
  <c r="F703" i="2"/>
  <c r="F719" i="2"/>
  <c r="F733" i="2"/>
  <c r="F751" i="2"/>
  <c r="F764" i="2"/>
  <c r="F772" i="2"/>
  <c r="F780" i="2"/>
  <c r="F788" i="2"/>
  <c r="F796" i="2"/>
  <c r="F801" i="2"/>
  <c r="F814" i="2"/>
  <c r="F822" i="2"/>
  <c r="F827" i="2"/>
  <c r="F835" i="2"/>
  <c r="F843" i="2"/>
  <c r="F851" i="2"/>
  <c r="F859" i="2"/>
  <c r="F864" i="2"/>
  <c r="F877" i="2"/>
  <c r="F885" i="2"/>
  <c r="F890" i="2"/>
  <c r="F898" i="2"/>
  <c r="F906" i="2"/>
  <c r="F914" i="2"/>
  <c r="F922" i="2"/>
  <c r="F930" i="2"/>
  <c r="F938" i="2"/>
  <c r="F943" i="2"/>
  <c r="F956" i="2"/>
  <c r="F961" i="2"/>
  <c r="F969" i="2"/>
  <c r="F982" i="2"/>
  <c r="F987" i="2"/>
  <c r="F992" i="2"/>
  <c r="F1000" i="2"/>
  <c r="F1013" i="2"/>
  <c r="F1018" i="2"/>
  <c r="F1023" i="2"/>
  <c r="F1031" i="2"/>
  <c r="F1036" i="2"/>
  <c r="F1046" i="2"/>
  <c r="F4" i="2"/>
  <c r="F463" i="2"/>
  <c r="F547" i="2"/>
  <c r="F903" i="2"/>
  <c r="F917" i="2"/>
  <c r="F966" i="2"/>
  <c r="F1021" i="2"/>
  <c r="F1028" i="2"/>
  <c r="F1034" i="2"/>
  <c r="F1041" i="2"/>
  <c r="F1047" i="2"/>
  <c r="F1051" i="2"/>
  <c r="F1058" i="2"/>
  <c r="F1061" i="2"/>
  <c r="F1069" i="2"/>
  <c r="F1074" i="2"/>
  <c r="F1079" i="2"/>
  <c r="F1084" i="2"/>
  <c r="F1092" i="2"/>
  <c r="F1100" i="2"/>
  <c r="F1110" i="2"/>
  <c r="F1115" i="2"/>
  <c r="F1123" i="2"/>
  <c r="F1131" i="2"/>
  <c r="F1139" i="2"/>
  <c r="F1147" i="2"/>
  <c r="F1152" i="2"/>
  <c r="F1165" i="2"/>
  <c r="F1173" i="2"/>
  <c r="F1178" i="2"/>
  <c r="F1186" i="2"/>
  <c r="F1194" i="2"/>
  <c r="F1202" i="2"/>
  <c r="F1210" i="2"/>
  <c r="F1215" i="2"/>
  <c r="F1228" i="2"/>
  <c r="F1236" i="2"/>
  <c r="F1244" i="2"/>
  <c r="F1252" i="2"/>
  <c r="F1260" i="2"/>
  <c r="F1268" i="2"/>
  <c r="F1276" i="2"/>
  <c r="F1281" i="2"/>
  <c r="F1289" i="2"/>
  <c r="F1307" i="2"/>
  <c r="F1317" i="2"/>
  <c r="F1322" i="2"/>
  <c r="F1337" i="2"/>
  <c r="F1345" i="2"/>
  <c r="F1353" i="2"/>
  <c r="F1366" i="2"/>
  <c r="F1371" i="2"/>
  <c r="F1376" i="2"/>
  <c r="F1389" i="2"/>
  <c r="F1394" i="2"/>
  <c r="F1402" i="2"/>
  <c r="F1412" i="2"/>
  <c r="F1417" i="2"/>
  <c r="F1425" i="2"/>
  <c r="F1435" i="2"/>
  <c r="F1443" i="2"/>
  <c r="F1451" i="2"/>
  <c r="F1459" i="2"/>
  <c r="F1464" i="2"/>
  <c r="F557" i="2"/>
  <c r="F688" i="2"/>
  <c r="F730" i="2"/>
  <c r="F754" i="2"/>
  <c r="F775" i="2"/>
  <c r="F817" i="2"/>
  <c r="F838" i="2"/>
  <c r="F880" i="2"/>
  <c r="F896" i="2"/>
  <c r="F911" i="2"/>
  <c r="F925" i="2"/>
  <c r="F946" i="2"/>
  <c r="F953" i="2"/>
  <c r="F959" i="2"/>
  <c r="F974" i="2"/>
  <c r="F980" i="2"/>
  <c r="F1008" i="2"/>
  <c r="F1015" i="2"/>
  <c r="F1048" i="2"/>
  <c r="F1055" i="2"/>
  <c r="F1064" i="2"/>
  <c r="F1077" i="2"/>
  <c r="F1087" i="2"/>
  <c r="F1095" i="2"/>
  <c r="F1105" i="2"/>
  <c r="F1118" i="2"/>
  <c r="F1126" i="2"/>
  <c r="F1134" i="2"/>
  <c r="F1142" i="2"/>
  <c r="F1150" i="2"/>
  <c r="F1155" i="2"/>
  <c r="F1160" i="2"/>
  <c r="F1168" i="2"/>
  <c r="F1181" i="2"/>
  <c r="F1189" i="2"/>
  <c r="F1197" i="2"/>
  <c r="F1205" i="2"/>
  <c r="F1213" i="2"/>
  <c r="F1218" i="2"/>
  <c r="F1223" i="2"/>
  <c r="F1231" i="2"/>
  <c r="F1239" i="2"/>
  <c r="F1247" i="2"/>
  <c r="F1255" i="2"/>
  <c r="F1263" i="2"/>
  <c r="F1271" i="2"/>
  <c r="F1284" i="2"/>
  <c r="F1292" i="2"/>
  <c r="F1297" i="2"/>
  <c r="F1302" i="2"/>
  <c r="F1310" i="2"/>
  <c r="F1312" i="2"/>
  <c r="F1325" i="2"/>
  <c r="F1330" i="2"/>
  <c r="F1335" i="2"/>
  <c r="F1340" i="2"/>
  <c r="F1348" i="2"/>
  <c r="F1356" i="2"/>
  <c r="F1361" i="2"/>
  <c r="F1374" i="2"/>
  <c r="F1379" i="2"/>
  <c r="F1384" i="2"/>
  <c r="F1397" i="2"/>
  <c r="F1407" i="2"/>
  <c r="F1415" i="2"/>
  <c r="F1420" i="2"/>
  <c r="F1428" i="2"/>
  <c r="F1438" i="2"/>
  <c r="F1446" i="2"/>
  <c r="F1454" i="2"/>
  <c r="F1462" i="2"/>
  <c r="F1467" i="2"/>
  <c r="F1472" i="2"/>
  <c r="F1480" i="2"/>
  <c r="F1488" i="2"/>
  <c r="F1501" i="2"/>
  <c r="F1509" i="2"/>
  <c r="F1524" i="2"/>
  <c r="F1532" i="2"/>
  <c r="F1540" i="2"/>
  <c r="F1548" i="2"/>
  <c r="F1553" i="2"/>
  <c r="F1566" i="2"/>
  <c r="F1574" i="2"/>
  <c r="F1579" i="2"/>
  <c r="F1587" i="2"/>
  <c r="F1592" i="2"/>
  <c r="F1600" i="2"/>
  <c r="F1608" i="2"/>
  <c r="F1616" i="2"/>
  <c r="F1624" i="2"/>
  <c r="F1637" i="2"/>
  <c r="F1645" i="2"/>
  <c r="F1653" i="2"/>
  <c r="F1661" i="2"/>
  <c r="F1669" i="2"/>
  <c r="F1677" i="2"/>
  <c r="F1685" i="2"/>
  <c r="F1693" i="2"/>
  <c r="F1701" i="2"/>
  <c r="F1709" i="2"/>
  <c r="F1717" i="2"/>
  <c r="F1722" i="2"/>
  <c r="F1730" i="2"/>
  <c r="F1735" i="2"/>
  <c r="F1743" i="2"/>
  <c r="F1756" i="2"/>
  <c r="F1764" i="2"/>
  <c r="F1769" i="2"/>
  <c r="F1782" i="2"/>
  <c r="F1787" i="2"/>
  <c r="F1795" i="2"/>
  <c r="F1800" i="2"/>
  <c r="F1746" i="2"/>
  <c r="F1759" i="2"/>
  <c r="F1798" i="2"/>
  <c r="F123" i="2"/>
  <c r="F400" i="2"/>
  <c r="F651" i="2"/>
  <c r="F862" i="2"/>
  <c r="F904" i="2"/>
  <c r="F919" i="2"/>
  <c r="F933" i="2"/>
  <c r="F967" i="2"/>
  <c r="F995" i="2"/>
  <c r="F1029" i="2"/>
  <c r="F1043" i="2"/>
  <c r="F1059" i="2"/>
  <c r="F1067" i="2"/>
  <c r="F1072" i="2"/>
  <c r="F1082" i="2"/>
  <c r="F1090" i="2"/>
  <c r="F1098" i="2"/>
  <c r="F1108" i="2"/>
  <c r="F1113" i="2"/>
  <c r="F1121" i="2"/>
  <c r="F1129" i="2"/>
  <c r="F1137" i="2"/>
  <c r="F1145" i="2"/>
  <c r="F1158" i="2"/>
  <c r="F1163" i="2"/>
  <c r="F1171" i="2"/>
  <c r="F1176" i="2"/>
  <c r="F1184" i="2"/>
  <c r="F1192" i="2"/>
  <c r="F1200" i="2"/>
  <c r="F1208" i="2"/>
  <c r="F1221" i="2"/>
  <c r="F1226" i="2"/>
  <c r="F1234" i="2"/>
  <c r="F1242" i="2"/>
  <c r="F1250" i="2"/>
  <c r="F1258" i="2"/>
  <c r="F1266" i="2"/>
  <c r="F1274" i="2"/>
  <c r="F1279" i="2"/>
  <c r="F1287" i="2"/>
  <c r="F1305" i="2"/>
  <c r="F1315" i="2"/>
  <c r="F1320" i="2"/>
  <c r="F1333" i="2"/>
  <c r="F1343" i="2"/>
  <c r="F1351" i="2"/>
  <c r="F1364" i="2"/>
  <c r="F1369" i="2"/>
  <c r="F1382" i="2"/>
  <c r="F1387" i="2"/>
  <c r="F1392" i="2"/>
  <c r="F1400" i="2"/>
  <c r="F1405" i="2"/>
  <c r="F1410" i="2"/>
  <c r="F1423" i="2"/>
  <c r="F1433" i="2"/>
  <c r="F1441" i="2"/>
  <c r="F1449" i="2"/>
  <c r="F1457" i="2"/>
  <c r="F1470" i="2"/>
  <c r="F1475" i="2"/>
  <c r="F1483" i="2"/>
  <c r="F1491" i="2"/>
  <c r="F1496" i="2"/>
  <c r="F1504" i="2"/>
  <c r="F1514" i="2"/>
  <c r="F1519" i="2"/>
  <c r="F1527" i="2"/>
  <c r="F1535" i="2"/>
  <c r="F1543" i="2"/>
  <c r="F1551" i="2"/>
  <c r="F1556" i="2"/>
  <c r="F1561" i="2"/>
  <c r="F1569" i="2"/>
  <c r="F1582" i="2"/>
  <c r="F1590" i="2"/>
  <c r="F1595" i="2"/>
  <c r="F1603" i="2"/>
  <c r="F1611" i="2"/>
  <c r="F1619" i="2"/>
  <c r="F1627" i="2"/>
  <c r="F1632" i="2"/>
  <c r="F1640" i="2"/>
  <c r="F1648" i="2"/>
  <c r="F1656" i="2"/>
  <c r="F1664" i="2"/>
  <c r="F1672" i="2"/>
  <c r="F1680" i="2"/>
  <c r="F1688" i="2"/>
  <c r="F1696" i="2"/>
  <c r="F1704" i="2"/>
  <c r="F1712" i="2"/>
  <c r="F1725" i="2"/>
  <c r="F1733" i="2"/>
  <c r="F1738" i="2"/>
  <c r="F1751" i="2"/>
  <c r="F1767" i="2"/>
  <c r="F1772" i="2"/>
  <c r="F1777" i="2"/>
  <c r="F1790" i="2"/>
  <c r="F1447" i="2"/>
  <c r="F1489" i="2"/>
  <c r="F1510" i="2"/>
  <c r="F165" i="2"/>
  <c r="F578" i="2"/>
  <c r="F737" i="2"/>
  <c r="F759" i="2"/>
  <c r="F912" i="2"/>
  <c r="F927" i="2"/>
  <c r="F941" i="2"/>
  <c r="F948" i="2"/>
  <c r="F954" i="2"/>
  <c r="F1003" i="2"/>
  <c r="F1010" i="2"/>
  <c r="F1016" i="2"/>
  <c r="F1056" i="2"/>
  <c r="F1062" i="2"/>
  <c r="F1070" i="2"/>
  <c r="F1075" i="2"/>
  <c r="F1085" i="2"/>
  <c r="F1093" i="2"/>
  <c r="F1101" i="2"/>
  <c r="F1103" i="2"/>
  <c r="F1116" i="2"/>
  <c r="F1124" i="2"/>
  <c r="F1132" i="2"/>
  <c r="F1140" i="2"/>
  <c r="F1148" i="2"/>
  <c r="F1153" i="2"/>
  <c r="F1166" i="2"/>
  <c r="F1174" i="2"/>
  <c r="F1179" i="2"/>
  <c r="F1187" i="2"/>
  <c r="F1195" i="2"/>
  <c r="F1203" i="2"/>
  <c r="F1211" i="2"/>
  <c r="F1216" i="2"/>
  <c r="F1229" i="2"/>
  <c r="F1237" i="2"/>
  <c r="F1245" i="2"/>
  <c r="F1253" i="2"/>
  <c r="F1261" i="2"/>
  <c r="F1269" i="2"/>
  <c r="F1277" i="2"/>
  <c r="F1282" i="2"/>
  <c r="F1290" i="2"/>
  <c r="F1295" i="2"/>
  <c r="F1300" i="2"/>
  <c r="F1308" i="2"/>
  <c r="F1318" i="2"/>
  <c r="F1323" i="2"/>
  <c r="F1328" i="2"/>
  <c r="F1338" i="2"/>
  <c r="F1346" i="2"/>
  <c r="F1354" i="2"/>
  <c r="F1359" i="2"/>
  <c r="F1372" i="2"/>
  <c r="F1377" i="2"/>
  <c r="F1390" i="2"/>
  <c r="F1395" i="2"/>
  <c r="F1403" i="2"/>
  <c r="F1413" i="2"/>
  <c r="F1418" i="2"/>
  <c r="F1426" i="2"/>
  <c r="F1431" i="2"/>
  <c r="F1436" i="2"/>
  <c r="F1444" i="2"/>
  <c r="F1452" i="2"/>
  <c r="F1460" i="2"/>
  <c r="F1465" i="2"/>
  <c r="F1478" i="2"/>
  <c r="F1486" i="2"/>
  <c r="F1494" i="2"/>
  <c r="F1499" i="2"/>
  <c r="F1507" i="2"/>
  <c r="F1517" i="2"/>
  <c r="F1522" i="2"/>
  <c r="F1530" i="2"/>
  <c r="F1538" i="2"/>
  <c r="F1546" i="2"/>
  <c r="F1564" i="2"/>
  <c r="F1572" i="2"/>
  <c r="F1577" i="2"/>
  <c r="F1585" i="2"/>
  <c r="F1598" i="2"/>
  <c r="F1606" i="2"/>
  <c r="F1614" i="2"/>
  <c r="F1622" i="2"/>
  <c r="F1630" i="2"/>
  <c r="F1635" i="2"/>
  <c r="F1643" i="2"/>
  <c r="F1651" i="2"/>
  <c r="F1659" i="2"/>
  <c r="F1667" i="2"/>
  <c r="F1675" i="2"/>
  <c r="F1683" i="2"/>
  <c r="F1691" i="2"/>
  <c r="F1699" i="2"/>
  <c r="F1707" i="2"/>
  <c r="F1715" i="2"/>
  <c r="F1720" i="2"/>
  <c r="F1728" i="2"/>
  <c r="F1741" i="2"/>
  <c r="F1749" i="2"/>
  <c r="F1754" i="2"/>
  <c r="F1762" i="2"/>
  <c r="F1775" i="2"/>
  <c r="F1780" i="2"/>
  <c r="F1785" i="2"/>
  <c r="F1793" i="2"/>
  <c r="F207" i="2"/>
  <c r="F421" i="2"/>
  <c r="F740" i="2"/>
  <c r="F783" i="2"/>
  <c r="F804" i="2"/>
  <c r="F846" i="2"/>
  <c r="F867" i="2"/>
  <c r="F920" i="2"/>
  <c r="F935" i="2"/>
  <c r="F990" i="2"/>
  <c r="F997" i="2"/>
  <c r="F1044" i="2"/>
  <c r="F1049" i="2"/>
  <c r="F1065" i="2"/>
  <c r="F1078" i="2"/>
  <c r="F1080" i="2"/>
  <c r="F1088" i="2"/>
  <c r="F1096" i="2"/>
  <c r="F1106" i="2"/>
  <c r="F1111" i="2"/>
  <c r="F1119" i="2"/>
  <c r="F1127" i="2"/>
  <c r="F1135" i="2"/>
  <c r="F1143" i="2"/>
  <c r="F1156" i="2"/>
  <c r="F1161" i="2"/>
  <c r="F1169" i="2"/>
  <c r="F1182" i="2"/>
  <c r="F1190" i="2"/>
  <c r="F1198" i="2"/>
  <c r="F1206" i="2"/>
  <c r="F1214" i="2"/>
  <c r="F1219" i="2"/>
  <c r="F1224" i="2"/>
  <c r="F1232" i="2"/>
  <c r="F1240" i="2"/>
  <c r="F1248" i="2"/>
  <c r="F1256" i="2"/>
  <c r="F1264" i="2"/>
  <c r="F1272" i="2"/>
  <c r="F1285" i="2"/>
  <c r="F1293" i="2"/>
  <c r="F1298" i="2"/>
  <c r="F1303" i="2"/>
  <c r="F1313" i="2"/>
  <c r="F1326" i="2"/>
  <c r="F1331" i="2"/>
  <c r="F1341" i="2"/>
  <c r="F1349" i="2"/>
  <c r="F1357" i="2"/>
  <c r="F1362" i="2"/>
  <c r="F1367" i="2"/>
  <c r="F1375" i="2"/>
  <c r="F1380" i="2"/>
  <c r="F1385" i="2"/>
  <c r="F1398" i="2"/>
  <c r="F1408" i="2"/>
  <c r="F1421" i="2"/>
  <c r="F1429" i="2"/>
  <c r="F1439" i="2"/>
  <c r="F1455" i="2"/>
  <c r="F1463" i="2"/>
  <c r="F1473" i="2"/>
  <c r="F1481" i="2"/>
  <c r="F1502" i="2"/>
  <c r="F743" i="2"/>
  <c r="F928" i="2"/>
  <c r="F949" i="2"/>
  <c r="F977" i="2"/>
  <c r="F984" i="2"/>
  <c r="F1005" i="2"/>
  <c r="F1011" i="2"/>
  <c r="F1060" i="2"/>
  <c r="F1068" i="2"/>
  <c r="F1073" i="2"/>
  <c r="F1083" i="2"/>
  <c r="F1091" i="2"/>
  <c r="F1099" i="2"/>
  <c r="F1109" i="2"/>
  <c r="F1114" i="2"/>
  <c r="F1122" i="2"/>
  <c r="F1130" i="2"/>
  <c r="F1138" i="2"/>
  <c r="F1146" i="2"/>
  <c r="F1151" i="2"/>
  <c r="F1164" i="2"/>
  <c r="F1172" i="2"/>
  <c r="F1177" i="2"/>
  <c r="F1185" i="2"/>
  <c r="F1193" i="2"/>
  <c r="F1201" i="2"/>
  <c r="F1209" i="2"/>
  <c r="F1222" i="2"/>
  <c r="F1227" i="2"/>
  <c r="F1235" i="2"/>
  <c r="F1243" i="2"/>
  <c r="F1251" i="2"/>
  <c r="F1259" i="2"/>
  <c r="F1267" i="2"/>
  <c r="F1275" i="2"/>
  <c r="F1280" i="2"/>
  <c r="F1288" i="2"/>
  <c r="F1306" i="2"/>
  <c r="F1311" i="2"/>
  <c r="F1316" i="2"/>
  <c r="F1321" i="2"/>
  <c r="F1334" i="2"/>
  <c r="F1336" i="2"/>
  <c r="F1344" i="2"/>
  <c r="F1352" i="2"/>
  <c r="F1365" i="2"/>
  <c r="F1370" i="2"/>
  <c r="F1388" i="2"/>
  <c r="F1393" i="2"/>
  <c r="F1401" i="2"/>
  <c r="F1406" i="2"/>
  <c r="F1411" i="2"/>
  <c r="F1416" i="2"/>
  <c r="F1424" i="2"/>
  <c r="F1434" i="2"/>
  <c r="F1442" i="2"/>
  <c r="F1450" i="2"/>
  <c r="F1458" i="2"/>
  <c r="F1471" i="2"/>
  <c r="F1476" i="2"/>
  <c r="F1484" i="2"/>
  <c r="F1492" i="2"/>
  <c r="F1497" i="2"/>
  <c r="F1505" i="2"/>
  <c r="F1515" i="2"/>
  <c r="F1520" i="2"/>
  <c r="F1528" i="2"/>
  <c r="F1536" i="2"/>
  <c r="F1544" i="2"/>
  <c r="F1557" i="2"/>
  <c r="F1562" i="2"/>
  <c r="F1570" i="2"/>
  <c r="F1575" i="2"/>
  <c r="F1583" i="2"/>
  <c r="F1591" i="2"/>
  <c r="F1596" i="2"/>
  <c r="F1604" i="2"/>
  <c r="F1612" i="2"/>
  <c r="F1620" i="2"/>
  <c r="F1628" i="2"/>
  <c r="F1633" i="2"/>
  <c r="F1641" i="2"/>
  <c r="F1649" i="2"/>
  <c r="F1657" i="2"/>
  <c r="F1665" i="2"/>
  <c r="F1673" i="2"/>
  <c r="F1681" i="2"/>
  <c r="F1689" i="2"/>
  <c r="F1697" i="2"/>
  <c r="F1705" i="2"/>
  <c r="F1713" i="2"/>
  <c r="F1726" i="2"/>
  <c r="F1734" i="2"/>
  <c r="F1739" i="2"/>
  <c r="F1747" i="2"/>
  <c r="F1752" i="2"/>
  <c r="F1760" i="2"/>
  <c r="F1773" i="2"/>
  <c r="F1778" i="2"/>
  <c r="F1783" i="2"/>
  <c r="F1791" i="2"/>
  <c r="F1763" i="2"/>
  <c r="F1794" i="2"/>
  <c r="F1799" i="2"/>
  <c r="F526" i="2"/>
  <c r="F609" i="2"/>
  <c r="F672" i="2"/>
  <c r="F714" i="2"/>
  <c r="F746" i="2"/>
  <c r="F767" i="2"/>
  <c r="F809" i="2"/>
  <c r="F830" i="2"/>
  <c r="F872" i="2"/>
  <c r="F893" i="2"/>
  <c r="F901" i="2"/>
  <c r="F936" i="2"/>
  <c r="F964" i="2"/>
  <c r="F998" i="2"/>
  <c r="F1026" i="2"/>
  <c r="F1033" i="2"/>
  <c r="F1050" i="2"/>
  <c r="F1057" i="2"/>
  <c r="F1063" i="2"/>
  <c r="F1076" i="2"/>
  <c r="F1086" i="2"/>
  <c r="F1094" i="2"/>
  <c r="F1102" i="2"/>
  <c r="F1104" i="2"/>
  <c r="F1117" i="2"/>
  <c r="F1125" i="2"/>
  <c r="F1133" i="2"/>
  <c r="F1141" i="2"/>
  <c r="F1149" i="2"/>
  <c r="F1154" i="2"/>
  <c r="F1159" i="2"/>
  <c r="F1167" i="2"/>
  <c r="F1180" i="2"/>
  <c r="F1188" i="2"/>
  <c r="F1196" i="2"/>
  <c r="F1204" i="2"/>
  <c r="F1212" i="2"/>
  <c r="F1217" i="2"/>
  <c r="F1230" i="2"/>
  <c r="F1238" i="2"/>
  <c r="F1246" i="2"/>
  <c r="F1254" i="2"/>
  <c r="F1262" i="2"/>
  <c r="F1270" i="2"/>
  <c r="F1278" i="2"/>
  <c r="F1283" i="2"/>
  <c r="F1291" i="2"/>
  <c r="F1296" i="2"/>
  <c r="F1301" i="2"/>
  <c r="F1309" i="2"/>
  <c r="F1324" i="2"/>
  <c r="F1329" i="2"/>
  <c r="F1339" i="2"/>
  <c r="F1347" i="2"/>
  <c r="F1355" i="2"/>
  <c r="F1360" i="2"/>
  <c r="F1373" i="2"/>
  <c r="F1378" i="2"/>
  <c r="F1383" i="2"/>
  <c r="F1396" i="2"/>
  <c r="F1414" i="2"/>
  <c r="F1419" i="2"/>
  <c r="F1427" i="2"/>
  <c r="F1437" i="2"/>
  <c r="F1445" i="2"/>
  <c r="F1453" i="2"/>
  <c r="F1461" i="2"/>
  <c r="F1466" i="2"/>
  <c r="F1479" i="2"/>
  <c r="F1487" i="2"/>
  <c r="F1495" i="2"/>
  <c r="F1500" i="2"/>
  <c r="F1508" i="2"/>
  <c r="F1518" i="2"/>
  <c r="F1523" i="2"/>
  <c r="F1531" i="2"/>
  <c r="F1539" i="2"/>
  <c r="F1547" i="2"/>
  <c r="F1552" i="2"/>
  <c r="F1565" i="2"/>
  <c r="F1573" i="2"/>
  <c r="F1578" i="2"/>
  <c r="F1586" i="2"/>
  <c r="F1599" i="2"/>
  <c r="F1607" i="2"/>
  <c r="F1615" i="2"/>
  <c r="F1623" i="2"/>
  <c r="F1631" i="2"/>
  <c r="F1636" i="2"/>
  <c r="F1644" i="2"/>
  <c r="F1652" i="2"/>
  <c r="F1660" i="2"/>
  <c r="F1668" i="2"/>
  <c r="F1676" i="2"/>
  <c r="F1684" i="2"/>
  <c r="F1692" i="2"/>
  <c r="F1700" i="2"/>
  <c r="F1708" i="2"/>
  <c r="F1716" i="2"/>
  <c r="F1721" i="2"/>
  <c r="F1729" i="2"/>
  <c r="F1742" i="2"/>
  <c r="F1750" i="2"/>
  <c r="F1755" i="2"/>
  <c r="F1768" i="2"/>
  <c r="F1781" i="2"/>
  <c r="F1786" i="2"/>
  <c r="F791" i="2"/>
  <c r="F972" i="2"/>
  <c r="F1273" i="2"/>
  <c r="F1294" i="2"/>
  <c r="F1314" i="2"/>
  <c r="F1456" i="2"/>
  <c r="F1511" i="2"/>
  <c r="F1525" i="2"/>
  <c r="F1560" i="2"/>
  <c r="F1567" i="2"/>
  <c r="F1581" i="2"/>
  <c r="F1588" i="2"/>
  <c r="F1602" i="2"/>
  <c r="F1609" i="2"/>
  <c r="F1658" i="2"/>
  <c r="F1687" i="2"/>
  <c r="F1694" i="2"/>
  <c r="F1736" i="2"/>
  <c r="F1757" i="2"/>
  <c r="F1771" i="2"/>
  <c r="F1784" i="2"/>
  <c r="F1766" i="2"/>
  <c r="F1516" i="2"/>
  <c r="F1706" i="2"/>
  <c r="F1580" i="2"/>
  <c r="F1714" i="2"/>
  <c r="F1770" i="2"/>
  <c r="F979" i="2"/>
  <c r="F1066" i="2"/>
  <c r="F1107" i="2"/>
  <c r="F1128" i="2"/>
  <c r="F1170" i="2"/>
  <c r="F1191" i="2"/>
  <c r="F1233" i="2"/>
  <c r="F1358" i="2"/>
  <c r="F1399" i="2"/>
  <c r="F1440" i="2"/>
  <c r="F1482" i="2"/>
  <c r="F1503" i="2"/>
  <c r="F1512" i="2"/>
  <c r="F1526" i="2"/>
  <c r="F1533" i="2"/>
  <c r="F1554" i="2"/>
  <c r="F1568" i="2"/>
  <c r="F1589" i="2"/>
  <c r="F1610" i="2"/>
  <c r="F1617" i="2"/>
  <c r="F1638" i="2"/>
  <c r="F1666" i="2"/>
  <c r="F1695" i="2"/>
  <c r="F1702" i="2"/>
  <c r="F1723" i="2"/>
  <c r="F1737" i="2"/>
  <c r="F1744" i="2"/>
  <c r="F1758" i="2"/>
  <c r="F1765" i="2"/>
  <c r="F1792" i="2"/>
  <c r="F1639" i="2"/>
  <c r="F1674" i="2"/>
  <c r="F1703" i="2"/>
  <c r="F1724" i="2"/>
  <c r="F1745" i="2"/>
  <c r="F1350" i="2"/>
  <c r="F1498" i="2"/>
  <c r="F1558" i="2"/>
  <c r="F1642" i="2"/>
  <c r="F1727" i="2"/>
  <c r="F1748" i="2"/>
  <c r="F1776" i="2"/>
  <c r="F1797" i="2"/>
  <c r="F909" i="2"/>
  <c r="F1144" i="2"/>
  <c r="F1545" i="2"/>
  <c r="F1629" i="2"/>
  <c r="F1686" i="2"/>
  <c r="F985" i="2"/>
  <c r="F1089" i="2"/>
  <c r="F1257" i="2"/>
  <c r="F1299" i="2"/>
  <c r="F1319" i="2"/>
  <c r="F1381" i="2"/>
  <c r="F1422" i="2"/>
  <c r="F1493" i="2"/>
  <c r="F1513" i="2"/>
  <c r="F1534" i="2"/>
  <c r="F1541" i="2"/>
  <c r="F1555" i="2"/>
  <c r="F1618" i="2"/>
  <c r="F1625" i="2"/>
  <c r="F1646" i="2"/>
  <c r="F1710" i="2"/>
  <c r="F1731" i="2"/>
  <c r="F1779" i="2"/>
  <c r="F1120" i="2"/>
  <c r="F1593" i="2"/>
  <c r="F1081" i="2"/>
  <c r="F854" i="2"/>
  <c r="F1071" i="2"/>
  <c r="F1112" i="2"/>
  <c r="F1175" i="2"/>
  <c r="F1342" i="2"/>
  <c r="F1363" i="2"/>
  <c r="F1404" i="2"/>
  <c r="F1474" i="2"/>
  <c r="F1542" i="2"/>
  <c r="F1549" i="2"/>
  <c r="F1576" i="2"/>
  <c r="F1597" i="2"/>
  <c r="F1626" i="2"/>
  <c r="F1647" i="2"/>
  <c r="F1654" i="2"/>
  <c r="F1682" i="2"/>
  <c r="F1711" i="2"/>
  <c r="F1718" i="2"/>
  <c r="F1732" i="2"/>
  <c r="F1801" i="2"/>
  <c r="F1789" i="2"/>
  <c r="F1225" i="2"/>
  <c r="F1468" i="2"/>
  <c r="F1469" i="2"/>
  <c r="F1601" i="2"/>
  <c r="F1136" i="2"/>
  <c r="F1157" i="2"/>
  <c r="F1199" i="2"/>
  <c r="F1220" i="2"/>
  <c r="F1241" i="2"/>
  <c r="F1304" i="2"/>
  <c r="F1386" i="2"/>
  <c r="F1448" i="2"/>
  <c r="F1485" i="2"/>
  <c r="F1506" i="2"/>
  <c r="F1521" i="2"/>
  <c r="F1550" i="2"/>
  <c r="F1563" i="2"/>
  <c r="F1584" i="2"/>
  <c r="F1605" i="2"/>
  <c r="F1655" i="2"/>
  <c r="F1662" i="2"/>
  <c r="F1690" i="2"/>
  <c r="F1719" i="2"/>
  <c r="F1753" i="2"/>
  <c r="F1774" i="2"/>
  <c r="F1788" i="2"/>
  <c r="F1802" i="2"/>
  <c r="F1740" i="2"/>
  <c r="F1761" i="2"/>
  <c r="F1796" i="2"/>
  <c r="F749" i="2"/>
  <c r="F1183" i="2"/>
  <c r="F1432" i="2"/>
  <c r="F1621" i="2"/>
  <c r="F1671" i="2"/>
  <c r="F1249" i="2"/>
  <c r="F1332" i="2"/>
  <c r="F1559" i="2"/>
  <c r="F1650" i="2"/>
  <c r="F1679" i="2"/>
  <c r="F895" i="2"/>
  <c r="F951" i="2"/>
  <c r="F1006" i="2"/>
  <c r="F1054" i="2"/>
  <c r="F1097" i="2"/>
  <c r="F1265" i="2"/>
  <c r="F1286" i="2"/>
  <c r="F1327" i="2"/>
  <c r="F1368" i="2"/>
  <c r="F1409" i="2"/>
  <c r="F1430" i="2"/>
  <c r="F1529" i="2"/>
  <c r="F1571" i="2"/>
  <c r="F1613" i="2"/>
  <c r="F1634" i="2"/>
  <c r="F1663" i="2"/>
  <c r="F1670" i="2"/>
  <c r="F1698" i="2"/>
  <c r="F1162" i="2"/>
  <c r="F1391" i="2"/>
  <c r="F1477" i="2"/>
  <c r="F1537" i="2"/>
  <c r="F1678" i="2"/>
  <c r="F1207" i="2"/>
  <c r="F1490" i="2"/>
  <c r="F1594" i="2"/>
  <c r="F3" i="2"/>
  <c r="C14" i="1"/>
  <c r="F4" i="1"/>
  <c r="F5" i="1" s="1"/>
  <c r="F13" i="1"/>
  <c r="F14" i="1" s="1"/>
  <c r="H7" i="2" l="1"/>
  <c r="H15" i="2"/>
  <c r="H23" i="2"/>
  <c r="H31" i="2"/>
  <c r="H39" i="2"/>
  <c r="H47" i="2"/>
  <c r="H55" i="2"/>
  <c r="H63" i="2"/>
  <c r="H76" i="2"/>
  <c r="H81" i="2"/>
  <c r="H239" i="2"/>
  <c r="H6" i="2"/>
  <c r="H9" i="2"/>
  <c r="H12" i="2"/>
  <c r="H58" i="2"/>
  <c r="H61" i="2"/>
  <c r="H64" i="2"/>
  <c r="H67" i="2"/>
  <c r="H70" i="2"/>
  <c r="H93" i="2"/>
  <c r="H101" i="2"/>
  <c r="H109" i="2"/>
  <c r="H26" i="2"/>
  <c r="H29" i="2"/>
  <c r="H32" i="2"/>
  <c r="H35" i="2"/>
  <c r="H38" i="2"/>
  <c r="H41" i="2"/>
  <c r="H44" i="2"/>
  <c r="H80" i="2"/>
  <c r="H83" i="2"/>
  <c r="H86" i="2"/>
  <c r="H8" i="2"/>
  <c r="H16" i="2"/>
  <c r="H20" i="2"/>
  <c r="H24" i="2"/>
  <c r="H28" i="2"/>
  <c r="H36" i="2"/>
  <c r="H69" i="2"/>
  <c r="H115" i="2"/>
  <c r="H120" i="2"/>
  <c r="H133" i="2"/>
  <c r="H141" i="2"/>
  <c r="H149" i="2"/>
  <c r="H157" i="2"/>
  <c r="H162" i="2"/>
  <c r="H167" i="2"/>
  <c r="H175" i="2"/>
  <c r="H183" i="2"/>
  <c r="H191" i="2"/>
  <c r="H204" i="2"/>
  <c r="H212" i="2"/>
  <c r="H220" i="2"/>
  <c r="H228" i="2"/>
  <c r="H236" i="2"/>
  <c r="H252" i="2"/>
  <c r="H260" i="2"/>
  <c r="H265" i="2"/>
  <c r="H273" i="2"/>
  <c r="H281" i="2"/>
  <c r="H294" i="2"/>
  <c r="H299" i="2"/>
  <c r="H307" i="2"/>
  <c r="H315" i="2"/>
  <c r="H323" i="2"/>
  <c r="H328" i="2"/>
  <c r="H341" i="2"/>
  <c r="H349" i="2"/>
  <c r="H357" i="2"/>
  <c r="H365" i="2"/>
  <c r="H373" i="2"/>
  <c r="H381" i="2"/>
  <c r="H386" i="2"/>
  <c r="H391" i="2"/>
  <c r="H4" i="2"/>
  <c r="H37" i="2"/>
  <c r="H45" i="2"/>
  <c r="H49" i="2"/>
  <c r="H53" i="2"/>
  <c r="H57" i="2"/>
  <c r="H65" i="2"/>
  <c r="H73" i="2"/>
  <c r="H77" i="2"/>
  <c r="H85" i="2"/>
  <c r="H104" i="2"/>
  <c r="H107" i="2"/>
  <c r="H110" i="2"/>
  <c r="H118" i="2"/>
  <c r="H123" i="2"/>
  <c r="H128" i="2"/>
  <c r="H136" i="2"/>
  <c r="H144" i="2"/>
  <c r="H152" i="2"/>
  <c r="H165" i="2"/>
  <c r="H170" i="2"/>
  <c r="H178" i="2"/>
  <c r="H186" i="2"/>
  <c r="H194" i="2"/>
  <c r="H199" i="2"/>
  <c r="H207" i="2"/>
  <c r="H215" i="2"/>
  <c r="H223" i="2"/>
  <c r="H231" i="2"/>
  <c r="H242" i="2"/>
  <c r="H247" i="2"/>
  <c r="H255" i="2"/>
  <c r="H268" i="2"/>
  <c r="H276" i="2"/>
  <c r="H284" i="2"/>
  <c r="H289" i="2"/>
  <c r="H302" i="2"/>
  <c r="H310" i="2"/>
  <c r="H318" i="2"/>
  <c r="H326" i="2"/>
  <c r="H331" i="2"/>
  <c r="H336" i="2"/>
  <c r="H344" i="2"/>
  <c r="H352" i="2"/>
  <c r="H360" i="2"/>
  <c r="H368" i="2"/>
  <c r="H376" i="2"/>
  <c r="H389" i="2"/>
  <c r="H394" i="2"/>
  <c r="H5" i="2"/>
  <c r="H13" i="2"/>
  <c r="H17" i="2"/>
  <c r="H21" i="2"/>
  <c r="H25" i="2"/>
  <c r="H33" i="2"/>
  <c r="H66" i="2"/>
  <c r="H89" i="2"/>
  <c r="H92" i="2"/>
  <c r="H95" i="2"/>
  <c r="H98" i="2"/>
  <c r="H113" i="2"/>
  <c r="H126" i="2"/>
  <c r="H131" i="2"/>
  <c r="H139" i="2"/>
  <c r="H147" i="2"/>
  <c r="H155" i="2"/>
  <c r="H160" i="2"/>
  <c r="H173" i="2"/>
  <c r="H181" i="2"/>
  <c r="H189" i="2"/>
  <c r="H197" i="2"/>
  <c r="H202" i="2"/>
  <c r="H210" i="2"/>
  <c r="H218" i="2"/>
  <c r="H226" i="2"/>
  <c r="H234" i="2"/>
  <c r="H245" i="2"/>
  <c r="H250" i="2"/>
  <c r="H258" i="2"/>
  <c r="H263" i="2"/>
  <c r="H271" i="2"/>
  <c r="H279" i="2"/>
  <c r="H292" i="2"/>
  <c r="H297" i="2"/>
  <c r="H305" i="2"/>
  <c r="H34" i="2"/>
  <c r="H42" i="2"/>
  <c r="H46" i="2"/>
  <c r="H50" i="2"/>
  <c r="H54" i="2"/>
  <c r="H62" i="2"/>
  <c r="H74" i="2"/>
  <c r="H78" i="2"/>
  <c r="H82" i="2"/>
  <c r="H116" i="2"/>
  <c r="H121" i="2"/>
  <c r="H134" i="2"/>
  <c r="H142" i="2"/>
  <c r="H150" i="2"/>
  <c r="H158" i="2"/>
  <c r="H163" i="2"/>
  <c r="H168" i="2"/>
  <c r="H176" i="2"/>
  <c r="H184" i="2"/>
  <c r="H192" i="2"/>
  <c r="H205" i="2"/>
  <c r="H213" i="2"/>
  <c r="H221" i="2"/>
  <c r="H229" i="2"/>
  <c r="H237" i="2"/>
  <c r="H240" i="2"/>
  <c r="H253" i="2"/>
  <c r="H261" i="2"/>
  <c r="H266" i="2"/>
  <c r="H274" i="2"/>
  <c r="H282" i="2"/>
  <c r="H287" i="2"/>
  <c r="H300" i="2"/>
  <c r="H308" i="2"/>
  <c r="H316" i="2"/>
  <c r="H324" i="2"/>
  <c r="H329" i="2"/>
  <c r="H342" i="2"/>
  <c r="H350" i="2"/>
  <c r="H358" i="2"/>
  <c r="H366" i="2"/>
  <c r="H374" i="2"/>
  <c r="H382" i="2"/>
  <c r="H387" i="2"/>
  <c r="H392" i="2"/>
  <c r="H10" i="2"/>
  <c r="H14" i="2"/>
  <c r="H18" i="2"/>
  <c r="H22" i="2"/>
  <c r="H30" i="2"/>
  <c r="H96" i="2"/>
  <c r="H99" i="2"/>
  <c r="H102" i="2"/>
  <c r="H105" i="2"/>
  <c r="H108" i="2"/>
  <c r="H111" i="2"/>
  <c r="H124" i="2"/>
  <c r="H129" i="2"/>
  <c r="H137" i="2"/>
  <c r="H145" i="2"/>
  <c r="H153" i="2"/>
  <c r="H166" i="2"/>
  <c r="H171" i="2"/>
  <c r="H179" i="2"/>
  <c r="H187" i="2"/>
  <c r="H195" i="2"/>
  <c r="H200" i="2"/>
  <c r="H208" i="2"/>
  <c r="H216" i="2"/>
  <c r="H224" i="2"/>
  <c r="H232" i="2"/>
  <c r="H243" i="2"/>
  <c r="H248" i="2"/>
  <c r="H256" i="2"/>
  <c r="H269" i="2"/>
  <c r="H277" i="2"/>
  <c r="H285" i="2"/>
  <c r="H290" i="2"/>
  <c r="H295" i="2"/>
  <c r="H303" i="2"/>
  <c r="H311" i="2"/>
  <c r="H319" i="2"/>
  <c r="H332" i="2"/>
  <c r="H337" i="2"/>
  <c r="H345" i="2"/>
  <c r="H353" i="2"/>
  <c r="H361" i="2"/>
  <c r="H369" i="2"/>
  <c r="H377" i="2"/>
  <c r="H11" i="2"/>
  <c r="H19" i="2"/>
  <c r="H27" i="2"/>
  <c r="H117" i="2"/>
  <c r="H122" i="2"/>
  <c r="H127" i="2"/>
  <c r="H135" i="2"/>
  <c r="H143" i="2"/>
  <c r="H151" i="2"/>
  <c r="H164" i="2"/>
  <c r="H169" i="2"/>
  <c r="H177" i="2"/>
  <c r="H185" i="2"/>
  <c r="H193" i="2"/>
  <c r="H206" i="2"/>
  <c r="H214" i="2"/>
  <c r="H222" i="2"/>
  <c r="H230" i="2"/>
  <c r="H238" i="2"/>
  <c r="H241" i="2"/>
  <c r="H254" i="2"/>
  <c r="H262" i="2"/>
  <c r="H267" i="2"/>
  <c r="H275" i="2"/>
  <c r="H283" i="2"/>
  <c r="H288" i="2"/>
  <c r="H301" i="2"/>
  <c r="H309" i="2"/>
  <c r="H317" i="2"/>
  <c r="H325" i="2"/>
  <c r="H330" i="2"/>
  <c r="H335" i="2"/>
  <c r="H343" i="2"/>
  <c r="H351" i="2"/>
  <c r="H359" i="2"/>
  <c r="H367" i="2"/>
  <c r="H375" i="2"/>
  <c r="H388" i="2"/>
  <c r="H393" i="2"/>
  <c r="H43" i="2"/>
  <c r="H59" i="2"/>
  <c r="H75" i="2"/>
  <c r="H90" i="2"/>
  <c r="H114" i="2"/>
  <c r="H156" i="2"/>
  <c r="H198" i="2"/>
  <c r="H219" i="2"/>
  <c r="H251" i="2"/>
  <c r="H272" i="2"/>
  <c r="H293" i="2"/>
  <c r="H313" i="2"/>
  <c r="H320" i="2"/>
  <c r="H327" i="2"/>
  <c r="H334" i="2"/>
  <c r="H348" i="2"/>
  <c r="H355" i="2"/>
  <c r="H362" i="2"/>
  <c r="H397" i="2"/>
  <c r="H405" i="2"/>
  <c r="H413" i="2"/>
  <c r="H418" i="2"/>
  <c r="H423" i="2"/>
  <c r="H431" i="2"/>
  <c r="H444" i="2"/>
  <c r="H452" i="2"/>
  <c r="H460" i="2"/>
  <c r="H468" i="2"/>
  <c r="H476" i="2"/>
  <c r="H486" i="2"/>
  <c r="H494" i="2"/>
  <c r="H499" i="2"/>
  <c r="H507" i="2"/>
  <c r="H515" i="2"/>
  <c r="H523" i="2"/>
  <c r="H531" i="2"/>
  <c r="H539" i="2"/>
  <c r="H544" i="2"/>
  <c r="H554" i="2"/>
  <c r="H559" i="2"/>
  <c r="H567" i="2"/>
  <c r="H575" i="2"/>
  <c r="H583" i="2"/>
  <c r="H593" i="2"/>
  <c r="H606" i="2"/>
  <c r="H614" i="2"/>
  <c r="H622" i="2"/>
  <c r="H630" i="2"/>
  <c r="H635" i="2"/>
  <c r="H640" i="2"/>
  <c r="H648" i="2"/>
  <c r="H60" i="2"/>
  <c r="H91" i="2"/>
  <c r="H103" i="2"/>
  <c r="H125" i="2"/>
  <c r="H146" i="2"/>
  <c r="H188" i="2"/>
  <c r="H209" i="2"/>
  <c r="H304" i="2"/>
  <c r="H314" i="2"/>
  <c r="H321" i="2"/>
  <c r="H356" i="2"/>
  <c r="H363" i="2"/>
  <c r="H370" i="2"/>
  <c r="H400" i="2"/>
  <c r="H408" i="2"/>
  <c r="H421" i="2"/>
  <c r="H426" i="2"/>
  <c r="H434" i="2"/>
  <c r="H439" i="2"/>
  <c r="H447" i="2"/>
  <c r="H455" i="2"/>
  <c r="H463" i="2"/>
  <c r="H471" i="2"/>
  <c r="H481" i="2"/>
  <c r="H489" i="2"/>
  <c r="H502" i="2"/>
  <c r="H510" i="2"/>
  <c r="H518" i="2"/>
  <c r="H526" i="2"/>
  <c r="H534" i="2"/>
  <c r="H542" i="2"/>
  <c r="H547" i="2"/>
  <c r="H557" i="2"/>
  <c r="H562" i="2"/>
  <c r="H570" i="2"/>
  <c r="H578" i="2"/>
  <c r="H586" i="2"/>
  <c r="H591" i="2"/>
  <c r="H596" i="2"/>
  <c r="H601" i="2"/>
  <c r="H609" i="2"/>
  <c r="H617" i="2"/>
  <c r="H625" i="2"/>
  <c r="H638" i="2"/>
  <c r="H643" i="2"/>
  <c r="H651" i="2"/>
  <c r="H659" i="2"/>
  <c r="H664" i="2"/>
  <c r="H672" i="2"/>
  <c r="H680" i="2"/>
  <c r="H688" i="2"/>
  <c r="H701" i="2"/>
  <c r="H706" i="2"/>
  <c r="H714" i="2"/>
  <c r="H722" i="2"/>
  <c r="H730" i="2"/>
  <c r="H79" i="2"/>
  <c r="H148" i="2"/>
  <c r="H190" i="2"/>
  <c r="H211" i="2"/>
  <c r="H264" i="2"/>
  <c r="H306" i="2"/>
  <c r="H322" i="2"/>
  <c r="H364" i="2"/>
  <c r="H371" i="2"/>
  <c r="H378" i="2"/>
  <c r="H383" i="2"/>
  <c r="H403" i="2"/>
  <c r="H411" i="2"/>
  <c r="H416" i="2"/>
  <c r="H429" i="2"/>
  <c r="H437" i="2"/>
  <c r="H442" i="2"/>
  <c r="H450" i="2"/>
  <c r="H458" i="2"/>
  <c r="H466" i="2"/>
  <c r="H474" i="2"/>
  <c r="H484" i="2"/>
  <c r="H492" i="2"/>
  <c r="H497" i="2"/>
  <c r="H505" i="2"/>
  <c r="H513" i="2"/>
  <c r="H521" i="2"/>
  <c r="H529" i="2"/>
  <c r="H537" i="2"/>
  <c r="H550" i="2"/>
  <c r="H552" i="2"/>
  <c r="H565" i="2"/>
  <c r="H573" i="2"/>
  <c r="H581" i="2"/>
  <c r="H589" i="2"/>
  <c r="H604" i="2"/>
  <c r="H612" i="2"/>
  <c r="H620" i="2"/>
  <c r="H628" i="2"/>
  <c r="H633" i="2"/>
  <c r="H646" i="2"/>
  <c r="H48" i="2"/>
  <c r="H94" i="2"/>
  <c r="H106" i="2"/>
  <c r="H138" i="2"/>
  <c r="H159" i="2"/>
  <c r="H180" i="2"/>
  <c r="H201" i="2"/>
  <c r="H233" i="2"/>
  <c r="H244" i="2"/>
  <c r="H286" i="2"/>
  <c r="H296" i="2"/>
  <c r="H372" i="2"/>
  <c r="H379" i="2"/>
  <c r="H384" i="2"/>
  <c r="H398" i="2"/>
  <c r="H406" i="2"/>
  <c r="H414" i="2"/>
  <c r="H419" i="2"/>
  <c r="H424" i="2"/>
  <c r="H432" i="2"/>
  <c r="H445" i="2"/>
  <c r="H453" i="2"/>
  <c r="H461" i="2"/>
  <c r="H469" i="2"/>
  <c r="H477" i="2"/>
  <c r="H479" i="2"/>
  <c r="H487" i="2"/>
  <c r="H500" i="2"/>
  <c r="H508" i="2"/>
  <c r="H516" i="2"/>
  <c r="H524" i="2"/>
  <c r="H532" i="2"/>
  <c r="H540" i="2"/>
  <c r="H545" i="2"/>
  <c r="H555" i="2"/>
  <c r="H560" i="2"/>
  <c r="H568" i="2"/>
  <c r="H576" i="2"/>
  <c r="H584" i="2"/>
  <c r="H594" i="2"/>
  <c r="H599" i="2"/>
  <c r="H607" i="2"/>
  <c r="H615" i="2"/>
  <c r="H623" i="2"/>
  <c r="H636" i="2"/>
  <c r="H641" i="2"/>
  <c r="H649" i="2"/>
  <c r="H657" i="2"/>
  <c r="H670" i="2"/>
  <c r="H678" i="2"/>
  <c r="H686" i="2"/>
  <c r="H694" i="2"/>
  <c r="H699" i="2"/>
  <c r="H704" i="2"/>
  <c r="H712" i="2"/>
  <c r="H720" i="2"/>
  <c r="H728" i="2"/>
  <c r="H736" i="2"/>
  <c r="H744" i="2"/>
  <c r="H51" i="2"/>
  <c r="H119" i="2"/>
  <c r="H140" i="2"/>
  <c r="H161" i="2"/>
  <c r="H182" i="2"/>
  <c r="H203" i="2"/>
  <c r="H235" i="2"/>
  <c r="H246" i="2"/>
  <c r="H298" i="2"/>
  <c r="H390" i="2"/>
  <c r="H395" i="2"/>
  <c r="H401" i="2"/>
  <c r="H409" i="2"/>
  <c r="H422" i="2"/>
  <c r="H427" i="2"/>
  <c r="H435" i="2"/>
  <c r="H440" i="2"/>
  <c r="H448" i="2"/>
  <c r="H456" i="2"/>
  <c r="H464" i="2"/>
  <c r="H472" i="2"/>
  <c r="H482" i="2"/>
  <c r="H490" i="2"/>
  <c r="H495" i="2"/>
  <c r="H503" i="2"/>
  <c r="H511" i="2"/>
  <c r="H519" i="2"/>
  <c r="H527" i="2"/>
  <c r="H535" i="2"/>
  <c r="H548" i="2"/>
  <c r="H558" i="2"/>
  <c r="H563" i="2"/>
  <c r="H571" i="2"/>
  <c r="H579" i="2"/>
  <c r="H587" i="2"/>
  <c r="H597" i="2"/>
  <c r="H602" i="2"/>
  <c r="H610" i="2"/>
  <c r="H618" i="2"/>
  <c r="H626" i="2"/>
  <c r="H631" i="2"/>
  <c r="H644" i="2"/>
  <c r="H652" i="2"/>
  <c r="H660" i="2"/>
  <c r="H665" i="2"/>
  <c r="H673" i="2"/>
  <c r="H681" i="2"/>
  <c r="H689" i="2"/>
  <c r="H702" i="2"/>
  <c r="H707" i="2"/>
  <c r="H715" i="2"/>
  <c r="H723" i="2"/>
  <c r="H52" i="2"/>
  <c r="H68" i="2"/>
  <c r="H84" i="2"/>
  <c r="H97" i="2"/>
  <c r="H130" i="2"/>
  <c r="H172" i="2"/>
  <c r="H225" i="2"/>
  <c r="H257" i="2"/>
  <c r="H278" i="2"/>
  <c r="H338" i="2"/>
  <c r="H380" i="2"/>
  <c r="H385" i="2"/>
  <c r="H404" i="2"/>
  <c r="H412" i="2"/>
  <c r="H417" i="2"/>
  <c r="H430" i="2"/>
  <c r="H438" i="2"/>
  <c r="H443" i="2"/>
  <c r="H451" i="2"/>
  <c r="H459" i="2"/>
  <c r="H467" i="2"/>
  <c r="H475" i="2"/>
  <c r="H485" i="2"/>
  <c r="H493" i="2"/>
  <c r="H498" i="2"/>
  <c r="H506" i="2"/>
  <c r="H514" i="2"/>
  <c r="H522" i="2"/>
  <c r="H530" i="2"/>
  <c r="H538" i="2"/>
  <c r="H543" i="2"/>
  <c r="H553" i="2"/>
  <c r="H566" i="2"/>
  <c r="H574" i="2"/>
  <c r="H582" i="2"/>
  <c r="H590" i="2"/>
  <c r="H592" i="2"/>
  <c r="H605" i="2"/>
  <c r="H613" i="2"/>
  <c r="H621" i="2"/>
  <c r="H629" i="2"/>
  <c r="H634" i="2"/>
  <c r="H639" i="2"/>
  <c r="H647" i="2"/>
  <c r="H655" i="2"/>
  <c r="H668" i="2"/>
  <c r="H676" i="2"/>
  <c r="H684" i="2"/>
  <c r="H692" i="2"/>
  <c r="H697" i="2"/>
  <c r="H710" i="2"/>
  <c r="H718" i="2"/>
  <c r="H726" i="2"/>
  <c r="H87" i="2"/>
  <c r="H132" i="2"/>
  <c r="H174" i="2"/>
  <c r="H259" i="2"/>
  <c r="H433" i="2"/>
  <c r="H454" i="2"/>
  <c r="H517" i="2"/>
  <c r="H569" i="2"/>
  <c r="H600" i="2"/>
  <c r="H642" i="2"/>
  <c r="H656" i="2"/>
  <c r="H677" i="2"/>
  <c r="H693" i="2"/>
  <c r="H698" i="2"/>
  <c r="H703" i="2"/>
  <c r="H719" i="2"/>
  <c r="H751" i="2"/>
  <c r="H764" i="2"/>
  <c r="H772" i="2"/>
  <c r="H780" i="2"/>
  <c r="H788" i="2"/>
  <c r="H796" i="2"/>
  <c r="H801" i="2"/>
  <c r="H814" i="2"/>
  <c r="H822" i="2"/>
  <c r="H827" i="2"/>
  <c r="H835" i="2"/>
  <c r="H843" i="2"/>
  <c r="H851" i="2"/>
  <c r="H859" i="2"/>
  <c r="H864" i="2"/>
  <c r="H877" i="2"/>
  <c r="H885" i="2"/>
  <c r="H890" i="2"/>
  <c r="H88" i="2"/>
  <c r="H217" i="2"/>
  <c r="H333" i="2"/>
  <c r="H402" i="2"/>
  <c r="H465" i="2"/>
  <c r="H496" i="2"/>
  <c r="H528" i="2"/>
  <c r="H549" i="2"/>
  <c r="H580" i="2"/>
  <c r="H611" i="2"/>
  <c r="H632" i="2"/>
  <c r="H662" i="2"/>
  <c r="H667" i="2"/>
  <c r="H683" i="2"/>
  <c r="H709" i="2"/>
  <c r="H725" i="2"/>
  <c r="H734" i="2"/>
  <c r="H737" i="2"/>
  <c r="H740" i="2"/>
  <c r="H743" i="2"/>
  <c r="H746" i="2"/>
  <c r="H749" i="2"/>
  <c r="H754" i="2"/>
  <c r="H759" i="2"/>
  <c r="H767" i="2"/>
  <c r="H775" i="2"/>
  <c r="H783" i="2"/>
  <c r="H791" i="2"/>
  <c r="H804" i="2"/>
  <c r="H809" i="2"/>
  <c r="H817" i="2"/>
  <c r="H830" i="2"/>
  <c r="H838" i="2"/>
  <c r="H846" i="2"/>
  <c r="H854" i="2"/>
  <c r="H862" i="2"/>
  <c r="H867" i="2"/>
  <c r="H872" i="2"/>
  <c r="H880" i="2"/>
  <c r="H893" i="2"/>
  <c r="H901" i="2"/>
  <c r="H909" i="2"/>
  <c r="H917" i="2"/>
  <c r="H925" i="2"/>
  <c r="H933" i="2"/>
  <c r="H941" i="2"/>
  <c r="H946" i="2"/>
  <c r="H951" i="2"/>
  <c r="H964" i="2"/>
  <c r="H972" i="2"/>
  <c r="H977" i="2"/>
  <c r="H990" i="2"/>
  <c r="H995" i="2"/>
  <c r="H1003" i="2"/>
  <c r="H1008" i="2"/>
  <c r="H1021" i="2"/>
  <c r="H1026" i="2"/>
  <c r="H1041" i="2"/>
  <c r="H1054" i="2"/>
  <c r="H227" i="2"/>
  <c r="H339" i="2"/>
  <c r="H425" i="2"/>
  <c r="H446" i="2"/>
  <c r="H478" i="2"/>
  <c r="H488" i="2"/>
  <c r="H509" i="2"/>
  <c r="H541" i="2"/>
  <c r="H551" i="2"/>
  <c r="H561" i="2"/>
  <c r="H624" i="2"/>
  <c r="H658" i="2"/>
  <c r="H663" i="2"/>
  <c r="H679" i="2"/>
  <c r="H700" i="2"/>
  <c r="H705" i="2"/>
  <c r="H721" i="2"/>
  <c r="H731" i="2"/>
  <c r="H757" i="2"/>
  <c r="H762" i="2"/>
  <c r="H770" i="2"/>
  <c r="H778" i="2"/>
  <c r="H786" i="2"/>
  <c r="H794" i="2"/>
  <c r="H799" i="2"/>
  <c r="H812" i="2"/>
  <c r="H820" i="2"/>
  <c r="H825" i="2"/>
  <c r="H833" i="2"/>
  <c r="H841" i="2"/>
  <c r="H849" i="2"/>
  <c r="H857" i="2"/>
  <c r="H870" i="2"/>
  <c r="H875" i="2"/>
  <c r="H883" i="2"/>
  <c r="H888" i="2"/>
  <c r="H896" i="2"/>
  <c r="H904" i="2"/>
  <c r="H912" i="2"/>
  <c r="H920" i="2"/>
  <c r="H928" i="2"/>
  <c r="H936" i="2"/>
  <c r="H949" i="2"/>
  <c r="H954" i="2"/>
  <c r="H959" i="2"/>
  <c r="H967" i="2"/>
  <c r="H980" i="2"/>
  <c r="H985" i="2"/>
  <c r="H998" i="2"/>
  <c r="H1006" i="2"/>
  <c r="H1011" i="2"/>
  <c r="H1016" i="2"/>
  <c r="H1029" i="2"/>
  <c r="H1034" i="2"/>
  <c r="H1044" i="2"/>
  <c r="H40" i="2"/>
  <c r="H100" i="2"/>
  <c r="H270" i="2"/>
  <c r="H312" i="2"/>
  <c r="H340" i="2"/>
  <c r="H415" i="2"/>
  <c r="H436" i="2"/>
  <c r="H457" i="2"/>
  <c r="H520" i="2"/>
  <c r="H572" i="2"/>
  <c r="H603" i="2"/>
  <c r="H645" i="2"/>
  <c r="H653" i="2"/>
  <c r="H674" i="2"/>
  <c r="H690" i="2"/>
  <c r="H695" i="2"/>
  <c r="H716" i="2"/>
  <c r="H747" i="2"/>
  <c r="H750" i="2"/>
  <c r="H752" i="2"/>
  <c r="H765" i="2"/>
  <c r="H773" i="2"/>
  <c r="H781" i="2"/>
  <c r="H789" i="2"/>
  <c r="H797" i="2"/>
  <c r="H802" i="2"/>
  <c r="H807" i="2"/>
  <c r="H815" i="2"/>
  <c r="H828" i="2"/>
  <c r="H836" i="2"/>
  <c r="H844" i="2"/>
  <c r="H852" i="2"/>
  <c r="H860" i="2"/>
  <c r="H865" i="2"/>
  <c r="H878" i="2"/>
  <c r="H886" i="2"/>
  <c r="H891" i="2"/>
  <c r="H899" i="2"/>
  <c r="H907" i="2"/>
  <c r="H915" i="2"/>
  <c r="H923" i="2"/>
  <c r="H931" i="2"/>
  <c r="H939" i="2"/>
  <c r="H944" i="2"/>
  <c r="H957" i="2"/>
  <c r="H962" i="2"/>
  <c r="H970" i="2"/>
  <c r="H975" i="2"/>
  <c r="H988" i="2"/>
  <c r="H993" i="2"/>
  <c r="H1001" i="2"/>
  <c r="H1014" i="2"/>
  <c r="H1019" i="2"/>
  <c r="H1024" i="2"/>
  <c r="H1037" i="2"/>
  <c r="H1039" i="2"/>
  <c r="H280" i="2"/>
  <c r="H346" i="2"/>
  <c r="H407" i="2"/>
  <c r="H470" i="2"/>
  <c r="H480" i="2"/>
  <c r="H501" i="2"/>
  <c r="H533" i="2"/>
  <c r="H585" i="2"/>
  <c r="H595" i="2"/>
  <c r="H616" i="2"/>
  <c r="H637" i="2"/>
  <c r="H669" i="2"/>
  <c r="H685" i="2"/>
  <c r="H711" i="2"/>
  <c r="H727" i="2"/>
  <c r="H735" i="2"/>
  <c r="H738" i="2"/>
  <c r="H741" i="2"/>
  <c r="H755" i="2"/>
  <c r="H760" i="2"/>
  <c r="H768" i="2"/>
  <c r="H776" i="2"/>
  <c r="H784" i="2"/>
  <c r="H792" i="2"/>
  <c r="H805" i="2"/>
  <c r="H810" i="2"/>
  <c r="H818" i="2"/>
  <c r="H823" i="2"/>
  <c r="H831" i="2"/>
  <c r="H839" i="2"/>
  <c r="H847" i="2"/>
  <c r="H855" i="2"/>
  <c r="H868" i="2"/>
  <c r="H873" i="2"/>
  <c r="H881" i="2"/>
  <c r="H894" i="2"/>
  <c r="H902" i="2"/>
  <c r="H910" i="2"/>
  <c r="H918" i="2"/>
  <c r="H926" i="2"/>
  <c r="H934" i="2"/>
  <c r="H942" i="2"/>
  <c r="H947" i="2"/>
  <c r="H952" i="2"/>
  <c r="H965" i="2"/>
  <c r="H973" i="2"/>
  <c r="H978" i="2"/>
  <c r="H983" i="2"/>
  <c r="H996" i="2"/>
  <c r="H1004" i="2"/>
  <c r="H1009" i="2"/>
  <c r="H1022" i="2"/>
  <c r="H1027" i="2"/>
  <c r="H1032" i="2"/>
  <c r="H1042" i="2"/>
  <c r="H1047" i="2"/>
  <c r="H1055" i="2"/>
  <c r="H56" i="2"/>
  <c r="H112" i="2"/>
  <c r="H154" i="2"/>
  <c r="H196" i="2"/>
  <c r="H347" i="2"/>
  <c r="H396" i="2"/>
  <c r="H428" i="2"/>
  <c r="H449" i="2"/>
  <c r="H491" i="2"/>
  <c r="H512" i="2"/>
  <c r="H564" i="2"/>
  <c r="H627" i="2"/>
  <c r="H654" i="2"/>
  <c r="H675" i="2"/>
  <c r="H691" i="2"/>
  <c r="H696" i="2"/>
  <c r="H717" i="2"/>
  <c r="H732" i="2"/>
  <c r="H758" i="2"/>
  <c r="H763" i="2"/>
  <c r="H771" i="2"/>
  <c r="H779" i="2"/>
  <c r="H787" i="2"/>
  <c r="H795" i="2"/>
  <c r="H800" i="2"/>
  <c r="H813" i="2"/>
  <c r="H821" i="2"/>
  <c r="H826" i="2"/>
  <c r="H834" i="2"/>
  <c r="H842" i="2"/>
  <c r="H850" i="2"/>
  <c r="H858" i="2"/>
  <c r="H863" i="2"/>
  <c r="H876" i="2"/>
  <c r="H884" i="2"/>
  <c r="H889" i="2"/>
  <c r="H71" i="2"/>
  <c r="H399" i="2"/>
  <c r="H420" i="2"/>
  <c r="H462" i="2"/>
  <c r="H525" i="2"/>
  <c r="H546" i="2"/>
  <c r="H556" i="2"/>
  <c r="H577" i="2"/>
  <c r="H608" i="2"/>
  <c r="H650" i="2"/>
  <c r="H671" i="2"/>
  <c r="H687" i="2"/>
  <c r="H713" i="2"/>
  <c r="H729" i="2"/>
  <c r="H739" i="2"/>
  <c r="H742" i="2"/>
  <c r="H745" i="2"/>
  <c r="H748" i="2"/>
  <c r="H753" i="2"/>
  <c r="H766" i="2"/>
  <c r="H774" i="2"/>
  <c r="H782" i="2"/>
  <c r="H790" i="2"/>
  <c r="H798" i="2"/>
  <c r="H803" i="2"/>
  <c r="H808" i="2"/>
  <c r="H816" i="2"/>
  <c r="H829" i="2"/>
  <c r="H837" i="2"/>
  <c r="H845" i="2"/>
  <c r="H853" i="2"/>
  <c r="H861" i="2"/>
  <c r="H866" i="2"/>
  <c r="H871" i="2"/>
  <c r="H879" i="2"/>
  <c r="H892" i="2"/>
  <c r="H900" i="2"/>
  <c r="H908" i="2"/>
  <c r="H916" i="2"/>
  <c r="H924" i="2"/>
  <c r="H932" i="2"/>
  <c r="H940" i="2"/>
  <c r="H945" i="2"/>
  <c r="H958" i="2"/>
  <c r="H963" i="2"/>
  <c r="H971" i="2"/>
  <c r="H976" i="2"/>
  <c r="H989" i="2"/>
  <c r="H994" i="2"/>
  <c r="H1002" i="2"/>
  <c r="H1007" i="2"/>
  <c r="H1020" i="2"/>
  <c r="H1025" i="2"/>
  <c r="H1038" i="2"/>
  <c r="H1040" i="2"/>
  <c r="H354" i="2"/>
  <c r="H682" i="2"/>
  <c r="H724" i="2"/>
  <c r="H793" i="2"/>
  <c r="H856" i="2"/>
  <c r="H895" i="2"/>
  <c r="H930" i="2"/>
  <c r="H979" i="2"/>
  <c r="H986" i="2"/>
  <c r="H992" i="2"/>
  <c r="H1013" i="2"/>
  <c r="H1063" i="2"/>
  <c r="H1076" i="2"/>
  <c r="H1086" i="2"/>
  <c r="H1094" i="2"/>
  <c r="H1102" i="2"/>
  <c r="H1104" i="2"/>
  <c r="H1117" i="2"/>
  <c r="H1125" i="2"/>
  <c r="H1133" i="2"/>
  <c r="H1141" i="2"/>
  <c r="H1149" i="2"/>
  <c r="H1154" i="2"/>
  <c r="H1159" i="2"/>
  <c r="H1167" i="2"/>
  <c r="H1180" i="2"/>
  <c r="H1188" i="2"/>
  <c r="H1196" i="2"/>
  <c r="H1204" i="2"/>
  <c r="H1212" i="2"/>
  <c r="H1217" i="2"/>
  <c r="H1230" i="2"/>
  <c r="H1238" i="2"/>
  <c r="H1246" i="2"/>
  <c r="H1254" i="2"/>
  <c r="H1262" i="2"/>
  <c r="H1270" i="2"/>
  <c r="H1278" i="2"/>
  <c r="H1283" i="2"/>
  <c r="H1291" i="2"/>
  <c r="H1296" i="2"/>
  <c r="H1301" i="2"/>
  <c r="H1309" i="2"/>
  <c r="H1324" i="2"/>
  <c r="H1329" i="2"/>
  <c r="H1339" i="2"/>
  <c r="H1347" i="2"/>
  <c r="H1355" i="2"/>
  <c r="H1360" i="2"/>
  <c r="H1373" i="2"/>
  <c r="H1378" i="2"/>
  <c r="H1383" i="2"/>
  <c r="H1396" i="2"/>
  <c r="H1414" i="2"/>
  <c r="H1419" i="2"/>
  <c r="H1427" i="2"/>
  <c r="H1437" i="2"/>
  <c r="H1445" i="2"/>
  <c r="H1453" i="2"/>
  <c r="H1461" i="2"/>
  <c r="H72" i="2"/>
  <c r="H473" i="2"/>
  <c r="H903" i="2"/>
  <c r="H938" i="2"/>
  <c r="H966" i="2"/>
  <c r="H1000" i="2"/>
  <c r="H1028" i="2"/>
  <c r="H1035" i="2"/>
  <c r="H1058" i="2"/>
  <c r="H1066" i="2"/>
  <c r="H1071" i="2"/>
  <c r="H1081" i="2"/>
  <c r="H1089" i="2"/>
  <c r="H1097" i="2"/>
  <c r="H1107" i="2"/>
  <c r="H1112" i="2"/>
  <c r="H1120" i="2"/>
  <c r="H1128" i="2"/>
  <c r="H1136" i="2"/>
  <c r="H1144" i="2"/>
  <c r="H1157" i="2"/>
  <c r="H1162" i="2"/>
  <c r="H1170" i="2"/>
  <c r="H1175" i="2"/>
  <c r="H1183" i="2"/>
  <c r="H1191" i="2"/>
  <c r="H1199" i="2"/>
  <c r="H1207" i="2"/>
  <c r="H1220" i="2"/>
  <c r="H1225" i="2"/>
  <c r="H1233" i="2"/>
  <c r="H1241" i="2"/>
  <c r="H1249" i="2"/>
  <c r="H1257" i="2"/>
  <c r="H1265" i="2"/>
  <c r="H1273" i="2"/>
  <c r="H1286" i="2"/>
  <c r="H1294" i="2"/>
  <c r="H1299" i="2"/>
  <c r="H1304" i="2"/>
  <c r="H1314" i="2"/>
  <c r="H1319" i="2"/>
  <c r="H1327" i="2"/>
  <c r="H1332" i="2"/>
  <c r="H1342" i="2"/>
  <c r="H1350" i="2"/>
  <c r="H1358" i="2"/>
  <c r="H1363" i="2"/>
  <c r="H1368" i="2"/>
  <c r="H1381" i="2"/>
  <c r="H1386" i="2"/>
  <c r="H1391" i="2"/>
  <c r="H1399" i="2"/>
  <c r="H1404" i="2"/>
  <c r="H1409" i="2"/>
  <c r="H1422" i="2"/>
  <c r="H1430" i="2"/>
  <c r="H1432" i="2"/>
  <c r="H1440" i="2"/>
  <c r="H1448" i="2"/>
  <c r="H1456" i="2"/>
  <c r="H1469" i="2"/>
  <c r="H1474" i="2"/>
  <c r="H1482" i="2"/>
  <c r="H1490" i="2"/>
  <c r="H1503" i="2"/>
  <c r="H1513" i="2"/>
  <c r="H1526" i="2"/>
  <c r="H1534" i="2"/>
  <c r="H1542" i="2"/>
  <c r="H1550" i="2"/>
  <c r="H1555" i="2"/>
  <c r="H1560" i="2"/>
  <c r="H1568" i="2"/>
  <c r="H1581" i="2"/>
  <c r="H1589" i="2"/>
  <c r="H1594" i="2"/>
  <c r="H1602" i="2"/>
  <c r="H1610" i="2"/>
  <c r="H1618" i="2"/>
  <c r="H1626" i="2"/>
  <c r="H1639" i="2"/>
  <c r="H1647" i="2"/>
  <c r="H1655" i="2"/>
  <c r="H1663" i="2"/>
  <c r="H1671" i="2"/>
  <c r="H1679" i="2"/>
  <c r="H1687" i="2"/>
  <c r="H1695" i="2"/>
  <c r="H1703" i="2"/>
  <c r="H1711" i="2"/>
  <c r="H1719" i="2"/>
  <c r="H1724" i="2"/>
  <c r="H1732" i="2"/>
  <c r="H1737" i="2"/>
  <c r="H1745" i="2"/>
  <c r="H1758" i="2"/>
  <c r="H1766" i="2"/>
  <c r="H1771" i="2"/>
  <c r="H1776" i="2"/>
  <c r="H1789" i="2"/>
  <c r="H1797" i="2"/>
  <c r="H1802" i="2"/>
  <c r="H1740" i="2"/>
  <c r="H1748" i="2"/>
  <c r="H1753" i="2"/>
  <c r="H1774" i="2"/>
  <c r="H1779" i="2"/>
  <c r="H1784" i="2"/>
  <c r="H1792" i="2"/>
  <c r="H483" i="2"/>
  <c r="H733" i="2"/>
  <c r="H756" i="2"/>
  <c r="H777" i="2"/>
  <c r="H819" i="2"/>
  <c r="H840" i="2"/>
  <c r="H882" i="2"/>
  <c r="H897" i="2"/>
  <c r="H911" i="2"/>
  <c r="H953" i="2"/>
  <c r="H960" i="2"/>
  <c r="H974" i="2"/>
  <c r="H981" i="2"/>
  <c r="H987" i="2"/>
  <c r="H1015" i="2"/>
  <c r="H1051" i="2"/>
  <c r="H1061" i="2"/>
  <c r="H1069" i="2"/>
  <c r="H1074" i="2"/>
  <c r="H1079" i="2"/>
  <c r="H1084" i="2"/>
  <c r="H1092" i="2"/>
  <c r="H1100" i="2"/>
  <c r="H1110" i="2"/>
  <c r="H1115" i="2"/>
  <c r="H1123" i="2"/>
  <c r="H1131" i="2"/>
  <c r="H1139" i="2"/>
  <c r="H1147" i="2"/>
  <c r="H1152" i="2"/>
  <c r="H1165" i="2"/>
  <c r="H1173" i="2"/>
  <c r="H1178" i="2"/>
  <c r="H1186" i="2"/>
  <c r="H1194" i="2"/>
  <c r="H1202" i="2"/>
  <c r="H1210" i="2"/>
  <c r="H1215" i="2"/>
  <c r="H1228" i="2"/>
  <c r="H1236" i="2"/>
  <c r="H1244" i="2"/>
  <c r="H1252" i="2"/>
  <c r="H1260" i="2"/>
  <c r="H1268" i="2"/>
  <c r="H1276" i="2"/>
  <c r="H1281" i="2"/>
  <c r="H1289" i="2"/>
  <c r="H1307" i="2"/>
  <c r="H1317" i="2"/>
  <c r="H1322" i="2"/>
  <c r="H1337" i="2"/>
  <c r="H1345" i="2"/>
  <c r="H1353" i="2"/>
  <c r="H1366" i="2"/>
  <c r="H1371" i="2"/>
  <c r="H1376" i="2"/>
  <c r="H1389" i="2"/>
  <c r="H1394" i="2"/>
  <c r="H1402" i="2"/>
  <c r="H1412" i="2"/>
  <c r="H1417" i="2"/>
  <c r="H1425" i="2"/>
  <c r="H1435" i="2"/>
  <c r="H1443" i="2"/>
  <c r="H1451" i="2"/>
  <c r="H1459" i="2"/>
  <c r="H1464" i="2"/>
  <c r="H1477" i="2"/>
  <c r="H1485" i="2"/>
  <c r="H1493" i="2"/>
  <c r="H1498" i="2"/>
  <c r="H1506" i="2"/>
  <c r="H1511" i="2"/>
  <c r="H1516" i="2"/>
  <c r="H1521" i="2"/>
  <c r="H1529" i="2"/>
  <c r="H1537" i="2"/>
  <c r="H1545" i="2"/>
  <c r="H1558" i="2"/>
  <c r="H1563" i="2"/>
  <c r="H1571" i="2"/>
  <c r="H1576" i="2"/>
  <c r="H1584" i="2"/>
  <c r="H1597" i="2"/>
  <c r="H1605" i="2"/>
  <c r="H1613" i="2"/>
  <c r="H1621" i="2"/>
  <c r="H1629" i="2"/>
  <c r="H1634" i="2"/>
  <c r="H1642" i="2"/>
  <c r="H1650" i="2"/>
  <c r="H1658" i="2"/>
  <c r="H1666" i="2"/>
  <c r="H1674" i="2"/>
  <c r="H1682" i="2"/>
  <c r="H1690" i="2"/>
  <c r="H1698" i="2"/>
  <c r="H1706" i="2"/>
  <c r="H1714" i="2"/>
  <c r="H1727" i="2"/>
  <c r="H1761" i="2"/>
  <c r="H1475" i="2"/>
  <c r="H1483" i="2"/>
  <c r="H1504" i="2"/>
  <c r="H410" i="2"/>
  <c r="H905" i="2"/>
  <c r="H919" i="2"/>
  <c r="H968" i="2"/>
  <c r="H1030" i="2"/>
  <c r="H1036" i="2"/>
  <c r="H1043" i="2"/>
  <c r="H1048" i="2"/>
  <c r="H1064" i="2"/>
  <c r="H1077" i="2"/>
  <c r="H1087" i="2"/>
  <c r="H1095" i="2"/>
  <c r="H1105" i="2"/>
  <c r="H1118" i="2"/>
  <c r="H1126" i="2"/>
  <c r="H1134" i="2"/>
  <c r="H1142" i="2"/>
  <c r="H1150" i="2"/>
  <c r="H1155" i="2"/>
  <c r="H1160" i="2"/>
  <c r="H1168" i="2"/>
  <c r="H1181" i="2"/>
  <c r="H1189" i="2"/>
  <c r="H1197" i="2"/>
  <c r="H1205" i="2"/>
  <c r="H1213" i="2"/>
  <c r="H1218" i="2"/>
  <c r="H1223" i="2"/>
  <c r="H1231" i="2"/>
  <c r="H1239" i="2"/>
  <c r="H1247" i="2"/>
  <c r="H1255" i="2"/>
  <c r="H1263" i="2"/>
  <c r="H1271" i="2"/>
  <c r="H1284" i="2"/>
  <c r="H1292" i="2"/>
  <c r="H1297" i="2"/>
  <c r="H1302" i="2"/>
  <c r="H1310" i="2"/>
  <c r="H1312" i="2"/>
  <c r="H1325" i="2"/>
  <c r="H1330" i="2"/>
  <c r="H1335" i="2"/>
  <c r="H1340" i="2"/>
  <c r="H1348" i="2"/>
  <c r="H1356" i="2"/>
  <c r="H1361" i="2"/>
  <c r="H1374" i="2"/>
  <c r="H1379" i="2"/>
  <c r="H1384" i="2"/>
  <c r="H1397" i="2"/>
  <c r="H1407" i="2"/>
  <c r="H1415" i="2"/>
  <c r="H1420" i="2"/>
  <c r="H1428" i="2"/>
  <c r="H1438" i="2"/>
  <c r="H1446" i="2"/>
  <c r="H1454" i="2"/>
  <c r="H1462" i="2"/>
  <c r="H1467" i="2"/>
  <c r="H1472" i="2"/>
  <c r="H1480" i="2"/>
  <c r="H1488" i="2"/>
  <c r="H1501" i="2"/>
  <c r="H1509" i="2"/>
  <c r="H1524" i="2"/>
  <c r="H1532" i="2"/>
  <c r="H1540" i="2"/>
  <c r="H1548" i="2"/>
  <c r="H1553" i="2"/>
  <c r="H1566" i="2"/>
  <c r="H1574" i="2"/>
  <c r="H1579" i="2"/>
  <c r="H1587" i="2"/>
  <c r="H1592" i="2"/>
  <c r="H1600" i="2"/>
  <c r="H1608" i="2"/>
  <c r="H1616" i="2"/>
  <c r="H1624" i="2"/>
  <c r="H1637" i="2"/>
  <c r="H1645" i="2"/>
  <c r="H1653" i="2"/>
  <c r="H1661" i="2"/>
  <c r="H1669" i="2"/>
  <c r="H1677" i="2"/>
  <c r="H1685" i="2"/>
  <c r="H1693" i="2"/>
  <c r="H1701" i="2"/>
  <c r="H1709" i="2"/>
  <c r="H1717" i="2"/>
  <c r="H1722" i="2"/>
  <c r="H1730" i="2"/>
  <c r="H1735" i="2"/>
  <c r="H1743" i="2"/>
  <c r="H1756" i="2"/>
  <c r="H1764" i="2"/>
  <c r="H1769" i="2"/>
  <c r="H1782" i="2"/>
  <c r="H1787" i="2"/>
  <c r="H1795" i="2"/>
  <c r="H1800" i="2"/>
  <c r="H504" i="2"/>
  <c r="H588" i="2"/>
  <c r="H661" i="2"/>
  <c r="H761" i="2"/>
  <c r="H824" i="2"/>
  <c r="H887" i="2"/>
  <c r="H898" i="2"/>
  <c r="H913" i="2"/>
  <c r="H927" i="2"/>
  <c r="H948" i="2"/>
  <c r="H955" i="2"/>
  <c r="H961" i="2"/>
  <c r="H982" i="2"/>
  <c r="H1010" i="2"/>
  <c r="H1017" i="2"/>
  <c r="H1023" i="2"/>
  <c r="H1052" i="2"/>
  <c r="H1059" i="2"/>
  <c r="H1067" i="2"/>
  <c r="H1072" i="2"/>
  <c r="H1082" i="2"/>
  <c r="H1090" i="2"/>
  <c r="H1098" i="2"/>
  <c r="H1108" i="2"/>
  <c r="H1113" i="2"/>
  <c r="H1121" i="2"/>
  <c r="H1129" i="2"/>
  <c r="H1137" i="2"/>
  <c r="H1145" i="2"/>
  <c r="H1158" i="2"/>
  <c r="H1163" i="2"/>
  <c r="H1171" i="2"/>
  <c r="H1176" i="2"/>
  <c r="H1184" i="2"/>
  <c r="H1192" i="2"/>
  <c r="H1200" i="2"/>
  <c r="H1208" i="2"/>
  <c r="H1221" i="2"/>
  <c r="H1226" i="2"/>
  <c r="H1234" i="2"/>
  <c r="H1242" i="2"/>
  <c r="H1250" i="2"/>
  <c r="H1258" i="2"/>
  <c r="H1266" i="2"/>
  <c r="H1274" i="2"/>
  <c r="H1279" i="2"/>
  <c r="H1287" i="2"/>
  <c r="H1305" i="2"/>
  <c r="H1315" i="2"/>
  <c r="H1320" i="2"/>
  <c r="H1333" i="2"/>
  <c r="H1343" i="2"/>
  <c r="H1351" i="2"/>
  <c r="H1364" i="2"/>
  <c r="H1369" i="2"/>
  <c r="H1382" i="2"/>
  <c r="H1387" i="2"/>
  <c r="H1392" i="2"/>
  <c r="H1400" i="2"/>
  <c r="H1405" i="2"/>
  <c r="H1410" i="2"/>
  <c r="H1423" i="2"/>
  <c r="H1433" i="2"/>
  <c r="H1441" i="2"/>
  <c r="H1457" i="2"/>
  <c r="H1470" i="2"/>
  <c r="H1491" i="2"/>
  <c r="H1496" i="2"/>
  <c r="H249" i="2"/>
  <c r="H598" i="2"/>
  <c r="H666" i="2"/>
  <c r="H708" i="2"/>
  <c r="H785" i="2"/>
  <c r="H806" i="2"/>
  <c r="H848" i="2"/>
  <c r="H869" i="2"/>
  <c r="H906" i="2"/>
  <c r="H921" i="2"/>
  <c r="H935" i="2"/>
  <c r="H969" i="2"/>
  <c r="H997" i="2"/>
  <c r="H1031" i="2"/>
  <c r="H1045" i="2"/>
  <c r="H1049" i="2"/>
  <c r="H1056" i="2"/>
  <c r="H1062" i="2"/>
  <c r="H1070" i="2"/>
  <c r="H1075" i="2"/>
  <c r="H1085" i="2"/>
  <c r="H1093" i="2"/>
  <c r="H1101" i="2"/>
  <c r="H1103" i="2"/>
  <c r="H1116" i="2"/>
  <c r="H1124" i="2"/>
  <c r="H1132" i="2"/>
  <c r="H1140" i="2"/>
  <c r="H1148" i="2"/>
  <c r="H1153" i="2"/>
  <c r="H1166" i="2"/>
  <c r="H1174" i="2"/>
  <c r="H1179" i="2"/>
  <c r="H1187" i="2"/>
  <c r="H1195" i="2"/>
  <c r="H1203" i="2"/>
  <c r="H1211" i="2"/>
  <c r="H1216" i="2"/>
  <c r="H1229" i="2"/>
  <c r="H1237" i="2"/>
  <c r="H1245" i="2"/>
  <c r="H1253" i="2"/>
  <c r="H1261" i="2"/>
  <c r="H1269" i="2"/>
  <c r="H1277" i="2"/>
  <c r="H1282" i="2"/>
  <c r="H1290" i="2"/>
  <c r="H1295" i="2"/>
  <c r="H1300" i="2"/>
  <c r="H1308" i="2"/>
  <c r="H1318" i="2"/>
  <c r="H1323" i="2"/>
  <c r="H1328" i="2"/>
  <c r="H1338" i="2"/>
  <c r="H1346" i="2"/>
  <c r="H1354" i="2"/>
  <c r="H1359" i="2"/>
  <c r="H1372" i="2"/>
  <c r="H1377" i="2"/>
  <c r="H1390" i="2"/>
  <c r="H1395" i="2"/>
  <c r="H1403" i="2"/>
  <c r="H1413" i="2"/>
  <c r="H1418" i="2"/>
  <c r="H1426" i="2"/>
  <c r="H1431" i="2"/>
  <c r="H1436" i="2"/>
  <c r="H1444" i="2"/>
  <c r="H1452" i="2"/>
  <c r="H1460" i="2"/>
  <c r="H1465" i="2"/>
  <c r="H1478" i="2"/>
  <c r="H1486" i="2"/>
  <c r="H1494" i="2"/>
  <c r="H1499" i="2"/>
  <c r="H1507" i="2"/>
  <c r="H1517" i="2"/>
  <c r="H1522" i="2"/>
  <c r="H1530" i="2"/>
  <c r="H1538" i="2"/>
  <c r="H1546" i="2"/>
  <c r="H1564" i="2"/>
  <c r="H1572" i="2"/>
  <c r="H1577" i="2"/>
  <c r="H1585" i="2"/>
  <c r="H1598" i="2"/>
  <c r="H1606" i="2"/>
  <c r="H1614" i="2"/>
  <c r="H1622" i="2"/>
  <c r="H1630" i="2"/>
  <c r="H1635" i="2"/>
  <c r="H1643" i="2"/>
  <c r="H1651" i="2"/>
  <c r="H1659" i="2"/>
  <c r="H1667" i="2"/>
  <c r="H1675" i="2"/>
  <c r="H1683" i="2"/>
  <c r="H1691" i="2"/>
  <c r="H1699" i="2"/>
  <c r="H1707" i="2"/>
  <c r="H1715" i="2"/>
  <c r="H1720" i="2"/>
  <c r="H1728" i="2"/>
  <c r="H1741" i="2"/>
  <c r="H1749" i="2"/>
  <c r="H1754" i="2"/>
  <c r="H1762" i="2"/>
  <c r="H1775" i="2"/>
  <c r="H1780" i="2"/>
  <c r="H1785" i="2"/>
  <c r="H1793" i="2"/>
  <c r="H1757" i="2"/>
  <c r="H1765" i="2"/>
  <c r="H1770" i="2"/>
  <c r="H1788" i="2"/>
  <c r="H1801" i="2"/>
  <c r="H291" i="2"/>
  <c r="H441" i="2"/>
  <c r="H914" i="2"/>
  <c r="H929" i="2"/>
  <c r="H950" i="2"/>
  <c r="H956" i="2"/>
  <c r="H984" i="2"/>
  <c r="H991" i="2"/>
  <c r="H1005" i="2"/>
  <c r="H1012" i="2"/>
  <c r="H1018" i="2"/>
  <c r="H1053" i="2"/>
  <c r="H1065" i="2"/>
  <c r="H1078" i="2"/>
  <c r="H1080" i="2"/>
  <c r="H1088" i="2"/>
  <c r="H1096" i="2"/>
  <c r="H1106" i="2"/>
  <c r="H1111" i="2"/>
  <c r="H1119" i="2"/>
  <c r="H1127" i="2"/>
  <c r="H1135" i="2"/>
  <c r="H1143" i="2"/>
  <c r="H1156" i="2"/>
  <c r="H1161" i="2"/>
  <c r="H1169" i="2"/>
  <c r="H1182" i="2"/>
  <c r="H1190" i="2"/>
  <c r="H1198" i="2"/>
  <c r="H1206" i="2"/>
  <c r="H1214" i="2"/>
  <c r="H1219" i="2"/>
  <c r="H1224" i="2"/>
  <c r="H1232" i="2"/>
  <c r="H1240" i="2"/>
  <c r="H1248" i="2"/>
  <c r="H1256" i="2"/>
  <c r="H1264" i="2"/>
  <c r="H1272" i="2"/>
  <c r="H1285" i="2"/>
  <c r="H1293" i="2"/>
  <c r="H1298" i="2"/>
  <c r="H1303" i="2"/>
  <c r="H1313" i="2"/>
  <c r="H1326" i="2"/>
  <c r="H1331" i="2"/>
  <c r="H1341" i="2"/>
  <c r="H1349" i="2"/>
  <c r="H1357" i="2"/>
  <c r="H1362" i="2"/>
  <c r="H1367" i="2"/>
  <c r="H1375" i="2"/>
  <c r="H1380" i="2"/>
  <c r="H1385" i="2"/>
  <c r="H1398" i="2"/>
  <c r="H1408" i="2"/>
  <c r="H1421" i="2"/>
  <c r="H1429" i="2"/>
  <c r="H1439" i="2"/>
  <c r="H1447" i="2"/>
  <c r="H1455" i="2"/>
  <c r="H1463" i="2"/>
  <c r="H1468" i="2"/>
  <c r="H1473" i="2"/>
  <c r="H1481" i="2"/>
  <c r="H1489" i="2"/>
  <c r="H1502" i="2"/>
  <c r="H1510" i="2"/>
  <c r="H1512" i="2"/>
  <c r="H1525" i="2"/>
  <c r="H1533" i="2"/>
  <c r="H1541" i="2"/>
  <c r="H1549" i="2"/>
  <c r="H1554" i="2"/>
  <c r="H1559" i="2"/>
  <c r="H1567" i="2"/>
  <c r="H1580" i="2"/>
  <c r="H1588" i="2"/>
  <c r="H1593" i="2"/>
  <c r="H1601" i="2"/>
  <c r="H1609" i="2"/>
  <c r="H1617" i="2"/>
  <c r="H1625" i="2"/>
  <c r="H1638" i="2"/>
  <c r="H1646" i="2"/>
  <c r="H1654" i="2"/>
  <c r="H1662" i="2"/>
  <c r="H1670" i="2"/>
  <c r="H1678" i="2"/>
  <c r="H1686" i="2"/>
  <c r="H1694" i="2"/>
  <c r="H1702" i="2"/>
  <c r="H1710" i="2"/>
  <c r="H1718" i="2"/>
  <c r="H1723" i="2"/>
  <c r="H1731" i="2"/>
  <c r="H1736" i="2"/>
  <c r="H1744" i="2"/>
  <c r="H1796" i="2"/>
  <c r="H1083" i="2"/>
  <c r="H1146" i="2"/>
  <c r="H1209" i="2"/>
  <c r="H1251" i="2"/>
  <c r="H1334" i="2"/>
  <c r="H1416" i="2"/>
  <c r="H1479" i="2"/>
  <c r="H1500" i="2"/>
  <c r="H1531" i="2"/>
  <c r="H1552" i="2"/>
  <c r="H1573" i="2"/>
  <c r="H1615" i="2"/>
  <c r="H1636" i="2"/>
  <c r="H1665" i="2"/>
  <c r="H1672" i="2"/>
  <c r="H1700" i="2"/>
  <c r="H1721" i="2"/>
  <c r="H1742" i="2"/>
  <c r="H1763" i="2"/>
  <c r="H1777" i="2"/>
  <c r="H1791" i="2"/>
  <c r="H1798" i="2"/>
  <c r="H1057" i="2"/>
  <c r="H1656" i="2"/>
  <c r="H1768" i="2"/>
  <c r="H811" i="2"/>
  <c r="H922" i="2"/>
  <c r="H1033" i="2"/>
  <c r="H1275" i="2"/>
  <c r="H1316" i="2"/>
  <c r="H1336" i="2"/>
  <c r="H1458" i="2"/>
  <c r="H1471" i="2"/>
  <c r="H1492" i="2"/>
  <c r="H1518" i="2"/>
  <c r="H1539" i="2"/>
  <c r="H1595" i="2"/>
  <c r="H1623" i="2"/>
  <c r="H1644" i="2"/>
  <c r="H1673" i="2"/>
  <c r="H1680" i="2"/>
  <c r="H1708" i="2"/>
  <c r="H1729" i="2"/>
  <c r="H1750" i="2"/>
  <c r="H1778" i="2"/>
  <c r="H1652" i="2"/>
  <c r="H1681" i="2"/>
  <c r="H1716" i="2"/>
  <c r="H1772" i="2"/>
  <c r="H1450" i="2"/>
  <c r="H1578" i="2"/>
  <c r="H1227" i="2"/>
  <c r="H1311" i="2"/>
  <c r="H1393" i="2"/>
  <c r="H1607" i="2"/>
  <c r="H1664" i="2"/>
  <c r="H536" i="2"/>
  <c r="H832" i="2"/>
  <c r="H1068" i="2"/>
  <c r="H1109" i="2"/>
  <c r="H1130" i="2"/>
  <c r="H1151" i="2"/>
  <c r="H1172" i="2"/>
  <c r="H1193" i="2"/>
  <c r="H1235" i="2"/>
  <c r="H1401" i="2"/>
  <c r="H1442" i="2"/>
  <c r="H1519" i="2"/>
  <c r="H1547" i="2"/>
  <c r="H1561" i="2"/>
  <c r="H1575" i="2"/>
  <c r="H1582" i="2"/>
  <c r="H1596" i="2"/>
  <c r="H1603" i="2"/>
  <c r="H1631" i="2"/>
  <c r="H1688" i="2"/>
  <c r="H1751" i="2"/>
  <c r="H1799" i="2"/>
  <c r="H1713" i="2"/>
  <c r="H1434" i="2"/>
  <c r="H1692" i="2"/>
  <c r="H619" i="2"/>
  <c r="H937" i="2"/>
  <c r="H1046" i="2"/>
  <c r="H1091" i="2"/>
  <c r="H1259" i="2"/>
  <c r="H1280" i="2"/>
  <c r="H1321" i="2"/>
  <c r="H1424" i="2"/>
  <c r="H1484" i="2"/>
  <c r="H1505" i="2"/>
  <c r="H1520" i="2"/>
  <c r="H1527" i="2"/>
  <c r="H1562" i="2"/>
  <c r="H1569" i="2"/>
  <c r="H1583" i="2"/>
  <c r="H1590" i="2"/>
  <c r="H1604" i="2"/>
  <c r="H1611" i="2"/>
  <c r="H1632" i="2"/>
  <c r="H1660" i="2"/>
  <c r="H1689" i="2"/>
  <c r="H1696" i="2"/>
  <c r="H1738" i="2"/>
  <c r="H1752" i="2"/>
  <c r="H1759" i="2"/>
  <c r="H1773" i="2"/>
  <c r="H1786" i="2"/>
  <c r="H1712" i="2"/>
  <c r="H1733" i="2"/>
  <c r="H1288" i="2"/>
  <c r="H1411" i="2"/>
  <c r="H1508" i="2"/>
  <c r="H1544" i="2"/>
  <c r="H1599" i="2"/>
  <c r="H1684" i="2"/>
  <c r="H1164" i="2"/>
  <c r="H1565" i="2"/>
  <c r="H1790" i="2"/>
  <c r="H874" i="2"/>
  <c r="H943" i="2"/>
  <c r="H999" i="2"/>
  <c r="H1050" i="2"/>
  <c r="H1073" i="2"/>
  <c r="H1114" i="2"/>
  <c r="H1177" i="2"/>
  <c r="H1344" i="2"/>
  <c r="H1365" i="2"/>
  <c r="H1406" i="2"/>
  <c r="H1495" i="2"/>
  <c r="H1514" i="2"/>
  <c r="H1528" i="2"/>
  <c r="H1535" i="2"/>
  <c r="H1556" i="2"/>
  <c r="H1570" i="2"/>
  <c r="H1591" i="2"/>
  <c r="H1612" i="2"/>
  <c r="H1619" i="2"/>
  <c r="H1633" i="2"/>
  <c r="H1640" i="2"/>
  <c r="H1668" i="2"/>
  <c r="H1697" i="2"/>
  <c r="H1704" i="2"/>
  <c r="H1725" i="2"/>
  <c r="H1739" i="2"/>
  <c r="H1746" i="2"/>
  <c r="H1760" i="2"/>
  <c r="H1767" i="2"/>
  <c r="H1794" i="2"/>
  <c r="H1099" i="2"/>
  <c r="H1370" i="2"/>
  <c r="H1487" i="2"/>
  <c r="H1551" i="2"/>
  <c r="H1649" i="2"/>
  <c r="H1734" i="2"/>
  <c r="H769" i="2"/>
  <c r="H1122" i="2"/>
  <c r="H1185" i="2"/>
  <c r="H1523" i="2"/>
  <c r="H1586" i="2"/>
  <c r="H1783" i="2"/>
  <c r="H1138" i="2"/>
  <c r="H1201" i="2"/>
  <c r="H1222" i="2"/>
  <c r="H1243" i="2"/>
  <c r="H1306" i="2"/>
  <c r="H1388" i="2"/>
  <c r="H1449" i="2"/>
  <c r="H1466" i="2"/>
  <c r="H1476" i="2"/>
  <c r="H1497" i="2"/>
  <c r="H1515" i="2"/>
  <c r="H1536" i="2"/>
  <c r="H1543" i="2"/>
  <c r="H1557" i="2"/>
  <c r="H1620" i="2"/>
  <c r="H1627" i="2"/>
  <c r="H1641" i="2"/>
  <c r="H1648" i="2"/>
  <c r="H1676" i="2"/>
  <c r="H1705" i="2"/>
  <c r="H1726" i="2"/>
  <c r="H1747" i="2"/>
  <c r="H1781" i="2"/>
  <c r="H1267" i="2"/>
  <c r="H1628" i="2"/>
  <c r="H1060" i="2"/>
  <c r="H1352" i="2"/>
  <c r="H1657" i="2"/>
  <c r="H1755" i="2"/>
  <c r="H3" i="2"/>
  <c r="C12" i="1"/>
  <c r="C11" i="1" s="1"/>
  <c r="G2" i="2" l="1"/>
  <c r="L2" i="2"/>
  <c r="G10" i="2"/>
  <c r="I10" i="2" s="1"/>
  <c r="G18" i="2"/>
  <c r="I18" i="2" s="1"/>
  <c r="G26" i="2"/>
  <c r="I26" i="2" s="1"/>
  <c r="G34" i="2"/>
  <c r="I34" i="2" s="1"/>
  <c r="G42" i="2"/>
  <c r="I42" i="2" s="1"/>
  <c r="G50" i="2"/>
  <c r="I50" i="2" s="1"/>
  <c r="G58" i="2"/>
  <c r="I58" i="2" s="1"/>
  <c r="G66" i="2"/>
  <c r="I66" i="2" s="1"/>
  <c r="G71" i="2"/>
  <c r="I71" i="2" s="1"/>
  <c r="G84" i="2"/>
  <c r="I84" i="2" s="1"/>
  <c r="G37" i="2"/>
  <c r="I37" i="2" s="1"/>
  <c r="G40" i="2"/>
  <c r="I40" i="2" s="1"/>
  <c r="G43" i="2"/>
  <c r="I43" i="2" s="1"/>
  <c r="G46" i="2"/>
  <c r="I46" i="2" s="1"/>
  <c r="G49" i="2"/>
  <c r="I49" i="2" s="1"/>
  <c r="G52" i="2"/>
  <c r="I52" i="2" s="1"/>
  <c r="G55" i="2"/>
  <c r="I55" i="2" s="1"/>
  <c r="G73" i="2"/>
  <c r="I73" i="2" s="1"/>
  <c r="G76" i="2"/>
  <c r="I76" i="2" s="1"/>
  <c r="G79" i="2"/>
  <c r="I79" i="2" s="1"/>
  <c r="G82" i="2"/>
  <c r="I82" i="2" s="1"/>
  <c r="G85" i="2"/>
  <c r="I85" i="2" s="1"/>
  <c r="G88" i="2"/>
  <c r="I88" i="2" s="1"/>
  <c r="G96" i="2"/>
  <c r="I96" i="2" s="1"/>
  <c r="G104" i="2"/>
  <c r="I104" i="2" s="1"/>
  <c r="G5" i="2"/>
  <c r="I5" i="2" s="1"/>
  <c r="G8" i="2"/>
  <c r="I8" i="2" s="1"/>
  <c r="G11" i="2"/>
  <c r="I11" i="2" s="1"/>
  <c r="G14" i="2"/>
  <c r="I14" i="2" s="1"/>
  <c r="G17" i="2"/>
  <c r="I17" i="2" s="1"/>
  <c r="G20" i="2"/>
  <c r="I20" i="2" s="1"/>
  <c r="G23" i="2"/>
  <c r="I23" i="2" s="1"/>
  <c r="G69" i="2"/>
  <c r="I69" i="2" s="1"/>
  <c r="G4" i="2"/>
  <c r="I4" i="2" s="1"/>
  <c r="G12" i="2"/>
  <c r="I12" i="2" s="1"/>
  <c r="G45" i="2"/>
  <c r="I45" i="2" s="1"/>
  <c r="G53" i="2"/>
  <c r="I53" i="2" s="1"/>
  <c r="G57" i="2"/>
  <c r="I57" i="2" s="1"/>
  <c r="G61" i="2"/>
  <c r="I61" i="2" s="1"/>
  <c r="G65" i="2"/>
  <c r="I65" i="2" s="1"/>
  <c r="G77" i="2"/>
  <c r="I77" i="2" s="1"/>
  <c r="G107" i="2"/>
  <c r="I107" i="2" s="1"/>
  <c r="G110" i="2"/>
  <c r="I110" i="2" s="1"/>
  <c r="G118" i="2"/>
  <c r="I118" i="2" s="1"/>
  <c r="G123" i="2"/>
  <c r="I123" i="2" s="1"/>
  <c r="G128" i="2"/>
  <c r="I128" i="2" s="1"/>
  <c r="G136" i="2"/>
  <c r="I136" i="2" s="1"/>
  <c r="G144" i="2"/>
  <c r="I144" i="2" s="1"/>
  <c r="G152" i="2"/>
  <c r="I152" i="2" s="1"/>
  <c r="G165" i="2"/>
  <c r="I165" i="2" s="1"/>
  <c r="G170" i="2"/>
  <c r="I170" i="2" s="1"/>
  <c r="G178" i="2"/>
  <c r="I178" i="2" s="1"/>
  <c r="G186" i="2"/>
  <c r="I186" i="2" s="1"/>
  <c r="G194" i="2"/>
  <c r="I194" i="2" s="1"/>
  <c r="G199" i="2"/>
  <c r="I199" i="2" s="1"/>
  <c r="G207" i="2"/>
  <c r="I207" i="2" s="1"/>
  <c r="G215" i="2"/>
  <c r="I215" i="2" s="1"/>
  <c r="G223" i="2"/>
  <c r="I223" i="2" s="1"/>
  <c r="G231" i="2"/>
  <c r="I231" i="2" s="1"/>
  <c r="G239" i="2"/>
  <c r="I239" i="2" s="1"/>
  <c r="G242" i="2"/>
  <c r="I242" i="2" s="1"/>
  <c r="G247" i="2"/>
  <c r="I247" i="2" s="1"/>
  <c r="G255" i="2"/>
  <c r="I255" i="2" s="1"/>
  <c r="G268" i="2"/>
  <c r="I268" i="2" s="1"/>
  <c r="G276" i="2"/>
  <c r="I276" i="2" s="1"/>
  <c r="G284" i="2"/>
  <c r="I284" i="2" s="1"/>
  <c r="G289" i="2"/>
  <c r="I289" i="2" s="1"/>
  <c r="G302" i="2"/>
  <c r="I302" i="2" s="1"/>
  <c r="G310" i="2"/>
  <c r="I310" i="2" s="1"/>
  <c r="G318" i="2"/>
  <c r="I318" i="2" s="1"/>
  <c r="G326" i="2"/>
  <c r="I326" i="2" s="1"/>
  <c r="G331" i="2"/>
  <c r="I331" i="2" s="1"/>
  <c r="G336" i="2"/>
  <c r="I336" i="2" s="1"/>
  <c r="G344" i="2"/>
  <c r="I344" i="2" s="1"/>
  <c r="G352" i="2"/>
  <c r="I352" i="2" s="1"/>
  <c r="G360" i="2"/>
  <c r="I360" i="2" s="1"/>
  <c r="G368" i="2"/>
  <c r="I368" i="2" s="1"/>
  <c r="G376" i="2"/>
  <c r="I376" i="2" s="1"/>
  <c r="G389" i="2"/>
  <c r="I389" i="2" s="1"/>
  <c r="G394" i="2"/>
  <c r="I394" i="2" s="1"/>
  <c r="G13" i="2"/>
  <c r="I13" i="2" s="1"/>
  <c r="G21" i="2"/>
  <c r="I21" i="2" s="1"/>
  <c r="G25" i="2"/>
  <c r="I25" i="2" s="1"/>
  <c r="G29" i="2"/>
  <c r="I29" i="2" s="1"/>
  <c r="G33" i="2"/>
  <c r="I33" i="2" s="1"/>
  <c r="G41" i="2"/>
  <c r="I41" i="2" s="1"/>
  <c r="G81" i="2"/>
  <c r="I81" i="2" s="1"/>
  <c r="G89" i="2"/>
  <c r="I89" i="2" s="1"/>
  <c r="G92" i="2"/>
  <c r="I92" i="2" s="1"/>
  <c r="G95" i="2"/>
  <c r="I95" i="2" s="1"/>
  <c r="G98" i="2"/>
  <c r="I98" i="2" s="1"/>
  <c r="G101" i="2"/>
  <c r="I101" i="2" s="1"/>
  <c r="G113" i="2"/>
  <c r="I113" i="2" s="1"/>
  <c r="G126" i="2"/>
  <c r="I126" i="2" s="1"/>
  <c r="G131" i="2"/>
  <c r="I131" i="2" s="1"/>
  <c r="G139" i="2"/>
  <c r="I139" i="2" s="1"/>
  <c r="G147" i="2"/>
  <c r="I147" i="2" s="1"/>
  <c r="G155" i="2"/>
  <c r="I155" i="2" s="1"/>
  <c r="G160" i="2"/>
  <c r="I160" i="2" s="1"/>
  <c r="G173" i="2"/>
  <c r="I173" i="2" s="1"/>
  <c r="G181" i="2"/>
  <c r="I181" i="2" s="1"/>
  <c r="G189" i="2"/>
  <c r="I189" i="2" s="1"/>
  <c r="G197" i="2"/>
  <c r="I197" i="2" s="1"/>
  <c r="G202" i="2"/>
  <c r="I202" i="2" s="1"/>
  <c r="G210" i="2"/>
  <c r="I210" i="2" s="1"/>
  <c r="G218" i="2"/>
  <c r="I218" i="2" s="1"/>
  <c r="G226" i="2"/>
  <c r="I226" i="2" s="1"/>
  <c r="G234" i="2"/>
  <c r="I234" i="2" s="1"/>
  <c r="G245" i="2"/>
  <c r="I245" i="2" s="1"/>
  <c r="G250" i="2"/>
  <c r="I250" i="2" s="1"/>
  <c r="G258" i="2"/>
  <c r="I258" i="2" s="1"/>
  <c r="G263" i="2"/>
  <c r="I263" i="2" s="1"/>
  <c r="G271" i="2"/>
  <c r="I271" i="2" s="1"/>
  <c r="G279" i="2"/>
  <c r="I279" i="2" s="1"/>
  <c r="G292" i="2"/>
  <c r="I292" i="2" s="1"/>
  <c r="G297" i="2"/>
  <c r="I297" i="2" s="1"/>
  <c r="G305" i="2"/>
  <c r="I305" i="2" s="1"/>
  <c r="G313" i="2"/>
  <c r="I313" i="2" s="1"/>
  <c r="G321" i="2"/>
  <c r="I321" i="2" s="1"/>
  <c r="G334" i="2"/>
  <c r="I334" i="2" s="1"/>
  <c r="G339" i="2"/>
  <c r="I339" i="2" s="1"/>
  <c r="G347" i="2"/>
  <c r="I347" i="2" s="1"/>
  <c r="G355" i="2"/>
  <c r="I355" i="2" s="1"/>
  <c r="G363" i="2"/>
  <c r="I363" i="2" s="1"/>
  <c r="G371" i="2"/>
  <c r="I371" i="2" s="1"/>
  <c r="G379" i="2"/>
  <c r="I379" i="2" s="1"/>
  <c r="G384" i="2"/>
  <c r="I384" i="2" s="1"/>
  <c r="G397" i="2"/>
  <c r="I397" i="2" s="1"/>
  <c r="G9" i="2"/>
  <c r="I9" i="2" s="1"/>
  <c r="G54" i="2"/>
  <c r="I54" i="2" s="1"/>
  <c r="G62" i="2"/>
  <c r="I62" i="2" s="1"/>
  <c r="G70" i="2"/>
  <c r="I70" i="2" s="1"/>
  <c r="G74" i="2"/>
  <c r="I74" i="2" s="1"/>
  <c r="G78" i="2"/>
  <c r="I78" i="2" s="1"/>
  <c r="G116" i="2"/>
  <c r="I116" i="2" s="1"/>
  <c r="G121" i="2"/>
  <c r="I121" i="2" s="1"/>
  <c r="G134" i="2"/>
  <c r="I134" i="2" s="1"/>
  <c r="G142" i="2"/>
  <c r="I142" i="2" s="1"/>
  <c r="G150" i="2"/>
  <c r="I150" i="2" s="1"/>
  <c r="G158" i="2"/>
  <c r="I158" i="2" s="1"/>
  <c r="G163" i="2"/>
  <c r="I163" i="2" s="1"/>
  <c r="G168" i="2"/>
  <c r="I168" i="2" s="1"/>
  <c r="G176" i="2"/>
  <c r="I176" i="2" s="1"/>
  <c r="G184" i="2"/>
  <c r="I184" i="2" s="1"/>
  <c r="G192" i="2"/>
  <c r="I192" i="2" s="1"/>
  <c r="G205" i="2"/>
  <c r="I205" i="2" s="1"/>
  <c r="G213" i="2"/>
  <c r="I213" i="2" s="1"/>
  <c r="G221" i="2"/>
  <c r="I221" i="2" s="1"/>
  <c r="G229" i="2"/>
  <c r="I229" i="2" s="1"/>
  <c r="G237" i="2"/>
  <c r="I237" i="2" s="1"/>
  <c r="G240" i="2"/>
  <c r="I240" i="2" s="1"/>
  <c r="G253" i="2"/>
  <c r="I253" i="2" s="1"/>
  <c r="G261" i="2"/>
  <c r="I261" i="2" s="1"/>
  <c r="G266" i="2"/>
  <c r="I266" i="2" s="1"/>
  <c r="G274" i="2"/>
  <c r="I274" i="2" s="1"/>
  <c r="G282" i="2"/>
  <c r="I282" i="2" s="1"/>
  <c r="G287" i="2"/>
  <c r="I287" i="2" s="1"/>
  <c r="G300" i="2"/>
  <c r="I300" i="2" s="1"/>
  <c r="G308" i="2"/>
  <c r="I308" i="2" s="1"/>
  <c r="G22" i="2"/>
  <c r="I22" i="2" s="1"/>
  <c r="G30" i="2"/>
  <c r="I30" i="2" s="1"/>
  <c r="G38" i="2"/>
  <c r="I38" i="2" s="1"/>
  <c r="G86" i="2"/>
  <c r="I86" i="2" s="1"/>
  <c r="G99" i="2"/>
  <c r="I99" i="2" s="1"/>
  <c r="G102" i="2"/>
  <c r="I102" i="2" s="1"/>
  <c r="G105" i="2"/>
  <c r="I105" i="2" s="1"/>
  <c r="G108" i="2"/>
  <c r="I108" i="2" s="1"/>
  <c r="G111" i="2"/>
  <c r="I111" i="2" s="1"/>
  <c r="G124" i="2"/>
  <c r="I124" i="2" s="1"/>
  <c r="G129" i="2"/>
  <c r="I129" i="2" s="1"/>
  <c r="G137" i="2"/>
  <c r="I137" i="2" s="1"/>
  <c r="G145" i="2"/>
  <c r="I145" i="2" s="1"/>
  <c r="G153" i="2"/>
  <c r="I153" i="2" s="1"/>
  <c r="G166" i="2"/>
  <c r="I166" i="2" s="1"/>
  <c r="G171" i="2"/>
  <c r="I171" i="2" s="1"/>
  <c r="G179" i="2"/>
  <c r="I179" i="2" s="1"/>
  <c r="G187" i="2"/>
  <c r="I187" i="2" s="1"/>
  <c r="G195" i="2"/>
  <c r="I195" i="2" s="1"/>
  <c r="G200" i="2"/>
  <c r="I200" i="2" s="1"/>
  <c r="G208" i="2"/>
  <c r="I208" i="2" s="1"/>
  <c r="G216" i="2"/>
  <c r="I216" i="2" s="1"/>
  <c r="G224" i="2"/>
  <c r="I224" i="2" s="1"/>
  <c r="G232" i="2"/>
  <c r="I232" i="2" s="1"/>
  <c r="G243" i="2"/>
  <c r="I243" i="2" s="1"/>
  <c r="G248" i="2"/>
  <c r="I248" i="2" s="1"/>
  <c r="G256" i="2"/>
  <c r="I256" i="2" s="1"/>
  <c r="G269" i="2"/>
  <c r="I269" i="2" s="1"/>
  <c r="G277" i="2"/>
  <c r="I277" i="2" s="1"/>
  <c r="G285" i="2"/>
  <c r="I285" i="2" s="1"/>
  <c r="G290" i="2"/>
  <c r="I290" i="2" s="1"/>
  <c r="G295" i="2"/>
  <c r="I295" i="2" s="1"/>
  <c r="G303" i="2"/>
  <c r="I303" i="2" s="1"/>
  <c r="G311" i="2"/>
  <c r="I311" i="2" s="1"/>
  <c r="G319" i="2"/>
  <c r="I319" i="2" s="1"/>
  <c r="G332" i="2"/>
  <c r="I332" i="2" s="1"/>
  <c r="G337" i="2"/>
  <c r="I337" i="2" s="1"/>
  <c r="G345" i="2"/>
  <c r="I345" i="2" s="1"/>
  <c r="G353" i="2"/>
  <c r="I353" i="2" s="1"/>
  <c r="G361" i="2"/>
  <c r="I361" i="2" s="1"/>
  <c r="G369" i="2"/>
  <c r="I369" i="2" s="1"/>
  <c r="G377" i="2"/>
  <c r="I377" i="2" s="1"/>
  <c r="G390" i="2"/>
  <c r="I390" i="2" s="1"/>
  <c r="G395" i="2"/>
  <c r="I395" i="2" s="1"/>
  <c r="G6" i="2"/>
  <c r="I6" i="2" s="1"/>
  <c r="G51" i="2"/>
  <c r="I51" i="2" s="1"/>
  <c r="G59" i="2"/>
  <c r="I59" i="2" s="1"/>
  <c r="G63" i="2"/>
  <c r="I63" i="2" s="1"/>
  <c r="G67" i="2"/>
  <c r="I67" i="2" s="1"/>
  <c r="G75" i="2"/>
  <c r="I75" i="2" s="1"/>
  <c r="G87" i="2"/>
  <c r="I87" i="2" s="1"/>
  <c r="G90" i="2"/>
  <c r="I90" i="2" s="1"/>
  <c r="G93" i="2"/>
  <c r="I93" i="2" s="1"/>
  <c r="G114" i="2"/>
  <c r="I114" i="2" s="1"/>
  <c r="G119" i="2"/>
  <c r="I119" i="2" s="1"/>
  <c r="G132" i="2"/>
  <c r="I132" i="2" s="1"/>
  <c r="G140" i="2"/>
  <c r="I140" i="2" s="1"/>
  <c r="G148" i="2"/>
  <c r="I148" i="2" s="1"/>
  <c r="G156" i="2"/>
  <c r="I156" i="2" s="1"/>
  <c r="G161" i="2"/>
  <c r="I161" i="2" s="1"/>
  <c r="G174" i="2"/>
  <c r="I174" i="2" s="1"/>
  <c r="G182" i="2"/>
  <c r="I182" i="2" s="1"/>
  <c r="G190" i="2"/>
  <c r="I190" i="2" s="1"/>
  <c r="G198" i="2"/>
  <c r="I198" i="2" s="1"/>
  <c r="G203" i="2"/>
  <c r="I203" i="2" s="1"/>
  <c r="G211" i="2"/>
  <c r="I211" i="2" s="1"/>
  <c r="G219" i="2"/>
  <c r="I219" i="2" s="1"/>
  <c r="G227" i="2"/>
  <c r="I227" i="2" s="1"/>
  <c r="G235" i="2"/>
  <c r="I235" i="2" s="1"/>
  <c r="G246" i="2"/>
  <c r="I246" i="2" s="1"/>
  <c r="G251" i="2"/>
  <c r="I251" i="2" s="1"/>
  <c r="G259" i="2"/>
  <c r="I259" i="2" s="1"/>
  <c r="G264" i="2"/>
  <c r="I264" i="2" s="1"/>
  <c r="G272" i="2"/>
  <c r="I272" i="2" s="1"/>
  <c r="G280" i="2"/>
  <c r="I280" i="2" s="1"/>
  <c r="G293" i="2"/>
  <c r="I293" i="2" s="1"/>
  <c r="G298" i="2"/>
  <c r="I298" i="2" s="1"/>
  <c r="G306" i="2"/>
  <c r="I306" i="2" s="1"/>
  <c r="G314" i="2"/>
  <c r="I314" i="2" s="1"/>
  <c r="G322" i="2"/>
  <c r="I322" i="2" s="1"/>
  <c r="G327" i="2"/>
  <c r="I327" i="2" s="1"/>
  <c r="G340" i="2"/>
  <c r="I340" i="2" s="1"/>
  <c r="G348" i="2"/>
  <c r="I348" i="2" s="1"/>
  <c r="G356" i="2"/>
  <c r="I356" i="2" s="1"/>
  <c r="G364" i="2"/>
  <c r="I364" i="2" s="1"/>
  <c r="G372" i="2"/>
  <c r="I372" i="2" s="1"/>
  <c r="G7" i="2"/>
  <c r="I7" i="2" s="1"/>
  <c r="G15" i="2"/>
  <c r="I15" i="2" s="1"/>
  <c r="G48" i="2"/>
  <c r="I48" i="2" s="1"/>
  <c r="G56" i="2"/>
  <c r="I56" i="2" s="1"/>
  <c r="G60" i="2"/>
  <c r="I60" i="2" s="1"/>
  <c r="G64" i="2"/>
  <c r="I64" i="2" s="1"/>
  <c r="G68" i="2"/>
  <c r="I68" i="2" s="1"/>
  <c r="G72" i="2"/>
  <c r="I72" i="2" s="1"/>
  <c r="G91" i="2"/>
  <c r="I91" i="2" s="1"/>
  <c r="G94" i="2"/>
  <c r="I94" i="2" s="1"/>
  <c r="G97" i="2"/>
  <c r="I97" i="2" s="1"/>
  <c r="G100" i="2"/>
  <c r="I100" i="2" s="1"/>
  <c r="G103" i="2"/>
  <c r="I103" i="2" s="1"/>
  <c r="G106" i="2"/>
  <c r="I106" i="2" s="1"/>
  <c r="G109" i="2"/>
  <c r="I109" i="2" s="1"/>
  <c r="G112" i="2"/>
  <c r="I112" i="2" s="1"/>
  <c r="G125" i="2"/>
  <c r="I125" i="2" s="1"/>
  <c r="G130" i="2"/>
  <c r="I130" i="2" s="1"/>
  <c r="G138" i="2"/>
  <c r="I138" i="2" s="1"/>
  <c r="G146" i="2"/>
  <c r="I146" i="2" s="1"/>
  <c r="G154" i="2"/>
  <c r="I154" i="2" s="1"/>
  <c r="G159" i="2"/>
  <c r="I159" i="2" s="1"/>
  <c r="G172" i="2"/>
  <c r="I172" i="2" s="1"/>
  <c r="G180" i="2"/>
  <c r="I180" i="2" s="1"/>
  <c r="G188" i="2"/>
  <c r="I188" i="2" s="1"/>
  <c r="G196" i="2"/>
  <c r="I196" i="2" s="1"/>
  <c r="G201" i="2"/>
  <c r="I201" i="2" s="1"/>
  <c r="G209" i="2"/>
  <c r="I209" i="2" s="1"/>
  <c r="G217" i="2"/>
  <c r="I217" i="2" s="1"/>
  <c r="G225" i="2"/>
  <c r="I225" i="2" s="1"/>
  <c r="G233" i="2"/>
  <c r="I233" i="2" s="1"/>
  <c r="G244" i="2"/>
  <c r="I244" i="2" s="1"/>
  <c r="G249" i="2"/>
  <c r="I249" i="2" s="1"/>
  <c r="G257" i="2"/>
  <c r="I257" i="2" s="1"/>
  <c r="G270" i="2"/>
  <c r="I270" i="2" s="1"/>
  <c r="G278" i="2"/>
  <c r="I278" i="2" s="1"/>
  <c r="G286" i="2"/>
  <c r="I286" i="2" s="1"/>
  <c r="G291" i="2"/>
  <c r="I291" i="2" s="1"/>
  <c r="G296" i="2"/>
  <c r="I296" i="2" s="1"/>
  <c r="G304" i="2"/>
  <c r="I304" i="2" s="1"/>
  <c r="G312" i="2"/>
  <c r="I312" i="2" s="1"/>
  <c r="G320" i="2"/>
  <c r="I320" i="2" s="1"/>
  <c r="G333" i="2"/>
  <c r="I333" i="2" s="1"/>
  <c r="G338" i="2"/>
  <c r="I338" i="2" s="1"/>
  <c r="G346" i="2"/>
  <c r="I346" i="2" s="1"/>
  <c r="G354" i="2"/>
  <c r="I354" i="2" s="1"/>
  <c r="G362" i="2"/>
  <c r="I362" i="2" s="1"/>
  <c r="G370" i="2"/>
  <c r="I370" i="2" s="1"/>
  <c r="G378" i="2"/>
  <c r="I378" i="2" s="1"/>
  <c r="G383" i="2"/>
  <c r="I383" i="2" s="1"/>
  <c r="G27" i="2"/>
  <c r="I27" i="2" s="1"/>
  <c r="G135" i="2"/>
  <c r="I135" i="2" s="1"/>
  <c r="G177" i="2"/>
  <c r="I177" i="2" s="1"/>
  <c r="G230" i="2"/>
  <c r="I230" i="2" s="1"/>
  <c r="G241" i="2"/>
  <c r="I241" i="2" s="1"/>
  <c r="G262" i="2"/>
  <c r="I262" i="2" s="1"/>
  <c r="G283" i="2"/>
  <c r="I283" i="2" s="1"/>
  <c r="G341" i="2"/>
  <c r="I341" i="2" s="1"/>
  <c r="G400" i="2"/>
  <c r="I400" i="2" s="1"/>
  <c r="G408" i="2"/>
  <c r="I408" i="2" s="1"/>
  <c r="G421" i="2"/>
  <c r="I421" i="2" s="1"/>
  <c r="G426" i="2"/>
  <c r="I426" i="2" s="1"/>
  <c r="G434" i="2"/>
  <c r="I434" i="2" s="1"/>
  <c r="G439" i="2"/>
  <c r="I439" i="2" s="1"/>
  <c r="G447" i="2"/>
  <c r="I447" i="2" s="1"/>
  <c r="G455" i="2"/>
  <c r="I455" i="2" s="1"/>
  <c r="G463" i="2"/>
  <c r="I463" i="2" s="1"/>
  <c r="G471" i="2"/>
  <c r="I471" i="2" s="1"/>
  <c r="G481" i="2"/>
  <c r="I481" i="2" s="1"/>
  <c r="G489" i="2"/>
  <c r="I489" i="2" s="1"/>
  <c r="G502" i="2"/>
  <c r="I502" i="2" s="1"/>
  <c r="G510" i="2"/>
  <c r="I510" i="2" s="1"/>
  <c r="G518" i="2"/>
  <c r="I518" i="2" s="1"/>
  <c r="G526" i="2"/>
  <c r="I526" i="2" s="1"/>
  <c r="G534" i="2"/>
  <c r="I534" i="2" s="1"/>
  <c r="G542" i="2"/>
  <c r="I542" i="2" s="1"/>
  <c r="G547" i="2"/>
  <c r="I547" i="2" s="1"/>
  <c r="G557" i="2"/>
  <c r="I557" i="2" s="1"/>
  <c r="G562" i="2"/>
  <c r="I562" i="2" s="1"/>
  <c r="G570" i="2"/>
  <c r="I570" i="2" s="1"/>
  <c r="G578" i="2"/>
  <c r="I578" i="2" s="1"/>
  <c r="G586" i="2"/>
  <c r="I586" i="2" s="1"/>
  <c r="G591" i="2"/>
  <c r="I591" i="2" s="1"/>
  <c r="G596" i="2"/>
  <c r="I596" i="2" s="1"/>
  <c r="G601" i="2"/>
  <c r="I601" i="2" s="1"/>
  <c r="G609" i="2"/>
  <c r="I609" i="2" s="1"/>
  <c r="G617" i="2"/>
  <c r="I617" i="2" s="1"/>
  <c r="G625" i="2"/>
  <c r="I625" i="2" s="1"/>
  <c r="G638" i="2"/>
  <c r="I638" i="2" s="1"/>
  <c r="G643" i="2"/>
  <c r="I643" i="2" s="1"/>
  <c r="G28" i="2"/>
  <c r="I28" i="2" s="1"/>
  <c r="G44" i="2"/>
  <c r="I44" i="2" s="1"/>
  <c r="G115" i="2"/>
  <c r="I115" i="2" s="1"/>
  <c r="G157" i="2"/>
  <c r="I157" i="2" s="1"/>
  <c r="G167" i="2"/>
  <c r="I167" i="2" s="1"/>
  <c r="G220" i="2"/>
  <c r="I220" i="2" s="1"/>
  <c r="G252" i="2"/>
  <c r="I252" i="2" s="1"/>
  <c r="G273" i="2"/>
  <c r="I273" i="2" s="1"/>
  <c r="G294" i="2"/>
  <c r="I294" i="2" s="1"/>
  <c r="G328" i="2"/>
  <c r="I328" i="2" s="1"/>
  <c r="G335" i="2"/>
  <c r="I335" i="2" s="1"/>
  <c r="G342" i="2"/>
  <c r="I342" i="2" s="1"/>
  <c r="G349" i="2"/>
  <c r="I349" i="2" s="1"/>
  <c r="G388" i="2"/>
  <c r="I388" i="2" s="1"/>
  <c r="G393" i="2"/>
  <c r="I393" i="2" s="1"/>
  <c r="G403" i="2"/>
  <c r="I403" i="2" s="1"/>
  <c r="G411" i="2"/>
  <c r="I411" i="2" s="1"/>
  <c r="G416" i="2"/>
  <c r="I416" i="2" s="1"/>
  <c r="G429" i="2"/>
  <c r="I429" i="2" s="1"/>
  <c r="G437" i="2"/>
  <c r="I437" i="2" s="1"/>
  <c r="G442" i="2"/>
  <c r="I442" i="2" s="1"/>
  <c r="G450" i="2"/>
  <c r="I450" i="2" s="1"/>
  <c r="G458" i="2"/>
  <c r="I458" i="2" s="1"/>
  <c r="G466" i="2"/>
  <c r="I466" i="2" s="1"/>
  <c r="G474" i="2"/>
  <c r="I474" i="2" s="1"/>
  <c r="G484" i="2"/>
  <c r="I484" i="2" s="1"/>
  <c r="G492" i="2"/>
  <c r="I492" i="2" s="1"/>
  <c r="G497" i="2"/>
  <c r="I497" i="2" s="1"/>
  <c r="G505" i="2"/>
  <c r="I505" i="2" s="1"/>
  <c r="G513" i="2"/>
  <c r="I513" i="2" s="1"/>
  <c r="G521" i="2"/>
  <c r="I521" i="2" s="1"/>
  <c r="G529" i="2"/>
  <c r="I529" i="2" s="1"/>
  <c r="G537" i="2"/>
  <c r="I537" i="2" s="1"/>
  <c r="G550" i="2"/>
  <c r="I550" i="2" s="1"/>
  <c r="G552" i="2"/>
  <c r="I552" i="2" s="1"/>
  <c r="G565" i="2"/>
  <c r="I565" i="2" s="1"/>
  <c r="G573" i="2"/>
  <c r="I573" i="2" s="1"/>
  <c r="G581" i="2"/>
  <c r="I581" i="2" s="1"/>
  <c r="G589" i="2"/>
  <c r="I589" i="2" s="1"/>
  <c r="G604" i="2"/>
  <c r="I604" i="2" s="1"/>
  <c r="G612" i="2"/>
  <c r="I612" i="2" s="1"/>
  <c r="G620" i="2"/>
  <c r="I620" i="2" s="1"/>
  <c r="G628" i="2"/>
  <c r="I628" i="2" s="1"/>
  <c r="G633" i="2"/>
  <c r="I633" i="2" s="1"/>
  <c r="G646" i="2"/>
  <c r="I646" i="2" s="1"/>
  <c r="G654" i="2"/>
  <c r="I654" i="2" s="1"/>
  <c r="G662" i="2"/>
  <c r="I662" i="2" s="1"/>
  <c r="G667" i="2"/>
  <c r="I667" i="2" s="1"/>
  <c r="G675" i="2"/>
  <c r="I675" i="2" s="1"/>
  <c r="G683" i="2"/>
  <c r="I683" i="2" s="1"/>
  <c r="G691" i="2"/>
  <c r="I691" i="2" s="1"/>
  <c r="G696" i="2"/>
  <c r="I696" i="2" s="1"/>
  <c r="G709" i="2"/>
  <c r="I709" i="2" s="1"/>
  <c r="G717" i="2"/>
  <c r="I717" i="2" s="1"/>
  <c r="G725" i="2"/>
  <c r="I725" i="2" s="1"/>
  <c r="G733" i="2"/>
  <c r="I733" i="2" s="1"/>
  <c r="G31" i="2"/>
  <c r="I31" i="2" s="1"/>
  <c r="G47" i="2"/>
  <c r="I47" i="2" s="1"/>
  <c r="G117" i="2"/>
  <c r="I117" i="2" s="1"/>
  <c r="G127" i="2"/>
  <c r="I127" i="2" s="1"/>
  <c r="G169" i="2"/>
  <c r="I169" i="2" s="1"/>
  <c r="G222" i="2"/>
  <c r="I222" i="2" s="1"/>
  <c r="G254" i="2"/>
  <c r="I254" i="2" s="1"/>
  <c r="G275" i="2"/>
  <c r="I275" i="2" s="1"/>
  <c r="G315" i="2"/>
  <c r="I315" i="2" s="1"/>
  <c r="G329" i="2"/>
  <c r="I329" i="2" s="1"/>
  <c r="G343" i="2"/>
  <c r="I343" i="2" s="1"/>
  <c r="G350" i="2"/>
  <c r="I350" i="2" s="1"/>
  <c r="G357" i="2"/>
  <c r="I357" i="2" s="1"/>
  <c r="G398" i="2"/>
  <c r="I398" i="2" s="1"/>
  <c r="G406" i="2"/>
  <c r="I406" i="2" s="1"/>
  <c r="G414" i="2"/>
  <c r="I414" i="2" s="1"/>
  <c r="G419" i="2"/>
  <c r="I419" i="2" s="1"/>
  <c r="G424" i="2"/>
  <c r="I424" i="2" s="1"/>
  <c r="G432" i="2"/>
  <c r="I432" i="2" s="1"/>
  <c r="G445" i="2"/>
  <c r="I445" i="2" s="1"/>
  <c r="G453" i="2"/>
  <c r="I453" i="2" s="1"/>
  <c r="G461" i="2"/>
  <c r="I461" i="2" s="1"/>
  <c r="G469" i="2"/>
  <c r="I469" i="2" s="1"/>
  <c r="G477" i="2"/>
  <c r="I477" i="2" s="1"/>
  <c r="G479" i="2"/>
  <c r="I479" i="2" s="1"/>
  <c r="G487" i="2"/>
  <c r="I487" i="2" s="1"/>
  <c r="G500" i="2"/>
  <c r="I500" i="2" s="1"/>
  <c r="G508" i="2"/>
  <c r="I508" i="2" s="1"/>
  <c r="G516" i="2"/>
  <c r="I516" i="2" s="1"/>
  <c r="G524" i="2"/>
  <c r="I524" i="2" s="1"/>
  <c r="G532" i="2"/>
  <c r="I532" i="2" s="1"/>
  <c r="G540" i="2"/>
  <c r="I540" i="2" s="1"/>
  <c r="G545" i="2"/>
  <c r="I545" i="2" s="1"/>
  <c r="G555" i="2"/>
  <c r="I555" i="2" s="1"/>
  <c r="G560" i="2"/>
  <c r="I560" i="2" s="1"/>
  <c r="G568" i="2"/>
  <c r="I568" i="2" s="1"/>
  <c r="G576" i="2"/>
  <c r="I576" i="2" s="1"/>
  <c r="G584" i="2"/>
  <c r="I584" i="2" s="1"/>
  <c r="G594" i="2"/>
  <c r="I594" i="2" s="1"/>
  <c r="G599" i="2"/>
  <c r="I599" i="2" s="1"/>
  <c r="G607" i="2"/>
  <c r="I607" i="2" s="1"/>
  <c r="G615" i="2"/>
  <c r="I615" i="2" s="1"/>
  <c r="G623" i="2"/>
  <c r="I623" i="2" s="1"/>
  <c r="G636" i="2"/>
  <c r="I636" i="2" s="1"/>
  <c r="G641" i="2"/>
  <c r="I641" i="2" s="1"/>
  <c r="G649" i="2"/>
  <c r="I649" i="2" s="1"/>
  <c r="G16" i="2"/>
  <c r="I16" i="2" s="1"/>
  <c r="G32" i="2"/>
  <c r="I32" i="2" s="1"/>
  <c r="G80" i="2"/>
  <c r="I80" i="2" s="1"/>
  <c r="G149" i="2"/>
  <c r="I149" i="2" s="1"/>
  <c r="G191" i="2"/>
  <c r="I191" i="2" s="1"/>
  <c r="G212" i="2"/>
  <c r="I212" i="2" s="1"/>
  <c r="G265" i="2"/>
  <c r="I265" i="2" s="1"/>
  <c r="G307" i="2"/>
  <c r="I307" i="2" s="1"/>
  <c r="G316" i="2"/>
  <c r="I316" i="2" s="1"/>
  <c r="G323" i="2"/>
  <c r="I323" i="2" s="1"/>
  <c r="G330" i="2"/>
  <c r="I330" i="2" s="1"/>
  <c r="G351" i="2"/>
  <c r="I351" i="2" s="1"/>
  <c r="G358" i="2"/>
  <c r="I358" i="2" s="1"/>
  <c r="G365" i="2"/>
  <c r="I365" i="2" s="1"/>
  <c r="G401" i="2"/>
  <c r="I401" i="2" s="1"/>
  <c r="G409" i="2"/>
  <c r="I409" i="2" s="1"/>
  <c r="G422" i="2"/>
  <c r="I422" i="2" s="1"/>
  <c r="G427" i="2"/>
  <c r="I427" i="2" s="1"/>
  <c r="G435" i="2"/>
  <c r="I435" i="2" s="1"/>
  <c r="G440" i="2"/>
  <c r="I440" i="2" s="1"/>
  <c r="G448" i="2"/>
  <c r="I448" i="2" s="1"/>
  <c r="G456" i="2"/>
  <c r="I456" i="2" s="1"/>
  <c r="G464" i="2"/>
  <c r="I464" i="2" s="1"/>
  <c r="G472" i="2"/>
  <c r="I472" i="2" s="1"/>
  <c r="G482" i="2"/>
  <c r="I482" i="2" s="1"/>
  <c r="G490" i="2"/>
  <c r="I490" i="2" s="1"/>
  <c r="G495" i="2"/>
  <c r="I495" i="2" s="1"/>
  <c r="G503" i="2"/>
  <c r="I503" i="2" s="1"/>
  <c r="G511" i="2"/>
  <c r="I511" i="2" s="1"/>
  <c r="G519" i="2"/>
  <c r="I519" i="2" s="1"/>
  <c r="G527" i="2"/>
  <c r="I527" i="2" s="1"/>
  <c r="G535" i="2"/>
  <c r="I535" i="2" s="1"/>
  <c r="G548" i="2"/>
  <c r="I548" i="2" s="1"/>
  <c r="G558" i="2"/>
  <c r="I558" i="2" s="1"/>
  <c r="G563" i="2"/>
  <c r="I563" i="2" s="1"/>
  <c r="G571" i="2"/>
  <c r="I571" i="2" s="1"/>
  <c r="G579" i="2"/>
  <c r="I579" i="2" s="1"/>
  <c r="G587" i="2"/>
  <c r="I587" i="2" s="1"/>
  <c r="G597" i="2"/>
  <c r="I597" i="2" s="1"/>
  <c r="G602" i="2"/>
  <c r="I602" i="2" s="1"/>
  <c r="G610" i="2"/>
  <c r="I610" i="2" s="1"/>
  <c r="G618" i="2"/>
  <c r="I618" i="2" s="1"/>
  <c r="G626" i="2"/>
  <c r="I626" i="2" s="1"/>
  <c r="G631" i="2"/>
  <c r="I631" i="2" s="1"/>
  <c r="G644" i="2"/>
  <c r="I644" i="2" s="1"/>
  <c r="G652" i="2"/>
  <c r="I652" i="2" s="1"/>
  <c r="G660" i="2"/>
  <c r="I660" i="2" s="1"/>
  <c r="G665" i="2"/>
  <c r="I665" i="2" s="1"/>
  <c r="G673" i="2"/>
  <c r="I673" i="2" s="1"/>
  <c r="G681" i="2"/>
  <c r="I681" i="2" s="1"/>
  <c r="G689" i="2"/>
  <c r="I689" i="2" s="1"/>
  <c r="G702" i="2"/>
  <c r="I702" i="2" s="1"/>
  <c r="G707" i="2"/>
  <c r="I707" i="2" s="1"/>
  <c r="G715" i="2"/>
  <c r="I715" i="2" s="1"/>
  <c r="G723" i="2"/>
  <c r="I723" i="2" s="1"/>
  <c r="G731" i="2"/>
  <c r="I731" i="2" s="1"/>
  <c r="G739" i="2"/>
  <c r="I739" i="2" s="1"/>
  <c r="G747" i="2"/>
  <c r="I747" i="2" s="1"/>
  <c r="G19" i="2"/>
  <c r="I19" i="2" s="1"/>
  <c r="G35" i="2"/>
  <c r="I35" i="2" s="1"/>
  <c r="G83" i="2"/>
  <c r="I83" i="2" s="1"/>
  <c r="G151" i="2"/>
  <c r="I151" i="2" s="1"/>
  <c r="G193" i="2"/>
  <c r="I193" i="2" s="1"/>
  <c r="G214" i="2"/>
  <c r="I214" i="2" s="1"/>
  <c r="G267" i="2"/>
  <c r="I267" i="2" s="1"/>
  <c r="G288" i="2"/>
  <c r="I288" i="2" s="1"/>
  <c r="G309" i="2"/>
  <c r="I309" i="2" s="1"/>
  <c r="G317" i="2"/>
  <c r="I317" i="2" s="1"/>
  <c r="G324" i="2"/>
  <c r="I324" i="2" s="1"/>
  <c r="G359" i="2"/>
  <c r="I359" i="2" s="1"/>
  <c r="G366" i="2"/>
  <c r="I366" i="2" s="1"/>
  <c r="G373" i="2"/>
  <c r="I373" i="2" s="1"/>
  <c r="G380" i="2"/>
  <c r="I380" i="2" s="1"/>
  <c r="G385" i="2"/>
  <c r="I385" i="2" s="1"/>
  <c r="G404" i="2"/>
  <c r="I404" i="2" s="1"/>
  <c r="G412" i="2"/>
  <c r="I412" i="2" s="1"/>
  <c r="G417" i="2"/>
  <c r="I417" i="2" s="1"/>
  <c r="G430" i="2"/>
  <c r="I430" i="2" s="1"/>
  <c r="G438" i="2"/>
  <c r="I438" i="2" s="1"/>
  <c r="G443" i="2"/>
  <c r="I443" i="2" s="1"/>
  <c r="G451" i="2"/>
  <c r="I451" i="2" s="1"/>
  <c r="G459" i="2"/>
  <c r="I459" i="2" s="1"/>
  <c r="G467" i="2"/>
  <c r="I467" i="2" s="1"/>
  <c r="G475" i="2"/>
  <c r="I475" i="2" s="1"/>
  <c r="G485" i="2"/>
  <c r="I485" i="2" s="1"/>
  <c r="G493" i="2"/>
  <c r="I493" i="2" s="1"/>
  <c r="G498" i="2"/>
  <c r="I498" i="2" s="1"/>
  <c r="G506" i="2"/>
  <c r="I506" i="2" s="1"/>
  <c r="G514" i="2"/>
  <c r="I514" i="2" s="1"/>
  <c r="G522" i="2"/>
  <c r="I522" i="2" s="1"/>
  <c r="G530" i="2"/>
  <c r="I530" i="2" s="1"/>
  <c r="G538" i="2"/>
  <c r="I538" i="2" s="1"/>
  <c r="G543" i="2"/>
  <c r="I543" i="2" s="1"/>
  <c r="G553" i="2"/>
  <c r="I553" i="2" s="1"/>
  <c r="G566" i="2"/>
  <c r="I566" i="2" s="1"/>
  <c r="G574" i="2"/>
  <c r="I574" i="2" s="1"/>
  <c r="G582" i="2"/>
  <c r="I582" i="2" s="1"/>
  <c r="G590" i="2"/>
  <c r="I590" i="2" s="1"/>
  <c r="G592" i="2"/>
  <c r="I592" i="2" s="1"/>
  <c r="G605" i="2"/>
  <c r="I605" i="2" s="1"/>
  <c r="G613" i="2"/>
  <c r="I613" i="2" s="1"/>
  <c r="G621" i="2"/>
  <c r="I621" i="2" s="1"/>
  <c r="G629" i="2"/>
  <c r="I629" i="2" s="1"/>
  <c r="G634" i="2"/>
  <c r="I634" i="2" s="1"/>
  <c r="G639" i="2"/>
  <c r="I639" i="2" s="1"/>
  <c r="G647" i="2"/>
  <c r="I647" i="2" s="1"/>
  <c r="G655" i="2"/>
  <c r="I655" i="2" s="1"/>
  <c r="G668" i="2"/>
  <c r="I668" i="2" s="1"/>
  <c r="G676" i="2"/>
  <c r="I676" i="2" s="1"/>
  <c r="G684" i="2"/>
  <c r="I684" i="2" s="1"/>
  <c r="G692" i="2"/>
  <c r="I692" i="2" s="1"/>
  <c r="G697" i="2"/>
  <c r="I697" i="2" s="1"/>
  <c r="G710" i="2"/>
  <c r="I710" i="2" s="1"/>
  <c r="G718" i="2"/>
  <c r="I718" i="2" s="1"/>
  <c r="G726" i="2"/>
  <c r="I726" i="2" s="1"/>
  <c r="G36" i="2"/>
  <c r="I36" i="2" s="1"/>
  <c r="G120" i="2"/>
  <c r="I120" i="2" s="1"/>
  <c r="G141" i="2"/>
  <c r="I141" i="2" s="1"/>
  <c r="G162" i="2"/>
  <c r="I162" i="2" s="1"/>
  <c r="G183" i="2"/>
  <c r="I183" i="2" s="1"/>
  <c r="G204" i="2"/>
  <c r="I204" i="2" s="1"/>
  <c r="G236" i="2"/>
  <c r="I236" i="2" s="1"/>
  <c r="G299" i="2"/>
  <c r="I299" i="2" s="1"/>
  <c r="G325" i="2"/>
  <c r="I325" i="2" s="1"/>
  <c r="G367" i="2"/>
  <c r="I367" i="2" s="1"/>
  <c r="G374" i="2"/>
  <c r="I374" i="2" s="1"/>
  <c r="G399" i="2"/>
  <c r="I399" i="2" s="1"/>
  <c r="G407" i="2"/>
  <c r="I407" i="2" s="1"/>
  <c r="G420" i="2"/>
  <c r="I420" i="2" s="1"/>
  <c r="G425" i="2"/>
  <c r="I425" i="2" s="1"/>
  <c r="G433" i="2"/>
  <c r="I433" i="2" s="1"/>
  <c r="G446" i="2"/>
  <c r="I446" i="2" s="1"/>
  <c r="G454" i="2"/>
  <c r="I454" i="2" s="1"/>
  <c r="G462" i="2"/>
  <c r="I462" i="2" s="1"/>
  <c r="G470" i="2"/>
  <c r="I470" i="2" s="1"/>
  <c r="G478" i="2"/>
  <c r="I478" i="2" s="1"/>
  <c r="G480" i="2"/>
  <c r="I480" i="2" s="1"/>
  <c r="G488" i="2"/>
  <c r="I488" i="2" s="1"/>
  <c r="G501" i="2"/>
  <c r="I501" i="2" s="1"/>
  <c r="G509" i="2"/>
  <c r="I509" i="2" s="1"/>
  <c r="G517" i="2"/>
  <c r="I517" i="2" s="1"/>
  <c r="G525" i="2"/>
  <c r="I525" i="2" s="1"/>
  <c r="G533" i="2"/>
  <c r="I533" i="2" s="1"/>
  <c r="G541" i="2"/>
  <c r="I541" i="2" s="1"/>
  <c r="G546" i="2"/>
  <c r="I546" i="2" s="1"/>
  <c r="G551" i="2"/>
  <c r="I551" i="2" s="1"/>
  <c r="G556" i="2"/>
  <c r="I556" i="2" s="1"/>
  <c r="G561" i="2"/>
  <c r="I561" i="2" s="1"/>
  <c r="G569" i="2"/>
  <c r="I569" i="2" s="1"/>
  <c r="G577" i="2"/>
  <c r="I577" i="2" s="1"/>
  <c r="G585" i="2"/>
  <c r="I585" i="2" s="1"/>
  <c r="G595" i="2"/>
  <c r="I595" i="2" s="1"/>
  <c r="G600" i="2"/>
  <c r="I600" i="2" s="1"/>
  <c r="G608" i="2"/>
  <c r="I608" i="2" s="1"/>
  <c r="G616" i="2"/>
  <c r="I616" i="2" s="1"/>
  <c r="G624" i="2"/>
  <c r="I624" i="2" s="1"/>
  <c r="G637" i="2"/>
  <c r="I637" i="2" s="1"/>
  <c r="G642" i="2"/>
  <c r="I642" i="2" s="1"/>
  <c r="G650" i="2"/>
  <c r="I650" i="2" s="1"/>
  <c r="G658" i="2"/>
  <c r="I658" i="2" s="1"/>
  <c r="G663" i="2"/>
  <c r="I663" i="2" s="1"/>
  <c r="G671" i="2"/>
  <c r="I671" i="2" s="1"/>
  <c r="G679" i="2"/>
  <c r="I679" i="2" s="1"/>
  <c r="G687" i="2"/>
  <c r="I687" i="2" s="1"/>
  <c r="G700" i="2"/>
  <c r="I700" i="2" s="1"/>
  <c r="G705" i="2"/>
  <c r="I705" i="2" s="1"/>
  <c r="G713" i="2"/>
  <c r="I713" i="2" s="1"/>
  <c r="G721" i="2"/>
  <c r="I721" i="2" s="1"/>
  <c r="G729" i="2"/>
  <c r="I729" i="2" s="1"/>
  <c r="G301" i="2"/>
  <c r="I301" i="2" s="1"/>
  <c r="G386" i="2"/>
  <c r="I386" i="2" s="1"/>
  <c r="G402" i="2"/>
  <c r="I402" i="2" s="1"/>
  <c r="G465" i="2"/>
  <c r="I465" i="2" s="1"/>
  <c r="G496" i="2"/>
  <c r="I496" i="2" s="1"/>
  <c r="G528" i="2"/>
  <c r="I528" i="2" s="1"/>
  <c r="G549" i="2"/>
  <c r="I549" i="2" s="1"/>
  <c r="G580" i="2"/>
  <c r="I580" i="2" s="1"/>
  <c r="G611" i="2"/>
  <c r="I611" i="2" s="1"/>
  <c r="G632" i="2"/>
  <c r="I632" i="2" s="1"/>
  <c r="G651" i="2"/>
  <c r="I651" i="2" s="1"/>
  <c r="G672" i="2"/>
  <c r="I672" i="2" s="1"/>
  <c r="G688" i="2"/>
  <c r="I688" i="2" s="1"/>
  <c r="G714" i="2"/>
  <c r="I714" i="2" s="1"/>
  <c r="G730" i="2"/>
  <c r="I730" i="2" s="1"/>
  <c r="G734" i="2"/>
  <c r="I734" i="2" s="1"/>
  <c r="G737" i="2"/>
  <c r="I737" i="2" s="1"/>
  <c r="G740" i="2"/>
  <c r="I740" i="2" s="1"/>
  <c r="G743" i="2"/>
  <c r="I743" i="2" s="1"/>
  <c r="G746" i="2"/>
  <c r="I746" i="2" s="1"/>
  <c r="G749" i="2"/>
  <c r="I749" i="2" s="1"/>
  <c r="G754" i="2"/>
  <c r="I754" i="2" s="1"/>
  <c r="G759" i="2"/>
  <c r="I759" i="2" s="1"/>
  <c r="G767" i="2"/>
  <c r="I767" i="2" s="1"/>
  <c r="G775" i="2"/>
  <c r="I775" i="2" s="1"/>
  <c r="G783" i="2"/>
  <c r="I783" i="2" s="1"/>
  <c r="G791" i="2"/>
  <c r="I791" i="2" s="1"/>
  <c r="G804" i="2"/>
  <c r="I804" i="2" s="1"/>
  <c r="G809" i="2"/>
  <c r="I809" i="2" s="1"/>
  <c r="G817" i="2"/>
  <c r="I817" i="2" s="1"/>
  <c r="G830" i="2"/>
  <c r="I830" i="2" s="1"/>
  <c r="G838" i="2"/>
  <c r="I838" i="2" s="1"/>
  <c r="G846" i="2"/>
  <c r="I846" i="2" s="1"/>
  <c r="G854" i="2"/>
  <c r="I854" i="2" s="1"/>
  <c r="G862" i="2"/>
  <c r="I862" i="2" s="1"/>
  <c r="G867" i="2"/>
  <c r="I867" i="2" s="1"/>
  <c r="G872" i="2"/>
  <c r="I872" i="2" s="1"/>
  <c r="G880" i="2"/>
  <c r="I880" i="2" s="1"/>
  <c r="G893" i="2"/>
  <c r="I893" i="2" s="1"/>
  <c r="G24" i="2"/>
  <c r="I24" i="2" s="1"/>
  <c r="G133" i="2"/>
  <c r="I133" i="2" s="1"/>
  <c r="G175" i="2"/>
  <c r="I175" i="2" s="1"/>
  <c r="G260" i="2"/>
  <c r="I260" i="2" s="1"/>
  <c r="G387" i="2"/>
  <c r="I387" i="2" s="1"/>
  <c r="G413" i="2"/>
  <c r="I413" i="2" s="1"/>
  <c r="G423" i="2"/>
  <c r="I423" i="2" s="1"/>
  <c r="G444" i="2"/>
  <c r="I444" i="2" s="1"/>
  <c r="G476" i="2"/>
  <c r="I476" i="2" s="1"/>
  <c r="G486" i="2"/>
  <c r="I486" i="2" s="1"/>
  <c r="G507" i="2"/>
  <c r="I507" i="2" s="1"/>
  <c r="G539" i="2"/>
  <c r="I539" i="2" s="1"/>
  <c r="G559" i="2"/>
  <c r="I559" i="2" s="1"/>
  <c r="G622" i="2"/>
  <c r="I622" i="2" s="1"/>
  <c r="G657" i="2"/>
  <c r="I657" i="2" s="1"/>
  <c r="G678" i="2"/>
  <c r="I678" i="2" s="1"/>
  <c r="G694" i="2"/>
  <c r="I694" i="2" s="1"/>
  <c r="G699" i="2"/>
  <c r="I699" i="2" s="1"/>
  <c r="G704" i="2"/>
  <c r="I704" i="2" s="1"/>
  <c r="G720" i="2"/>
  <c r="I720" i="2" s="1"/>
  <c r="G757" i="2"/>
  <c r="I757" i="2" s="1"/>
  <c r="G762" i="2"/>
  <c r="I762" i="2" s="1"/>
  <c r="G770" i="2"/>
  <c r="I770" i="2" s="1"/>
  <c r="G778" i="2"/>
  <c r="I778" i="2" s="1"/>
  <c r="G786" i="2"/>
  <c r="I786" i="2" s="1"/>
  <c r="G794" i="2"/>
  <c r="I794" i="2" s="1"/>
  <c r="G799" i="2"/>
  <c r="I799" i="2" s="1"/>
  <c r="G812" i="2"/>
  <c r="I812" i="2" s="1"/>
  <c r="G820" i="2"/>
  <c r="I820" i="2" s="1"/>
  <c r="G825" i="2"/>
  <c r="I825" i="2" s="1"/>
  <c r="G833" i="2"/>
  <c r="I833" i="2" s="1"/>
  <c r="G841" i="2"/>
  <c r="I841" i="2" s="1"/>
  <c r="G849" i="2"/>
  <c r="I849" i="2" s="1"/>
  <c r="G857" i="2"/>
  <c r="I857" i="2" s="1"/>
  <c r="G870" i="2"/>
  <c r="I870" i="2" s="1"/>
  <c r="G875" i="2"/>
  <c r="I875" i="2" s="1"/>
  <c r="G883" i="2"/>
  <c r="I883" i="2" s="1"/>
  <c r="G888" i="2"/>
  <c r="I888" i="2" s="1"/>
  <c r="G896" i="2"/>
  <c r="I896" i="2" s="1"/>
  <c r="G904" i="2"/>
  <c r="I904" i="2" s="1"/>
  <c r="G912" i="2"/>
  <c r="I912" i="2" s="1"/>
  <c r="G920" i="2"/>
  <c r="I920" i="2" s="1"/>
  <c r="G928" i="2"/>
  <c r="I928" i="2" s="1"/>
  <c r="G936" i="2"/>
  <c r="I936" i="2" s="1"/>
  <c r="G949" i="2"/>
  <c r="I949" i="2" s="1"/>
  <c r="G954" i="2"/>
  <c r="I954" i="2" s="1"/>
  <c r="G959" i="2"/>
  <c r="I959" i="2" s="1"/>
  <c r="G967" i="2"/>
  <c r="I967" i="2" s="1"/>
  <c r="G980" i="2"/>
  <c r="I980" i="2" s="1"/>
  <c r="G985" i="2"/>
  <c r="I985" i="2" s="1"/>
  <c r="G998" i="2"/>
  <c r="I998" i="2" s="1"/>
  <c r="G1006" i="2"/>
  <c r="I1006" i="2" s="1"/>
  <c r="G1011" i="2"/>
  <c r="I1011" i="2" s="1"/>
  <c r="G1016" i="2"/>
  <c r="I1016" i="2" s="1"/>
  <c r="G1029" i="2"/>
  <c r="I1029" i="2" s="1"/>
  <c r="G1034" i="2"/>
  <c r="I1034" i="2" s="1"/>
  <c r="G1044" i="2"/>
  <c r="I1044" i="2" s="1"/>
  <c r="G1049" i="2"/>
  <c r="I1049" i="2" s="1"/>
  <c r="G1057" i="2"/>
  <c r="I1057" i="2" s="1"/>
  <c r="G39" i="2"/>
  <c r="I39" i="2" s="1"/>
  <c r="G143" i="2"/>
  <c r="I143" i="2" s="1"/>
  <c r="G185" i="2"/>
  <c r="I185" i="2" s="1"/>
  <c r="G391" i="2"/>
  <c r="I391" i="2" s="1"/>
  <c r="G415" i="2"/>
  <c r="I415" i="2" s="1"/>
  <c r="G436" i="2"/>
  <c r="I436" i="2" s="1"/>
  <c r="G457" i="2"/>
  <c r="I457" i="2" s="1"/>
  <c r="G520" i="2"/>
  <c r="I520" i="2" s="1"/>
  <c r="G572" i="2"/>
  <c r="I572" i="2" s="1"/>
  <c r="G603" i="2"/>
  <c r="I603" i="2" s="1"/>
  <c r="G645" i="2"/>
  <c r="I645" i="2" s="1"/>
  <c r="G653" i="2"/>
  <c r="I653" i="2" s="1"/>
  <c r="G674" i="2"/>
  <c r="I674" i="2" s="1"/>
  <c r="G690" i="2"/>
  <c r="I690" i="2" s="1"/>
  <c r="G695" i="2"/>
  <c r="I695" i="2" s="1"/>
  <c r="G716" i="2"/>
  <c r="I716" i="2" s="1"/>
  <c r="G750" i="2"/>
  <c r="I750" i="2" s="1"/>
  <c r="G752" i="2"/>
  <c r="I752" i="2" s="1"/>
  <c r="G765" i="2"/>
  <c r="I765" i="2" s="1"/>
  <c r="G773" i="2"/>
  <c r="I773" i="2" s="1"/>
  <c r="G781" i="2"/>
  <c r="I781" i="2" s="1"/>
  <c r="G789" i="2"/>
  <c r="I789" i="2" s="1"/>
  <c r="G797" i="2"/>
  <c r="I797" i="2" s="1"/>
  <c r="G802" i="2"/>
  <c r="I802" i="2" s="1"/>
  <c r="G807" i="2"/>
  <c r="I807" i="2" s="1"/>
  <c r="G815" i="2"/>
  <c r="I815" i="2" s="1"/>
  <c r="G828" i="2"/>
  <c r="I828" i="2" s="1"/>
  <c r="G836" i="2"/>
  <c r="I836" i="2" s="1"/>
  <c r="G844" i="2"/>
  <c r="I844" i="2" s="1"/>
  <c r="G852" i="2"/>
  <c r="I852" i="2" s="1"/>
  <c r="G860" i="2"/>
  <c r="I860" i="2" s="1"/>
  <c r="G865" i="2"/>
  <c r="I865" i="2" s="1"/>
  <c r="G878" i="2"/>
  <c r="I878" i="2" s="1"/>
  <c r="G886" i="2"/>
  <c r="I886" i="2" s="1"/>
  <c r="G891" i="2"/>
  <c r="I891" i="2" s="1"/>
  <c r="G899" i="2"/>
  <c r="I899" i="2" s="1"/>
  <c r="G907" i="2"/>
  <c r="I907" i="2" s="1"/>
  <c r="G915" i="2"/>
  <c r="I915" i="2" s="1"/>
  <c r="G923" i="2"/>
  <c r="I923" i="2" s="1"/>
  <c r="G931" i="2"/>
  <c r="I931" i="2" s="1"/>
  <c r="G939" i="2"/>
  <c r="I939" i="2" s="1"/>
  <c r="G944" i="2"/>
  <c r="I944" i="2" s="1"/>
  <c r="G957" i="2"/>
  <c r="I957" i="2" s="1"/>
  <c r="G962" i="2"/>
  <c r="I962" i="2" s="1"/>
  <c r="G970" i="2"/>
  <c r="I970" i="2" s="1"/>
  <c r="G975" i="2"/>
  <c r="I975" i="2" s="1"/>
  <c r="G988" i="2"/>
  <c r="I988" i="2" s="1"/>
  <c r="G993" i="2"/>
  <c r="I993" i="2" s="1"/>
  <c r="G1001" i="2"/>
  <c r="I1001" i="2" s="1"/>
  <c r="G1014" i="2"/>
  <c r="I1014" i="2" s="1"/>
  <c r="G1019" i="2"/>
  <c r="I1019" i="2" s="1"/>
  <c r="G1024" i="2"/>
  <c r="I1024" i="2" s="1"/>
  <c r="G1037" i="2"/>
  <c r="I1037" i="2" s="1"/>
  <c r="G1039" i="2"/>
  <c r="I1039" i="2" s="1"/>
  <c r="G228" i="2"/>
  <c r="I228" i="2" s="1"/>
  <c r="G392" i="2"/>
  <c r="I392" i="2" s="1"/>
  <c r="G405" i="2"/>
  <c r="I405" i="2" s="1"/>
  <c r="G468" i="2"/>
  <c r="I468" i="2" s="1"/>
  <c r="G499" i="2"/>
  <c r="I499" i="2" s="1"/>
  <c r="G531" i="2"/>
  <c r="I531" i="2" s="1"/>
  <c r="G583" i="2"/>
  <c r="I583" i="2" s="1"/>
  <c r="G593" i="2"/>
  <c r="I593" i="2" s="1"/>
  <c r="G614" i="2"/>
  <c r="I614" i="2" s="1"/>
  <c r="G635" i="2"/>
  <c r="I635" i="2" s="1"/>
  <c r="G669" i="2"/>
  <c r="I669" i="2" s="1"/>
  <c r="G685" i="2"/>
  <c r="I685" i="2" s="1"/>
  <c r="G711" i="2"/>
  <c r="I711" i="2" s="1"/>
  <c r="G727" i="2"/>
  <c r="I727" i="2" s="1"/>
  <c r="G735" i="2"/>
  <c r="I735" i="2" s="1"/>
  <c r="G738" i="2"/>
  <c r="I738" i="2" s="1"/>
  <c r="G741" i="2"/>
  <c r="I741" i="2" s="1"/>
  <c r="G744" i="2"/>
  <c r="I744" i="2" s="1"/>
  <c r="G755" i="2"/>
  <c r="I755" i="2" s="1"/>
  <c r="G760" i="2"/>
  <c r="I760" i="2" s="1"/>
  <c r="G768" i="2"/>
  <c r="I768" i="2" s="1"/>
  <c r="G776" i="2"/>
  <c r="I776" i="2" s="1"/>
  <c r="G784" i="2"/>
  <c r="I784" i="2" s="1"/>
  <c r="G792" i="2"/>
  <c r="I792" i="2" s="1"/>
  <c r="G805" i="2"/>
  <c r="I805" i="2" s="1"/>
  <c r="G810" i="2"/>
  <c r="I810" i="2" s="1"/>
  <c r="G818" i="2"/>
  <c r="I818" i="2" s="1"/>
  <c r="G823" i="2"/>
  <c r="I823" i="2" s="1"/>
  <c r="G831" i="2"/>
  <c r="I831" i="2" s="1"/>
  <c r="G839" i="2"/>
  <c r="I839" i="2" s="1"/>
  <c r="G847" i="2"/>
  <c r="I847" i="2" s="1"/>
  <c r="G855" i="2"/>
  <c r="I855" i="2" s="1"/>
  <c r="G868" i="2"/>
  <c r="I868" i="2" s="1"/>
  <c r="G873" i="2"/>
  <c r="I873" i="2" s="1"/>
  <c r="G881" i="2"/>
  <c r="I881" i="2" s="1"/>
  <c r="G894" i="2"/>
  <c r="I894" i="2" s="1"/>
  <c r="G902" i="2"/>
  <c r="I902" i="2" s="1"/>
  <c r="G910" i="2"/>
  <c r="I910" i="2" s="1"/>
  <c r="G918" i="2"/>
  <c r="I918" i="2" s="1"/>
  <c r="G926" i="2"/>
  <c r="I926" i="2" s="1"/>
  <c r="G934" i="2"/>
  <c r="I934" i="2" s="1"/>
  <c r="G942" i="2"/>
  <c r="I942" i="2" s="1"/>
  <c r="G947" i="2"/>
  <c r="I947" i="2" s="1"/>
  <c r="G952" i="2"/>
  <c r="I952" i="2" s="1"/>
  <c r="G965" i="2"/>
  <c r="I965" i="2" s="1"/>
  <c r="G973" i="2"/>
  <c r="I973" i="2" s="1"/>
  <c r="G978" i="2"/>
  <c r="I978" i="2" s="1"/>
  <c r="G983" i="2"/>
  <c r="I983" i="2" s="1"/>
  <c r="G996" i="2"/>
  <c r="I996" i="2" s="1"/>
  <c r="G1004" i="2"/>
  <c r="I1004" i="2" s="1"/>
  <c r="G1009" i="2"/>
  <c r="I1009" i="2" s="1"/>
  <c r="G1022" i="2"/>
  <c r="I1022" i="2" s="1"/>
  <c r="G1027" i="2"/>
  <c r="I1027" i="2" s="1"/>
  <c r="G1032" i="2"/>
  <c r="I1032" i="2" s="1"/>
  <c r="G1042" i="2"/>
  <c r="I1042" i="2" s="1"/>
  <c r="G1047" i="2"/>
  <c r="I1047" i="2" s="1"/>
  <c r="G238" i="2"/>
  <c r="I238" i="2" s="1"/>
  <c r="G375" i="2"/>
  <c r="I375" i="2" s="1"/>
  <c r="G396" i="2"/>
  <c r="I396" i="2" s="1"/>
  <c r="G428" i="2"/>
  <c r="I428" i="2" s="1"/>
  <c r="G449" i="2"/>
  <c r="I449" i="2" s="1"/>
  <c r="G491" i="2"/>
  <c r="I491" i="2" s="1"/>
  <c r="G512" i="2"/>
  <c r="I512" i="2" s="1"/>
  <c r="G564" i="2"/>
  <c r="I564" i="2" s="1"/>
  <c r="G627" i="2"/>
  <c r="I627" i="2" s="1"/>
  <c r="G659" i="2"/>
  <c r="I659" i="2" s="1"/>
  <c r="G664" i="2"/>
  <c r="I664" i="2" s="1"/>
  <c r="G680" i="2"/>
  <c r="I680" i="2" s="1"/>
  <c r="G701" i="2"/>
  <c r="I701" i="2" s="1"/>
  <c r="G706" i="2"/>
  <c r="I706" i="2" s="1"/>
  <c r="G722" i="2"/>
  <c r="I722" i="2" s="1"/>
  <c r="G732" i="2"/>
  <c r="I732" i="2" s="1"/>
  <c r="G758" i="2"/>
  <c r="I758" i="2" s="1"/>
  <c r="G763" i="2"/>
  <c r="I763" i="2" s="1"/>
  <c r="G771" i="2"/>
  <c r="I771" i="2" s="1"/>
  <c r="G779" i="2"/>
  <c r="I779" i="2" s="1"/>
  <c r="G787" i="2"/>
  <c r="I787" i="2" s="1"/>
  <c r="G795" i="2"/>
  <c r="I795" i="2" s="1"/>
  <c r="G800" i="2"/>
  <c r="I800" i="2" s="1"/>
  <c r="G813" i="2"/>
  <c r="I813" i="2" s="1"/>
  <c r="G821" i="2"/>
  <c r="I821" i="2" s="1"/>
  <c r="G826" i="2"/>
  <c r="I826" i="2" s="1"/>
  <c r="G834" i="2"/>
  <c r="I834" i="2" s="1"/>
  <c r="G842" i="2"/>
  <c r="I842" i="2" s="1"/>
  <c r="G850" i="2"/>
  <c r="I850" i="2" s="1"/>
  <c r="G858" i="2"/>
  <c r="I858" i="2" s="1"/>
  <c r="G863" i="2"/>
  <c r="I863" i="2" s="1"/>
  <c r="G876" i="2"/>
  <c r="I876" i="2" s="1"/>
  <c r="G884" i="2"/>
  <c r="I884" i="2" s="1"/>
  <c r="G889" i="2"/>
  <c r="I889" i="2" s="1"/>
  <c r="G897" i="2"/>
  <c r="I897" i="2" s="1"/>
  <c r="G905" i="2"/>
  <c r="I905" i="2" s="1"/>
  <c r="G913" i="2"/>
  <c r="I913" i="2" s="1"/>
  <c r="G921" i="2"/>
  <c r="I921" i="2" s="1"/>
  <c r="G929" i="2"/>
  <c r="I929" i="2" s="1"/>
  <c r="G937" i="2"/>
  <c r="I937" i="2" s="1"/>
  <c r="G950" i="2"/>
  <c r="I950" i="2" s="1"/>
  <c r="G955" i="2"/>
  <c r="I955" i="2" s="1"/>
  <c r="G960" i="2"/>
  <c r="I960" i="2" s="1"/>
  <c r="G968" i="2"/>
  <c r="I968" i="2" s="1"/>
  <c r="G981" i="2"/>
  <c r="I981" i="2" s="1"/>
  <c r="G986" i="2"/>
  <c r="I986" i="2" s="1"/>
  <c r="G991" i="2"/>
  <c r="I991" i="2" s="1"/>
  <c r="G999" i="2"/>
  <c r="I999" i="2" s="1"/>
  <c r="G1012" i="2"/>
  <c r="I1012" i="2" s="1"/>
  <c r="G1017" i="2"/>
  <c r="I1017" i="2" s="1"/>
  <c r="G1030" i="2"/>
  <c r="I1030" i="2" s="1"/>
  <c r="G1035" i="2"/>
  <c r="I1035" i="2" s="1"/>
  <c r="G1045" i="2"/>
  <c r="I1045" i="2" s="1"/>
  <c r="G1050" i="2"/>
  <c r="I1050" i="2" s="1"/>
  <c r="G1058" i="2"/>
  <c r="I1058" i="2" s="1"/>
  <c r="G281" i="2"/>
  <c r="I281" i="2" s="1"/>
  <c r="G418" i="2"/>
  <c r="I418" i="2" s="1"/>
  <c r="G460" i="2"/>
  <c r="I460" i="2" s="1"/>
  <c r="G523" i="2"/>
  <c r="I523" i="2" s="1"/>
  <c r="G544" i="2"/>
  <c r="I544" i="2" s="1"/>
  <c r="G554" i="2"/>
  <c r="I554" i="2" s="1"/>
  <c r="G575" i="2"/>
  <c r="I575" i="2" s="1"/>
  <c r="G606" i="2"/>
  <c r="I606" i="2" s="1"/>
  <c r="G648" i="2"/>
  <c r="I648" i="2" s="1"/>
  <c r="G670" i="2"/>
  <c r="I670" i="2" s="1"/>
  <c r="G686" i="2"/>
  <c r="I686" i="2" s="1"/>
  <c r="G712" i="2"/>
  <c r="I712" i="2" s="1"/>
  <c r="G728" i="2"/>
  <c r="I728" i="2" s="1"/>
  <c r="G742" i="2"/>
  <c r="I742" i="2" s="1"/>
  <c r="G745" i="2"/>
  <c r="I745" i="2" s="1"/>
  <c r="G748" i="2"/>
  <c r="I748" i="2" s="1"/>
  <c r="G753" i="2"/>
  <c r="I753" i="2" s="1"/>
  <c r="G766" i="2"/>
  <c r="I766" i="2" s="1"/>
  <c r="G774" i="2"/>
  <c r="I774" i="2" s="1"/>
  <c r="G782" i="2"/>
  <c r="I782" i="2" s="1"/>
  <c r="G790" i="2"/>
  <c r="I790" i="2" s="1"/>
  <c r="G798" i="2"/>
  <c r="I798" i="2" s="1"/>
  <c r="G803" i="2"/>
  <c r="I803" i="2" s="1"/>
  <c r="G808" i="2"/>
  <c r="I808" i="2" s="1"/>
  <c r="G816" i="2"/>
  <c r="I816" i="2" s="1"/>
  <c r="G829" i="2"/>
  <c r="I829" i="2" s="1"/>
  <c r="G837" i="2"/>
  <c r="I837" i="2" s="1"/>
  <c r="G845" i="2"/>
  <c r="I845" i="2" s="1"/>
  <c r="G853" i="2"/>
  <c r="I853" i="2" s="1"/>
  <c r="G861" i="2"/>
  <c r="I861" i="2" s="1"/>
  <c r="G866" i="2"/>
  <c r="I866" i="2" s="1"/>
  <c r="G871" i="2"/>
  <c r="I871" i="2" s="1"/>
  <c r="G879" i="2"/>
  <c r="I879" i="2" s="1"/>
  <c r="G892" i="2"/>
  <c r="I892" i="2" s="1"/>
  <c r="G122" i="2"/>
  <c r="I122" i="2" s="1"/>
  <c r="G164" i="2"/>
  <c r="I164" i="2" s="1"/>
  <c r="G206" i="2"/>
  <c r="I206" i="2" s="1"/>
  <c r="G381" i="2"/>
  <c r="I381" i="2" s="1"/>
  <c r="G410" i="2"/>
  <c r="I410" i="2" s="1"/>
  <c r="G441" i="2"/>
  <c r="I441" i="2" s="1"/>
  <c r="G473" i="2"/>
  <c r="I473" i="2" s="1"/>
  <c r="G483" i="2"/>
  <c r="I483" i="2" s="1"/>
  <c r="G504" i="2"/>
  <c r="I504" i="2" s="1"/>
  <c r="G536" i="2"/>
  <c r="I536" i="2" s="1"/>
  <c r="G588" i="2"/>
  <c r="I588" i="2" s="1"/>
  <c r="G598" i="2"/>
  <c r="I598" i="2" s="1"/>
  <c r="G619" i="2"/>
  <c r="I619" i="2" s="1"/>
  <c r="G661" i="2"/>
  <c r="I661" i="2" s="1"/>
  <c r="G666" i="2"/>
  <c r="I666" i="2" s="1"/>
  <c r="G682" i="2"/>
  <c r="I682" i="2" s="1"/>
  <c r="G708" i="2"/>
  <c r="I708" i="2" s="1"/>
  <c r="G724" i="2"/>
  <c r="I724" i="2" s="1"/>
  <c r="G736" i="2"/>
  <c r="I736" i="2" s="1"/>
  <c r="G756" i="2"/>
  <c r="I756" i="2" s="1"/>
  <c r="G761" i="2"/>
  <c r="I761" i="2" s="1"/>
  <c r="G769" i="2"/>
  <c r="I769" i="2" s="1"/>
  <c r="G777" i="2"/>
  <c r="I777" i="2" s="1"/>
  <c r="G785" i="2"/>
  <c r="I785" i="2" s="1"/>
  <c r="G793" i="2"/>
  <c r="I793" i="2" s="1"/>
  <c r="G806" i="2"/>
  <c r="I806" i="2" s="1"/>
  <c r="G811" i="2"/>
  <c r="I811" i="2" s="1"/>
  <c r="G819" i="2"/>
  <c r="I819" i="2" s="1"/>
  <c r="G824" i="2"/>
  <c r="I824" i="2" s="1"/>
  <c r="G832" i="2"/>
  <c r="I832" i="2" s="1"/>
  <c r="G840" i="2"/>
  <c r="I840" i="2" s="1"/>
  <c r="G848" i="2"/>
  <c r="I848" i="2" s="1"/>
  <c r="G856" i="2"/>
  <c r="I856" i="2" s="1"/>
  <c r="G869" i="2"/>
  <c r="I869" i="2" s="1"/>
  <c r="G874" i="2"/>
  <c r="I874" i="2" s="1"/>
  <c r="G882" i="2"/>
  <c r="I882" i="2" s="1"/>
  <c r="G887" i="2"/>
  <c r="I887" i="2" s="1"/>
  <c r="G895" i="2"/>
  <c r="I895" i="2" s="1"/>
  <c r="G903" i="2"/>
  <c r="I903" i="2" s="1"/>
  <c r="G911" i="2"/>
  <c r="I911" i="2" s="1"/>
  <c r="G919" i="2"/>
  <c r="I919" i="2" s="1"/>
  <c r="G927" i="2"/>
  <c r="I927" i="2" s="1"/>
  <c r="G935" i="2"/>
  <c r="I935" i="2" s="1"/>
  <c r="G948" i="2"/>
  <c r="I948" i="2" s="1"/>
  <c r="G953" i="2"/>
  <c r="I953" i="2" s="1"/>
  <c r="G966" i="2"/>
  <c r="I966" i="2" s="1"/>
  <c r="G974" i="2"/>
  <c r="I974" i="2" s="1"/>
  <c r="G979" i="2"/>
  <c r="I979" i="2" s="1"/>
  <c r="G984" i="2"/>
  <c r="I984" i="2" s="1"/>
  <c r="G997" i="2"/>
  <c r="I997" i="2" s="1"/>
  <c r="G1005" i="2"/>
  <c r="I1005" i="2" s="1"/>
  <c r="G1010" i="2"/>
  <c r="I1010" i="2" s="1"/>
  <c r="G1015" i="2"/>
  <c r="I1015" i="2" s="1"/>
  <c r="G1028" i="2"/>
  <c r="I1028" i="2" s="1"/>
  <c r="G1033" i="2"/>
  <c r="I1033" i="2" s="1"/>
  <c r="G1043" i="2"/>
  <c r="I1043" i="2" s="1"/>
  <c r="G630" i="2"/>
  <c r="I630" i="2" s="1"/>
  <c r="G751" i="2"/>
  <c r="I751" i="2" s="1"/>
  <c r="G772" i="2"/>
  <c r="I772" i="2" s="1"/>
  <c r="G814" i="2"/>
  <c r="I814" i="2" s="1"/>
  <c r="G835" i="2"/>
  <c r="I835" i="2" s="1"/>
  <c r="G877" i="2"/>
  <c r="I877" i="2" s="1"/>
  <c r="G909" i="2"/>
  <c r="I909" i="2" s="1"/>
  <c r="G924" i="2"/>
  <c r="I924" i="2" s="1"/>
  <c r="G938" i="2"/>
  <c r="I938" i="2" s="1"/>
  <c r="G945" i="2"/>
  <c r="I945" i="2" s="1"/>
  <c r="G951" i="2"/>
  <c r="I951" i="2" s="1"/>
  <c r="G972" i="2"/>
  <c r="I972" i="2" s="1"/>
  <c r="G1000" i="2"/>
  <c r="I1000" i="2" s="1"/>
  <c r="G1007" i="2"/>
  <c r="I1007" i="2" s="1"/>
  <c r="G1054" i="2"/>
  <c r="I1054" i="2" s="1"/>
  <c r="G1066" i="2"/>
  <c r="I1066" i="2" s="1"/>
  <c r="G1071" i="2"/>
  <c r="I1071" i="2" s="1"/>
  <c r="G1081" i="2"/>
  <c r="I1081" i="2" s="1"/>
  <c r="G1089" i="2"/>
  <c r="I1089" i="2" s="1"/>
  <c r="G1097" i="2"/>
  <c r="I1097" i="2" s="1"/>
  <c r="G1107" i="2"/>
  <c r="I1107" i="2" s="1"/>
  <c r="G1112" i="2"/>
  <c r="I1112" i="2" s="1"/>
  <c r="G1120" i="2"/>
  <c r="I1120" i="2" s="1"/>
  <c r="G1128" i="2"/>
  <c r="I1128" i="2" s="1"/>
  <c r="G1136" i="2"/>
  <c r="I1136" i="2" s="1"/>
  <c r="G1144" i="2"/>
  <c r="I1144" i="2" s="1"/>
  <c r="G1157" i="2"/>
  <c r="I1157" i="2" s="1"/>
  <c r="G1162" i="2"/>
  <c r="I1162" i="2" s="1"/>
  <c r="G1170" i="2"/>
  <c r="I1170" i="2" s="1"/>
  <c r="G1175" i="2"/>
  <c r="I1175" i="2" s="1"/>
  <c r="G1183" i="2"/>
  <c r="I1183" i="2" s="1"/>
  <c r="G1191" i="2"/>
  <c r="I1191" i="2" s="1"/>
  <c r="G1199" i="2"/>
  <c r="I1199" i="2" s="1"/>
  <c r="G1207" i="2"/>
  <c r="I1207" i="2" s="1"/>
  <c r="G1220" i="2"/>
  <c r="I1220" i="2" s="1"/>
  <c r="G1225" i="2"/>
  <c r="I1225" i="2" s="1"/>
  <c r="G1233" i="2"/>
  <c r="I1233" i="2" s="1"/>
  <c r="G1241" i="2"/>
  <c r="I1241" i="2" s="1"/>
  <c r="G1249" i="2"/>
  <c r="I1249" i="2" s="1"/>
  <c r="G1257" i="2"/>
  <c r="I1257" i="2" s="1"/>
  <c r="G1265" i="2"/>
  <c r="I1265" i="2" s="1"/>
  <c r="G1273" i="2"/>
  <c r="I1273" i="2" s="1"/>
  <c r="G1286" i="2"/>
  <c r="I1286" i="2" s="1"/>
  <c r="G1294" i="2"/>
  <c r="I1294" i="2" s="1"/>
  <c r="G1299" i="2"/>
  <c r="I1299" i="2" s="1"/>
  <c r="G1304" i="2"/>
  <c r="I1304" i="2" s="1"/>
  <c r="G1314" i="2"/>
  <c r="I1314" i="2" s="1"/>
  <c r="G1319" i="2"/>
  <c r="I1319" i="2" s="1"/>
  <c r="G1327" i="2"/>
  <c r="I1327" i="2" s="1"/>
  <c r="G1332" i="2"/>
  <c r="I1332" i="2" s="1"/>
  <c r="G1342" i="2"/>
  <c r="I1342" i="2" s="1"/>
  <c r="G1350" i="2"/>
  <c r="I1350" i="2" s="1"/>
  <c r="G1358" i="2"/>
  <c r="I1358" i="2" s="1"/>
  <c r="G1363" i="2"/>
  <c r="I1363" i="2" s="1"/>
  <c r="G1368" i="2"/>
  <c r="I1368" i="2" s="1"/>
  <c r="G1381" i="2"/>
  <c r="I1381" i="2" s="1"/>
  <c r="G1386" i="2"/>
  <c r="I1386" i="2" s="1"/>
  <c r="G1391" i="2"/>
  <c r="I1391" i="2" s="1"/>
  <c r="G1399" i="2"/>
  <c r="I1399" i="2" s="1"/>
  <c r="G1404" i="2"/>
  <c r="I1404" i="2" s="1"/>
  <c r="G1409" i="2"/>
  <c r="I1409" i="2" s="1"/>
  <c r="G1422" i="2"/>
  <c r="I1422" i="2" s="1"/>
  <c r="G1430" i="2"/>
  <c r="I1430" i="2" s="1"/>
  <c r="G1432" i="2"/>
  <c r="I1432" i="2" s="1"/>
  <c r="G1440" i="2"/>
  <c r="I1440" i="2" s="1"/>
  <c r="G1448" i="2"/>
  <c r="I1448" i="2" s="1"/>
  <c r="G1456" i="2"/>
  <c r="I1456" i="2" s="1"/>
  <c r="G382" i="2"/>
  <c r="I382" i="2" s="1"/>
  <c r="G640" i="2"/>
  <c r="I640" i="2" s="1"/>
  <c r="G796" i="2"/>
  <c r="I796" i="2" s="1"/>
  <c r="G859" i="2"/>
  <c r="I859" i="2" s="1"/>
  <c r="G917" i="2"/>
  <c r="I917" i="2" s="1"/>
  <c r="G932" i="2"/>
  <c r="I932" i="2" s="1"/>
  <c r="G987" i="2"/>
  <c r="I987" i="2" s="1"/>
  <c r="G994" i="2"/>
  <c r="I994" i="2" s="1"/>
  <c r="G1021" i="2"/>
  <c r="I1021" i="2" s="1"/>
  <c r="G1041" i="2"/>
  <c r="I1041" i="2" s="1"/>
  <c r="G1051" i="2"/>
  <c r="I1051" i="2" s="1"/>
  <c r="G1061" i="2"/>
  <c r="I1061" i="2" s="1"/>
  <c r="G1069" i="2"/>
  <c r="I1069" i="2" s="1"/>
  <c r="G1074" i="2"/>
  <c r="I1074" i="2" s="1"/>
  <c r="G1079" i="2"/>
  <c r="I1079" i="2" s="1"/>
  <c r="G1084" i="2"/>
  <c r="I1084" i="2" s="1"/>
  <c r="G1092" i="2"/>
  <c r="I1092" i="2" s="1"/>
  <c r="G1100" i="2"/>
  <c r="I1100" i="2" s="1"/>
  <c r="G1110" i="2"/>
  <c r="I1110" i="2" s="1"/>
  <c r="G1115" i="2"/>
  <c r="I1115" i="2" s="1"/>
  <c r="G1123" i="2"/>
  <c r="I1123" i="2" s="1"/>
  <c r="G1131" i="2"/>
  <c r="I1131" i="2" s="1"/>
  <c r="G1139" i="2"/>
  <c r="I1139" i="2" s="1"/>
  <c r="G1147" i="2"/>
  <c r="I1147" i="2" s="1"/>
  <c r="G1152" i="2"/>
  <c r="I1152" i="2" s="1"/>
  <c r="G1165" i="2"/>
  <c r="I1165" i="2" s="1"/>
  <c r="G1173" i="2"/>
  <c r="I1173" i="2" s="1"/>
  <c r="G1178" i="2"/>
  <c r="I1178" i="2" s="1"/>
  <c r="G1186" i="2"/>
  <c r="I1186" i="2" s="1"/>
  <c r="G1194" i="2"/>
  <c r="I1194" i="2" s="1"/>
  <c r="G1202" i="2"/>
  <c r="I1202" i="2" s="1"/>
  <c r="G1210" i="2"/>
  <c r="I1210" i="2" s="1"/>
  <c r="G1215" i="2"/>
  <c r="I1215" i="2" s="1"/>
  <c r="G1228" i="2"/>
  <c r="I1228" i="2" s="1"/>
  <c r="G1236" i="2"/>
  <c r="I1236" i="2" s="1"/>
  <c r="G1244" i="2"/>
  <c r="I1244" i="2" s="1"/>
  <c r="G1252" i="2"/>
  <c r="I1252" i="2" s="1"/>
  <c r="G1260" i="2"/>
  <c r="I1260" i="2" s="1"/>
  <c r="G1268" i="2"/>
  <c r="I1268" i="2" s="1"/>
  <c r="G1276" i="2"/>
  <c r="I1276" i="2" s="1"/>
  <c r="G1281" i="2"/>
  <c r="I1281" i="2" s="1"/>
  <c r="G1289" i="2"/>
  <c r="I1289" i="2" s="1"/>
  <c r="G1307" i="2"/>
  <c r="I1307" i="2" s="1"/>
  <c r="G1317" i="2"/>
  <c r="I1317" i="2" s="1"/>
  <c r="G1322" i="2"/>
  <c r="I1322" i="2" s="1"/>
  <c r="G1337" i="2"/>
  <c r="I1337" i="2" s="1"/>
  <c r="G1345" i="2"/>
  <c r="I1345" i="2" s="1"/>
  <c r="G1353" i="2"/>
  <c r="I1353" i="2" s="1"/>
  <c r="G1366" i="2"/>
  <c r="I1366" i="2" s="1"/>
  <c r="G1371" i="2"/>
  <c r="I1371" i="2" s="1"/>
  <c r="G1376" i="2"/>
  <c r="I1376" i="2" s="1"/>
  <c r="G1389" i="2"/>
  <c r="I1389" i="2" s="1"/>
  <c r="G1394" i="2"/>
  <c r="I1394" i="2" s="1"/>
  <c r="G1402" i="2"/>
  <c r="I1402" i="2" s="1"/>
  <c r="G1412" i="2"/>
  <c r="I1412" i="2" s="1"/>
  <c r="G1417" i="2"/>
  <c r="I1417" i="2" s="1"/>
  <c r="G1425" i="2"/>
  <c r="I1425" i="2" s="1"/>
  <c r="G1435" i="2"/>
  <c r="I1435" i="2" s="1"/>
  <c r="G1443" i="2"/>
  <c r="I1443" i="2" s="1"/>
  <c r="G1451" i="2"/>
  <c r="I1451" i="2" s="1"/>
  <c r="G1459" i="2"/>
  <c r="I1459" i="2" s="1"/>
  <c r="G1464" i="2"/>
  <c r="I1464" i="2" s="1"/>
  <c r="G1477" i="2"/>
  <c r="I1477" i="2" s="1"/>
  <c r="G1485" i="2"/>
  <c r="I1485" i="2" s="1"/>
  <c r="G1493" i="2"/>
  <c r="I1493" i="2" s="1"/>
  <c r="G1498" i="2"/>
  <c r="I1498" i="2" s="1"/>
  <c r="G1506" i="2"/>
  <c r="I1506" i="2" s="1"/>
  <c r="G1511" i="2"/>
  <c r="I1511" i="2" s="1"/>
  <c r="G1516" i="2"/>
  <c r="I1516" i="2" s="1"/>
  <c r="G1521" i="2"/>
  <c r="I1521" i="2" s="1"/>
  <c r="G1529" i="2"/>
  <c r="I1529" i="2" s="1"/>
  <c r="G1537" i="2"/>
  <c r="I1537" i="2" s="1"/>
  <c r="G1545" i="2"/>
  <c r="I1545" i="2" s="1"/>
  <c r="G1558" i="2"/>
  <c r="I1558" i="2" s="1"/>
  <c r="G1563" i="2"/>
  <c r="I1563" i="2" s="1"/>
  <c r="G1571" i="2"/>
  <c r="I1571" i="2" s="1"/>
  <c r="G1576" i="2"/>
  <c r="I1576" i="2" s="1"/>
  <c r="G1584" i="2"/>
  <c r="I1584" i="2" s="1"/>
  <c r="G1597" i="2"/>
  <c r="I1597" i="2" s="1"/>
  <c r="G1605" i="2"/>
  <c r="I1605" i="2" s="1"/>
  <c r="G1613" i="2"/>
  <c r="I1613" i="2" s="1"/>
  <c r="G1621" i="2"/>
  <c r="I1621" i="2" s="1"/>
  <c r="G1629" i="2"/>
  <c r="I1629" i="2" s="1"/>
  <c r="G1634" i="2"/>
  <c r="I1634" i="2" s="1"/>
  <c r="G1642" i="2"/>
  <c r="I1642" i="2" s="1"/>
  <c r="G1650" i="2"/>
  <c r="I1650" i="2" s="1"/>
  <c r="G1658" i="2"/>
  <c r="I1658" i="2" s="1"/>
  <c r="G1666" i="2"/>
  <c r="I1666" i="2" s="1"/>
  <c r="G1674" i="2"/>
  <c r="I1674" i="2" s="1"/>
  <c r="G1682" i="2"/>
  <c r="I1682" i="2" s="1"/>
  <c r="G1690" i="2"/>
  <c r="I1690" i="2" s="1"/>
  <c r="G1698" i="2"/>
  <c r="I1698" i="2" s="1"/>
  <c r="G1706" i="2"/>
  <c r="I1706" i="2" s="1"/>
  <c r="G1714" i="2"/>
  <c r="I1714" i="2" s="1"/>
  <c r="G1727" i="2"/>
  <c r="I1727" i="2" s="1"/>
  <c r="G1740" i="2"/>
  <c r="I1740" i="2" s="1"/>
  <c r="G1748" i="2"/>
  <c r="I1748" i="2" s="1"/>
  <c r="G1753" i="2"/>
  <c r="I1753" i="2" s="1"/>
  <c r="G1761" i="2"/>
  <c r="I1761" i="2" s="1"/>
  <c r="G1774" i="2"/>
  <c r="I1774" i="2" s="1"/>
  <c r="G1779" i="2"/>
  <c r="I1779" i="2" s="1"/>
  <c r="G1784" i="2"/>
  <c r="I1784" i="2" s="1"/>
  <c r="G1792" i="2"/>
  <c r="I1792" i="2" s="1"/>
  <c r="G1722" i="2"/>
  <c r="I1722" i="2" s="1"/>
  <c r="G1764" i="2"/>
  <c r="I1764" i="2" s="1"/>
  <c r="G1769" i="2"/>
  <c r="I1769" i="2" s="1"/>
  <c r="G1787" i="2"/>
  <c r="I1787" i="2" s="1"/>
  <c r="I2" i="2"/>
  <c r="J2" i="2" s="1"/>
  <c r="G567" i="2"/>
  <c r="I567" i="2" s="1"/>
  <c r="G693" i="2"/>
  <c r="I693" i="2" s="1"/>
  <c r="G925" i="2"/>
  <c r="I925" i="2" s="1"/>
  <c r="G940" i="2"/>
  <c r="I940" i="2" s="1"/>
  <c r="G946" i="2"/>
  <c r="I946" i="2" s="1"/>
  <c r="G1002" i="2"/>
  <c r="I1002" i="2" s="1"/>
  <c r="G1008" i="2"/>
  <c r="I1008" i="2" s="1"/>
  <c r="G1036" i="2"/>
  <c r="I1036" i="2" s="1"/>
  <c r="G1048" i="2"/>
  <c r="I1048" i="2" s="1"/>
  <c r="G1055" i="2"/>
  <c r="I1055" i="2" s="1"/>
  <c r="G1064" i="2"/>
  <c r="I1064" i="2" s="1"/>
  <c r="G1077" i="2"/>
  <c r="I1077" i="2" s="1"/>
  <c r="G1087" i="2"/>
  <c r="I1087" i="2" s="1"/>
  <c r="G1095" i="2"/>
  <c r="I1095" i="2" s="1"/>
  <c r="G1105" i="2"/>
  <c r="I1105" i="2" s="1"/>
  <c r="G1118" i="2"/>
  <c r="I1118" i="2" s="1"/>
  <c r="G1126" i="2"/>
  <c r="I1126" i="2" s="1"/>
  <c r="G1134" i="2"/>
  <c r="I1134" i="2" s="1"/>
  <c r="G1142" i="2"/>
  <c r="I1142" i="2" s="1"/>
  <c r="G1150" i="2"/>
  <c r="I1150" i="2" s="1"/>
  <c r="G1155" i="2"/>
  <c r="I1155" i="2" s="1"/>
  <c r="G1160" i="2"/>
  <c r="I1160" i="2" s="1"/>
  <c r="G1168" i="2"/>
  <c r="I1168" i="2" s="1"/>
  <c r="G1181" i="2"/>
  <c r="I1181" i="2" s="1"/>
  <c r="G1189" i="2"/>
  <c r="I1189" i="2" s="1"/>
  <c r="G1197" i="2"/>
  <c r="I1197" i="2" s="1"/>
  <c r="G1205" i="2"/>
  <c r="I1205" i="2" s="1"/>
  <c r="G1213" i="2"/>
  <c r="I1213" i="2" s="1"/>
  <c r="G1218" i="2"/>
  <c r="I1218" i="2" s="1"/>
  <c r="G1223" i="2"/>
  <c r="I1223" i="2" s="1"/>
  <c r="G1231" i="2"/>
  <c r="I1231" i="2" s="1"/>
  <c r="G1239" i="2"/>
  <c r="I1239" i="2" s="1"/>
  <c r="G1247" i="2"/>
  <c r="I1247" i="2" s="1"/>
  <c r="G1255" i="2"/>
  <c r="I1255" i="2" s="1"/>
  <c r="G1263" i="2"/>
  <c r="I1263" i="2" s="1"/>
  <c r="G1271" i="2"/>
  <c r="I1271" i="2" s="1"/>
  <c r="G1284" i="2"/>
  <c r="I1284" i="2" s="1"/>
  <c r="G1292" i="2"/>
  <c r="I1292" i="2" s="1"/>
  <c r="G1297" i="2"/>
  <c r="I1297" i="2" s="1"/>
  <c r="G1302" i="2"/>
  <c r="I1302" i="2" s="1"/>
  <c r="G1310" i="2"/>
  <c r="I1310" i="2" s="1"/>
  <c r="G1312" i="2"/>
  <c r="I1312" i="2" s="1"/>
  <c r="G1325" i="2"/>
  <c r="I1325" i="2" s="1"/>
  <c r="G1330" i="2"/>
  <c r="I1330" i="2" s="1"/>
  <c r="G1335" i="2"/>
  <c r="I1335" i="2" s="1"/>
  <c r="G1340" i="2"/>
  <c r="I1340" i="2" s="1"/>
  <c r="G1348" i="2"/>
  <c r="I1348" i="2" s="1"/>
  <c r="G1356" i="2"/>
  <c r="I1356" i="2" s="1"/>
  <c r="G1361" i="2"/>
  <c r="I1361" i="2" s="1"/>
  <c r="G1374" i="2"/>
  <c r="I1374" i="2" s="1"/>
  <c r="G1379" i="2"/>
  <c r="I1379" i="2" s="1"/>
  <c r="G1384" i="2"/>
  <c r="I1384" i="2" s="1"/>
  <c r="G1397" i="2"/>
  <c r="I1397" i="2" s="1"/>
  <c r="G1407" i="2"/>
  <c r="I1407" i="2" s="1"/>
  <c r="G1415" i="2"/>
  <c r="I1415" i="2" s="1"/>
  <c r="G1420" i="2"/>
  <c r="I1420" i="2" s="1"/>
  <c r="G1428" i="2"/>
  <c r="I1428" i="2" s="1"/>
  <c r="G1438" i="2"/>
  <c r="I1438" i="2" s="1"/>
  <c r="G1446" i="2"/>
  <c r="I1446" i="2" s="1"/>
  <c r="G1454" i="2"/>
  <c r="I1454" i="2" s="1"/>
  <c r="G1462" i="2"/>
  <c r="I1462" i="2" s="1"/>
  <c r="G1467" i="2"/>
  <c r="I1467" i="2" s="1"/>
  <c r="G1472" i="2"/>
  <c r="I1472" i="2" s="1"/>
  <c r="G1480" i="2"/>
  <c r="I1480" i="2" s="1"/>
  <c r="G1488" i="2"/>
  <c r="I1488" i="2" s="1"/>
  <c r="G1501" i="2"/>
  <c r="I1501" i="2" s="1"/>
  <c r="G1509" i="2"/>
  <c r="I1509" i="2" s="1"/>
  <c r="G1524" i="2"/>
  <c r="I1524" i="2" s="1"/>
  <c r="G1532" i="2"/>
  <c r="I1532" i="2" s="1"/>
  <c r="G1540" i="2"/>
  <c r="I1540" i="2" s="1"/>
  <c r="G1548" i="2"/>
  <c r="I1548" i="2" s="1"/>
  <c r="G1553" i="2"/>
  <c r="I1553" i="2" s="1"/>
  <c r="G1566" i="2"/>
  <c r="I1566" i="2" s="1"/>
  <c r="G1574" i="2"/>
  <c r="I1574" i="2" s="1"/>
  <c r="G1579" i="2"/>
  <c r="I1579" i="2" s="1"/>
  <c r="G1587" i="2"/>
  <c r="I1587" i="2" s="1"/>
  <c r="G1592" i="2"/>
  <c r="I1592" i="2" s="1"/>
  <c r="G1600" i="2"/>
  <c r="I1600" i="2" s="1"/>
  <c r="G1608" i="2"/>
  <c r="I1608" i="2" s="1"/>
  <c r="G1616" i="2"/>
  <c r="I1616" i="2" s="1"/>
  <c r="G1624" i="2"/>
  <c r="I1624" i="2" s="1"/>
  <c r="G1637" i="2"/>
  <c r="I1637" i="2" s="1"/>
  <c r="G1645" i="2"/>
  <c r="I1645" i="2" s="1"/>
  <c r="G1653" i="2"/>
  <c r="I1653" i="2" s="1"/>
  <c r="G1661" i="2"/>
  <c r="I1661" i="2" s="1"/>
  <c r="G1669" i="2"/>
  <c r="I1669" i="2" s="1"/>
  <c r="G1677" i="2"/>
  <c r="I1677" i="2" s="1"/>
  <c r="G1685" i="2"/>
  <c r="I1685" i="2" s="1"/>
  <c r="G1693" i="2"/>
  <c r="I1693" i="2" s="1"/>
  <c r="G1701" i="2"/>
  <c r="I1701" i="2" s="1"/>
  <c r="G1709" i="2"/>
  <c r="I1709" i="2" s="1"/>
  <c r="G1717" i="2"/>
  <c r="I1717" i="2" s="1"/>
  <c r="G1730" i="2"/>
  <c r="I1730" i="2" s="1"/>
  <c r="G1735" i="2"/>
  <c r="I1735" i="2" s="1"/>
  <c r="G1743" i="2"/>
  <c r="I1743" i="2" s="1"/>
  <c r="G1756" i="2"/>
  <c r="I1756" i="2" s="1"/>
  <c r="G1782" i="2"/>
  <c r="I1782" i="2" s="1"/>
  <c r="G1795" i="2"/>
  <c r="I1795" i="2" s="1"/>
  <c r="G1800" i="2"/>
  <c r="I1800" i="2" s="1"/>
  <c r="G1494" i="2"/>
  <c r="I1494" i="2" s="1"/>
  <c r="G1499" i="2"/>
  <c r="I1499" i="2" s="1"/>
  <c r="G494" i="2"/>
  <c r="I494" i="2" s="1"/>
  <c r="G656" i="2"/>
  <c r="I656" i="2" s="1"/>
  <c r="G698" i="2"/>
  <c r="I698" i="2" s="1"/>
  <c r="G780" i="2"/>
  <c r="I780" i="2" s="1"/>
  <c r="G801" i="2"/>
  <c r="I801" i="2" s="1"/>
  <c r="G822" i="2"/>
  <c r="I822" i="2" s="1"/>
  <c r="G843" i="2"/>
  <c r="I843" i="2" s="1"/>
  <c r="G864" i="2"/>
  <c r="I864" i="2" s="1"/>
  <c r="G885" i="2"/>
  <c r="I885" i="2" s="1"/>
  <c r="G898" i="2"/>
  <c r="I898" i="2" s="1"/>
  <c r="G933" i="2"/>
  <c r="I933" i="2" s="1"/>
  <c r="G961" i="2"/>
  <c r="I961" i="2" s="1"/>
  <c r="G982" i="2"/>
  <c r="I982" i="2" s="1"/>
  <c r="G989" i="2"/>
  <c r="I989" i="2" s="1"/>
  <c r="G995" i="2"/>
  <c r="I995" i="2" s="1"/>
  <c r="G1023" i="2"/>
  <c r="I1023" i="2" s="1"/>
  <c r="G1052" i="2"/>
  <c r="I1052" i="2" s="1"/>
  <c r="G1059" i="2"/>
  <c r="I1059" i="2" s="1"/>
  <c r="G1067" i="2"/>
  <c r="I1067" i="2" s="1"/>
  <c r="G1072" i="2"/>
  <c r="I1072" i="2" s="1"/>
  <c r="G1082" i="2"/>
  <c r="I1082" i="2" s="1"/>
  <c r="G1090" i="2"/>
  <c r="I1090" i="2" s="1"/>
  <c r="G1098" i="2"/>
  <c r="I1098" i="2" s="1"/>
  <c r="G1108" i="2"/>
  <c r="I1108" i="2" s="1"/>
  <c r="G1113" i="2"/>
  <c r="I1113" i="2" s="1"/>
  <c r="G1121" i="2"/>
  <c r="I1121" i="2" s="1"/>
  <c r="G1129" i="2"/>
  <c r="I1129" i="2" s="1"/>
  <c r="G1137" i="2"/>
  <c r="I1137" i="2" s="1"/>
  <c r="G1145" i="2"/>
  <c r="I1145" i="2" s="1"/>
  <c r="G1158" i="2"/>
  <c r="I1158" i="2" s="1"/>
  <c r="G1163" i="2"/>
  <c r="I1163" i="2" s="1"/>
  <c r="G1171" i="2"/>
  <c r="I1171" i="2" s="1"/>
  <c r="G1176" i="2"/>
  <c r="I1176" i="2" s="1"/>
  <c r="G1184" i="2"/>
  <c r="I1184" i="2" s="1"/>
  <c r="G1192" i="2"/>
  <c r="I1192" i="2" s="1"/>
  <c r="G1200" i="2"/>
  <c r="I1200" i="2" s="1"/>
  <c r="G1208" i="2"/>
  <c r="I1208" i="2" s="1"/>
  <c r="G1221" i="2"/>
  <c r="I1221" i="2" s="1"/>
  <c r="G1226" i="2"/>
  <c r="I1226" i="2" s="1"/>
  <c r="G1234" i="2"/>
  <c r="I1234" i="2" s="1"/>
  <c r="G1242" i="2"/>
  <c r="I1242" i="2" s="1"/>
  <c r="G1250" i="2"/>
  <c r="I1250" i="2" s="1"/>
  <c r="G1258" i="2"/>
  <c r="I1258" i="2" s="1"/>
  <c r="G1266" i="2"/>
  <c r="I1266" i="2" s="1"/>
  <c r="G1274" i="2"/>
  <c r="I1274" i="2" s="1"/>
  <c r="G1279" i="2"/>
  <c r="I1279" i="2" s="1"/>
  <c r="G1287" i="2"/>
  <c r="I1287" i="2" s="1"/>
  <c r="G1305" i="2"/>
  <c r="I1305" i="2" s="1"/>
  <c r="G1315" i="2"/>
  <c r="I1315" i="2" s="1"/>
  <c r="G1320" i="2"/>
  <c r="I1320" i="2" s="1"/>
  <c r="G1333" i="2"/>
  <c r="I1333" i="2" s="1"/>
  <c r="G1343" i="2"/>
  <c r="I1343" i="2" s="1"/>
  <c r="G1351" i="2"/>
  <c r="I1351" i="2" s="1"/>
  <c r="G1364" i="2"/>
  <c r="I1364" i="2" s="1"/>
  <c r="G1369" i="2"/>
  <c r="I1369" i="2" s="1"/>
  <c r="G1382" i="2"/>
  <c r="I1382" i="2" s="1"/>
  <c r="G1387" i="2"/>
  <c r="I1387" i="2" s="1"/>
  <c r="G1392" i="2"/>
  <c r="I1392" i="2" s="1"/>
  <c r="G1400" i="2"/>
  <c r="I1400" i="2" s="1"/>
  <c r="G1405" i="2"/>
  <c r="I1405" i="2" s="1"/>
  <c r="G1410" i="2"/>
  <c r="I1410" i="2" s="1"/>
  <c r="G1423" i="2"/>
  <c r="I1423" i="2" s="1"/>
  <c r="G1433" i="2"/>
  <c r="I1433" i="2" s="1"/>
  <c r="G1441" i="2"/>
  <c r="I1441" i="2" s="1"/>
  <c r="G1449" i="2"/>
  <c r="I1449" i="2" s="1"/>
  <c r="G1457" i="2"/>
  <c r="I1457" i="2" s="1"/>
  <c r="G1470" i="2"/>
  <c r="I1470" i="2" s="1"/>
  <c r="G1475" i="2"/>
  <c r="I1475" i="2" s="1"/>
  <c r="G1483" i="2"/>
  <c r="I1483" i="2" s="1"/>
  <c r="G1491" i="2"/>
  <c r="I1491" i="2" s="1"/>
  <c r="G1496" i="2"/>
  <c r="I1496" i="2" s="1"/>
  <c r="G1504" i="2"/>
  <c r="I1504" i="2" s="1"/>
  <c r="G1514" i="2"/>
  <c r="I1514" i="2" s="1"/>
  <c r="G1519" i="2"/>
  <c r="I1519" i="2" s="1"/>
  <c r="G1527" i="2"/>
  <c r="I1527" i="2" s="1"/>
  <c r="G1535" i="2"/>
  <c r="I1535" i="2" s="1"/>
  <c r="G1543" i="2"/>
  <c r="I1543" i="2" s="1"/>
  <c r="G1551" i="2"/>
  <c r="I1551" i="2" s="1"/>
  <c r="G1556" i="2"/>
  <c r="I1556" i="2" s="1"/>
  <c r="G1561" i="2"/>
  <c r="I1561" i="2" s="1"/>
  <c r="G1569" i="2"/>
  <c r="I1569" i="2" s="1"/>
  <c r="G1582" i="2"/>
  <c r="I1582" i="2" s="1"/>
  <c r="G1590" i="2"/>
  <c r="I1590" i="2" s="1"/>
  <c r="G1595" i="2"/>
  <c r="I1595" i="2" s="1"/>
  <c r="G1603" i="2"/>
  <c r="I1603" i="2" s="1"/>
  <c r="G1611" i="2"/>
  <c r="I1611" i="2" s="1"/>
  <c r="G1619" i="2"/>
  <c r="I1619" i="2" s="1"/>
  <c r="G1627" i="2"/>
  <c r="I1627" i="2" s="1"/>
  <c r="G1632" i="2"/>
  <c r="I1632" i="2" s="1"/>
  <c r="G1640" i="2"/>
  <c r="I1640" i="2" s="1"/>
  <c r="G1648" i="2"/>
  <c r="I1648" i="2" s="1"/>
  <c r="G1656" i="2"/>
  <c r="I1656" i="2" s="1"/>
  <c r="G1664" i="2"/>
  <c r="I1664" i="2" s="1"/>
  <c r="G1672" i="2"/>
  <c r="I1672" i="2" s="1"/>
  <c r="G1680" i="2"/>
  <c r="I1680" i="2" s="1"/>
  <c r="G1688" i="2"/>
  <c r="I1688" i="2" s="1"/>
  <c r="G1696" i="2"/>
  <c r="I1696" i="2" s="1"/>
  <c r="G1704" i="2"/>
  <c r="I1704" i="2" s="1"/>
  <c r="G1712" i="2"/>
  <c r="I1712" i="2" s="1"/>
  <c r="G1725" i="2"/>
  <c r="I1725" i="2" s="1"/>
  <c r="G1733" i="2"/>
  <c r="I1733" i="2" s="1"/>
  <c r="G1738" i="2"/>
  <c r="I1738" i="2" s="1"/>
  <c r="G1746" i="2"/>
  <c r="I1746" i="2" s="1"/>
  <c r="G1751" i="2"/>
  <c r="I1751" i="2" s="1"/>
  <c r="G1759" i="2"/>
  <c r="I1759" i="2" s="1"/>
  <c r="G1767" i="2"/>
  <c r="I1767" i="2" s="1"/>
  <c r="G1772" i="2"/>
  <c r="I1772" i="2" s="1"/>
  <c r="G1777" i="2"/>
  <c r="I1777" i="2" s="1"/>
  <c r="G1790" i="2"/>
  <c r="I1790" i="2" s="1"/>
  <c r="G1798" i="2"/>
  <c r="I1798" i="2" s="1"/>
  <c r="G703" i="2"/>
  <c r="I703" i="2" s="1"/>
  <c r="G906" i="2"/>
  <c r="I906" i="2" s="1"/>
  <c r="G941" i="2"/>
  <c r="I941" i="2" s="1"/>
  <c r="G969" i="2"/>
  <c r="I969" i="2" s="1"/>
  <c r="G976" i="2"/>
  <c r="I976" i="2" s="1"/>
  <c r="G1003" i="2"/>
  <c r="I1003" i="2" s="1"/>
  <c r="G1031" i="2"/>
  <c r="I1031" i="2" s="1"/>
  <c r="G1038" i="2"/>
  <c r="I1038" i="2" s="1"/>
  <c r="G1056" i="2"/>
  <c r="I1056" i="2" s="1"/>
  <c r="G1062" i="2"/>
  <c r="I1062" i="2" s="1"/>
  <c r="G1070" i="2"/>
  <c r="I1070" i="2" s="1"/>
  <c r="G1075" i="2"/>
  <c r="I1075" i="2" s="1"/>
  <c r="G1085" i="2"/>
  <c r="I1085" i="2" s="1"/>
  <c r="G1093" i="2"/>
  <c r="I1093" i="2" s="1"/>
  <c r="G1101" i="2"/>
  <c r="I1101" i="2" s="1"/>
  <c r="G1103" i="2"/>
  <c r="I1103" i="2" s="1"/>
  <c r="G1116" i="2"/>
  <c r="I1116" i="2" s="1"/>
  <c r="G1124" i="2"/>
  <c r="I1124" i="2" s="1"/>
  <c r="G1132" i="2"/>
  <c r="I1132" i="2" s="1"/>
  <c r="G1140" i="2"/>
  <c r="I1140" i="2" s="1"/>
  <c r="G1148" i="2"/>
  <c r="I1148" i="2" s="1"/>
  <c r="G1153" i="2"/>
  <c r="I1153" i="2" s="1"/>
  <c r="G1166" i="2"/>
  <c r="I1166" i="2" s="1"/>
  <c r="G1174" i="2"/>
  <c r="I1174" i="2" s="1"/>
  <c r="G1179" i="2"/>
  <c r="I1179" i="2" s="1"/>
  <c r="G1187" i="2"/>
  <c r="I1187" i="2" s="1"/>
  <c r="G1195" i="2"/>
  <c r="I1195" i="2" s="1"/>
  <c r="G1203" i="2"/>
  <c r="I1203" i="2" s="1"/>
  <c r="G1211" i="2"/>
  <c r="I1211" i="2" s="1"/>
  <c r="G1216" i="2"/>
  <c r="I1216" i="2" s="1"/>
  <c r="G1229" i="2"/>
  <c r="I1229" i="2" s="1"/>
  <c r="G1237" i="2"/>
  <c r="I1237" i="2" s="1"/>
  <c r="G1245" i="2"/>
  <c r="I1245" i="2" s="1"/>
  <c r="G1253" i="2"/>
  <c r="I1253" i="2" s="1"/>
  <c r="G1261" i="2"/>
  <c r="I1261" i="2" s="1"/>
  <c r="G1269" i="2"/>
  <c r="I1269" i="2" s="1"/>
  <c r="G1277" i="2"/>
  <c r="I1277" i="2" s="1"/>
  <c r="G1282" i="2"/>
  <c r="I1282" i="2" s="1"/>
  <c r="G1290" i="2"/>
  <c r="I1290" i="2" s="1"/>
  <c r="G1295" i="2"/>
  <c r="I1295" i="2" s="1"/>
  <c r="G1300" i="2"/>
  <c r="I1300" i="2" s="1"/>
  <c r="G1308" i="2"/>
  <c r="I1308" i="2" s="1"/>
  <c r="G1318" i="2"/>
  <c r="I1318" i="2" s="1"/>
  <c r="G1323" i="2"/>
  <c r="I1323" i="2" s="1"/>
  <c r="G1328" i="2"/>
  <c r="I1328" i="2" s="1"/>
  <c r="G1338" i="2"/>
  <c r="I1338" i="2" s="1"/>
  <c r="G1346" i="2"/>
  <c r="I1346" i="2" s="1"/>
  <c r="G1354" i="2"/>
  <c r="I1354" i="2" s="1"/>
  <c r="G1359" i="2"/>
  <c r="I1359" i="2" s="1"/>
  <c r="G1372" i="2"/>
  <c r="I1372" i="2" s="1"/>
  <c r="G1377" i="2"/>
  <c r="I1377" i="2" s="1"/>
  <c r="G1390" i="2"/>
  <c r="I1390" i="2" s="1"/>
  <c r="G1395" i="2"/>
  <c r="I1395" i="2" s="1"/>
  <c r="G1403" i="2"/>
  <c r="I1403" i="2" s="1"/>
  <c r="G1413" i="2"/>
  <c r="I1413" i="2" s="1"/>
  <c r="G1418" i="2"/>
  <c r="I1418" i="2" s="1"/>
  <c r="G1426" i="2"/>
  <c r="I1426" i="2" s="1"/>
  <c r="G1431" i="2"/>
  <c r="I1431" i="2" s="1"/>
  <c r="G1436" i="2"/>
  <c r="I1436" i="2" s="1"/>
  <c r="G1444" i="2"/>
  <c r="I1444" i="2" s="1"/>
  <c r="G1452" i="2"/>
  <c r="I1452" i="2" s="1"/>
  <c r="G1460" i="2"/>
  <c r="I1460" i="2" s="1"/>
  <c r="G1465" i="2"/>
  <c r="I1465" i="2" s="1"/>
  <c r="G1478" i="2"/>
  <c r="I1478" i="2" s="1"/>
  <c r="G1486" i="2"/>
  <c r="I1486" i="2" s="1"/>
  <c r="G1507" i="2"/>
  <c r="I1507" i="2" s="1"/>
  <c r="G431" i="2"/>
  <c r="I431" i="2" s="1"/>
  <c r="G515" i="2"/>
  <c r="I515" i="2" s="1"/>
  <c r="G764" i="2"/>
  <c r="I764" i="2" s="1"/>
  <c r="G827" i="2"/>
  <c r="I827" i="2" s="1"/>
  <c r="G890" i="2"/>
  <c r="I890" i="2" s="1"/>
  <c r="G900" i="2"/>
  <c r="I900" i="2" s="1"/>
  <c r="G914" i="2"/>
  <c r="I914" i="2" s="1"/>
  <c r="G956" i="2"/>
  <c r="I956" i="2" s="1"/>
  <c r="G963" i="2"/>
  <c r="I963" i="2" s="1"/>
  <c r="G990" i="2"/>
  <c r="I990" i="2" s="1"/>
  <c r="G1018" i="2"/>
  <c r="I1018" i="2" s="1"/>
  <c r="G1025" i="2"/>
  <c r="I1025" i="2" s="1"/>
  <c r="G1053" i="2"/>
  <c r="I1053" i="2" s="1"/>
  <c r="G1065" i="2"/>
  <c r="I1065" i="2" s="1"/>
  <c r="G1078" i="2"/>
  <c r="I1078" i="2" s="1"/>
  <c r="G1080" i="2"/>
  <c r="I1080" i="2" s="1"/>
  <c r="G1088" i="2"/>
  <c r="I1088" i="2" s="1"/>
  <c r="G1096" i="2"/>
  <c r="I1096" i="2" s="1"/>
  <c r="G1106" i="2"/>
  <c r="I1106" i="2" s="1"/>
  <c r="G1111" i="2"/>
  <c r="I1111" i="2" s="1"/>
  <c r="G1119" i="2"/>
  <c r="I1119" i="2" s="1"/>
  <c r="G1127" i="2"/>
  <c r="I1127" i="2" s="1"/>
  <c r="G1135" i="2"/>
  <c r="I1135" i="2" s="1"/>
  <c r="G1143" i="2"/>
  <c r="I1143" i="2" s="1"/>
  <c r="G1156" i="2"/>
  <c r="I1156" i="2" s="1"/>
  <c r="G1161" i="2"/>
  <c r="I1161" i="2" s="1"/>
  <c r="G1169" i="2"/>
  <c r="I1169" i="2" s="1"/>
  <c r="G1182" i="2"/>
  <c r="I1182" i="2" s="1"/>
  <c r="G1190" i="2"/>
  <c r="I1190" i="2" s="1"/>
  <c r="G1198" i="2"/>
  <c r="I1198" i="2" s="1"/>
  <c r="G1206" i="2"/>
  <c r="I1206" i="2" s="1"/>
  <c r="G1214" i="2"/>
  <c r="I1214" i="2" s="1"/>
  <c r="G1219" i="2"/>
  <c r="I1219" i="2" s="1"/>
  <c r="G1224" i="2"/>
  <c r="I1224" i="2" s="1"/>
  <c r="G1232" i="2"/>
  <c r="I1232" i="2" s="1"/>
  <c r="G1240" i="2"/>
  <c r="I1240" i="2" s="1"/>
  <c r="G1248" i="2"/>
  <c r="I1248" i="2" s="1"/>
  <c r="G1256" i="2"/>
  <c r="I1256" i="2" s="1"/>
  <c r="G1264" i="2"/>
  <c r="I1264" i="2" s="1"/>
  <c r="G1272" i="2"/>
  <c r="I1272" i="2" s="1"/>
  <c r="G1285" i="2"/>
  <c r="I1285" i="2" s="1"/>
  <c r="G1293" i="2"/>
  <c r="I1293" i="2" s="1"/>
  <c r="G1298" i="2"/>
  <c r="I1298" i="2" s="1"/>
  <c r="G1303" i="2"/>
  <c r="I1303" i="2" s="1"/>
  <c r="G1313" i="2"/>
  <c r="I1313" i="2" s="1"/>
  <c r="G1326" i="2"/>
  <c r="I1326" i="2" s="1"/>
  <c r="G1331" i="2"/>
  <c r="I1331" i="2" s="1"/>
  <c r="G1341" i="2"/>
  <c r="I1341" i="2" s="1"/>
  <c r="G1349" i="2"/>
  <c r="I1349" i="2" s="1"/>
  <c r="G1357" i="2"/>
  <c r="I1357" i="2" s="1"/>
  <c r="G1362" i="2"/>
  <c r="I1362" i="2" s="1"/>
  <c r="G1367" i="2"/>
  <c r="I1367" i="2" s="1"/>
  <c r="G1375" i="2"/>
  <c r="I1375" i="2" s="1"/>
  <c r="G1380" i="2"/>
  <c r="I1380" i="2" s="1"/>
  <c r="G1385" i="2"/>
  <c r="I1385" i="2" s="1"/>
  <c r="G1398" i="2"/>
  <c r="I1398" i="2" s="1"/>
  <c r="G1408" i="2"/>
  <c r="I1408" i="2" s="1"/>
  <c r="G1421" i="2"/>
  <c r="I1421" i="2" s="1"/>
  <c r="G1429" i="2"/>
  <c r="I1429" i="2" s="1"/>
  <c r="G1439" i="2"/>
  <c r="I1439" i="2" s="1"/>
  <c r="G1447" i="2"/>
  <c r="I1447" i="2" s="1"/>
  <c r="G1455" i="2"/>
  <c r="I1455" i="2" s="1"/>
  <c r="G1463" i="2"/>
  <c r="I1463" i="2" s="1"/>
  <c r="G1468" i="2"/>
  <c r="I1468" i="2" s="1"/>
  <c r="G1473" i="2"/>
  <c r="I1473" i="2" s="1"/>
  <c r="G1481" i="2"/>
  <c r="I1481" i="2" s="1"/>
  <c r="G1489" i="2"/>
  <c r="I1489" i="2" s="1"/>
  <c r="G1502" i="2"/>
  <c r="I1502" i="2" s="1"/>
  <c r="G1510" i="2"/>
  <c r="I1510" i="2" s="1"/>
  <c r="G1512" i="2"/>
  <c r="I1512" i="2" s="1"/>
  <c r="G1525" i="2"/>
  <c r="I1525" i="2" s="1"/>
  <c r="G1533" i="2"/>
  <c r="I1533" i="2" s="1"/>
  <c r="G1541" i="2"/>
  <c r="I1541" i="2" s="1"/>
  <c r="G1549" i="2"/>
  <c r="I1549" i="2" s="1"/>
  <c r="G1554" i="2"/>
  <c r="I1554" i="2" s="1"/>
  <c r="G1559" i="2"/>
  <c r="I1559" i="2" s="1"/>
  <c r="G1567" i="2"/>
  <c r="I1567" i="2" s="1"/>
  <c r="G1580" i="2"/>
  <c r="I1580" i="2" s="1"/>
  <c r="G1588" i="2"/>
  <c r="I1588" i="2" s="1"/>
  <c r="G1593" i="2"/>
  <c r="I1593" i="2" s="1"/>
  <c r="G1601" i="2"/>
  <c r="I1601" i="2" s="1"/>
  <c r="G1609" i="2"/>
  <c r="I1609" i="2" s="1"/>
  <c r="G1617" i="2"/>
  <c r="I1617" i="2" s="1"/>
  <c r="G1625" i="2"/>
  <c r="I1625" i="2" s="1"/>
  <c r="G1638" i="2"/>
  <c r="I1638" i="2" s="1"/>
  <c r="G1646" i="2"/>
  <c r="I1646" i="2" s="1"/>
  <c r="G1654" i="2"/>
  <c r="I1654" i="2" s="1"/>
  <c r="G1662" i="2"/>
  <c r="I1662" i="2" s="1"/>
  <c r="G1670" i="2"/>
  <c r="I1670" i="2" s="1"/>
  <c r="G1678" i="2"/>
  <c r="I1678" i="2" s="1"/>
  <c r="G1686" i="2"/>
  <c r="I1686" i="2" s="1"/>
  <c r="G1694" i="2"/>
  <c r="I1694" i="2" s="1"/>
  <c r="G1702" i="2"/>
  <c r="I1702" i="2" s="1"/>
  <c r="G1710" i="2"/>
  <c r="I1710" i="2" s="1"/>
  <c r="G1718" i="2"/>
  <c r="I1718" i="2" s="1"/>
  <c r="G1723" i="2"/>
  <c r="I1723" i="2" s="1"/>
  <c r="G1731" i="2"/>
  <c r="I1731" i="2" s="1"/>
  <c r="G1736" i="2"/>
  <c r="I1736" i="2" s="1"/>
  <c r="G1744" i="2"/>
  <c r="I1744" i="2" s="1"/>
  <c r="G1757" i="2"/>
  <c r="I1757" i="2" s="1"/>
  <c r="G1765" i="2"/>
  <c r="I1765" i="2" s="1"/>
  <c r="G1770" i="2"/>
  <c r="I1770" i="2" s="1"/>
  <c r="G1788" i="2"/>
  <c r="I1788" i="2" s="1"/>
  <c r="G1796" i="2"/>
  <c r="I1796" i="2" s="1"/>
  <c r="G1801" i="2"/>
  <c r="I1801" i="2" s="1"/>
  <c r="G1739" i="2"/>
  <c r="I1739" i="2" s="1"/>
  <c r="G1752" i="2"/>
  <c r="I1752" i="2" s="1"/>
  <c r="G1778" i="2"/>
  <c r="I1778" i="2" s="1"/>
  <c r="G1783" i="2"/>
  <c r="I1783" i="2" s="1"/>
  <c r="G788" i="2"/>
  <c r="I788" i="2" s="1"/>
  <c r="G851" i="2"/>
  <c r="I851" i="2" s="1"/>
  <c r="G908" i="2"/>
  <c r="I908" i="2" s="1"/>
  <c r="G922" i="2"/>
  <c r="I922" i="2" s="1"/>
  <c r="G943" i="2"/>
  <c r="I943" i="2" s="1"/>
  <c r="G971" i="2"/>
  <c r="I971" i="2" s="1"/>
  <c r="G977" i="2"/>
  <c r="I977" i="2" s="1"/>
  <c r="G1046" i="2"/>
  <c r="I1046" i="2" s="1"/>
  <c r="G1060" i="2"/>
  <c r="I1060" i="2" s="1"/>
  <c r="G1068" i="2"/>
  <c r="I1068" i="2" s="1"/>
  <c r="G1073" i="2"/>
  <c r="I1073" i="2" s="1"/>
  <c r="G1083" i="2"/>
  <c r="I1083" i="2" s="1"/>
  <c r="G1091" i="2"/>
  <c r="I1091" i="2" s="1"/>
  <c r="G1099" i="2"/>
  <c r="I1099" i="2" s="1"/>
  <c r="G1109" i="2"/>
  <c r="I1109" i="2" s="1"/>
  <c r="G1114" i="2"/>
  <c r="I1114" i="2" s="1"/>
  <c r="G1122" i="2"/>
  <c r="I1122" i="2" s="1"/>
  <c r="G1130" i="2"/>
  <c r="I1130" i="2" s="1"/>
  <c r="G1138" i="2"/>
  <c r="I1138" i="2" s="1"/>
  <c r="G1146" i="2"/>
  <c r="I1146" i="2" s="1"/>
  <c r="G1151" i="2"/>
  <c r="I1151" i="2" s="1"/>
  <c r="G1164" i="2"/>
  <c r="I1164" i="2" s="1"/>
  <c r="G1172" i="2"/>
  <c r="I1172" i="2" s="1"/>
  <c r="G1177" i="2"/>
  <c r="I1177" i="2" s="1"/>
  <c r="G1185" i="2"/>
  <c r="I1185" i="2" s="1"/>
  <c r="G1193" i="2"/>
  <c r="I1193" i="2" s="1"/>
  <c r="G1201" i="2"/>
  <c r="I1201" i="2" s="1"/>
  <c r="G1209" i="2"/>
  <c r="I1209" i="2" s="1"/>
  <c r="G1222" i="2"/>
  <c r="I1222" i="2" s="1"/>
  <c r="G1227" i="2"/>
  <c r="I1227" i="2" s="1"/>
  <c r="G1235" i="2"/>
  <c r="I1235" i="2" s="1"/>
  <c r="G1243" i="2"/>
  <c r="I1243" i="2" s="1"/>
  <c r="G1251" i="2"/>
  <c r="I1251" i="2" s="1"/>
  <c r="G1259" i="2"/>
  <c r="I1259" i="2" s="1"/>
  <c r="G1267" i="2"/>
  <c r="I1267" i="2" s="1"/>
  <c r="G1275" i="2"/>
  <c r="I1275" i="2" s="1"/>
  <c r="G1280" i="2"/>
  <c r="I1280" i="2" s="1"/>
  <c r="G1288" i="2"/>
  <c r="I1288" i="2" s="1"/>
  <c r="G1306" i="2"/>
  <c r="I1306" i="2" s="1"/>
  <c r="G1311" i="2"/>
  <c r="I1311" i="2" s="1"/>
  <c r="G1316" i="2"/>
  <c r="I1316" i="2" s="1"/>
  <c r="G1321" i="2"/>
  <c r="I1321" i="2" s="1"/>
  <c r="G1334" i="2"/>
  <c r="I1334" i="2" s="1"/>
  <c r="G1336" i="2"/>
  <c r="I1336" i="2" s="1"/>
  <c r="G1344" i="2"/>
  <c r="I1344" i="2" s="1"/>
  <c r="G1352" i="2"/>
  <c r="I1352" i="2" s="1"/>
  <c r="G1365" i="2"/>
  <c r="I1365" i="2" s="1"/>
  <c r="G1370" i="2"/>
  <c r="I1370" i="2" s="1"/>
  <c r="G1388" i="2"/>
  <c r="I1388" i="2" s="1"/>
  <c r="G1393" i="2"/>
  <c r="I1393" i="2" s="1"/>
  <c r="G1401" i="2"/>
  <c r="I1401" i="2" s="1"/>
  <c r="G1406" i="2"/>
  <c r="I1406" i="2" s="1"/>
  <c r="G1411" i="2"/>
  <c r="I1411" i="2" s="1"/>
  <c r="G1416" i="2"/>
  <c r="I1416" i="2" s="1"/>
  <c r="G1424" i="2"/>
  <c r="I1424" i="2" s="1"/>
  <c r="G1434" i="2"/>
  <c r="I1434" i="2" s="1"/>
  <c r="G1442" i="2"/>
  <c r="I1442" i="2" s="1"/>
  <c r="G1450" i="2"/>
  <c r="I1450" i="2" s="1"/>
  <c r="G1458" i="2"/>
  <c r="I1458" i="2" s="1"/>
  <c r="G1471" i="2"/>
  <c r="I1471" i="2" s="1"/>
  <c r="G1476" i="2"/>
  <c r="I1476" i="2" s="1"/>
  <c r="G1484" i="2"/>
  <c r="I1484" i="2" s="1"/>
  <c r="G1492" i="2"/>
  <c r="I1492" i="2" s="1"/>
  <c r="G1497" i="2"/>
  <c r="I1497" i="2" s="1"/>
  <c r="G1505" i="2"/>
  <c r="I1505" i="2" s="1"/>
  <c r="G1515" i="2"/>
  <c r="I1515" i="2" s="1"/>
  <c r="G1520" i="2"/>
  <c r="I1520" i="2" s="1"/>
  <c r="G1528" i="2"/>
  <c r="I1528" i="2" s="1"/>
  <c r="G1536" i="2"/>
  <c r="I1536" i="2" s="1"/>
  <c r="G1544" i="2"/>
  <c r="I1544" i="2" s="1"/>
  <c r="G1557" i="2"/>
  <c r="I1557" i="2" s="1"/>
  <c r="G1562" i="2"/>
  <c r="I1562" i="2" s="1"/>
  <c r="G1570" i="2"/>
  <c r="I1570" i="2" s="1"/>
  <c r="G1575" i="2"/>
  <c r="I1575" i="2" s="1"/>
  <c r="G1583" i="2"/>
  <c r="I1583" i="2" s="1"/>
  <c r="G1591" i="2"/>
  <c r="I1591" i="2" s="1"/>
  <c r="G1596" i="2"/>
  <c r="I1596" i="2" s="1"/>
  <c r="G1604" i="2"/>
  <c r="I1604" i="2" s="1"/>
  <c r="G1612" i="2"/>
  <c r="I1612" i="2" s="1"/>
  <c r="G1620" i="2"/>
  <c r="I1620" i="2" s="1"/>
  <c r="G1628" i="2"/>
  <c r="I1628" i="2" s="1"/>
  <c r="G1633" i="2"/>
  <c r="I1633" i="2" s="1"/>
  <c r="G1641" i="2"/>
  <c r="I1641" i="2" s="1"/>
  <c r="G1649" i="2"/>
  <c r="I1649" i="2" s="1"/>
  <c r="G1657" i="2"/>
  <c r="I1657" i="2" s="1"/>
  <c r="G1665" i="2"/>
  <c r="I1665" i="2" s="1"/>
  <c r="G1673" i="2"/>
  <c r="I1673" i="2" s="1"/>
  <c r="G1681" i="2"/>
  <c r="I1681" i="2" s="1"/>
  <c r="G1689" i="2"/>
  <c r="I1689" i="2" s="1"/>
  <c r="G1697" i="2"/>
  <c r="I1697" i="2" s="1"/>
  <c r="G1705" i="2"/>
  <c r="I1705" i="2" s="1"/>
  <c r="G1713" i="2"/>
  <c r="I1713" i="2" s="1"/>
  <c r="G1726" i="2"/>
  <c r="I1726" i="2" s="1"/>
  <c r="G1734" i="2"/>
  <c r="I1734" i="2" s="1"/>
  <c r="G1747" i="2"/>
  <c r="I1747" i="2" s="1"/>
  <c r="G1760" i="2"/>
  <c r="I1760" i="2" s="1"/>
  <c r="G1773" i="2"/>
  <c r="I1773" i="2" s="1"/>
  <c r="G1791" i="2"/>
  <c r="I1791" i="2" s="1"/>
  <c r="G916" i="2"/>
  <c r="I916" i="2" s="1"/>
  <c r="G1026" i="2"/>
  <c r="I1026" i="2" s="1"/>
  <c r="G1063" i="2"/>
  <c r="I1063" i="2" s="1"/>
  <c r="G1104" i="2"/>
  <c r="I1104" i="2" s="1"/>
  <c r="G1125" i="2"/>
  <c r="I1125" i="2" s="1"/>
  <c r="G1167" i="2"/>
  <c r="I1167" i="2" s="1"/>
  <c r="G1188" i="2"/>
  <c r="I1188" i="2" s="1"/>
  <c r="G1230" i="2"/>
  <c r="I1230" i="2" s="1"/>
  <c r="G1355" i="2"/>
  <c r="I1355" i="2" s="1"/>
  <c r="G1396" i="2"/>
  <c r="I1396" i="2" s="1"/>
  <c r="G1437" i="2"/>
  <c r="I1437" i="2" s="1"/>
  <c r="G1469" i="2"/>
  <c r="I1469" i="2" s="1"/>
  <c r="G1490" i="2"/>
  <c r="I1490" i="2" s="1"/>
  <c r="G1518" i="2"/>
  <c r="I1518" i="2" s="1"/>
  <c r="G1539" i="2"/>
  <c r="I1539" i="2" s="1"/>
  <c r="G1546" i="2"/>
  <c r="I1546" i="2" s="1"/>
  <c r="G1594" i="2"/>
  <c r="I1594" i="2" s="1"/>
  <c r="G1623" i="2"/>
  <c r="I1623" i="2" s="1"/>
  <c r="G1630" i="2"/>
  <c r="I1630" i="2" s="1"/>
  <c r="G1644" i="2"/>
  <c r="I1644" i="2" s="1"/>
  <c r="G1651" i="2"/>
  <c r="I1651" i="2" s="1"/>
  <c r="G1679" i="2"/>
  <c r="I1679" i="2" s="1"/>
  <c r="G1708" i="2"/>
  <c r="I1708" i="2" s="1"/>
  <c r="G1715" i="2"/>
  <c r="I1715" i="2" s="1"/>
  <c r="G1729" i="2"/>
  <c r="I1729" i="2" s="1"/>
  <c r="G1750" i="2"/>
  <c r="I1750" i="2" s="1"/>
  <c r="G1786" i="2"/>
  <c r="I1786" i="2" s="1"/>
  <c r="G1607" i="2"/>
  <c r="I1607" i="2" s="1"/>
  <c r="G964" i="2"/>
  <c r="I964" i="2" s="1"/>
  <c r="G1270" i="2"/>
  <c r="I1270" i="2" s="1"/>
  <c r="G1453" i="2"/>
  <c r="I1453" i="2" s="1"/>
  <c r="G1531" i="2"/>
  <c r="I1531" i="2" s="1"/>
  <c r="G1643" i="2"/>
  <c r="I1643" i="2" s="1"/>
  <c r="G452" i="2"/>
  <c r="I452" i="2" s="1"/>
  <c r="G1086" i="2"/>
  <c r="I1086" i="2" s="1"/>
  <c r="G1149" i="2"/>
  <c r="I1149" i="2" s="1"/>
  <c r="G1212" i="2"/>
  <c r="I1212" i="2" s="1"/>
  <c r="G1254" i="2"/>
  <c r="I1254" i="2" s="1"/>
  <c r="G1296" i="2"/>
  <c r="I1296" i="2" s="1"/>
  <c r="G1378" i="2"/>
  <c r="I1378" i="2" s="1"/>
  <c r="G1419" i="2"/>
  <c r="I1419" i="2" s="1"/>
  <c r="G1547" i="2"/>
  <c r="I1547" i="2" s="1"/>
  <c r="G1560" i="2"/>
  <c r="I1560" i="2" s="1"/>
  <c r="G1581" i="2"/>
  <c r="I1581" i="2" s="1"/>
  <c r="G1602" i="2"/>
  <c r="I1602" i="2" s="1"/>
  <c r="G1631" i="2"/>
  <c r="I1631" i="2" s="1"/>
  <c r="G1652" i="2"/>
  <c r="I1652" i="2" s="1"/>
  <c r="G1659" i="2"/>
  <c r="I1659" i="2" s="1"/>
  <c r="G1687" i="2"/>
  <c r="I1687" i="2" s="1"/>
  <c r="G1716" i="2"/>
  <c r="I1716" i="2" s="1"/>
  <c r="G1771" i="2"/>
  <c r="I1771" i="2" s="1"/>
  <c r="G1785" i="2"/>
  <c r="I1785" i="2" s="1"/>
  <c r="G1799" i="2"/>
  <c r="I1799" i="2" s="1"/>
  <c r="G1589" i="2"/>
  <c r="I1589" i="2" s="1"/>
  <c r="G1660" i="2"/>
  <c r="I1660" i="2" s="1"/>
  <c r="G1695" i="2"/>
  <c r="I1695" i="2" s="1"/>
  <c r="G1737" i="2"/>
  <c r="I1737" i="2" s="1"/>
  <c r="G1758" i="2"/>
  <c r="I1758" i="2" s="1"/>
  <c r="G1793" i="2"/>
  <c r="I1793" i="2" s="1"/>
  <c r="G1013" i="2"/>
  <c r="I1013" i="2" s="1"/>
  <c r="G1523" i="2"/>
  <c r="I1523" i="2" s="1"/>
  <c r="G1614" i="2"/>
  <c r="I1614" i="2" s="1"/>
  <c r="G1663" i="2"/>
  <c r="I1663" i="2" s="1"/>
  <c r="G1699" i="2"/>
  <c r="I1699" i="2" s="1"/>
  <c r="G1102" i="2"/>
  <c r="I1102" i="2" s="1"/>
  <c r="G1479" i="2"/>
  <c r="I1479" i="2" s="1"/>
  <c r="G1573" i="2"/>
  <c r="I1573" i="2" s="1"/>
  <c r="G1721" i="2"/>
  <c r="I1721" i="2" s="1"/>
  <c r="G1742" i="2"/>
  <c r="I1742" i="2" s="1"/>
  <c r="G1776" i="2"/>
  <c r="I1776" i="2" s="1"/>
  <c r="G930" i="2"/>
  <c r="I930" i="2" s="1"/>
  <c r="G1040" i="2"/>
  <c r="I1040" i="2" s="1"/>
  <c r="G1278" i="2"/>
  <c r="I1278" i="2" s="1"/>
  <c r="G1339" i="2"/>
  <c r="I1339" i="2" s="1"/>
  <c r="G1360" i="2"/>
  <c r="I1360" i="2" s="1"/>
  <c r="G1461" i="2"/>
  <c r="I1461" i="2" s="1"/>
  <c r="G1482" i="2"/>
  <c r="I1482" i="2" s="1"/>
  <c r="G1503" i="2"/>
  <c r="I1503" i="2" s="1"/>
  <c r="G1526" i="2"/>
  <c r="I1526" i="2" s="1"/>
  <c r="G1568" i="2"/>
  <c r="I1568" i="2" s="1"/>
  <c r="G1610" i="2"/>
  <c r="I1610" i="2" s="1"/>
  <c r="G1667" i="2"/>
  <c r="I1667" i="2" s="1"/>
  <c r="G1552" i="2"/>
  <c r="I1552" i="2" s="1"/>
  <c r="G1622" i="2"/>
  <c r="I1622" i="2" s="1"/>
  <c r="G1749" i="2"/>
  <c r="I1749" i="2" s="1"/>
  <c r="G992" i="2"/>
  <c r="I992" i="2" s="1"/>
  <c r="G1133" i="2"/>
  <c r="I1133" i="2" s="1"/>
  <c r="G1154" i="2"/>
  <c r="I1154" i="2" s="1"/>
  <c r="G1196" i="2"/>
  <c r="I1196" i="2" s="1"/>
  <c r="G1217" i="2"/>
  <c r="I1217" i="2" s="1"/>
  <c r="G1238" i="2"/>
  <c r="I1238" i="2" s="1"/>
  <c r="G1301" i="2"/>
  <c r="I1301" i="2" s="1"/>
  <c r="G1383" i="2"/>
  <c r="I1383" i="2" s="1"/>
  <c r="G1445" i="2"/>
  <c r="I1445" i="2" s="1"/>
  <c r="G1495" i="2"/>
  <c r="I1495" i="2" s="1"/>
  <c r="G1513" i="2"/>
  <c r="I1513" i="2" s="1"/>
  <c r="G1534" i="2"/>
  <c r="I1534" i="2" s="1"/>
  <c r="G1555" i="2"/>
  <c r="I1555" i="2" s="1"/>
  <c r="G1618" i="2"/>
  <c r="I1618" i="2" s="1"/>
  <c r="G1639" i="2"/>
  <c r="I1639" i="2" s="1"/>
  <c r="G1668" i="2"/>
  <c r="I1668" i="2" s="1"/>
  <c r="G1675" i="2"/>
  <c r="I1675" i="2" s="1"/>
  <c r="G1703" i="2"/>
  <c r="I1703" i="2" s="1"/>
  <c r="G1724" i="2"/>
  <c r="I1724" i="2" s="1"/>
  <c r="G1745" i="2"/>
  <c r="I1745" i="2" s="1"/>
  <c r="G1766" i="2"/>
  <c r="I1766" i="2" s="1"/>
  <c r="G1780" i="2"/>
  <c r="I1780" i="2" s="1"/>
  <c r="G1794" i="2"/>
  <c r="I1794" i="2" s="1"/>
  <c r="G1754" i="2"/>
  <c r="I1754" i="2" s="1"/>
  <c r="G1768" i="2"/>
  <c r="I1768" i="2" s="1"/>
  <c r="G1802" i="2"/>
  <c r="I1802" i="2" s="1"/>
  <c r="G901" i="2"/>
  <c r="I901" i="2" s="1"/>
  <c r="G1141" i="2"/>
  <c r="I1141" i="2" s="1"/>
  <c r="G1204" i="2"/>
  <c r="I1204" i="2" s="1"/>
  <c r="G1329" i="2"/>
  <c r="I1329" i="2" s="1"/>
  <c r="G1565" i="2"/>
  <c r="I1565" i="2" s="1"/>
  <c r="G1635" i="2"/>
  <c r="I1635" i="2" s="1"/>
  <c r="G1720" i="2"/>
  <c r="I1720" i="2" s="1"/>
  <c r="G1762" i="2"/>
  <c r="I1762" i="2" s="1"/>
  <c r="G1020" i="2"/>
  <c r="I1020" i="2" s="1"/>
  <c r="G1291" i="2"/>
  <c r="I1291" i="2" s="1"/>
  <c r="G1373" i="2"/>
  <c r="I1373" i="2" s="1"/>
  <c r="G1517" i="2"/>
  <c r="I1517" i="2" s="1"/>
  <c r="G1636" i="2"/>
  <c r="I1636" i="2" s="1"/>
  <c r="G1671" i="2"/>
  <c r="I1671" i="2" s="1"/>
  <c r="G1728" i="2"/>
  <c r="I1728" i="2" s="1"/>
  <c r="G1763" i="2"/>
  <c r="I1763" i="2" s="1"/>
  <c r="G677" i="2"/>
  <c r="I677" i="2" s="1"/>
  <c r="G1094" i="2"/>
  <c r="I1094" i="2" s="1"/>
  <c r="G1262" i="2"/>
  <c r="I1262" i="2" s="1"/>
  <c r="G1283" i="2"/>
  <c r="I1283" i="2" s="1"/>
  <c r="G1324" i="2"/>
  <c r="I1324" i="2" s="1"/>
  <c r="G1427" i="2"/>
  <c r="I1427" i="2" s="1"/>
  <c r="G1466" i="2"/>
  <c r="I1466" i="2" s="1"/>
  <c r="G1474" i="2"/>
  <c r="I1474" i="2" s="1"/>
  <c r="G1542" i="2"/>
  <c r="I1542" i="2" s="1"/>
  <c r="G1577" i="2"/>
  <c r="I1577" i="2" s="1"/>
  <c r="G1598" i="2"/>
  <c r="I1598" i="2" s="1"/>
  <c r="G1626" i="2"/>
  <c r="I1626" i="2" s="1"/>
  <c r="G1647" i="2"/>
  <c r="I1647" i="2" s="1"/>
  <c r="G1676" i="2"/>
  <c r="I1676" i="2" s="1"/>
  <c r="G1683" i="2"/>
  <c r="I1683" i="2" s="1"/>
  <c r="G1711" i="2"/>
  <c r="I1711" i="2" s="1"/>
  <c r="G1732" i="2"/>
  <c r="I1732" i="2" s="1"/>
  <c r="G1781" i="2"/>
  <c r="I1781" i="2" s="1"/>
  <c r="G1684" i="2"/>
  <c r="I1684" i="2" s="1"/>
  <c r="G1719" i="2"/>
  <c r="I1719" i="2" s="1"/>
  <c r="G1775" i="2"/>
  <c r="I1775" i="2" s="1"/>
  <c r="G1246" i="2"/>
  <c r="I1246" i="2" s="1"/>
  <c r="G1309" i="2"/>
  <c r="I1309" i="2" s="1"/>
  <c r="G1530" i="2"/>
  <c r="I1530" i="2" s="1"/>
  <c r="G1586" i="2"/>
  <c r="I1586" i="2" s="1"/>
  <c r="G1692" i="2"/>
  <c r="I1692" i="2" s="1"/>
  <c r="G1755" i="2"/>
  <c r="I1755" i="2" s="1"/>
  <c r="G1414" i="2"/>
  <c r="I1414" i="2" s="1"/>
  <c r="G1500" i="2"/>
  <c r="I1500" i="2" s="1"/>
  <c r="G1615" i="2"/>
  <c r="I1615" i="2" s="1"/>
  <c r="G1707" i="2"/>
  <c r="I1707" i="2" s="1"/>
  <c r="G1797" i="2"/>
  <c r="I1797" i="2" s="1"/>
  <c r="G719" i="2"/>
  <c r="I719" i="2" s="1"/>
  <c r="G1076" i="2"/>
  <c r="I1076" i="2" s="1"/>
  <c r="G1117" i="2"/>
  <c r="I1117" i="2" s="1"/>
  <c r="G1159" i="2"/>
  <c r="I1159" i="2" s="1"/>
  <c r="G1180" i="2"/>
  <c r="I1180" i="2" s="1"/>
  <c r="G1347" i="2"/>
  <c r="I1347" i="2" s="1"/>
  <c r="G1487" i="2"/>
  <c r="I1487" i="2" s="1"/>
  <c r="G1508" i="2"/>
  <c r="I1508" i="2" s="1"/>
  <c r="G1522" i="2"/>
  <c r="I1522" i="2" s="1"/>
  <c r="G1550" i="2"/>
  <c r="I1550" i="2" s="1"/>
  <c r="G1564" i="2"/>
  <c r="I1564" i="2" s="1"/>
  <c r="G1578" i="2"/>
  <c r="I1578" i="2" s="1"/>
  <c r="G1585" i="2"/>
  <c r="I1585" i="2" s="1"/>
  <c r="G1599" i="2"/>
  <c r="I1599" i="2" s="1"/>
  <c r="G1606" i="2"/>
  <c r="I1606" i="2" s="1"/>
  <c r="G1655" i="2"/>
  <c r="I1655" i="2" s="1"/>
  <c r="G1691" i="2"/>
  <c r="I1691" i="2" s="1"/>
  <c r="G958" i="2"/>
  <c r="I958" i="2" s="1"/>
  <c r="G1572" i="2"/>
  <c r="I1572" i="2" s="1"/>
  <c r="G1741" i="2"/>
  <c r="I1741" i="2" s="1"/>
  <c r="G1789" i="2"/>
  <c r="I1789" i="2" s="1"/>
  <c r="G1538" i="2"/>
  <c r="I1538" i="2" s="1"/>
  <c r="G1700" i="2"/>
  <c r="I1700" i="2" s="1"/>
  <c r="L22" i="2"/>
  <c r="L86" i="2"/>
  <c r="L150" i="2"/>
  <c r="L214" i="2"/>
  <c r="L278" i="2"/>
  <c r="L342" i="2"/>
  <c r="L406" i="2"/>
  <c r="L470" i="2"/>
  <c r="L534" i="2"/>
  <c r="L598" i="2"/>
  <c r="L662" i="2"/>
  <c r="L726" i="2"/>
  <c r="L790" i="2"/>
  <c r="L854" i="2"/>
  <c r="L47" i="2"/>
  <c r="L111" i="2"/>
  <c r="L175" i="2"/>
  <c r="L239" i="2"/>
  <c r="L303" i="2"/>
  <c r="L367" i="2"/>
  <c r="L431" i="2"/>
  <c r="L495" i="2"/>
  <c r="L559" i="2"/>
  <c r="L623" i="2"/>
  <c r="L687" i="2"/>
  <c r="L751" i="2"/>
  <c r="L815" i="2"/>
  <c r="L879" i="2"/>
  <c r="L943" i="2"/>
  <c r="L1007" i="2"/>
  <c r="L1071" i="2"/>
  <c r="L1135" i="2"/>
  <c r="L1199" i="2"/>
  <c r="L1263" i="2"/>
  <c r="L24" i="2"/>
  <c r="L88" i="2"/>
  <c r="L152" i="2"/>
  <c r="L216" i="2"/>
  <c r="L280" i="2"/>
  <c r="L344" i="2"/>
  <c r="L408" i="2"/>
  <c r="L472" i="2"/>
  <c r="L536" i="2"/>
  <c r="L600" i="2"/>
  <c r="L664" i="2"/>
  <c r="L728" i="2"/>
  <c r="L792" i="2"/>
  <c r="L856" i="2"/>
  <c r="L41" i="2"/>
  <c r="L105" i="2"/>
  <c r="L169" i="2"/>
  <c r="L233" i="2"/>
  <c r="L297" i="2"/>
  <c r="L361" i="2"/>
  <c r="L425" i="2"/>
  <c r="L489" i="2"/>
  <c r="L553" i="2"/>
  <c r="L617" i="2"/>
  <c r="L681" i="2"/>
  <c r="L745" i="2"/>
  <c r="L809" i="2"/>
  <c r="L873" i="2"/>
  <c r="L937" i="2"/>
  <c r="L1001" i="2"/>
  <c r="L1065" i="2"/>
  <c r="L1129" i="2"/>
  <c r="L1193" i="2"/>
  <c r="L1257" i="2"/>
  <c r="L18" i="2"/>
  <c r="L82" i="2"/>
  <c r="L146" i="2"/>
  <c r="L210" i="2"/>
  <c r="L274" i="2"/>
  <c r="L338" i="2"/>
  <c r="L402" i="2"/>
  <c r="L466" i="2"/>
  <c r="L530" i="2"/>
  <c r="L594" i="2"/>
  <c r="L658" i="2"/>
  <c r="L722" i="2"/>
  <c r="L786" i="2"/>
  <c r="L850" i="2"/>
  <c r="L914" i="2"/>
  <c r="L978" i="2"/>
  <c r="L1042" i="2"/>
  <c r="L1106" i="2"/>
  <c r="L1170" i="2"/>
  <c r="L1234" i="2"/>
  <c r="L27" i="2"/>
  <c r="L91" i="2"/>
  <c r="L155" i="2"/>
  <c r="L179" i="2"/>
  <c r="L348" i="2"/>
  <c r="L517" i="2"/>
  <c r="L691" i="2"/>
  <c r="L860" i="2"/>
  <c r="L972" i="2"/>
  <c r="L1075" i="2"/>
  <c r="L1176" i="2"/>
  <c r="L1278" i="2"/>
  <c r="L1350" i="2"/>
  <c r="L1414" i="2"/>
  <c r="L1478" i="2"/>
  <c r="L1542" i="2"/>
  <c r="L1606" i="2"/>
  <c r="L1670" i="2"/>
  <c r="L117" i="2"/>
  <c r="L308" i="2"/>
  <c r="L477" i="2"/>
  <c r="L651" i="2"/>
  <c r="L820" i="2"/>
  <c r="L948" i="2"/>
  <c r="L1051" i="2"/>
  <c r="L1152" i="2"/>
  <c r="L1254" i="2"/>
  <c r="L124" i="2"/>
  <c r="L309" i="2"/>
  <c r="L483" i="2"/>
  <c r="L652" i="2"/>
  <c r="L821" i="2"/>
  <c r="L949" i="2"/>
  <c r="L1052" i="2"/>
  <c r="L1155" i="2"/>
  <c r="L1256" i="2"/>
  <c r="L125" i="2"/>
  <c r="L315" i="2"/>
  <c r="L484" i="2"/>
  <c r="L653" i="2"/>
  <c r="L827" i="2"/>
  <c r="L950" i="2"/>
  <c r="L1053" i="2"/>
  <c r="L1156" i="2"/>
  <c r="L1259" i="2"/>
  <c r="L1337" i="2"/>
  <c r="L1401" i="2"/>
  <c r="L1465" i="2"/>
  <c r="L1529" i="2"/>
  <c r="L1593" i="2"/>
  <c r="L100" i="2"/>
  <c r="L293" i="2"/>
  <c r="L467" i="2"/>
  <c r="L636" i="2"/>
  <c r="L805" i="2"/>
  <c r="L940" i="2"/>
  <c r="L1043" i="2"/>
  <c r="L1144" i="2"/>
  <c r="L1246" i="2"/>
  <c r="L1330" i="2"/>
  <c r="L1394" i="2"/>
  <c r="L1458" i="2"/>
  <c r="L1522" i="2"/>
  <c r="L1586" i="2"/>
  <c r="L1650" i="2"/>
  <c r="L12" i="2"/>
  <c r="L236" i="2"/>
  <c r="L405" i="2"/>
  <c r="L579" i="2"/>
  <c r="L748" i="2"/>
  <c r="L904" i="2"/>
  <c r="L1006" i="2"/>
  <c r="L1109" i="2"/>
  <c r="L1212" i="2"/>
  <c r="L1308" i="2"/>
  <c r="L1372" i="2"/>
  <c r="L1436" i="2"/>
  <c r="L1500" i="2"/>
  <c r="L1564" i="2"/>
  <c r="L1628" i="2"/>
  <c r="L1692" i="2"/>
  <c r="L1756" i="2"/>
  <c r="L644" i="2"/>
  <c r="L1149" i="2"/>
  <c r="L1384" i="2"/>
  <c r="L1512" i="2"/>
  <c r="L1640" i="2"/>
  <c r="L1733" i="2"/>
  <c r="L580" i="2"/>
  <c r="L1110" i="2"/>
  <c r="L1373" i="2"/>
  <c r="L1501" i="2"/>
  <c r="L1629" i="2"/>
  <c r="L253" i="2"/>
  <c r="L916" i="2"/>
  <c r="L1311" i="2"/>
  <c r="L1439" i="2"/>
  <c r="L1567" i="2"/>
  <c r="L1683" i="2"/>
  <c r="L603" i="2"/>
  <c r="L1124" i="2"/>
  <c r="L1376" i="2"/>
  <c r="L1504" i="2"/>
  <c r="L1632" i="2"/>
  <c r="L1728" i="2"/>
  <c r="L1801" i="2"/>
  <c r="L992" i="2"/>
  <c r="L1463" i="2"/>
  <c r="L1703" i="2"/>
  <c r="L1802" i="2"/>
  <c r="L1211" i="2"/>
  <c r="L1531" i="2"/>
  <c r="L1730" i="2"/>
  <c r="L445" i="2"/>
  <c r="L1347" i="2"/>
  <c r="L1603" i="2"/>
  <c r="L1757" i="2"/>
  <c r="L1136" i="2"/>
  <c r="L1509" i="2"/>
  <c r="L1721" i="2"/>
  <c r="L811" i="2"/>
  <c r="L1415" i="2"/>
  <c r="L1664" i="2"/>
  <c r="L1784" i="2"/>
  <c r="L829" i="2"/>
  <c r="L1419" i="2"/>
  <c r="L1667" i="2"/>
  <c r="L1785" i="2"/>
  <c r="L875" i="2"/>
  <c r="L1427" i="2"/>
  <c r="L1673" i="2"/>
  <c r="L1786" i="2"/>
  <c r="L1288" i="2"/>
  <c r="L1763" i="2"/>
  <c r="L1397" i="2"/>
  <c r="L1800" i="2"/>
  <c r="L1085" i="2"/>
  <c r="L7" i="2"/>
  <c r="L30" i="2"/>
  <c r="L94" i="2"/>
  <c r="L158" i="2"/>
  <c r="L222" i="2"/>
  <c r="L286" i="2"/>
  <c r="L350" i="2"/>
  <c r="L414" i="2"/>
  <c r="L478" i="2"/>
  <c r="L542" i="2"/>
  <c r="L606" i="2"/>
  <c r="L670" i="2"/>
  <c r="L734" i="2"/>
  <c r="L798" i="2"/>
  <c r="L862" i="2"/>
  <c r="L55" i="2"/>
  <c r="L119" i="2"/>
  <c r="L183" i="2"/>
  <c r="L247" i="2"/>
  <c r="L311" i="2"/>
  <c r="L375" i="2"/>
  <c r="L439" i="2"/>
  <c r="L503" i="2"/>
  <c r="L567" i="2"/>
  <c r="L631" i="2"/>
  <c r="L695" i="2"/>
  <c r="L759" i="2"/>
  <c r="L823" i="2"/>
  <c r="L887" i="2"/>
  <c r="L951" i="2"/>
  <c r="L1015" i="2"/>
  <c r="L1079" i="2"/>
  <c r="L1143" i="2"/>
  <c r="L1207" i="2"/>
  <c r="L1271" i="2"/>
  <c r="L32" i="2"/>
  <c r="M32" i="2" s="1"/>
  <c r="L96" i="2"/>
  <c r="L160" i="2"/>
  <c r="L224" i="2"/>
  <c r="L288" i="2"/>
  <c r="L352" i="2"/>
  <c r="L416" i="2"/>
  <c r="L480" i="2"/>
  <c r="L544" i="2"/>
  <c r="L608" i="2"/>
  <c r="L672" i="2"/>
  <c r="L736" i="2"/>
  <c r="L800" i="2"/>
  <c r="L864" i="2"/>
  <c r="L49" i="2"/>
  <c r="L113" i="2"/>
  <c r="L177" i="2"/>
  <c r="L241" i="2"/>
  <c r="L305" i="2"/>
  <c r="L369" i="2"/>
  <c r="L433" i="2"/>
  <c r="L497" i="2"/>
  <c r="L561" i="2"/>
  <c r="L625" i="2"/>
  <c r="L689" i="2"/>
  <c r="L753" i="2"/>
  <c r="L817" i="2"/>
  <c r="L881" i="2"/>
  <c r="L945" i="2"/>
  <c r="L1009" i="2"/>
  <c r="L1073" i="2"/>
  <c r="L1137" i="2"/>
  <c r="L1201" i="2"/>
  <c r="L1265" i="2"/>
  <c r="L26" i="2"/>
  <c r="L90" i="2"/>
  <c r="L154" i="2"/>
  <c r="L218" i="2"/>
  <c r="L282" i="2"/>
  <c r="L346" i="2"/>
  <c r="L410" i="2"/>
  <c r="L474" i="2"/>
  <c r="L538" i="2"/>
  <c r="L602" i="2"/>
  <c r="L666" i="2"/>
  <c r="L730" i="2"/>
  <c r="L794" i="2"/>
  <c r="L858" i="2"/>
  <c r="L922" i="2"/>
  <c r="L986" i="2"/>
  <c r="L1050" i="2"/>
  <c r="L1114" i="2"/>
  <c r="L1178" i="2"/>
  <c r="L1242" i="2"/>
  <c r="L35" i="2"/>
  <c r="L99" i="2"/>
  <c r="L163" i="2"/>
  <c r="L197" i="2"/>
  <c r="L371" i="2"/>
  <c r="L540" i="2"/>
  <c r="L709" i="2"/>
  <c r="L883" i="2"/>
  <c r="L984" i="2"/>
  <c r="L1086" i="2"/>
  <c r="L1189" i="2"/>
  <c r="L1290" i="2"/>
  <c r="L1358" i="2"/>
  <c r="L1422" i="2"/>
  <c r="L1486" i="2"/>
  <c r="L1550" i="2"/>
  <c r="L1614" i="2"/>
  <c r="L1678" i="2"/>
  <c r="L149" i="2"/>
  <c r="L331" i="2"/>
  <c r="L500" i="2"/>
  <c r="L669" i="2"/>
  <c r="L843" i="2"/>
  <c r="L960" i="2"/>
  <c r="L1062" i="2"/>
  <c r="L1165" i="2"/>
  <c r="L1268" i="2"/>
  <c r="L156" i="2"/>
  <c r="L332" i="2"/>
  <c r="L501" i="2"/>
  <c r="L675" i="2"/>
  <c r="L844" i="2"/>
  <c r="L963" i="2"/>
  <c r="L1064" i="2"/>
  <c r="L1166" i="2"/>
  <c r="L1269" i="2"/>
  <c r="L157" i="2"/>
  <c r="L333" i="2"/>
  <c r="L507" i="2"/>
  <c r="L676" i="2"/>
  <c r="L845" i="2"/>
  <c r="L964" i="2"/>
  <c r="L1067" i="2"/>
  <c r="L1168" i="2"/>
  <c r="L1270" i="2"/>
  <c r="L1345" i="2"/>
  <c r="L1409" i="2"/>
  <c r="L1473" i="2"/>
  <c r="L1537" i="2"/>
  <c r="L1601" i="2"/>
  <c r="L132" i="2"/>
  <c r="L316" i="2"/>
  <c r="L485" i="2"/>
  <c r="L659" i="2"/>
  <c r="L828" i="2"/>
  <c r="L952" i="2"/>
  <c r="L1054" i="2"/>
  <c r="L1157" i="2"/>
  <c r="L1260" i="2"/>
  <c r="L1338" i="2"/>
  <c r="L1402" i="2"/>
  <c r="L1466" i="2"/>
  <c r="L1530" i="2"/>
  <c r="L1594" i="2"/>
  <c r="L1658" i="2"/>
  <c r="L44" i="2"/>
  <c r="L259" i="2"/>
  <c r="L428" i="2"/>
  <c r="L597" i="2"/>
  <c r="L771" i="2"/>
  <c r="L917" i="2"/>
  <c r="L1020" i="2"/>
  <c r="L1123" i="2"/>
  <c r="L1224" i="2"/>
  <c r="L1316" i="2"/>
  <c r="L1380" i="2"/>
  <c r="L1444" i="2"/>
  <c r="L1508" i="2"/>
  <c r="L1572" i="2"/>
  <c r="L1636" i="2"/>
  <c r="L1700" i="2"/>
  <c r="L1764" i="2"/>
  <c r="L731" i="2"/>
  <c r="L1200" i="2"/>
  <c r="L1400" i="2"/>
  <c r="L1528" i="2"/>
  <c r="L1653" i="2"/>
  <c r="L1742" i="2"/>
  <c r="L667" i="2"/>
  <c r="L1163" i="2"/>
  <c r="L1389" i="2"/>
  <c r="L1517" i="2"/>
  <c r="L1643" i="2"/>
  <c r="L340" i="2"/>
  <c r="L966" i="2"/>
  <c r="L1327" i="2"/>
  <c r="L1455" i="2"/>
  <c r="L1583" i="2"/>
  <c r="L1696" i="2"/>
  <c r="L685" i="2"/>
  <c r="L1174" i="2"/>
  <c r="L1392" i="2"/>
  <c r="L1520" i="2"/>
  <c r="L1647" i="2"/>
  <c r="L1737" i="2"/>
  <c r="L1094" i="2"/>
  <c r="L1495" i="2"/>
  <c r="L1717" i="2"/>
  <c r="L235" i="2"/>
  <c r="L1307" i="2"/>
  <c r="L1563" i="2"/>
  <c r="L1743" i="2"/>
  <c r="L619" i="2"/>
  <c r="L1379" i="2"/>
  <c r="L1635" i="2"/>
  <c r="L1768" i="2"/>
  <c r="L77" i="2"/>
  <c r="L1238" i="2"/>
  <c r="L1541" i="2"/>
  <c r="L1734" i="2"/>
  <c r="L941" i="2"/>
  <c r="L1447" i="2"/>
  <c r="L1689" i="2"/>
  <c r="L1795" i="2"/>
  <c r="L955" i="2"/>
  <c r="L1451" i="2"/>
  <c r="L1693" i="2"/>
  <c r="L1798" i="2"/>
  <c r="L980" i="2"/>
  <c r="L1459" i="2"/>
  <c r="L1699" i="2"/>
  <c r="L1799" i="2"/>
  <c r="L1557" i="2"/>
  <c r="L1649" i="2"/>
  <c r="L8" i="2"/>
  <c r="L38" i="2"/>
  <c r="L102" i="2"/>
  <c r="L166" i="2"/>
  <c r="L230" i="2"/>
  <c r="L294" i="2"/>
  <c r="L358" i="2"/>
  <c r="L422" i="2"/>
  <c r="L486" i="2"/>
  <c r="L550" i="2"/>
  <c r="L614" i="2"/>
  <c r="L678" i="2"/>
  <c r="L742" i="2"/>
  <c r="L806" i="2"/>
  <c r="L870" i="2"/>
  <c r="L63" i="2"/>
  <c r="L127" i="2"/>
  <c r="L191" i="2"/>
  <c r="L255" i="2"/>
  <c r="L319" i="2"/>
  <c r="L383" i="2"/>
  <c r="L447" i="2"/>
  <c r="L511" i="2"/>
  <c r="L575" i="2"/>
  <c r="L639" i="2"/>
  <c r="L703" i="2"/>
  <c r="L767" i="2"/>
  <c r="L831" i="2"/>
  <c r="L895" i="2"/>
  <c r="L959" i="2"/>
  <c r="L1023" i="2"/>
  <c r="L1087" i="2"/>
  <c r="L1151" i="2"/>
  <c r="L1215" i="2"/>
  <c r="L1279" i="2"/>
  <c r="L40" i="2"/>
  <c r="L104" i="2"/>
  <c r="L168" i="2"/>
  <c r="L232" i="2"/>
  <c r="L296" i="2"/>
  <c r="L360" i="2"/>
  <c r="L424" i="2"/>
  <c r="L488" i="2"/>
  <c r="L552" i="2"/>
  <c r="L616" i="2"/>
  <c r="L680" i="2"/>
  <c r="L744" i="2"/>
  <c r="L808" i="2"/>
  <c r="L872" i="2"/>
  <c r="L57" i="2"/>
  <c r="L121" i="2"/>
  <c r="L185" i="2"/>
  <c r="L249" i="2"/>
  <c r="L313" i="2"/>
  <c r="L377" i="2"/>
  <c r="L441" i="2"/>
  <c r="L505" i="2"/>
  <c r="L569" i="2"/>
  <c r="L633" i="2"/>
  <c r="L697" i="2"/>
  <c r="L761" i="2"/>
  <c r="L825" i="2"/>
  <c r="L889" i="2"/>
  <c r="L953" i="2"/>
  <c r="L1017" i="2"/>
  <c r="L1081" i="2"/>
  <c r="L9" i="2"/>
  <c r="L46" i="2"/>
  <c r="L110" i="2"/>
  <c r="L174" i="2"/>
  <c r="L238" i="2"/>
  <c r="L302" i="2"/>
  <c r="L366" i="2"/>
  <c r="L430" i="2"/>
  <c r="L494" i="2"/>
  <c r="L558" i="2"/>
  <c r="L622" i="2"/>
  <c r="L686" i="2"/>
  <c r="L750" i="2"/>
  <c r="L814" i="2"/>
  <c r="L878" i="2"/>
  <c r="L71" i="2"/>
  <c r="L135" i="2"/>
  <c r="L199" i="2"/>
  <c r="L263" i="2"/>
  <c r="L327" i="2"/>
  <c r="L391" i="2"/>
  <c r="L455" i="2"/>
  <c r="L519" i="2"/>
  <c r="L583" i="2"/>
  <c r="L647" i="2"/>
  <c r="L711" i="2"/>
  <c r="L775" i="2"/>
  <c r="L839" i="2"/>
  <c r="L903" i="2"/>
  <c r="L967" i="2"/>
  <c r="L1031" i="2"/>
  <c r="L1095" i="2"/>
  <c r="L1159" i="2"/>
  <c r="L1223" i="2"/>
  <c r="L1287" i="2"/>
  <c r="L48" i="2"/>
  <c r="L112" i="2"/>
  <c r="L176" i="2"/>
  <c r="L240" i="2"/>
  <c r="L304" i="2"/>
  <c r="L368" i="2"/>
  <c r="L432" i="2"/>
  <c r="L496" i="2"/>
  <c r="L560" i="2"/>
  <c r="L624" i="2"/>
  <c r="L688" i="2"/>
  <c r="L752" i="2"/>
  <c r="L816" i="2"/>
  <c r="L880" i="2"/>
  <c r="L65" i="2"/>
  <c r="L129" i="2"/>
  <c r="L193" i="2"/>
  <c r="L257" i="2"/>
  <c r="L321" i="2"/>
  <c r="L385" i="2"/>
  <c r="L449" i="2"/>
  <c r="L513" i="2"/>
  <c r="L577" i="2"/>
  <c r="L641" i="2"/>
  <c r="L705" i="2"/>
  <c r="L769" i="2"/>
  <c r="L833" i="2"/>
  <c r="L897" i="2"/>
  <c r="L961" i="2"/>
  <c r="L1025" i="2"/>
  <c r="L1089" i="2"/>
  <c r="L1153" i="2"/>
  <c r="L1217" i="2"/>
  <c r="L1281" i="2"/>
  <c r="L42" i="2"/>
  <c r="L106" i="2"/>
  <c r="L170" i="2"/>
  <c r="L234" i="2"/>
  <c r="L298" i="2"/>
  <c r="L362" i="2"/>
  <c r="L426" i="2"/>
  <c r="L490" i="2"/>
  <c r="L554" i="2"/>
  <c r="L618" i="2"/>
  <c r="L682" i="2"/>
  <c r="L746" i="2"/>
  <c r="L810" i="2"/>
  <c r="L874" i="2"/>
  <c r="L938" i="2"/>
  <c r="L1002" i="2"/>
  <c r="L1066" i="2"/>
  <c r="L1130" i="2"/>
  <c r="L1194" i="2"/>
  <c r="L1258" i="2"/>
  <c r="L51" i="2"/>
  <c r="L115" i="2"/>
  <c r="L20" i="2"/>
  <c r="L243" i="2"/>
  <c r="L412" i="2"/>
  <c r="L581" i="2"/>
  <c r="L755" i="2"/>
  <c r="L908" i="2"/>
  <c r="L1011" i="2"/>
  <c r="L1112" i="2"/>
  <c r="L1214" i="2"/>
  <c r="L1310" i="2"/>
  <c r="L1374" i="2"/>
  <c r="L1438" i="2"/>
  <c r="L1502" i="2"/>
  <c r="L1566" i="2"/>
  <c r="L1630" i="2"/>
  <c r="L1694" i="2"/>
  <c r="L203" i="2"/>
  <c r="L372" i="2"/>
  <c r="L541" i="2"/>
  <c r="L715" i="2"/>
  <c r="L884" i="2"/>
  <c r="L987" i="2"/>
  <c r="L1088" i="2"/>
  <c r="L1190" i="2"/>
  <c r="L1291" i="2"/>
  <c r="L204" i="2"/>
  <c r="L373" i="2"/>
  <c r="L547" i="2"/>
  <c r="L716" i="2"/>
  <c r="L885" i="2"/>
  <c r="L988" i="2"/>
  <c r="L1091" i="2"/>
  <c r="L1192" i="2"/>
  <c r="L1292" i="2"/>
  <c r="L205" i="2"/>
  <c r="L379" i="2"/>
  <c r="L548" i="2"/>
  <c r="L717" i="2"/>
  <c r="L886" i="2"/>
  <c r="L989" i="2"/>
  <c r="L1092" i="2"/>
  <c r="L1195" i="2"/>
  <c r="L1293" i="2"/>
  <c r="L1361" i="2"/>
  <c r="L1425" i="2"/>
  <c r="L1489" i="2"/>
  <c r="L1553" i="2"/>
  <c r="L1617" i="2"/>
  <c r="L188" i="2"/>
  <c r="L357" i="2"/>
  <c r="L531" i="2"/>
  <c r="L700" i="2"/>
  <c r="L869" i="2"/>
  <c r="L979" i="2"/>
  <c r="L1080" i="2"/>
  <c r="L1182" i="2"/>
  <c r="L1284" i="2"/>
  <c r="L1354" i="2"/>
  <c r="L1418" i="2"/>
  <c r="L1482" i="2"/>
  <c r="L1546" i="2"/>
  <c r="L1610" i="2"/>
  <c r="L1674" i="2"/>
  <c r="L108" i="2"/>
  <c r="L300" i="2"/>
  <c r="L469" i="2"/>
  <c r="L643" i="2"/>
  <c r="L812" i="2"/>
  <c r="L942" i="2"/>
  <c r="L1045" i="2"/>
  <c r="L1148" i="2"/>
  <c r="L1251" i="2"/>
  <c r="L1332" i="2"/>
  <c r="L1396" i="2"/>
  <c r="L1460" i="2"/>
  <c r="L1524" i="2"/>
  <c r="L1588" i="2"/>
  <c r="L1652" i="2"/>
  <c r="L1716" i="2"/>
  <c r="L1780" i="2"/>
  <c r="L219" i="2"/>
  <c r="L893" i="2"/>
  <c r="L1299" i="2"/>
  <c r="L1432" i="2"/>
  <c r="L1560" i="2"/>
  <c r="L1679" i="2"/>
  <c r="L1760" i="2"/>
  <c r="L141" i="2"/>
  <c r="L836" i="2"/>
  <c r="L1264" i="2"/>
  <c r="L1421" i="2"/>
  <c r="L1549" i="2"/>
  <c r="L1669" i="2"/>
  <c r="L509" i="2"/>
  <c r="L1069" i="2"/>
  <c r="L1359" i="2"/>
  <c r="L1487" i="2"/>
  <c r="L1615" i="2"/>
  <c r="L173" i="2"/>
  <c r="L859" i="2"/>
  <c r="L1277" i="2"/>
  <c r="L1424" i="2"/>
  <c r="L1552" i="2"/>
  <c r="L1672" i="2"/>
  <c r="L1755" i="2"/>
  <c r="L212" i="2"/>
  <c r="L1296" i="2"/>
  <c r="L1559" i="2"/>
  <c r="L1741" i="2"/>
  <c r="L573" i="2"/>
  <c r="L1371" i="2"/>
  <c r="L1627" i="2"/>
  <c r="L1767" i="2"/>
  <c r="L928" i="2"/>
  <c r="L1443" i="2"/>
  <c r="L1687" i="2"/>
  <c r="L1793" i="2"/>
  <c r="L452" i="2"/>
  <c r="L1349" i="2"/>
  <c r="L1605" i="2"/>
  <c r="L1758" i="2"/>
  <c r="L1147" i="2"/>
  <c r="L1511" i="2"/>
  <c r="L1722" i="2"/>
  <c r="L1158" i="2"/>
  <c r="L1515" i="2"/>
  <c r="L54" i="2"/>
  <c r="L118" i="2"/>
  <c r="L182" i="2"/>
  <c r="L246" i="2"/>
  <c r="L310" i="2"/>
  <c r="L374" i="2"/>
  <c r="L438" i="2"/>
  <c r="L502" i="2"/>
  <c r="L566" i="2"/>
  <c r="L630" i="2"/>
  <c r="L694" i="2"/>
  <c r="L758" i="2"/>
  <c r="L822" i="2"/>
  <c r="L15" i="2"/>
  <c r="L79" i="2"/>
  <c r="L143" i="2"/>
  <c r="L207" i="2"/>
  <c r="L271" i="2"/>
  <c r="L335" i="2"/>
  <c r="L399" i="2"/>
  <c r="L463" i="2"/>
  <c r="L527" i="2"/>
  <c r="L591" i="2"/>
  <c r="L655" i="2"/>
  <c r="L719" i="2"/>
  <c r="L783" i="2"/>
  <c r="L847" i="2"/>
  <c r="L911" i="2"/>
  <c r="L975" i="2"/>
  <c r="L1039" i="2"/>
  <c r="L1103" i="2"/>
  <c r="L1167" i="2"/>
  <c r="L1231" i="2"/>
  <c r="L1295" i="2"/>
  <c r="L56" i="2"/>
  <c r="L120" i="2"/>
  <c r="L184" i="2"/>
  <c r="L248" i="2"/>
  <c r="L312" i="2"/>
  <c r="L376" i="2"/>
  <c r="L440" i="2"/>
  <c r="L504" i="2"/>
  <c r="L568" i="2"/>
  <c r="L632" i="2"/>
  <c r="L696" i="2"/>
  <c r="L760" i="2"/>
  <c r="L824" i="2"/>
  <c r="L6" i="2"/>
  <c r="L73" i="2"/>
  <c r="L137" i="2"/>
  <c r="L201" i="2"/>
  <c r="L265" i="2"/>
  <c r="L329" i="2"/>
  <c r="L393" i="2"/>
  <c r="L457" i="2"/>
  <c r="L521" i="2"/>
  <c r="L585" i="2"/>
  <c r="L649" i="2"/>
  <c r="L713" i="2"/>
  <c r="L777" i="2"/>
  <c r="L841" i="2"/>
  <c r="L905" i="2"/>
  <c r="L969" i="2"/>
  <c r="L1033" i="2"/>
  <c r="L1097" i="2"/>
  <c r="L1161" i="2"/>
  <c r="L1225" i="2"/>
  <c r="L1289" i="2"/>
  <c r="L50" i="2"/>
  <c r="L114" i="2"/>
  <c r="L178" i="2"/>
  <c r="L242" i="2"/>
  <c r="L306" i="2"/>
  <c r="L370" i="2"/>
  <c r="L434" i="2"/>
  <c r="L498" i="2"/>
  <c r="L562" i="2"/>
  <c r="L626" i="2"/>
  <c r="L690" i="2"/>
  <c r="L754" i="2"/>
  <c r="L818" i="2"/>
  <c r="L882" i="2"/>
  <c r="L946" i="2"/>
  <c r="L1010" i="2"/>
  <c r="L1074" i="2"/>
  <c r="L1138" i="2"/>
  <c r="L1202" i="2"/>
  <c r="L1266" i="2"/>
  <c r="L59" i="2"/>
  <c r="L123" i="2"/>
  <c r="L52" i="2"/>
  <c r="L261" i="2"/>
  <c r="L435" i="2"/>
  <c r="L604" i="2"/>
  <c r="L773" i="2"/>
  <c r="L920" i="2"/>
  <c r="L1022" i="2"/>
  <c r="L1125" i="2"/>
  <c r="L1228" i="2"/>
  <c r="L1318" i="2"/>
  <c r="L1382" i="2"/>
  <c r="L1446" i="2"/>
  <c r="L1510" i="2"/>
  <c r="L1574" i="2"/>
  <c r="L1638" i="2"/>
  <c r="L1702" i="2"/>
  <c r="L221" i="2"/>
  <c r="L395" i="2"/>
  <c r="L564" i="2"/>
  <c r="L733" i="2"/>
  <c r="L896" i="2"/>
  <c r="L998" i="2"/>
  <c r="L1101" i="2"/>
  <c r="L1204" i="2"/>
  <c r="L1301" i="2"/>
  <c r="L227" i="2"/>
  <c r="L396" i="2"/>
  <c r="L565" i="2"/>
  <c r="L739" i="2"/>
  <c r="L899" i="2"/>
  <c r="L1000" i="2"/>
  <c r="L1102" i="2"/>
  <c r="L1205" i="2"/>
  <c r="L1302" i="2"/>
  <c r="L228" i="2"/>
  <c r="L397" i="2"/>
  <c r="L571" i="2"/>
  <c r="L740" i="2"/>
  <c r="L900" i="2"/>
  <c r="L1003" i="2"/>
  <c r="L1104" i="2"/>
  <c r="L1206" i="2"/>
  <c r="L1304" i="2"/>
  <c r="L1369" i="2"/>
  <c r="L1433" i="2"/>
  <c r="L1497" i="2"/>
  <c r="L1561" i="2"/>
  <c r="L1625" i="2"/>
  <c r="L211" i="2"/>
  <c r="L380" i="2"/>
  <c r="L549" i="2"/>
  <c r="L723" i="2"/>
  <c r="L888" i="2"/>
  <c r="L990" i="2"/>
  <c r="L1093" i="2"/>
  <c r="L1196" i="2"/>
  <c r="L1294" i="2"/>
  <c r="L1362" i="2"/>
  <c r="L1426" i="2"/>
  <c r="L1490" i="2"/>
  <c r="L1554" i="2"/>
  <c r="L1618" i="2"/>
  <c r="L1682" i="2"/>
  <c r="L140" i="2"/>
  <c r="L323" i="2"/>
  <c r="L492" i="2"/>
  <c r="L661" i="2"/>
  <c r="L835" i="2"/>
  <c r="L956" i="2"/>
  <c r="L1059" i="2"/>
  <c r="L1160" i="2"/>
  <c r="L1262" i="2"/>
  <c r="L1340" i="2"/>
  <c r="L1404" i="2"/>
  <c r="L1468" i="2"/>
  <c r="L1532" i="2"/>
  <c r="L1596" i="2"/>
  <c r="L1660" i="2"/>
  <c r="L1724" i="2"/>
  <c r="L1788" i="2"/>
  <c r="L301" i="2"/>
  <c r="L944" i="2"/>
  <c r="L1320" i="2"/>
  <c r="L1448" i="2"/>
  <c r="L1576" i="2"/>
  <c r="L1691" i="2"/>
  <c r="L1769" i="2"/>
  <c r="L237" i="2"/>
  <c r="L907" i="2"/>
  <c r="L1309" i="2"/>
  <c r="L1437" i="2"/>
  <c r="L1565" i="2"/>
  <c r="L1681" i="2"/>
  <c r="L596" i="2"/>
  <c r="L1120" i="2"/>
  <c r="L1375" i="2"/>
  <c r="L1503" i="2"/>
  <c r="L1631" i="2"/>
  <c r="L260" i="2"/>
  <c r="L918" i="2"/>
  <c r="L1312" i="2"/>
  <c r="L1440" i="2"/>
  <c r="L1568" i="2"/>
  <c r="L1685" i="2"/>
  <c r="L1765" i="2"/>
  <c r="L381" i="2"/>
  <c r="L1335" i="2"/>
  <c r="L1591" i="2"/>
  <c r="L1753" i="2"/>
  <c r="L747" i="2"/>
  <c r="L1403" i="2"/>
  <c r="L1655" i="2"/>
  <c r="L1779" i="2"/>
  <c r="L1030" i="2"/>
  <c r="L1475" i="2"/>
  <c r="L1707" i="2"/>
  <c r="L621" i="2"/>
  <c r="L1381" i="2"/>
  <c r="L1637" i="2"/>
  <c r="L1770" i="2"/>
  <c r="L101" i="2"/>
  <c r="L1248" i="2"/>
  <c r="L1543" i="2"/>
  <c r="L1735" i="2"/>
  <c r="L133" i="2"/>
  <c r="L1261" i="2"/>
  <c r="L1547" i="2"/>
  <c r="L5" i="2"/>
  <c r="L70" i="2"/>
  <c r="L134" i="2"/>
  <c r="L198" i="2"/>
  <c r="L262" i="2"/>
  <c r="L326" i="2"/>
  <c r="L390" i="2"/>
  <c r="L454" i="2"/>
  <c r="L518" i="2"/>
  <c r="L582" i="2"/>
  <c r="L646" i="2"/>
  <c r="L710" i="2"/>
  <c r="L774" i="2"/>
  <c r="L838" i="2"/>
  <c r="L31" i="2"/>
  <c r="L95" i="2"/>
  <c r="L159" i="2"/>
  <c r="L223" i="2"/>
  <c r="L287" i="2"/>
  <c r="L351" i="2"/>
  <c r="L415" i="2"/>
  <c r="L479" i="2"/>
  <c r="L543" i="2"/>
  <c r="L607" i="2"/>
  <c r="L671" i="2"/>
  <c r="L735" i="2"/>
  <c r="L799" i="2"/>
  <c r="L863" i="2"/>
  <c r="L927" i="2"/>
  <c r="L991" i="2"/>
  <c r="L1055" i="2"/>
  <c r="L1119" i="2"/>
  <c r="L1183" i="2"/>
  <c r="L1247" i="2"/>
  <c r="L4" i="2"/>
  <c r="L72" i="2"/>
  <c r="L136" i="2"/>
  <c r="L200" i="2"/>
  <c r="L264" i="2"/>
  <c r="L328" i="2"/>
  <c r="L392" i="2"/>
  <c r="L456" i="2"/>
  <c r="L520" i="2"/>
  <c r="L584" i="2"/>
  <c r="L648" i="2"/>
  <c r="L712" i="2"/>
  <c r="L776" i="2"/>
  <c r="L840" i="2"/>
  <c r="L25" i="2"/>
  <c r="L89" i="2"/>
  <c r="L153" i="2"/>
  <c r="L217" i="2"/>
  <c r="L281" i="2"/>
  <c r="L345" i="2"/>
  <c r="L409" i="2"/>
  <c r="L473" i="2"/>
  <c r="L537" i="2"/>
  <c r="L601" i="2"/>
  <c r="L665" i="2"/>
  <c r="L729" i="2"/>
  <c r="L793" i="2"/>
  <c r="L857" i="2"/>
  <c r="L921" i="2"/>
  <c r="L985" i="2"/>
  <c r="L1049" i="2"/>
  <c r="L1113" i="2"/>
  <c r="L1177" i="2"/>
  <c r="L1241" i="2"/>
  <c r="L1305" i="2"/>
  <c r="L66" i="2"/>
  <c r="L130" i="2"/>
  <c r="L194" i="2"/>
  <c r="L258" i="2"/>
  <c r="L322" i="2"/>
  <c r="L386" i="2"/>
  <c r="L450" i="2"/>
  <c r="L514" i="2"/>
  <c r="L578" i="2"/>
  <c r="L642" i="2"/>
  <c r="L706" i="2"/>
  <c r="L770" i="2"/>
  <c r="L834" i="2"/>
  <c r="L898" i="2"/>
  <c r="L962" i="2"/>
  <c r="L1026" i="2"/>
  <c r="L1090" i="2"/>
  <c r="L1154" i="2"/>
  <c r="L1218" i="2"/>
  <c r="L11" i="2"/>
  <c r="L75" i="2"/>
  <c r="L139" i="2"/>
  <c r="L116" i="2"/>
  <c r="L307" i="2"/>
  <c r="L476" i="2"/>
  <c r="L645" i="2"/>
  <c r="L819" i="2"/>
  <c r="L947" i="2"/>
  <c r="L1048" i="2"/>
  <c r="L1150" i="2"/>
  <c r="L1253" i="2"/>
  <c r="L1334" i="2"/>
  <c r="L1398" i="2"/>
  <c r="L1462" i="2"/>
  <c r="L1526" i="2"/>
  <c r="L1590" i="2"/>
  <c r="L1654" i="2"/>
  <c r="L53" i="2"/>
  <c r="L267" i="2"/>
  <c r="L436" i="2"/>
  <c r="L605" i="2"/>
  <c r="L779" i="2"/>
  <c r="L923" i="2"/>
  <c r="L1024" i="2"/>
  <c r="L1126" i="2"/>
  <c r="L1229" i="2"/>
  <c r="L60" i="2"/>
  <c r="L268" i="2"/>
  <c r="L437" i="2"/>
  <c r="L611" i="2"/>
  <c r="L780" i="2"/>
  <c r="L924" i="2"/>
  <c r="L1027" i="2"/>
  <c r="L1128" i="2"/>
  <c r="L1230" i="2"/>
  <c r="L61" i="2"/>
  <c r="L269" i="2"/>
  <c r="L443" i="2"/>
  <c r="L612" i="2"/>
  <c r="L781" i="2"/>
  <c r="L925" i="2"/>
  <c r="L1028" i="2"/>
  <c r="L1131" i="2"/>
  <c r="L1232" i="2"/>
  <c r="L1321" i="2"/>
  <c r="L1385" i="2"/>
  <c r="L1449" i="2"/>
  <c r="L1513" i="2"/>
  <c r="L1577" i="2"/>
  <c r="L36" i="2"/>
  <c r="L252" i="2"/>
  <c r="L421" i="2"/>
  <c r="L595" i="2"/>
  <c r="L764" i="2"/>
  <c r="L915" i="2"/>
  <c r="L1016" i="2"/>
  <c r="L1118" i="2"/>
  <c r="L1221" i="2"/>
  <c r="L1314" i="2"/>
  <c r="L1378" i="2"/>
  <c r="L1442" i="2"/>
  <c r="L1506" i="2"/>
  <c r="L1570" i="2"/>
  <c r="L1634" i="2"/>
  <c r="L1698" i="2"/>
  <c r="L195" i="2"/>
  <c r="L364" i="2"/>
  <c r="L533" i="2"/>
  <c r="L707" i="2"/>
  <c r="L876" i="2"/>
  <c r="L981" i="2"/>
  <c r="L1084" i="2"/>
  <c r="L1187" i="2"/>
  <c r="L1286" i="2"/>
  <c r="L1356" i="2"/>
  <c r="L1420" i="2"/>
  <c r="L1484" i="2"/>
  <c r="L1548" i="2"/>
  <c r="L1612" i="2"/>
  <c r="L1676" i="2"/>
  <c r="L1740" i="2"/>
  <c r="L475" i="2"/>
  <c r="L1046" i="2"/>
  <c r="L1352" i="2"/>
  <c r="L1480" i="2"/>
  <c r="L1608" i="2"/>
  <c r="L1714" i="2"/>
  <c r="L1787" i="2"/>
  <c r="L411" i="2"/>
  <c r="L1008" i="2"/>
  <c r="L1341" i="2"/>
  <c r="L1469" i="2"/>
  <c r="L1597" i="2"/>
  <c r="L37" i="2"/>
  <c r="L765" i="2"/>
  <c r="L1222" i="2"/>
  <c r="L1407" i="2"/>
  <c r="L1535" i="2"/>
  <c r="L1657" i="2"/>
  <c r="L429" i="2"/>
  <c r="L1021" i="2"/>
  <c r="L1344" i="2"/>
  <c r="L1472" i="2"/>
  <c r="L1600" i="2"/>
  <c r="L1710" i="2"/>
  <c r="L1783" i="2"/>
  <c r="L724" i="2"/>
  <c r="L1399" i="2"/>
  <c r="L1651" i="2"/>
  <c r="L1777" i="2"/>
  <c r="L1005" i="2"/>
  <c r="L1467" i="2"/>
  <c r="L1705" i="2"/>
  <c r="L69" i="2"/>
  <c r="L1236" i="2"/>
  <c r="L1539" i="2"/>
  <c r="L1731" i="2"/>
  <c r="L932" i="2"/>
  <c r="L1445" i="2"/>
  <c r="L1688" i="2"/>
  <c r="L1794" i="2"/>
  <c r="L468" i="2"/>
  <c r="L1351" i="2"/>
  <c r="L1607" i="2"/>
  <c r="L1759" i="2"/>
  <c r="L491" i="2"/>
  <c r="L1355" i="2"/>
  <c r="L1611" i="2"/>
  <c r="L1761" i="2"/>
  <c r="L532" i="2"/>
  <c r="L1363" i="2"/>
  <c r="L1619" i="2"/>
  <c r="L1762" i="2"/>
  <c r="L1589" i="2"/>
  <c r="L1365" i="2"/>
  <c r="L1461" i="2"/>
  <c r="L206" i="2"/>
  <c r="L462" i="2"/>
  <c r="L718" i="2"/>
  <c r="L103" i="2"/>
  <c r="L359" i="2"/>
  <c r="L615" i="2"/>
  <c r="L871" i="2"/>
  <c r="L1127" i="2"/>
  <c r="L80" i="2"/>
  <c r="L336" i="2"/>
  <c r="L592" i="2"/>
  <c r="L848" i="2"/>
  <c r="L225" i="2"/>
  <c r="L481" i="2"/>
  <c r="L737" i="2"/>
  <c r="L993" i="2"/>
  <c r="L1209" i="2"/>
  <c r="L74" i="2"/>
  <c r="L250" i="2"/>
  <c r="L418" i="2"/>
  <c r="L586" i="2"/>
  <c r="L762" i="2"/>
  <c r="L930" i="2"/>
  <c r="L1098" i="2"/>
  <c r="L1274" i="2"/>
  <c r="L171" i="2"/>
  <c r="L499" i="2"/>
  <c r="L933" i="2"/>
  <c r="L1203" i="2"/>
  <c r="L1406" i="2"/>
  <c r="L1582" i="2"/>
  <c r="L180" i="2"/>
  <c r="L628" i="2"/>
  <c r="L1012" i="2"/>
  <c r="L1280" i="2"/>
  <c r="L460" i="2"/>
  <c r="L910" i="2"/>
  <c r="L1180" i="2"/>
  <c r="L292" i="2"/>
  <c r="L763" i="2"/>
  <c r="L1078" i="2"/>
  <c r="L1329" i="2"/>
  <c r="L1505" i="2"/>
  <c r="L164" i="2"/>
  <c r="L613" i="2"/>
  <c r="L1004" i="2"/>
  <c r="L1272" i="2"/>
  <c r="L1450" i="2"/>
  <c r="L1626" i="2"/>
  <c r="L277" i="2"/>
  <c r="L725" i="2"/>
  <c r="L1070" i="2"/>
  <c r="L1324" i="2"/>
  <c r="L1492" i="2"/>
  <c r="L1668" i="2"/>
  <c r="L1099" i="2"/>
  <c r="L1592" i="2"/>
  <c r="L1213" i="2"/>
  <c r="L1613" i="2"/>
  <c r="L1172" i="2"/>
  <c r="L1599" i="2"/>
  <c r="L1072" i="2"/>
  <c r="L1584" i="2"/>
  <c r="L1623" i="2"/>
  <c r="L1339" i="2"/>
  <c r="L276" i="2"/>
  <c r="L1720" i="2"/>
  <c r="L283" i="2"/>
  <c r="L1709" i="2"/>
  <c r="L299" i="2"/>
  <c r="L1711" i="2"/>
  <c r="L1323" i="2"/>
  <c r="L1749" i="2"/>
  <c r="L1184" i="2"/>
  <c r="L1648" i="2"/>
  <c r="L1752" i="2"/>
  <c r="L1429" i="2"/>
  <c r="L3" i="2"/>
  <c r="L254" i="2"/>
  <c r="L510" i="2"/>
  <c r="L766" i="2"/>
  <c r="L151" i="2"/>
  <c r="L407" i="2"/>
  <c r="L663" i="2"/>
  <c r="L919" i="2"/>
  <c r="L1175" i="2"/>
  <c r="L128" i="2"/>
  <c r="L384" i="2"/>
  <c r="L640" i="2"/>
  <c r="L17" i="2"/>
  <c r="L273" i="2"/>
  <c r="L529" i="2"/>
  <c r="L785" i="2"/>
  <c r="L1041" i="2"/>
  <c r="L1233" i="2"/>
  <c r="L98" i="2"/>
  <c r="L266" i="2"/>
  <c r="L442" i="2"/>
  <c r="L610" i="2"/>
  <c r="L778" i="2"/>
  <c r="L954" i="2"/>
  <c r="L1122" i="2"/>
  <c r="L19" i="2"/>
  <c r="L84" i="2"/>
  <c r="L563" i="2"/>
  <c r="L958" i="2"/>
  <c r="L1240" i="2"/>
  <c r="L1430" i="2"/>
  <c r="L1598" i="2"/>
  <c r="L244" i="2"/>
  <c r="L692" i="2"/>
  <c r="L1037" i="2"/>
  <c r="L28" i="2"/>
  <c r="L524" i="2"/>
  <c r="L936" i="2"/>
  <c r="L1219" i="2"/>
  <c r="L356" i="2"/>
  <c r="L804" i="2"/>
  <c r="L1117" i="2"/>
  <c r="L1353" i="2"/>
  <c r="L1521" i="2"/>
  <c r="L229" i="2"/>
  <c r="L677" i="2"/>
  <c r="L1029" i="2"/>
  <c r="L1306" i="2"/>
  <c r="L1474" i="2"/>
  <c r="L1642" i="2"/>
  <c r="L341" i="2"/>
  <c r="L789" i="2"/>
  <c r="L1096" i="2"/>
  <c r="L1348" i="2"/>
  <c r="L1516" i="2"/>
  <c r="L1684" i="2"/>
  <c r="L1252" i="2"/>
  <c r="L1624" i="2"/>
  <c r="L1325" i="2"/>
  <c r="L1656" i="2"/>
  <c r="L1275" i="2"/>
  <c r="L1645" i="2"/>
  <c r="L1227" i="2"/>
  <c r="L1616" i="2"/>
  <c r="L1677" i="2"/>
  <c r="L1435" i="2"/>
  <c r="L788" i="2"/>
  <c r="L1744" i="2"/>
  <c r="L795" i="2"/>
  <c r="L1745" i="2"/>
  <c r="L637" i="2"/>
  <c r="L1747" i="2"/>
  <c r="L1387" i="2"/>
  <c r="L1773" i="2"/>
  <c r="L1285" i="2"/>
  <c r="L1713" i="2"/>
  <c r="L1675" i="2"/>
  <c r="L1727" i="2"/>
  <c r="L14" i="2"/>
  <c r="L270" i="2"/>
  <c r="L526" i="2"/>
  <c r="L782" i="2"/>
  <c r="L167" i="2"/>
  <c r="L423" i="2"/>
  <c r="L679" i="2"/>
  <c r="L935" i="2"/>
  <c r="L1191" i="2"/>
  <c r="L144" i="2"/>
  <c r="L400" i="2"/>
  <c r="L656" i="2"/>
  <c r="L33" i="2"/>
  <c r="L289" i="2"/>
  <c r="L545" i="2"/>
  <c r="L801" i="2"/>
  <c r="L1057" i="2"/>
  <c r="L1249" i="2"/>
  <c r="L122" i="2"/>
  <c r="L290" i="2"/>
  <c r="L458" i="2"/>
  <c r="L634" i="2"/>
  <c r="L802" i="2"/>
  <c r="L970" i="2"/>
  <c r="L1146" i="2"/>
  <c r="L43" i="2"/>
  <c r="L148" i="2"/>
  <c r="L627" i="2"/>
  <c r="L997" i="2"/>
  <c r="L1267" i="2"/>
  <c r="L1454" i="2"/>
  <c r="L1622" i="2"/>
  <c r="L285" i="2"/>
  <c r="L756" i="2"/>
  <c r="L1076" i="2"/>
  <c r="L92" i="2"/>
  <c r="L588" i="2"/>
  <c r="L974" i="2"/>
  <c r="L1244" i="2"/>
  <c r="L420" i="2"/>
  <c r="L868" i="2"/>
  <c r="L1142" i="2"/>
  <c r="L1377" i="2"/>
  <c r="L1545" i="2"/>
  <c r="L275" i="2"/>
  <c r="L741" i="2"/>
  <c r="L1068" i="2"/>
  <c r="L1322" i="2"/>
  <c r="L1498" i="2"/>
  <c r="L1666" i="2"/>
  <c r="L387" i="2"/>
  <c r="L853" i="2"/>
  <c r="L1134" i="2"/>
  <c r="L1364" i="2"/>
  <c r="L1540" i="2"/>
  <c r="L1708" i="2"/>
  <c r="L1336" i="2"/>
  <c r="L1665" i="2"/>
  <c r="L13" i="2"/>
  <c r="L1357" i="2"/>
  <c r="L1695" i="2"/>
  <c r="L1343" i="2"/>
  <c r="L1671" i="2"/>
  <c r="L1328" i="2"/>
  <c r="L1659" i="2"/>
  <c r="L555" i="2"/>
  <c r="L1729" i="2"/>
  <c r="L1499" i="2"/>
  <c r="L1133" i="2"/>
  <c r="L1781" i="2"/>
  <c r="L1035" i="2"/>
  <c r="L1782" i="2"/>
  <c r="L1044" i="2"/>
  <c r="L1771" i="2"/>
  <c r="L1483" i="2"/>
  <c r="L1331" i="2"/>
  <c r="L1726" i="2"/>
  <c r="L1789" i="2"/>
  <c r="L982" i="2"/>
  <c r="L78" i="2"/>
  <c r="L334" i="2"/>
  <c r="L590" i="2"/>
  <c r="L846" i="2"/>
  <c r="L231" i="2"/>
  <c r="L487" i="2"/>
  <c r="L743" i="2"/>
  <c r="L999" i="2"/>
  <c r="L1255" i="2"/>
  <c r="L208" i="2"/>
  <c r="L464" i="2"/>
  <c r="L720" i="2"/>
  <c r="L97" i="2"/>
  <c r="L353" i="2"/>
  <c r="L609" i="2"/>
  <c r="L865" i="2"/>
  <c r="L1121" i="2"/>
  <c r="L1297" i="2"/>
  <c r="L162" i="2"/>
  <c r="L330" i="2"/>
  <c r="L506" i="2"/>
  <c r="L674" i="2"/>
  <c r="L842" i="2"/>
  <c r="L1018" i="2"/>
  <c r="L1186" i="2"/>
  <c r="L83" i="2"/>
  <c r="L284" i="2"/>
  <c r="L732" i="2"/>
  <c r="L1061" i="2"/>
  <c r="L1326" i="2"/>
  <c r="L1494" i="2"/>
  <c r="L1662" i="2"/>
  <c r="L413" i="2"/>
  <c r="L861" i="2"/>
  <c r="L1140" i="2"/>
  <c r="L245" i="2"/>
  <c r="L693" i="2"/>
  <c r="L1038" i="2"/>
  <c r="L29" i="2"/>
  <c r="L525" i="2"/>
  <c r="L939" i="2"/>
  <c r="L1220" i="2"/>
  <c r="L1417" i="2"/>
  <c r="L1585" i="2"/>
  <c r="L403" i="2"/>
  <c r="L851" i="2"/>
  <c r="L1132" i="2"/>
  <c r="L1370" i="2"/>
  <c r="L1538" i="2"/>
  <c r="L1706" i="2"/>
  <c r="L515" i="2"/>
  <c r="L931" i="2"/>
  <c r="L1198" i="2"/>
  <c r="L1412" i="2"/>
  <c r="L1580" i="2"/>
  <c r="L1748" i="2"/>
  <c r="L388" i="2"/>
  <c r="L1416" i="2"/>
  <c r="L1723" i="2"/>
  <c r="L493" i="2"/>
  <c r="L1453" i="2"/>
  <c r="L427" i="2"/>
  <c r="L1423" i="2"/>
  <c r="L347" i="2"/>
  <c r="L1408" i="2"/>
  <c r="L1719" i="2"/>
  <c r="L1197" i="2"/>
  <c r="L1790" i="2"/>
  <c r="L1680" i="2"/>
  <c r="L1411" i="2"/>
  <c r="L1413" i="2"/>
  <c r="L1383" i="2"/>
  <c r="L1641" i="2"/>
  <c r="L189" i="2"/>
  <c r="L1491" i="2"/>
  <c r="L1750" i="2"/>
  <c r="L1739" i="2"/>
  <c r="L1493" i="2"/>
  <c r="L126" i="2"/>
  <c r="L382" i="2"/>
  <c r="L638" i="2"/>
  <c r="L23" i="2"/>
  <c r="L279" i="2"/>
  <c r="L535" i="2"/>
  <c r="L791" i="2"/>
  <c r="L1047" i="2"/>
  <c r="L1303" i="2"/>
  <c r="L256" i="2"/>
  <c r="L512" i="2"/>
  <c r="L768" i="2"/>
  <c r="L145" i="2"/>
  <c r="L401" i="2"/>
  <c r="L657" i="2"/>
  <c r="L913" i="2"/>
  <c r="L1145" i="2"/>
  <c r="L10" i="2"/>
  <c r="L186" i="2"/>
  <c r="L354" i="2"/>
  <c r="L522" i="2"/>
  <c r="L698" i="2"/>
  <c r="L866" i="2"/>
  <c r="L1034" i="2"/>
  <c r="L1210" i="2"/>
  <c r="L107" i="2"/>
  <c r="L325" i="2"/>
  <c r="L796" i="2"/>
  <c r="L1100" i="2"/>
  <c r="L1342" i="2"/>
  <c r="L1518" i="2"/>
  <c r="L1686" i="2"/>
  <c r="L459" i="2"/>
  <c r="L909" i="2"/>
  <c r="L1179" i="2"/>
  <c r="L291" i="2"/>
  <c r="L757" i="2"/>
  <c r="L1077" i="2"/>
  <c r="L93" i="2"/>
  <c r="L589" i="2"/>
  <c r="L976" i="2"/>
  <c r="L1245" i="2"/>
  <c r="L1441" i="2"/>
  <c r="L1609" i="2"/>
  <c r="L444" i="2"/>
  <c r="L901" i="2"/>
  <c r="L1171" i="2"/>
  <c r="L1386" i="2"/>
  <c r="L1562" i="2"/>
  <c r="L76" i="2"/>
  <c r="L556" i="2"/>
  <c r="L968" i="2"/>
  <c r="L1237" i="2"/>
  <c r="L1428" i="2"/>
  <c r="L1604" i="2"/>
  <c r="L1772" i="2"/>
  <c r="L557" i="2"/>
  <c r="L1464" i="2"/>
  <c r="L1751" i="2"/>
  <c r="L749" i="2"/>
  <c r="L1485" i="2"/>
  <c r="L683" i="2"/>
  <c r="L1471" i="2"/>
  <c r="L516" i="2"/>
  <c r="L1456" i="2"/>
  <c r="L1746" i="2"/>
  <c r="L1367" i="2"/>
  <c r="L404" i="2"/>
  <c r="L1718" i="2"/>
  <c r="L1507" i="2"/>
  <c r="L1477" i="2"/>
  <c r="L1479" i="2"/>
  <c r="L317" i="2"/>
  <c r="L1712" i="2"/>
  <c r="L363" i="2"/>
  <c r="L1523" i="2"/>
  <c r="L1775" i="2"/>
  <c r="L654" i="2"/>
  <c r="L471" i="2"/>
  <c r="L1111" i="2"/>
  <c r="L528" i="2"/>
  <c r="L337" i="2"/>
  <c r="L977" i="2"/>
  <c r="L202" i="2"/>
  <c r="L650" i="2"/>
  <c r="L1082" i="2"/>
  <c r="L389" i="2"/>
  <c r="L1300" i="2"/>
  <c r="L85" i="2"/>
  <c r="L1216" i="2"/>
  <c r="L1013" i="2"/>
  <c r="L699" i="2"/>
  <c r="L1457" i="2"/>
  <c r="L787" i="2"/>
  <c r="L1434" i="2"/>
  <c r="L620" i="2"/>
  <c r="L1388" i="2"/>
  <c r="L1496" i="2"/>
  <c r="L957" i="2"/>
  <c r="L1391" i="2"/>
  <c r="L1536" i="2"/>
  <c r="L1527" i="2"/>
  <c r="L1571" i="2"/>
  <c r="L1573" i="2"/>
  <c r="L1575" i="2"/>
  <c r="L1736" i="2"/>
  <c r="L1738" i="2"/>
  <c r="L365" i="2"/>
  <c r="L1621" i="2"/>
  <c r="L1776" i="2"/>
  <c r="L877" i="2"/>
  <c r="L1701" i="2"/>
  <c r="L62" i="2"/>
  <c r="L702" i="2"/>
  <c r="L551" i="2"/>
  <c r="L1239" i="2"/>
  <c r="L576" i="2"/>
  <c r="L417" i="2"/>
  <c r="L1105" i="2"/>
  <c r="L226" i="2"/>
  <c r="L714" i="2"/>
  <c r="L1162" i="2"/>
  <c r="L453" i="2"/>
  <c r="L1366" i="2"/>
  <c r="L349" i="2"/>
  <c r="L1243" i="2"/>
  <c r="L1116" i="2"/>
  <c r="L912" i="2"/>
  <c r="L1481" i="2"/>
  <c r="L926" i="2"/>
  <c r="L1514" i="2"/>
  <c r="L684" i="2"/>
  <c r="L1452" i="2"/>
  <c r="L1544" i="2"/>
  <c r="L1060" i="2"/>
  <c r="L1519" i="2"/>
  <c r="L1697" i="2"/>
  <c r="L1766" i="2"/>
  <c r="L1661" i="2"/>
  <c r="L1663" i="2"/>
  <c r="L1639" i="2"/>
  <c r="L1333" i="2"/>
  <c r="L142" i="2"/>
  <c r="L830" i="2"/>
  <c r="L599" i="2"/>
  <c r="L16" i="2"/>
  <c r="L704" i="2"/>
  <c r="L465" i="2"/>
  <c r="L1169" i="2"/>
  <c r="L314" i="2"/>
  <c r="L738" i="2"/>
  <c r="L1226" i="2"/>
  <c r="L668" i="2"/>
  <c r="L1390" i="2"/>
  <c r="L523" i="2"/>
  <c r="L181" i="2"/>
  <c r="L1141" i="2"/>
  <c r="L1014" i="2"/>
  <c r="L1569" i="2"/>
  <c r="L965" i="2"/>
  <c r="L1578" i="2"/>
  <c r="L892" i="2"/>
  <c r="L1476" i="2"/>
  <c r="L1704" i="2"/>
  <c r="L1405" i="2"/>
  <c r="L1551" i="2"/>
  <c r="L1774" i="2"/>
  <c r="L902" i="2"/>
  <c r="L1715" i="2"/>
  <c r="L190" i="2"/>
  <c r="L39" i="2"/>
  <c r="L727" i="2"/>
  <c r="L64" i="2"/>
  <c r="L784" i="2"/>
  <c r="L593" i="2"/>
  <c r="L1185" i="2"/>
  <c r="L378" i="2"/>
  <c r="L826" i="2"/>
  <c r="L1250" i="2"/>
  <c r="L837" i="2"/>
  <c r="L1470" i="2"/>
  <c r="L587" i="2"/>
  <c r="L355" i="2"/>
  <c r="L1282" i="2"/>
  <c r="L1040" i="2"/>
  <c r="L1633" i="2"/>
  <c r="L1107" i="2"/>
  <c r="L1602" i="2"/>
  <c r="L995" i="2"/>
  <c r="L1556" i="2"/>
  <c r="L1778" i="2"/>
  <c r="L1533" i="2"/>
  <c r="L45" i="2"/>
  <c r="L1792" i="2"/>
  <c r="L1108" i="2"/>
  <c r="L701" i="2"/>
  <c r="L1525" i="2"/>
  <c r="L318" i="2"/>
  <c r="L87" i="2"/>
  <c r="L807" i="2"/>
  <c r="L192" i="2"/>
  <c r="L832" i="2"/>
  <c r="L673" i="2"/>
  <c r="L1273" i="2"/>
  <c r="L394" i="2"/>
  <c r="L890" i="2"/>
  <c r="L67" i="2"/>
  <c r="L894" i="2"/>
  <c r="L1534" i="2"/>
  <c r="L797" i="2"/>
  <c r="L419" i="2"/>
  <c r="L187" i="2"/>
  <c r="L1181" i="2"/>
  <c r="L68" i="2"/>
  <c r="L1208" i="2"/>
  <c r="L1690" i="2"/>
  <c r="L1032" i="2"/>
  <c r="L1620" i="2"/>
  <c r="L109" i="2"/>
  <c r="L1797" i="2"/>
  <c r="L1581" i="2"/>
  <c r="L772" i="2"/>
  <c r="L1595" i="2"/>
  <c r="L660" i="2"/>
  <c r="L1083" i="2"/>
  <c r="L1188" i="2"/>
  <c r="L398" i="2"/>
  <c r="L215" i="2"/>
  <c r="L855" i="2"/>
  <c r="L272" i="2"/>
  <c r="L81" i="2"/>
  <c r="L721" i="2"/>
  <c r="L34" i="2"/>
  <c r="L482" i="2"/>
  <c r="L906" i="2"/>
  <c r="L131" i="2"/>
  <c r="L1036" i="2"/>
  <c r="L1558" i="2"/>
  <c r="L934" i="2"/>
  <c r="L629" i="2"/>
  <c r="L251" i="2"/>
  <c r="L1283" i="2"/>
  <c r="L339" i="2"/>
  <c r="L1235" i="2"/>
  <c r="L172" i="2"/>
  <c r="L1173" i="2"/>
  <c r="L1644" i="2"/>
  <c r="L813" i="2"/>
  <c r="L165" i="2"/>
  <c r="L971" i="2"/>
  <c r="L1754" i="2"/>
  <c r="L1056" i="2"/>
  <c r="L1395" i="2"/>
  <c r="L446" i="2"/>
  <c r="L295" i="2"/>
  <c r="L983" i="2"/>
  <c r="L320" i="2"/>
  <c r="L161" i="2"/>
  <c r="L849" i="2"/>
  <c r="L58" i="2"/>
  <c r="L546" i="2"/>
  <c r="L994" i="2"/>
  <c r="L147" i="2"/>
  <c r="L1139" i="2"/>
  <c r="L1646" i="2"/>
  <c r="L973" i="2"/>
  <c r="L803" i="2"/>
  <c r="L461" i="2"/>
  <c r="L1313" i="2"/>
  <c r="L508" i="2"/>
  <c r="L1346" i="2"/>
  <c r="L213" i="2"/>
  <c r="L1276" i="2"/>
  <c r="L1732" i="2"/>
  <c r="L996" i="2"/>
  <c r="L852" i="2"/>
  <c r="L1360" i="2"/>
  <c r="L891" i="2"/>
  <c r="L1791" i="2"/>
  <c r="L1579" i="2"/>
  <c r="L1555" i="2"/>
  <c r="L196" i="2"/>
  <c r="L570" i="2"/>
  <c r="L1393" i="2"/>
  <c r="L708" i="2"/>
  <c r="L635" i="2"/>
  <c r="L574" i="2"/>
  <c r="L1058" i="2"/>
  <c r="L572" i="2"/>
  <c r="L1317" i="2"/>
  <c r="L539" i="2"/>
  <c r="L138" i="2"/>
  <c r="L343" i="2"/>
  <c r="L220" i="2"/>
  <c r="L1410" i="2"/>
  <c r="L1368" i="2"/>
  <c r="L1431" i="2"/>
  <c r="L1725" i="2"/>
  <c r="L1115" i="2"/>
  <c r="L1019" i="2"/>
  <c r="L1488" i="2"/>
  <c r="L1319" i="2"/>
  <c r="L1063" i="2"/>
  <c r="L1164" i="2"/>
  <c r="L451" i="2"/>
  <c r="L1315" i="2"/>
  <c r="L1796" i="2"/>
  <c r="L1587" i="2"/>
  <c r="L867" i="2"/>
  <c r="L448" i="2"/>
  <c r="L21" i="2"/>
  <c r="L1298" i="2"/>
  <c r="L209" i="2"/>
  <c r="L324" i="2"/>
  <c r="L929" i="2"/>
  <c r="G3" i="2"/>
  <c r="I3" i="2" s="1"/>
  <c r="M967" i="2" l="1"/>
  <c r="O966" i="2"/>
  <c r="N967" i="2"/>
  <c r="M808" i="2"/>
  <c r="O807" i="2"/>
  <c r="N808" i="2"/>
  <c r="N422" i="2"/>
  <c r="O421" i="2"/>
  <c r="M422" i="2"/>
  <c r="O1527" i="2"/>
  <c r="M1528" i="2"/>
  <c r="N1528" i="2"/>
  <c r="M659" i="2"/>
  <c r="N659" i="2"/>
  <c r="O658" i="2"/>
  <c r="M540" i="2"/>
  <c r="N540" i="2"/>
  <c r="O539" i="2"/>
  <c r="N224" i="2"/>
  <c r="O223" i="2"/>
  <c r="M224" i="2"/>
  <c r="N1800" i="2"/>
  <c r="M1800" i="2"/>
  <c r="O1799" i="2"/>
  <c r="N1531" i="2"/>
  <c r="M1531" i="2"/>
  <c r="O1530" i="2"/>
  <c r="M1586" i="2"/>
  <c r="O1585" i="2"/>
  <c r="N1586" i="2"/>
  <c r="N1465" i="2"/>
  <c r="M1465" i="2"/>
  <c r="O1464" i="2"/>
  <c r="N821" i="2"/>
  <c r="M821" i="2"/>
  <c r="O820" i="2"/>
  <c r="M1542" i="2"/>
  <c r="N1542" i="2"/>
  <c r="O1541" i="2"/>
  <c r="O1233" i="2"/>
  <c r="N1234" i="2"/>
  <c r="M1234" i="2"/>
  <c r="N210" i="2"/>
  <c r="O209" i="2"/>
  <c r="M210" i="2"/>
  <c r="O1000" i="2"/>
  <c r="M1001" i="2"/>
  <c r="N1001" i="2"/>
  <c r="N856" i="2"/>
  <c r="O855" i="2"/>
  <c r="M856" i="2"/>
  <c r="N1135" i="2"/>
  <c r="M1135" i="2"/>
  <c r="O1134" i="2"/>
  <c r="M111" i="2"/>
  <c r="N111" i="2"/>
  <c r="O110" i="2"/>
  <c r="J1700" i="2"/>
  <c r="K1700" i="2"/>
  <c r="K1487" i="2"/>
  <c r="J1487" i="2"/>
  <c r="K1466" i="2"/>
  <c r="J1466" i="2"/>
  <c r="J1445" i="2"/>
  <c r="K1445" i="2"/>
  <c r="K1503" i="2"/>
  <c r="J1503" i="2"/>
  <c r="K1614" i="2"/>
  <c r="J1614" i="2"/>
  <c r="J1631" i="2"/>
  <c r="K1631" i="2"/>
  <c r="K1254" i="2"/>
  <c r="J1254" i="2"/>
  <c r="K1679" i="2"/>
  <c r="J1679" i="2"/>
  <c r="J1167" i="2"/>
  <c r="K1167" i="2"/>
  <c r="J1681" i="2"/>
  <c r="K1681" i="2"/>
  <c r="J1562" i="2"/>
  <c r="K1562" i="2"/>
  <c r="J1497" i="2"/>
  <c r="K1497" i="2"/>
  <c r="J1370" i="2"/>
  <c r="K1370" i="2"/>
  <c r="K1243" i="2"/>
  <c r="J1243" i="2"/>
  <c r="J1114" i="2"/>
  <c r="K1114" i="2"/>
  <c r="J1783" i="2"/>
  <c r="K1783" i="2"/>
  <c r="K1702" i="2"/>
  <c r="J1702" i="2"/>
  <c r="K1567" i="2"/>
  <c r="J1567" i="2"/>
  <c r="K1447" i="2"/>
  <c r="J1447" i="2"/>
  <c r="J1313" i="2"/>
  <c r="K1313" i="2"/>
  <c r="K1190" i="2"/>
  <c r="J1190" i="2"/>
  <c r="J1119" i="2"/>
  <c r="K1119" i="2"/>
  <c r="J890" i="2"/>
  <c r="K890" i="2"/>
  <c r="J1413" i="2"/>
  <c r="K1413" i="2"/>
  <c r="J1290" i="2"/>
  <c r="K1290" i="2"/>
  <c r="K1166" i="2"/>
  <c r="J1166" i="2"/>
  <c r="J1031" i="2"/>
  <c r="K1031" i="2"/>
  <c r="J1790" i="2"/>
  <c r="K1790" i="2"/>
  <c r="J1664" i="2"/>
  <c r="K1664" i="2"/>
  <c r="K1543" i="2"/>
  <c r="J1543" i="2"/>
  <c r="J1410" i="2"/>
  <c r="K1410" i="2"/>
  <c r="J1274" i="2"/>
  <c r="K1274" i="2"/>
  <c r="J1082" i="2"/>
  <c r="K1082" i="2"/>
  <c r="J801" i="2"/>
  <c r="K801" i="2"/>
  <c r="K1701" i="2"/>
  <c r="J1701" i="2"/>
  <c r="J1574" i="2"/>
  <c r="K1574" i="2"/>
  <c r="K1438" i="2"/>
  <c r="J1438" i="2"/>
  <c r="J1312" i="2"/>
  <c r="K1312" i="2"/>
  <c r="J1197" i="2"/>
  <c r="K1197" i="2"/>
  <c r="J693" i="2"/>
  <c r="K693" i="2"/>
  <c r="K1714" i="2"/>
  <c r="J1714" i="2"/>
  <c r="K1584" i="2"/>
  <c r="J1584" i="2"/>
  <c r="J1464" i="2"/>
  <c r="K1464" i="2"/>
  <c r="J1337" i="2"/>
  <c r="K1337" i="2"/>
  <c r="K1131" i="2"/>
  <c r="J1131" i="2"/>
  <c r="J932" i="2"/>
  <c r="K932" i="2"/>
  <c r="J1386" i="2"/>
  <c r="K1386" i="2"/>
  <c r="K1265" i="2"/>
  <c r="J1265" i="2"/>
  <c r="K1136" i="2"/>
  <c r="J1136" i="2"/>
  <c r="J630" i="2"/>
  <c r="K630" i="2"/>
  <c r="J919" i="2"/>
  <c r="K919" i="2"/>
  <c r="K793" i="2"/>
  <c r="J793" i="2"/>
  <c r="K504" i="2"/>
  <c r="J504" i="2"/>
  <c r="K837" i="2"/>
  <c r="J837" i="2"/>
  <c r="J686" i="2"/>
  <c r="K686" i="2"/>
  <c r="J1017" i="2"/>
  <c r="K1017" i="2"/>
  <c r="K889" i="2"/>
  <c r="J889" i="2"/>
  <c r="J659" i="2"/>
  <c r="K659" i="2"/>
  <c r="K1004" i="2"/>
  <c r="J1004" i="2"/>
  <c r="K873" i="2"/>
  <c r="J873" i="2"/>
  <c r="J744" i="2"/>
  <c r="K744" i="2"/>
  <c r="K392" i="2"/>
  <c r="J392" i="2"/>
  <c r="K993" i="2"/>
  <c r="J993" i="2"/>
  <c r="J931" i="2"/>
  <c r="K931" i="2"/>
  <c r="K802" i="2"/>
  <c r="J802" i="2"/>
  <c r="J716" i="2"/>
  <c r="K716" i="2"/>
  <c r="K520" i="2"/>
  <c r="J520" i="2"/>
  <c r="J1057" i="2"/>
  <c r="K1057" i="2"/>
  <c r="J998" i="2"/>
  <c r="K998" i="2"/>
  <c r="J928" i="2"/>
  <c r="K928" i="2"/>
  <c r="K870" i="2"/>
  <c r="J870" i="2"/>
  <c r="K799" i="2"/>
  <c r="J799" i="2"/>
  <c r="J704" i="2"/>
  <c r="K704" i="2"/>
  <c r="K507" i="2"/>
  <c r="J507" i="2"/>
  <c r="K175" i="2"/>
  <c r="J175" i="2"/>
  <c r="K854" i="2"/>
  <c r="J854" i="2"/>
  <c r="J783" i="2"/>
  <c r="K783" i="2"/>
  <c r="J740" i="2"/>
  <c r="K740" i="2"/>
  <c r="J632" i="2"/>
  <c r="K632" i="2"/>
  <c r="K386" i="2"/>
  <c r="J386" i="2"/>
  <c r="J679" i="2"/>
  <c r="K679" i="2"/>
  <c r="K616" i="2"/>
  <c r="J616" i="2"/>
  <c r="J556" i="2"/>
  <c r="K556" i="2"/>
  <c r="J501" i="2"/>
  <c r="K501" i="2"/>
  <c r="K433" i="2"/>
  <c r="J433" i="2"/>
  <c r="K299" i="2"/>
  <c r="J299" i="2"/>
  <c r="J726" i="2"/>
  <c r="K726" i="2"/>
  <c r="J655" i="2"/>
  <c r="K655" i="2"/>
  <c r="K592" i="2"/>
  <c r="J592" i="2"/>
  <c r="J530" i="2"/>
  <c r="K530" i="2"/>
  <c r="K467" i="2"/>
  <c r="J467" i="2"/>
  <c r="J404" i="2"/>
  <c r="K404" i="2"/>
  <c r="J309" i="2"/>
  <c r="K309" i="2"/>
  <c r="J19" i="2"/>
  <c r="K19" i="2"/>
  <c r="J689" i="2"/>
  <c r="K689" i="2"/>
  <c r="J626" i="2"/>
  <c r="K626" i="2"/>
  <c r="J563" i="2"/>
  <c r="K563" i="2"/>
  <c r="K495" i="2"/>
  <c r="J495" i="2"/>
  <c r="J435" i="2"/>
  <c r="K435" i="2"/>
  <c r="J330" i="2"/>
  <c r="K330" i="2"/>
  <c r="K80" i="2"/>
  <c r="J80" i="2"/>
  <c r="K607" i="2"/>
  <c r="J607" i="2"/>
  <c r="K545" i="2"/>
  <c r="J545" i="2"/>
  <c r="K479" i="2"/>
  <c r="J479" i="2"/>
  <c r="J419" i="2"/>
  <c r="K419" i="2"/>
  <c r="K315" i="2"/>
  <c r="J315" i="2"/>
  <c r="J31" i="2"/>
  <c r="K31" i="2"/>
  <c r="K675" i="2"/>
  <c r="J675" i="2"/>
  <c r="J537" i="2"/>
  <c r="K537" i="2"/>
  <c r="K474" i="2"/>
  <c r="J474" i="2"/>
  <c r="J411" i="2"/>
  <c r="K411" i="2"/>
  <c r="J294" i="2"/>
  <c r="K294" i="2"/>
  <c r="J28" i="2"/>
  <c r="K28" i="2"/>
  <c r="J591" i="2"/>
  <c r="K591" i="2"/>
  <c r="K534" i="2"/>
  <c r="J534" i="2"/>
  <c r="K463" i="2"/>
  <c r="J463" i="2"/>
  <c r="K400" i="2"/>
  <c r="J400" i="2"/>
  <c r="J27" i="2"/>
  <c r="K27" i="2"/>
  <c r="J333" i="2"/>
  <c r="K333" i="2"/>
  <c r="J270" i="2"/>
  <c r="K270" i="2"/>
  <c r="J201" i="2"/>
  <c r="K201" i="2"/>
  <c r="J138" i="2"/>
  <c r="K138" i="2"/>
  <c r="J97" i="2"/>
  <c r="K97" i="2"/>
  <c r="K48" i="2"/>
  <c r="J48" i="2"/>
  <c r="J327" i="2"/>
  <c r="K327" i="2"/>
  <c r="K264" i="2"/>
  <c r="J264" i="2"/>
  <c r="J203" i="2"/>
  <c r="K203" i="2"/>
  <c r="J140" i="2"/>
  <c r="K140" i="2"/>
  <c r="K67" i="2"/>
  <c r="J67" i="2"/>
  <c r="J369" i="2"/>
  <c r="K369" i="2"/>
  <c r="K303" i="2"/>
  <c r="J303" i="2"/>
  <c r="K243" i="2"/>
  <c r="J243" i="2"/>
  <c r="J179" i="2"/>
  <c r="K179" i="2"/>
  <c r="J111" i="2"/>
  <c r="K111" i="2"/>
  <c r="K22" i="2"/>
  <c r="J22" i="2"/>
  <c r="K253" i="2"/>
  <c r="J253" i="2"/>
  <c r="K184" i="2"/>
  <c r="J184" i="2"/>
  <c r="K121" i="2"/>
  <c r="J121" i="2"/>
  <c r="K397" i="2"/>
  <c r="J397" i="2"/>
  <c r="K334" i="2"/>
  <c r="J334" i="2"/>
  <c r="J263" i="2"/>
  <c r="K263" i="2"/>
  <c r="K202" i="2"/>
  <c r="J202" i="2"/>
  <c r="K139" i="2"/>
  <c r="J139" i="2"/>
  <c r="J89" i="2"/>
  <c r="K89" i="2"/>
  <c r="J394" i="2"/>
  <c r="K394" i="2"/>
  <c r="J331" i="2"/>
  <c r="K331" i="2"/>
  <c r="K268" i="2"/>
  <c r="J268" i="2"/>
  <c r="J207" i="2"/>
  <c r="K207" i="2"/>
  <c r="K144" i="2"/>
  <c r="J144" i="2"/>
  <c r="K65" i="2"/>
  <c r="J65" i="2"/>
  <c r="K23" i="2"/>
  <c r="J23" i="2"/>
  <c r="K96" i="2"/>
  <c r="J96" i="2"/>
  <c r="J52" i="2"/>
  <c r="K52" i="2"/>
  <c r="J66" i="2"/>
  <c r="K66" i="2"/>
  <c r="M324" i="2"/>
  <c r="N324" i="2"/>
  <c r="O323" i="2"/>
  <c r="M973" i="2"/>
  <c r="O972" i="2"/>
  <c r="N973" i="2"/>
  <c r="N1620" i="2"/>
  <c r="O1619" i="2"/>
  <c r="M1620" i="2"/>
  <c r="N190" i="2"/>
  <c r="O189" i="2"/>
  <c r="M190" i="2"/>
  <c r="N1162" i="2"/>
  <c r="O1161" i="2"/>
  <c r="M1162" i="2"/>
  <c r="M1712" i="2"/>
  <c r="N1712" i="2"/>
  <c r="O1711" i="2"/>
  <c r="O106" i="2"/>
  <c r="M107" i="2"/>
  <c r="N107" i="2"/>
  <c r="M347" i="2"/>
  <c r="N347" i="2"/>
  <c r="O346" i="2"/>
  <c r="N865" i="2"/>
  <c r="O864" i="2"/>
  <c r="M865" i="2"/>
  <c r="N1068" i="2"/>
  <c r="M1068" i="2"/>
  <c r="O1067" i="2"/>
  <c r="M795" i="2"/>
  <c r="N795" i="2"/>
  <c r="O794" i="2"/>
  <c r="N958" i="2"/>
  <c r="M958" i="2"/>
  <c r="O957" i="2"/>
  <c r="N1213" i="2"/>
  <c r="O1212" i="2"/>
  <c r="M1213" i="2"/>
  <c r="M336" i="2"/>
  <c r="O335" i="2"/>
  <c r="N336" i="2"/>
  <c r="O1007" i="2"/>
  <c r="N1008" i="2"/>
  <c r="M1008" i="2"/>
  <c r="N1028" i="2"/>
  <c r="O1027" i="2"/>
  <c r="M1028" i="2"/>
  <c r="N386" i="2"/>
  <c r="M386" i="2"/>
  <c r="O385" i="2"/>
  <c r="N799" i="2"/>
  <c r="O798" i="2"/>
  <c r="M799" i="2"/>
  <c r="O1247" i="2"/>
  <c r="M1248" i="2"/>
  <c r="N1248" i="2"/>
  <c r="O491" i="2"/>
  <c r="M492" i="2"/>
  <c r="N492" i="2"/>
  <c r="N227" i="2"/>
  <c r="O226" i="2"/>
  <c r="M227" i="2"/>
  <c r="M498" i="2"/>
  <c r="N498" i="2"/>
  <c r="O497" i="2"/>
  <c r="O119" i="2"/>
  <c r="N120" i="2"/>
  <c r="M120" i="2"/>
  <c r="N173" i="2"/>
  <c r="O172" i="2"/>
  <c r="M173" i="2"/>
  <c r="N1418" i="2"/>
  <c r="M1418" i="2"/>
  <c r="O1417" i="2"/>
  <c r="M412" i="2"/>
  <c r="O411" i="2"/>
  <c r="N412" i="2"/>
  <c r="O320" i="2"/>
  <c r="N321" i="2"/>
  <c r="M321" i="2"/>
  <c r="M953" i="2"/>
  <c r="N953" i="2"/>
  <c r="O952" i="2"/>
  <c r="M63" i="2"/>
  <c r="N63" i="2"/>
  <c r="O62" i="2"/>
  <c r="M1392" i="2"/>
  <c r="O1391" i="2"/>
  <c r="N1392" i="2"/>
  <c r="O1344" i="2"/>
  <c r="M1345" i="2"/>
  <c r="N1345" i="2"/>
  <c r="N1114" i="2"/>
  <c r="M1114" i="2"/>
  <c r="O1113" i="2"/>
  <c r="M1015" i="2"/>
  <c r="N1015" i="2"/>
  <c r="O1014" i="2"/>
  <c r="M1721" i="2"/>
  <c r="O1720" i="2"/>
  <c r="N1721" i="2"/>
  <c r="O1631" i="2"/>
  <c r="M1632" i="2"/>
  <c r="N1632" i="2"/>
  <c r="N940" i="2"/>
  <c r="O939" i="2"/>
  <c r="M940" i="2"/>
  <c r="M653" i="2"/>
  <c r="N653" i="2"/>
  <c r="O652" i="2"/>
  <c r="M948" i="2"/>
  <c r="N948" i="2"/>
  <c r="O947" i="2"/>
  <c r="N860" i="2"/>
  <c r="O859" i="2"/>
  <c r="M860" i="2"/>
  <c r="N722" i="2"/>
  <c r="O721" i="2"/>
  <c r="M722" i="2"/>
  <c r="N489" i="2"/>
  <c r="M489" i="2"/>
  <c r="O488" i="2"/>
  <c r="O343" i="2"/>
  <c r="N344" i="2"/>
  <c r="M344" i="2"/>
  <c r="N623" i="2"/>
  <c r="M623" i="2"/>
  <c r="O622" i="2"/>
  <c r="O469" i="2"/>
  <c r="M470" i="2"/>
  <c r="N470" i="2"/>
  <c r="J1606" i="2"/>
  <c r="K1606" i="2"/>
  <c r="K1309" i="2"/>
  <c r="J1309" i="2"/>
  <c r="J1675" i="2"/>
  <c r="K1675" i="2"/>
  <c r="K992" i="2"/>
  <c r="J992" i="2"/>
  <c r="J1776" i="2"/>
  <c r="K1776" i="2"/>
  <c r="J1589" i="2"/>
  <c r="K1589" i="2"/>
  <c r="J1270" i="2"/>
  <c r="K1270" i="2"/>
  <c r="J1518" i="2"/>
  <c r="K1518" i="2"/>
  <c r="J1760" i="2"/>
  <c r="K1760" i="2"/>
  <c r="J1620" i="2"/>
  <c r="K1620" i="2"/>
  <c r="J1434" i="2"/>
  <c r="K1434" i="2"/>
  <c r="K1311" i="2"/>
  <c r="J1311" i="2"/>
  <c r="J1177" i="2"/>
  <c r="K1177" i="2"/>
  <c r="K1046" i="2"/>
  <c r="J1046" i="2"/>
  <c r="K1765" i="2"/>
  <c r="J1765" i="2"/>
  <c r="K1638" i="2"/>
  <c r="J1638" i="2"/>
  <c r="J1510" i="2"/>
  <c r="K1510" i="2"/>
  <c r="J1375" i="2"/>
  <c r="K1375" i="2"/>
  <c r="K1248" i="2"/>
  <c r="J1248" i="2"/>
  <c r="K1053" i="2"/>
  <c r="J1053" i="2"/>
  <c r="J1465" i="2"/>
  <c r="K1465" i="2"/>
  <c r="J1346" i="2"/>
  <c r="K1346" i="2"/>
  <c r="K1229" i="2"/>
  <c r="J1229" i="2"/>
  <c r="K1101" i="2"/>
  <c r="J1101" i="2"/>
  <c r="K1733" i="2"/>
  <c r="J1733" i="2"/>
  <c r="K1603" i="2"/>
  <c r="J1603" i="2"/>
  <c r="K1483" i="2"/>
  <c r="J1483" i="2"/>
  <c r="J1351" i="2"/>
  <c r="K1351" i="2"/>
  <c r="K1208" i="2"/>
  <c r="J1208" i="2"/>
  <c r="J1145" i="2"/>
  <c r="K1145" i="2"/>
  <c r="J982" i="2"/>
  <c r="K982" i="2"/>
  <c r="J1795" i="2"/>
  <c r="K1795" i="2"/>
  <c r="K1637" i="2"/>
  <c r="J1637" i="2"/>
  <c r="J1501" i="2"/>
  <c r="K1501" i="2"/>
  <c r="K1374" i="2"/>
  <c r="J1374" i="2"/>
  <c r="J1255" i="2"/>
  <c r="K1255" i="2"/>
  <c r="K1134" i="2"/>
  <c r="J1134" i="2"/>
  <c r="K1055" i="2"/>
  <c r="J1055" i="2"/>
  <c r="J1784" i="2"/>
  <c r="K1784" i="2"/>
  <c r="K1650" i="2"/>
  <c r="J1650" i="2"/>
  <c r="K1521" i="2"/>
  <c r="J1521" i="2"/>
  <c r="J1402" i="2"/>
  <c r="K1402" i="2"/>
  <c r="J1260" i="2"/>
  <c r="K1260" i="2"/>
  <c r="K1194" i="2"/>
  <c r="J1194" i="2"/>
  <c r="J1074" i="2"/>
  <c r="K1074" i="2"/>
  <c r="J1440" i="2"/>
  <c r="K1440" i="2"/>
  <c r="K1327" i="2"/>
  <c r="J1327" i="2"/>
  <c r="K1199" i="2"/>
  <c r="J1199" i="2"/>
  <c r="K1071" i="2"/>
  <c r="J1071" i="2"/>
  <c r="J938" i="2"/>
  <c r="K938" i="2"/>
  <c r="K984" i="2"/>
  <c r="J984" i="2"/>
  <c r="J856" i="2"/>
  <c r="K856" i="2"/>
  <c r="J708" i="2"/>
  <c r="K708" i="2"/>
  <c r="K122" i="2"/>
  <c r="J122" i="2"/>
  <c r="K774" i="2"/>
  <c r="J774" i="2"/>
  <c r="K460" i="2"/>
  <c r="J460" i="2"/>
  <c r="J955" i="2"/>
  <c r="K955" i="2"/>
  <c r="K826" i="2"/>
  <c r="J826" i="2"/>
  <c r="K763" i="2"/>
  <c r="J763" i="2"/>
  <c r="J375" i="2"/>
  <c r="K375" i="2"/>
  <c r="J942" i="2"/>
  <c r="K942" i="2"/>
  <c r="K810" i="2"/>
  <c r="J810" i="2"/>
  <c r="J635" i="2"/>
  <c r="K635" i="2"/>
  <c r="K865" i="2"/>
  <c r="J865" i="2"/>
  <c r="J612" i="2"/>
  <c r="K612" i="2"/>
  <c r="N209" i="2"/>
  <c r="M209" i="2"/>
  <c r="O208" i="2"/>
  <c r="M451" i="2"/>
  <c r="N451" i="2"/>
  <c r="O450" i="2"/>
  <c r="M1431" i="2"/>
  <c r="N1431" i="2"/>
  <c r="O1430" i="2"/>
  <c r="O571" i="2"/>
  <c r="N572" i="2"/>
  <c r="M572" i="2"/>
  <c r="M1555" i="2"/>
  <c r="N1555" i="2"/>
  <c r="O1554" i="2"/>
  <c r="N1276" i="2"/>
  <c r="O1275" i="2"/>
  <c r="M1276" i="2"/>
  <c r="M1646" i="2"/>
  <c r="N1646" i="2"/>
  <c r="O1645" i="2"/>
  <c r="N320" i="2"/>
  <c r="O319" i="2"/>
  <c r="M320" i="2"/>
  <c r="O164" i="2"/>
  <c r="M165" i="2"/>
  <c r="N165" i="2"/>
  <c r="N251" i="2"/>
  <c r="O250" i="2"/>
  <c r="M251" i="2"/>
  <c r="O33" i="2"/>
  <c r="M34" i="2"/>
  <c r="N34" i="2"/>
  <c r="M1083" i="2"/>
  <c r="N1083" i="2"/>
  <c r="O1082" i="2"/>
  <c r="N1032" i="2"/>
  <c r="M1032" i="2"/>
  <c r="O1031" i="2"/>
  <c r="M1534" i="2"/>
  <c r="O1533" i="2"/>
  <c r="N1534" i="2"/>
  <c r="M192" i="2"/>
  <c r="N192" i="2"/>
  <c r="O191" i="2"/>
  <c r="M45" i="2"/>
  <c r="O44" i="2"/>
  <c r="N45" i="2"/>
  <c r="M1040" i="2"/>
  <c r="N1040" i="2"/>
  <c r="O1039" i="2"/>
  <c r="N378" i="2"/>
  <c r="M378" i="2"/>
  <c r="O377" i="2"/>
  <c r="N1715" i="2"/>
  <c r="O1714" i="2"/>
  <c r="M1715" i="2"/>
  <c r="M1578" i="2"/>
  <c r="O1577" i="2"/>
  <c r="N1578" i="2"/>
  <c r="O667" i="2"/>
  <c r="M668" i="2"/>
  <c r="N668" i="2"/>
  <c r="M599" i="2"/>
  <c r="N599" i="2"/>
  <c r="O598" i="2"/>
  <c r="M1697" i="2"/>
  <c r="O1696" i="2"/>
  <c r="N1697" i="2"/>
  <c r="M1481" i="2"/>
  <c r="N1481" i="2"/>
  <c r="O1480" i="2"/>
  <c r="O713" i="2"/>
  <c r="N714" i="2"/>
  <c r="M714" i="2"/>
  <c r="M62" i="2"/>
  <c r="O61" i="2"/>
  <c r="N62" i="2"/>
  <c r="M1575" i="2"/>
  <c r="N1575" i="2"/>
  <c r="O1574" i="2"/>
  <c r="M1388" i="2"/>
  <c r="O1387" i="2"/>
  <c r="N1388" i="2"/>
  <c r="N85" i="2"/>
  <c r="M85" i="2"/>
  <c r="O84" i="2"/>
  <c r="O527" i="2"/>
  <c r="M528" i="2"/>
  <c r="N528" i="2"/>
  <c r="M317" i="2"/>
  <c r="N317" i="2"/>
  <c r="O316" i="2"/>
  <c r="N1456" i="2"/>
  <c r="O1455" i="2"/>
  <c r="M1456" i="2"/>
  <c r="N557" i="2"/>
  <c r="M557" i="2"/>
  <c r="O556" i="2"/>
  <c r="M1562" i="2"/>
  <c r="O1561" i="2"/>
  <c r="N1562" i="2"/>
  <c r="M976" i="2"/>
  <c r="O975" i="2"/>
  <c r="N976" i="2"/>
  <c r="M459" i="2"/>
  <c r="N459" i="2"/>
  <c r="O458" i="2"/>
  <c r="N1210" i="2"/>
  <c r="O1209" i="2"/>
  <c r="M1210" i="2"/>
  <c r="N1145" i="2"/>
  <c r="O1144" i="2"/>
  <c r="M1145" i="2"/>
  <c r="N1303" i="2"/>
  <c r="O1302" i="2"/>
  <c r="M1303" i="2"/>
  <c r="M126" i="2"/>
  <c r="N126" i="2"/>
  <c r="O125" i="2"/>
  <c r="N1413" i="2"/>
  <c r="O1412" i="2"/>
  <c r="M1413" i="2"/>
  <c r="N1423" i="2"/>
  <c r="M1423" i="2"/>
  <c r="O1422" i="2"/>
  <c r="M1580" i="2"/>
  <c r="N1580" i="2"/>
  <c r="O1579" i="2"/>
  <c r="N1132" i="2"/>
  <c r="M1132" i="2"/>
  <c r="O1131" i="2"/>
  <c r="O28" i="2"/>
  <c r="N29" i="2"/>
  <c r="M29" i="2"/>
  <c r="M1494" i="2"/>
  <c r="N1494" i="2"/>
  <c r="O1493" i="2"/>
  <c r="O841" i="2"/>
  <c r="N842" i="2"/>
  <c r="M842" i="2"/>
  <c r="O608" i="2"/>
  <c r="M609" i="2"/>
  <c r="N609" i="2"/>
  <c r="M743" i="2"/>
  <c r="N743" i="2"/>
  <c r="O742" i="2"/>
  <c r="N1789" i="2"/>
  <c r="O1788" i="2"/>
  <c r="M1789" i="2"/>
  <c r="O1780" i="2"/>
  <c r="M1781" i="2"/>
  <c r="N1781" i="2"/>
  <c r="N1343" i="2"/>
  <c r="M1343" i="2"/>
  <c r="O1342" i="2"/>
  <c r="O1363" i="2"/>
  <c r="M1364" i="2"/>
  <c r="N1364" i="2"/>
  <c r="M741" i="2"/>
  <c r="N741" i="2"/>
  <c r="O740" i="2"/>
  <c r="M974" i="2"/>
  <c r="N974" i="2"/>
  <c r="O973" i="2"/>
  <c r="O1266" i="2"/>
  <c r="N1267" i="2"/>
  <c r="M1267" i="2"/>
  <c r="M634" i="2"/>
  <c r="N634" i="2"/>
  <c r="O633" i="2"/>
  <c r="N289" i="2"/>
  <c r="M289" i="2"/>
  <c r="O288" i="2"/>
  <c r="M423" i="2"/>
  <c r="N423" i="2"/>
  <c r="O422" i="2"/>
  <c r="M1713" i="2"/>
  <c r="N1713" i="2"/>
  <c r="O1712" i="2"/>
  <c r="N1744" i="2"/>
  <c r="M1744" i="2"/>
  <c r="O1743" i="2"/>
  <c r="N1656" i="2"/>
  <c r="O1655" i="2"/>
  <c r="M1656" i="2"/>
  <c r="N789" i="2"/>
  <c r="M789" i="2"/>
  <c r="O788" i="2"/>
  <c r="O1520" i="2"/>
  <c r="M1521" i="2"/>
  <c r="N1521" i="2"/>
  <c r="M28" i="2"/>
  <c r="N28" i="2"/>
  <c r="O27" i="2"/>
  <c r="M563" i="2"/>
  <c r="N563" i="2"/>
  <c r="O562" i="2"/>
  <c r="M266" i="2"/>
  <c r="N266" i="2"/>
  <c r="O265" i="2"/>
  <c r="M640" i="2"/>
  <c r="O639" i="2"/>
  <c r="N640" i="2"/>
  <c r="N766" i="2"/>
  <c r="O765" i="2"/>
  <c r="M766" i="2"/>
  <c r="M1749" i="2"/>
  <c r="O1748" i="2"/>
  <c r="N1749" i="2"/>
  <c r="N1339" i="2"/>
  <c r="M1339" i="2"/>
  <c r="O1338" i="2"/>
  <c r="O1591" i="2"/>
  <c r="M1592" i="2"/>
  <c r="N1592" i="2"/>
  <c r="N1626" i="2"/>
  <c r="M1626" i="2"/>
  <c r="O1625" i="2"/>
  <c r="N1078" i="2"/>
  <c r="M1078" i="2"/>
  <c r="O1077" i="2"/>
  <c r="M628" i="2"/>
  <c r="N628" i="2"/>
  <c r="O627" i="2"/>
  <c r="N1274" i="2"/>
  <c r="O1273" i="2"/>
  <c r="M1274" i="2"/>
  <c r="N1209" i="2"/>
  <c r="O1208" i="2"/>
  <c r="M1209" i="2"/>
  <c r="O79" i="2"/>
  <c r="M80" i="2"/>
  <c r="N80" i="2"/>
  <c r="O205" i="2"/>
  <c r="M206" i="2"/>
  <c r="N206" i="2"/>
  <c r="M1761" i="2"/>
  <c r="N1761" i="2"/>
  <c r="O1760" i="2"/>
  <c r="N1794" i="2"/>
  <c r="M1794" i="2"/>
  <c r="O1793" i="2"/>
  <c r="M1705" i="2"/>
  <c r="O1704" i="2"/>
  <c r="N1705" i="2"/>
  <c r="O1709" i="2"/>
  <c r="M1710" i="2"/>
  <c r="N1710" i="2"/>
  <c r="N1407" i="2"/>
  <c r="O1406" i="2"/>
  <c r="M1407" i="2"/>
  <c r="M411" i="2"/>
  <c r="N411" i="2"/>
  <c r="O410" i="2"/>
  <c r="N1740" i="2"/>
  <c r="O1739" i="2"/>
  <c r="M1740" i="2"/>
  <c r="M1187" i="2"/>
  <c r="N1187" i="2"/>
  <c r="O1186" i="2"/>
  <c r="N1698" i="2"/>
  <c r="O1697" i="2"/>
  <c r="M1698" i="2"/>
  <c r="M1118" i="2"/>
  <c r="N1118" i="2"/>
  <c r="O1117" i="2"/>
  <c r="N1577" i="2"/>
  <c r="M1577" i="2"/>
  <c r="O1576" i="2"/>
  <c r="M925" i="2"/>
  <c r="O924" i="2"/>
  <c r="N925" i="2"/>
  <c r="N1027" i="2"/>
  <c r="O1026" i="2"/>
  <c r="M1027" i="2"/>
  <c r="O1125" i="2"/>
  <c r="M1126" i="2"/>
  <c r="N1126" i="2"/>
  <c r="M1654" i="2"/>
  <c r="N1654" i="2"/>
  <c r="O1653" i="2"/>
  <c r="M1048" i="2"/>
  <c r="N1048" i="2"/>
  <c r="O1047" i="2"/>
  <c r="M75" i="2"/>
  <c r="N75" i="2"/>
  <c r="O74" i="2"/>
  <c r="N834" i="2"/>
  <c r="O833" i="2"/>
  <c r="M834" i="2"/>
  <c r="M322" i="2"/>
  <c r="N322" i="2"/>
  <c r="O321" i="2"/>
  <c r="M1113" i="2"/>
  <c r="O1112" i="2"/>
  <c r="N1113" i="2"/>
  <c r="N601" i="2"/>
  <c r="M601" i="2"/>
  <c r="O600" i="2"/>
  <c r="N89" i="2"/>
  <c r="O88" i="2"/>
  <c r="M89" i="2"/>
  <c r="O455" i="2"/>
  <c r="M456" i="2"/>
  <c r="N456" i="2"/>
  <c r="N1247" i="2"/>
  <c r="M1247" i="2"/>
  <c r="O1246" i="2"/>
  <c r="M735" i="2"/>
  <c r="N735" i="2"/>
  <c r="O734" i="2"/>
  <c r="M223" i="2"/>
  <c r="N223" i="2"/>
  <c r="O222" i="2"/>
  <c r="N582" i="2"/>
  <c r="M582" i="2"/>
  <c r="O581" i="2"/>
  <c r="N70" i="2"/>
  <c r="M70" i="2"/>
  <c r="O69" i="2"/>
  <c r="M101" i="2"/>
  <c r="O100" i="2"/>
  <c r="N101" i="2"/>
  <c r="N1779" i="2"/>
  <c r="M1779" i="2"/>
  <c r="O1778" i="2"/>
  <c r="O1764" i="2"/>
  <c r="M1765" i="2"/>
  <c r="N1765" i="2"/>
  <c r="M1503" i="2"/>
  <c r="N1503" i="2"/>
  <c r="O1502" i="2"/>
  <c r="O906" i="2"/>
  <c r="N907" i="2"/>
  <c r="M907" i="2"/>
  <c r="N301" i="2"/>
  <c r="M301" i="2"/>
  <c r="O300" i="2"/>
  <c r="M1340" i="2"/>
  <c r="O1339" i="2"/>
  <c r="N1340" i="2"/>
  <c r="N323" i="2"/>
  <c r="M323" i="2"/>
  <c r="O322" i="2"/>
  <c r="N1294" i="2"/>
  <c r="M1294" i="2"/>
  <c r="O1293" i="2"/>
  <c r="N211" i="2"/>
  <c r="O210" i="2"/>
  <c r="M211" i="2"/>
  <c r="N1104" i="2"/>
  <c r="O1103" i="2"/>
  <c r="M1104" i="2"/>
  <c r="M1205" i="2"/>
  <c r="N1205" i="2"/>
  <c r="O1204" i="2"/>
  <c r="N1301" i="2"/>
  <c r="M1301" i="2"/>
  <c r="O1300" i="2"/>
  <c r="N221" i="2"/>
  <c r="O220" i="2"/>
  <c r="M221" i="2"/>
  <c r="O1227" i="2"/>
  <c r="M1228" i="2"/>
  <c r="N1228" i="2"/>
  <c r="N52" i="2"/>
  <c r="M52" i="2"/>
  <c r="O51" i="2"/>
  <c r="M946" i="2"/>
  <c r="N946" i="2"/>
  <c r="O945" i="2"/>
  <c r="N434" i="2"/>
  <c r="O433" i="2"/>
  <c r="M434" i="2"/>
  <c r="M1225" i="2"/>
  <c r="N1225" i="2"/>
  <c r="O1224" i="2"/>
  <c r="M713" i="2"/>
  <c r="N713" i="2"/>
  <c r="O712" i="2"/>
  <c r="N201" i="2"/>
  <c r="M201" i="2"/>
  <c r="O200" i="2"/>
  <c r="M568" i="2"/>
  <c r="N568" i="2"/>
  <c r="O567" i="2"/>
  <c r="O55" i="2"/>
  <c r="M56" i="2"/>
  <c r="N56" i="2"/>
  <c r="O846" i="2"/>
  <c r="M847" i="2"/>
  <c r="N847" i="2"/>
  <c r="M335" i="2"/>
  <c r="O334" i="2"/>
  <c r="N335" i="2"/>
  <c r="M694" i="2"/>
  <c r="N694" i="2"/>
  <c r="O693" i="2"/>
  <c r="M182" i="2"/>
  <c r="N182" i="2"/>
  <c r="O181" i="2"/>
  <c r="M1147" i="2"/>
  <c r="N1147" i="2"/>
  <c r="O1146" i="2"/>
  <c r="O927" i="2"/>
  <c r="N928" i="2"/>
  <c r="M928" i="2"/>
  <c r="M212" i="2"/>
  <c r="O211" i="2"/>
  <c r="N212" i="2"/>
  <c r="N1615" i="2"/>
  <c r="M1615" i="2"/>
  <c r="O1614" i="2"/>
  <c r="N1264" i="2"/>
  <c r="M1264" i="2"/>
  <c r="O1263" i="2"/>
  <c r="O892" i="2"/>
  <c r="M893" i="2"/>
  <c r="N893" i="2"/>
  <c r="M1396" i="2"/>
  <c r="O1395" i="2"/>
  <c r="N1396" i="2"/>
  <c r="O468" i="2"/>
  <c r="N469" i="2"/>
  <c r="M469" i="2"/>
  <c r="O1353" i="2"/>
  <c r="N1354" i="2"/>
  <c r="M1354" i="2"/>
  <c r="N357" i="2"/>
  <c r="M357" i="2"/>
  <c r="O356" i="2"/>
  <c r="M1195" i="2"/>
  <c r="N1195" i="2"/>
  <c r="O1194" i="2"/>
  <c r="N1292" i="2"/>
  <c r="O1291" i="2"/>
  <c r="M1292" i="2"/>
  <c r="N204" i="2"/>
  <c r="M204" i="2"/>
  <c r="O203" i="2"/>
  <c r="M372" i="2"/>
  <c r="N372" i="2"/>
  <c r="O371" i="2"/>
  <c r="M1310" i="2"/>
  <c r="N1310" i="2"/>
  <c r="O1309" i="2"/>
  <c r="N243" i="2"/>
  <c r="O242" i="2"/>
  <c r="M243" i="2"/>
  <c r="N1002" i="2"/>
  <c r="M1002" i="2"/>
  <c r="O1001" i="2"/>
  <c r="O489" i="2"/>
  <c r="M490" i="2"/>
  <c r="N490" i="2"/>
  <c r="M1281" i="2"/>
  <c r="N1281" i="2"/>
  <c r="O1280" i="2"/>
  <c r="N769" i="2"/>
  <c r="M769" i="2"/>
  <c r="O768" i="2"/>
  <c r="M257" i="2"/>
  <c r="O256" i="2"/>
  <c r="N257" i="2"/>
  <c r="M624" i="2"/>
  <c r="O623" i="2"/>
  <c r="N624" i="2"/>
  <c r="O111" i="2"/>
  <c r="M112" i="2"/>
  <c r="N112" i="2"/>
  <c r="N903" i="2"/>
  <c r="M903" i="2"/>
  <c r="O902" i="2"/>
  <c r="M391" i="2"/>
  <c r="O390" i="2"/>
  <c r="N391" i="2"/>
  <c r="M750" i="2"/>
  <c r="N750" i="2"/>
  <c r="O749" i="2"/>
  <c r="O237" i="2"/>
  <c r="N238" i="2"/>
  <c r="M238" i="2"/>
  <c r="M889" i="2"/>
  <c r="O888" i="2"/>
  <c r="N889" i="2"/>
  <c r="O376" i="2"/>
  <c r="M377" i="2"/>
  <c r="N377" i="2"/>
  <c r="O743" i="2"/>
  <c r="M744" i="2"/>
  <c r="N744" i="2"/>
  <c r="N232" i="2"/>
  <c r="O231" i="2"/>
  <c r="M232" i="2"/>
  <c r="M1023" i="2"/>
  <c r="O1022" i="2"/>
  <c r="N1023" i="2"/>
  <c r="N511" i="2"/>
  <c r="M511" i="2"/>
  <c r="O510" i="2"/>
  <c r="N870" i="2"/>
  <c r="M870" i="2"/>
  <c r="O869" i="2"/>
  <c r="O357" i="2"/>
  <c r="M358" i="2"/>
  <c r="N358" i="2"/>
  <c r="M1557" i="2"/>
  <c r="N1557" i="2"/>
  <c r="O1556" i="2"/>
  <c r="M955" i="2"/>
  <c r="O954" i="2"/>
  <c r="N955" i="2"/>
  <c r="N77" i="2"/>
  <c r="O76" i="2"/>
  <c r="M77" i="2"/>
  <c r="N235" i="2"/>
  <c r="O234" i="2"/>
  <c r="M235" i="2"/>
  <c r="N1174" i="2"/>
  <c r="O1173" i="2"/>
  <c r="M1174" i="2"/>
  <c r="N1643" i="2"/>
  <c r="O1642" i="2"/>
  <c r="M1643" i="2"/>
  <c r="M1400" i="2"/>
  <c r="N1400" i="2"/>
  <c r="O1399" i="2"/>
  <c r="N1444" i="2"/>
  <c r="M1444" i="2"/>
  <c r="O1443" i="2"/>
  <c r="M597" i="2"/>
  <c r="O596" i="2"/>
  <c r="N597" i="2"/>
  <c r="N1402" i="2"/>
  <c r="O1401" i="2"/>
  <c r="M1402" i="2"/>
  <c r="N485" i="2"/>
  <c r="O484" i="2"/>
  <c r="M485" i="2"/>
  <c r="N1270" i="2"/>
  <c r="O1269" i="2"/>
  <c r="M1270" i="2"/>
  <c r="N157" i="2"/>
  <c r="M157" i="2"/>
  <c r="O156" i="2"/>
  <c r="O331" i="2"/>
  <c r="N332" i="2"/>
  <c r="M332" i="2"/>
  <c r="O499" i="2"/>
  <c r="M500" i="2"/>
  <c r="N500" i="2"/>
  <c r="N1358" i="2"/>
  <c r="M1358" i="2"/>
  <c r="O1357" i="2"/>
  <c r="M371" i="2"/>
  <c r="N371" i="2"/>
  <c r="O370" i="2"/>
  <c r="M1050" i="2"/>
  <c r="N1050" i="2"/>
  <c r="O1049" i="2"/>
  <c r="N538" i="2"/>
  <c r="O537" i="2"/>
  <c r="M538" i="2"/>
  <c r="O25" i="2"/>
  <c r="M26" i="2"/>
  <c r="N26" i="2"/>
  <c r="O816" i="2"/>
  <c r="N817" i="2"/>
  <c r="M817" i="2"/>
  <c r="O304" i="2"/>
  <c r="M305" i="2"/>
  <c r="N305" i="2"/>
  <c r="M672" i="2"/>
  <c r="N672" i="2"/>
  <c r="O671" i="2"/>
  <c r="N160" i="2"/>
  <c r="M160" i="2"/>
  <c r="O159" i="2"/>
  <c r="N951" i="2"/>
  <c r="O950" i="2"/>
  <c r="M951" i="2"/>
  <c r="N439" i="2"/>
  <c r="M439" i="2"/>
  <c r="O438" i="2"/>
  <c r="N798" i="2"/>
  <c r="O797" i="2"/>
  <c r="M798" i="2"/>
  <c r="M286" i="2"/>
  <c r="N286" i="2"/>
  <c r="O285" i="2"/>
  <c r="N1397" i="2"/>
  <c r="O1396" i="2"/>
  <c r="M1397" i="2"/>
  <c r="N1667" i="2"/>
  <c r="O1666" i="2"/>
  <c r="M1667" i="2"/>
  <c r="M1509" i="2"/>
  <c r="N1509" i="2"/>
  <c r="O1508" i="2"/>
  <c r="O1210" i="2"/>
  <c r="M1211" i="2"/>
  <c r="N1211" i="2"/>
  <c r="M1504" i="2"/>
  <c r="N1504" i="2"/>
  <c r="O1503" i="2"/>
  <c r="M916" i="2"/>
  <c r="N916" i="2"/>
  <c r="O915" i="2"/>
  <c r="M1640" i="2"/>
  <c r="N1640" i="2"/>
  <c r="O1639" i="2"/>
  <c r="N1564" i="2"/>
  <c r="M1564" i="2"/>
  <c r="O1563" i="2"/>
  <c r="N904" i="2"/>
  <c r="O903" i="2"/>
  <c r="M904" i="2"/>
  <c r="M1522" i="2"/>
  <c r="O1521" i="2"/>
  <c r="N1522" i="2"/>
  <c r="N805" i="2"/>
  <c r="O804" i="2"/>
  <c r="M805" i="2"/>
  <c r="O1400" i="2"/>
  <c r="N1401" i="2"/>
  <c r="M1401" i="2"/>
  <c r="O483" i="2"/>
  <c r="M484" i="2"/>
  <c r="N484" i="2"/>
  <c r="O651" i="2"/>
  <c r="M652" i="2"/>
  <c r="N652" i="2"/>
  <c r="N820" i="2"/>
  <c r="O819" i="2"/>
  <c r="M820" i="2"/>
  <c r="M1478" i="2"/>
  <c r="N1478" i="2"/>
  <c r="O1477" i="2"/>
  <c r="N691" i="2"/>
  <c r="M691" i="2"/>
  <c r="O690" i="2"/>
  <c r="O1169" i="2"/>
  <c r="N1170" i="2"/>
  <c r="M1170" i="2"/>
  <c r="N658" i="2"/>
  <c r="O657" i="2"/>
  <c r="M658" i="2"/>
  <c r="M146" i="2"/>
  <c r="N146" i="2"/>
  <c r="O145" i="2"/>
  <c r="M937" i="2"/>
  <c r="O936" i="2"/>
  <c r="N937" i="2"/>
  <c r="M425" i="2"/>
  <c r="N425" i="2"/>
  <c r="O424" i="2"/>
  <c r="M792" i="2"/>
  <c r="O791" i="2"/>
  <c r="N792" i="2"/>
  <c r="N280" i="2"/>
  <c r="O279" i="2"/>
  <c r="M280" i="2"/>
  <c r="N1071" i="2"/>
  <c r="M1071" i="2"/>
  <c r="O1070" i="2"/>
  <c r="O558" i="2"/>
  <c r="M559" i="2"/>
  <c r="N559" i="2"/>
  <c r="N47" i="2"/>
  <c r="O46" i="2"/>
  <c r="M47" i="2"/>
  <c r="N406" i="2"/>
  <c r="O405" i="2"/>
  <c r="M406" i="2"/>
  <c r="J1538" i="2"/>
  <c r="K1538" i="2"/>
  <c r="J1599" i="2"/>
  <c r="K1599" i="2"/>
  <c r="K1347" i="2"/>
  <c r="J1347" i="2"/>
  <c r="K1615" i="2"/>
  <c r="J1615" i="2"/>
  <c r="J1246" i="2"/>
  <c r="K1246" i="2"/>
  <c r="K1676" i="2"/>
  <c r="J1676" i="2"/>
  <c r="J1427" i="2"/>
  <c r="K1427" i="2"/>
  <c r="J1671" i="2"/>
  <c r="K1671" i="2"/>
  <c r="K1635" i="2"/>
  <c r="J1635" i="2"/>
  <c r="K1754" i="2"/>
  <c r="J1754" i="2"/>
  <c r="J1668" i="2"/>
  <c r="K1668" i="2"/>
  <c r="J1383" i="2"/>
  <c r="K1383" i="2"/>
  <c r="J1749" i="2"/>
  <c r="K1749" i="2"/>
  <c r="J1482" i="2"/>
  <c r="K1482" i="2"/>
  <c r="K1742" i="2"/>
  <c r="J1742" i="2"/>
  <c r="K1523" i="2"/>
  <c r="J1523" i="2"/>
  <c r="J1799" i="2"/>
  <c r="K1799" i="2"/>
  <c r="K1602" i="2"/>
  <c r="J1602" i="2"/>
  <c r="K1212" i="2"/>
  <c r="J1212" i="2"/>
  <c r="K964" i="2"/>
  <c r="J964" i="2"/>
  <c r="J1651" i="2"/>
  <c r="K1651" i="2"/>
  <c r="J1490" i="2"/>
  <c r="K1490" i="2"/>
  <c r="K1125" i="2"/>
  <c r="J1125" i="2"/>
  <c r="J1747" i="2"/>
  <c r="K1747" i="2"/>
  <c r="K1673" i="2"/>
  <c r="J1673" i="2"/>
  <c r="J1612" i="2"/>
  <c r="K1612" i="2"/>
  <c r="J1557" i="2"/>
  <c r="K1557" i="2"/>
  <c r="J1492" i="2"/>
  <c r="K1492" i="2"/>
  <c r="K1424" i="2"/>
  <c r="J1424" i="2"/>
  <c r="J1365" i="2"/>
  <c r="K1365" i="2"/>
  <c r="J1306" i="2"/>
  <c r="K1306" i="2"/>
  <c r="K1235" i="2"/>
  <c r="J1235" i="2"/>
  <c r="K1172" i="2"/>
  <c r="J1172" i="2"/>
  <c r="K1109" i="2"/>
  <c r="J1109" i="2"/>
  <c r="J977" i="2"/>
  <c r="K977" i="2"/>
  <c r="J1778" i="2"/>
  <c r="K1778" i="2"/>
  <c r="K1757" i="2"/>
  <c r="J1757" i="2"/>
  <c r="K1694" i="2"/>
  <c r="J1694" i="2"/>
  <c r="K1625" i="2"/>
  <c r="J1625" i="2"/>
  <c r="K1559" i="2"/>
  <c r="J1559" i="2"/>
  <c r="J1502" i="2"/>
  <c r="K1502" i="2"/>
  <c r="J1439" i="2"/>
  <c r="K1439" i="2"/>
  <c r="J1367" i="2"/>
  <c r="K1367" i="2"/>
  <c r="J1303" i="2"/>
  <c r="K1303" i="2"/>
  <c r="J1240" i="2"/>
  <c r="K1240" i="2"/>
  <c r="K1182" i="2"/>
  <c r="J1182" i="2"/>
  <c r="K1111" i="2"/>
  <c r="J1111" i="2"/>
  <c r="J1025" i="2"/>
  <c r="K1025" i="2"/>
  <c r="K827" i="2"/>
  <c r="J827" i="2"/>
  <c r="J1460" i="2"/>
  <c r="K1460" i="2"/>
  <c r="J1403" i="2"/>
  <c r="K1403" i="2"/>
  <c r="K1338" i="2"/>
  <c r="J1338" i="2"/>
  <c r="J1282" i="2"/>
  <c r="K1282" i="2"/>
  <c r="J1216" i="2"/>
  <c r="K1216" i="2"/>
  <c r="K1153" i="2"/>
  <c r="J1153" i="2"/>
  <c r="J1093" i="2"/>
  <c r="K1093" i="2"/>
  <c r="J1003" i="2"/>
  <c r="K1003" i="2"/>
  <c r="J1777" i="2"/>
  <c r="K1777" i="2"/>
  <c r="K1725" i="2"/>
  <c r="J1725" i="2"/>
  <c r="J1656" i="2"/>
  <c r="K1656" i="2"/>
  <c r="J1595" i="2"/>
  <c r="K1595" i="2"/>
  <c r="K1535" i="2"/>
  <c r="J1535" i="2"/>
  <c r="K1475" i="2"/>
  <c r="J1475" i="2"/>
  <c r="J1405" i="2"/>
  <c r="K1405" i="2"/>
  <c r="J1343" i="2"/>
  <c r="K1343" i="2"/>
  <c r="J1266" i="2"/>
  <c r="K1266" i="2"/>
  <c r="K1200" i="2"/>
  <c r="J1200" i="2"/>
  <c r="J1137" i="2"/>
  <c r="K1137" i="2"/>
  <c r="K1072" i="2"/>
  <c r="J1072" i="2"/>
  <c r="J961" i="2"/>
  <c r="K961" i="2"/>
  <c r="K780" i="2"/>
  <c r="J780" i="2"/>
  <c r="J1782" i="2"/>
  <c r="K1782" i="2"/>
  <c r="K1693" i="2"/>
  <c r="J1693" i="2"/>
  <c r="J1624" i="2"/>
  <c r="K1624" i="2"/>
  <c r="J1566" i="2"/>
  <c r="K1566" i="2"/>
  <c r="K1488" i="2"/>
  <c r="J1488" i="2"/>
  <c r="J1428" i="2"/>
  <c r="K1428" i="2"/>
  <c r="K1361" i="2"/>
  <c r="J1361" i="2"/>
  <c r="J1310" i="2"/>
  <c r="K1310" i="2"/>
  <c r="J1247" i="2"/>
  <c r="K1247" i="2"/>
  <c r="J1189" i="2"/>
  <c r="K1189" i="2"/>
  <c r="J1126" i="2"/>
  <c r="K1126" i="2"/>
  <c r="K1048" i="2"/>
  <c r="J1048" i="2"/>
  <c r="J567" i="2"/>
  <c r="K567" i="2"/>
  <c r="J1779" i="2"/>
  <c r="K1779" i="2"/>
  <c r="K1706" i="2"/>
  <c r="J1706" i="2"/>
  <c r="J1642" i="2"/>
  <c r="K1642" i="2"/>
  <c r="K1576" i="2"/>
  <c r="J1576" i="2"/>
  <c r="J1516" i="2"/>
  <c r="K1516" i="2"/>
  <c r="K1459" i="2"/>
  <c r="J1459" i="2"/>
  <c r="J1394" i="2"/>
  <c r="K1394" i="2"/>
  <c r="J1322" i="2"/>
  <c r="K1322" i="2"/>
  <c r="J1252" i="2"/>
  <c r="K1252" i="2"/>
  <c r="J1186" i="2"/>
  <c r="K1186" i="2"/>
  <c r="J1123" i="2"/>
  <c r="K1123" i="2"/>
  <c r="K1069" i="2"/>
  <c r="J1069" i="2"/>
  <c r="J917" i="2"/>
  <c r="K917" i="2"/>
  <c r="J1432" i="2"/>
  <c r="K1432" i="2"/>
  <c r="J1381" i="2"/>
  <c r="K1381" i="2"/>
  <c r="J1319" i="2"/>
  <c r="K1319" i="2"/>
  <c r="J1257" i="2"/>
  <c r="K1257" i="2"/>
  <c r="K1191" i="2"/>
  <c r="J1191" i="2"/>
  <c r="J1128" i="2"/>
  <c r="K1128" i="2"/>
  <c r="J1066" i="2"/>
  <c r="K1066" i="2"/>
  <c r="J924" i="2"/>
  <c r="K924" i="2"/>
  <c r="K1043" i="2"/>
  <c r="J1043" i="2"/>
  <c r="J979" i="2"/>
  <c r="K979" i="2"/>
  <c r="J911" i="2"/>
  <c r="K911" i="2"/>
  <c r="K848" i="2"/>
  <c r="J848" i="2"/>
  <c r="J785" i="2"/>
  <c r="K785" i="2"/>
  <c r="J682" i="2"/>
  <c r="K682" i="2"/>
  <c r="K483" i="2"/>
  <c r="J483" i="2"/>
  <c r="J892" i="2"/>
  <c r="K892" i="2"/>
  <c r="K829" i="2"/>
  <c r="J829" i="2"/>
  <c r="J766" i="2"/>
  <c r="K766" i="2"/>
  <c r="J670" i="2"/>
  <c r="K670" i="2"/>
  <c r="J418" i="2"/>
  <c r="K418" i="2"/>
  <c r="K1012" i="2"/>
  <c r="J1012" i="2"/>
  <c r="J950" i="2"/>
  <c r="K950" i="2"/>
  <c r="J884" i="2"/>
  <c r="K884" i="2"/>
  <c r="J821" i="2"/>
  <c r="K821" i="2"/>
  <c r="K758" i="2"/>
  <c r="J758" i="2"/>
  <c r="J627" i="2"/>
  <c r="K627" i="2"/>
  <c r="K238" i="2"/>
  <c r="J238" i="2"/>
  <c r="K996" i="2"/>
  <c r="J996" i="2"/>
  <c r="K934" i="2"/>
  <c r="J934" i="2"/>
  <c r="K868" i="2"/>
  <c r="J868" i="2"/>
  <c r="J805" i="2"/>
  <c r="K805" i="2"/>
  <c r="J741" i="2"/>
  <c r="K741" i="2"/>
  <c r="K614" i="2"/>
  <c r="J614" i="2"/>
  <c r="J228" i="2"/>
  <c r="K228" i="2"/>
  <c r="K988" i="2"/>
  <c r="J988" i="2"/>
  <c r="J923" i="2"/>
  <c r="K923" i="2"/>
  <c r="J860" i="2"/>
  <c r="K860" i="2"/>
  <c r="K797" i="2"/>
  <c r="J797" i="2"/>
  <c r="K695" i="2"/>
  <c r="J695" i="2"/>
  <c r="J457" i="2"/>
  <c r="K457" i="2"/>
  <c r="K1049" i="2"/>
  <c r="J1049" i="2"/>
  <c r="J985" i="2"/>
  <c r="K985" i="2"/>
  <c r="K920" i="2"/>
  <c r="J920" i="2"/>
  <c r="J857" i="2"/>
  <c r="K857" i="2"/>
  <c r="K794" i="2"/>
  <c r="J794" i="2"/>
  <c r="K699" i="2"/>
  <c r="J699" i="2"/>
  <c r="J486" i="2"/>
  <c r="K486" i="2"/>
  <c r="K133" i="2"/>
  <c r="J133" i="2"/>
  <c r="K846" i="2"/>
  <c r="J846" i="2"/>
  <c r="K775" i="2"/>
  <c r="J775" i="2"/>
  <c r="J737" i="2"/>
  <c r="K737" i="2"/>
  <c r="J611" i="2"/>
  <c r="K611" i="2"/>
  <c r="J301" i="2"/>
  <c r="K301" i="2"/>
  <c r="K671" i="2"/>
  <c r="J671" i="2"/>
  <c r="J608" i="2"/>
  <c r="K608" i="2"/>
  <c r="J551" i="2"/>
  <c r="K551" i="2"/>
  <c r="K488" i="2"/>
  <c r="J488" i="2"/>
  <c r="K425" i="2"/>
  <c r="J425" i="2"/>
  <c r="K236" i="2"/>
  <c r="J236" i="2"/>
  <c r="J718" i="2"/>
  <c r="K718" i="2"/>
  <c r="J647" i="2"/>
  <c r="K647" i="2"/>
  <c r="J590" i="2"/>
  <c r="K590" i="2"/>
  <c r="K522" i="2"/>
  <c r="J522" i="2"/>
  <c r="K459" i="2"/>
  <c r="J459" i="2"/>
  <c r="J385" i="2"/>
  <c r="K385" i="2"/>
  <c r="K288" i="2"/>
  <c r="J288" i="2"/>
  <c r="J747" i="2"/>
  <c r="K747" i="2"/>
  <c r="K681" i="2"/>
  <c r="J681" i="2"/>
  <c r="J618" i="2"/>
  <c r="K618" i="2"/>
  <c r="K558" i="2"/>
  <c r="J558" i="2"/>
  <c r="J490" i="2"/>
  <c r="K490" i="2"/>
  <c r="J427" i="2"/>
  <c r="K427" i="2"/>
  <c r="J323" i="2"/>
  <c r="K323" i="2"/>
  <c r="J32" i="2"/>
  <c r="K32" i="2"/>
  <c r="J599" i="2"/>
  <c r="K599" i="2"/>
  <c r="J540" i="2"/>
  <c r="K540" i="2"/>
  <c r="K477" i="2"/>
  <c r="J477" i="2"/>
  <c r="K414" i="2"/>
  <c r="J414" i="2"/>
  <c r="K275" i="2"/>
  <c r="J275" i="2"/>
  <c r="K733" i="2"/>
  <c r="J733" i="2"/>
  <c r="K667" i="2"/>
  <c r="J667" i="2"/>
  <c r="J604" i="2"/>
  <c r="K604" i="2"/>
  <c r="K529" i="2"/>
  <c r="J529" i="2"/>
  <c r="J466" i="2"/>
  <c r="K466" i="2"/>
  <c r="K403" i="2"/>
  <c r="J403" i="2"/>
  <c r="J273" i="2"/>
  <c r="K273" i="2"/>
  <c r="K643" i="2"/>
  <c r="J643" i="2"/>
  <c r="J586" i="2"/>
  <c r="K586" i="2"/>
  <c r="K526" i="2"/>
  <c r="J526" i="2"/>
  <c r="K455" i="2"/>
  <c r="J455" i="2"/>
  <c r="J341" i="2"/>
  <c r="K341" i="2"/>
  <c r="J383" i="2"/>
  <c r="K383" i="2"/>
  <c r="K320" i="2"/>
  <c r="J320" i="2"/>
  <c r="K257" i="2"/>
  <c r="J257" i="2"/>
  <c r="J196" i="2"/>
  <c r="K196" i="2"/>
  <c r="K130" i="2"/>
  <c r="J130" i="2"/>
  <c r="K94" i="2"/>
  <c r="J94" i="2"/>
  <c r="K15" i="2"/>
  <c r="J15" i="2"/>
  <c r="K322" i="2"/>
  <c r="J322" i="2"/>
  <c r="K259" i="2"/>
  <c r="J259" i="2"/>
  <c r="J198" i="2"/>
  <c r="K198" i="2"/>
  <c r="K132" i="2"/>
  <c r="J132" i="2"/>
  <c r="K63" i="2"/>
  <c r="J63" i="2"/>
  <c r="J361" i="2"/>
  <c r="K361" i="2"/>
  <c r="K295" i="2"/>
  <c r="J295" i="2"/>
  <c r="K232" i="2"/>
  <c r="J232" i="2"/>
  <c r="J171" i="2"/>
  <c r="K171" i="2"/>
  <c r="J108" i="2"/>
  <c r="K108" i="2"/>
  <c r="J308" i="2"/>
  <c r="K308" i="2"/>
  <c r="J240" i="2"/>
  <c r="K240" i="2"/>
  <c r="K176" i="2"/>
  <c r="J176" i="2"/>
  <c r="K116" i="2"/>
  <c r="J116" i="2"/>
  <c r="K384" i="2"/>
  <c r="J384" i="2"/>
  <c r="K321" i="2"/>
  <c r="J321" i="2"/>
  <c r="K258" i="2"/>
  <c r="J258" i="2"/>
  <c r="K197" i="2"/>
  <c r="J197" i="2"/>
  <c r="K131" i="2"/>
  <c r="J131" i="2"/>
  <c r="K81" i="2"/>
  <c r="J81" i="2"/>
  <c r="J389" i="2"/>
  <c r="K389" i="2"/>
  <c r="J326" i="2"/>
  <c r="K326" i="2"/>
  <c r="K255" i="2"/>
  <c r="J255" i="2"/>
  <c r="K199" i="2"/>
  <c r="J199" i="2"/>
  <c r="J136" i="2"/>
  <c r="K136" i="2"/>
  <c r="J61" i="2"/>
  <c r="K61" i="2"/>
  <c r="J20" i="2"/>
  <c r="K20" i="2"/>
  <c r="J88" i="2"/>
  <c r="K88" i="2"/>
  <c r="K49" i="2"/>
  <c r="J49" i="2"/>
  <c r="K58" i="2"/>
  <c r="J58" i="2"/>
  <c r="K1774" i="2"/>
  <c r="J1774" i="2"/>
  <c r="K1698" i="2"/>
  <c r="J1698" i="2"/>
  <c r="K1634" i="2"/>
  <c r="J1634" i="2"/>
  <c r="J1571" i="2"/>
  <c r="K1571" i="2"/>
  <c r="J1511" i="2"/>
  <c r="K1511" i="2"/>
  <c r="K1451" i="2"/>
  <c r="J1451" i="2"/>
  <c r="J1389" i="2"/>
  <c r="K1389" i="2"/>
  <c r="K1317" i="2"/>
  <c r="J1317" i="2"/>
  <c r="K1244" i="2"/>
  <c r="J1244" i="2"/>
  <c r="J1178" i="2"/>
  <c r="K1178" i="2"/>
  <c r="J1115" i="2"/>
  <c r="K1115" i="2"/>
  <c r="J1061" i="2"/>
  <c r="K1061" i="2"/>
  <c r="K859" i="2"/>
  <c r="J859" i="2"/>
  <c r="J1430" i="2"/>
  <c r="K1430" i="2"/>
  <c r="J1368" i="2"/>
  <c r="K1368" i="2"/>
  <c r="K1314" i="2"/>
  <c r="J1314" i="2"/>
  <c r="K1249" i="2"/>
  <c r="J1249" i="2"/>
  <c r="K1183" i="2"/>
  <c r="J1183" i="2"/>
  <c r="K1120" i="2"/>
  <c r="J1120" i="2"/>
  <c r="J1054" i="2"/>
  <c r="K1054" i="2"/>
  <c r="K909" i="2"/>
  <c r="J909" i="2"/>
  <c r="K1033" i="2"/>
  <c r="J1033" i="2"/>
  <c r="K974" i="2"/>
  <c r="J974" i="2"/>
  <c r="K903" i="2"/>
  <c r="J903" i="2"/>
  <c r="J840" i="2"/>
  <c r="K840" i="2"/>
  <c r="J777" i="2"/>
  <c r="K777" i="2"/>
  <c r="K666" i="2"/>
  <c r="J666" i="2"/>
  <c r="K473" i="2"/>
  <c r="J473" i="2"/>
  <c r="K879" i="2"/>
  <c r="J879" i="2"/>
  <c r="K816" i="2"/>
  <c r="J816" i="2"/>
  <c r="J753" i="2"/>
  <c r="K753" i="2"/>
  <c r="J648" i="2"/>
  <c r="K648" i="2"/>
  <c r="J281" i="2"/>
  <c r="K281" i="2"/>
  <c r="J999" i="2"/>
  <c r="K999" i="2"/>
  <c r="J937" i="2"/>
  <c r="K937" i="2"/>
  <c r="J876" i="2"/>
  <c r="K876" i="2"/>
  <c r="J813" i="2"/>
  <c r="K813" i="2"/>
  <c r="K732" i="2"/>
  <c r="J732" i="2"/>
  <c r="J564" i="2"/>
  <c r="K564" i="2"/>
  <c r="J1047" i="2"/>
  <c r="K1047" i="2"/>
  <c r="J983" i="2"/>
  <c r="K983" i="2"/>
  <c r="K926" i="2"/>
  <c r="J926" i="2"/>
  <c r="J855" i="2"/>
  <c r="K855" i="2"/>
  <c r="J792" i="2"/>
  <c r="K792" i="2"/>
  <c r="J738" i="2"/>
  <c r="K738" i="2"/>
  <c r="J593" i="2"/>
  <c r="K593" i="2"/>
  <c r="J1039" i="2"/>
  <c r="K1039" i="2"/>
  <c r="K975" i="2"/>
  <c r="J975" i="2"/>
  <c r="J915" i="2"/>
  <c r="K915" i="2"/>
  <c r="J852" i="2"/>
  <c r="K852" i="2"/>
  <c r="J789" i="2"/>
  <c r="K789" i="2"/>
  <c r="J690" i="2"/>
  <c r="K690" i="2"/>
  <c r="K436" i="2"/>
  <c r="J436" i="2"/>
  <c r="K1044" i="2"/>
  <c r="J1044" i="2"/>
  <c r="K980" i="2"/>
  <c r="J980" i="2"/>
  <c r="J912" i="2"/>
  <c r="K912" i="2"/>
  <c r="J849" i="2"/>
  <c r="K849" i="2"/>
  <c r="J786" i="2"/>
  <c r="K786" i="2"/>
  <c r="J694" i="2"/>
  <c r="K694" i="2"/>
  <c r="K476" i="2"/>
  <c r="J476" i="2"/>
  <c r="K24" i="2"/>
  <c r="J24" i="2"/>
  <c r="K838" i="2"/>
  <c r="J838" i="2"/>
  <c r="K767" i="2"/>
  <c r="J767" i="2"/>
  <c r="K734" i="2"/>
  <c r="J734" i="2"/>
  <c r="J580" i="2"/>
  <c r="K580" i="2"/>
  <c r="K729" i="2"/>
  <c r="J729" i="2"/>
  <c r="J663" i="2"/>
  <c r="K663" i="2"/>
  <c r="K600" i="2"/>
  <c r="J600" i="2"/>
  <c r="J546" i="2"/>
  <c r="K546" i="2"/>
  <c r="J480" i="2"/>
  <c r="K480" i="2"/>
  <c r="J420" i="2"/>
  <c r="K420" i="2"/>
  <c r="J204" i="2"/>
  <c r="K204" i="2"/>
  <c r="K710" i="2"/>
  <c r="J710" i="2"/>
  <c r="J639" i="2"/>
  <c r="K639" i="2"/>
  <c r="K582" i="2"/>
  <c r="J582" i="2"/>
  <c r="J514" i="2"/>
  <c r="K514" i="2"/>
  <c r="J451" i="2"/>
  <c r="K451" i="2"/>
  <c r="K380" i="2"/>
  <c r="J380" i="2"/>
  <c r="J267" i="2"/>
  <c r="K267" i="2"/>
  <c r="K739" i="2"/>
  <c r="J739" i="2"/>
  <c r="J673" i="2"/>
  <c r="K673" i="2"/>
  <c r="K610" i="2"/>
  <c r="J610" i="2"/>
  <c r="J548" i="2"/>
  <c r="K548" i="2"/>
  <c r="J482" i="2"/>
  <c r="K482" i="2"/>
  <c r="K422" i="2"/>
  <c r="J422" i="2"/>
  <c r="J316" i="2"/>
  <c r="K316" i="2"/>
  <c r="J16" i="2"/>
  <c r="K16" i="2"/>
  <c r="J594" i="2"/>
  <c r="K594" i="2"/>
  <c r="K532" i="2"/>
  <c r="J532" i="2"/>
  <c r="K469" i="2"/>
  <c r="J469" i="2"/>
  <c r="J406" i="2"/>
  <c r="K406" i="2"/>
  <c r="K254" i="2"/>
  <c r="J254" i="2"/>
  <c r="J725" i="2"/>
  <c r="K725" i="2"/>
  <c r="K662" i="2"/>
  <c r="J662" i="2"/>
  <c r="K589" i="2"/>
  <c r="J589" i="2"/>
  <c r="J521" i="2"/>
  <c r="K521" i="2"/>
  <c r="K458" i="2"/>
  <c r="J458" i="2"/>
  <c r="K393" i="2"/>
  <c r="J393" i="2"/>
  <c r="K252" i="2"/>
  <c r="J252" i="2"/>
  <c r="J638" i="2"/>
  <c r="K638" i="2"/>
  <c r="K578" i="2"/>
  <c r="J578" i="2"/>
  <c r="J518" i="2"/>
  <c r="K518" i="2"/>
  <c r="K447" i="2"/>
  <c r="J447" i="2"/>
  <c r="K283" i="2"/>
  <c r="J283" i="2"/>
  <c r="J378" i="2"/>
  <c r="K378" i="2"/>
  <c r="K312" i="2"/>
  <c r="J312" i="2"/>
  <c r="J249" i="2"/>
  <c r="K249" i="2"/>
  <c r="K188" i="2"/>
  <c r="J188" i="2"/>
  <c r="K125" i="2"/>
  <c r="J125" i="2"/>
  <c r="K91" i="2"/>
  <c r="J91" i="2"/>
  <c r="J7" i="2"/>
  <c r="K7" i="2"/>
  <c r="J314" i="2"/>
  <c r="K314" i="2"/>
  <c r="J251" i="2"/>
  <c r="K251" i="2"/>
  <c r="K190" i="2"/>
  <c r="J190" i="2"/>
  <c r="J119" i="2"/>
  <c r="K119" i="2"/>
  <c r="K59" i="2"/>
  <c r="J59" i="2"/>
  <c r="J353" i="2"/>
  <c r="K353" i="2"/>
  <c r="J290" i="2"/>
  <c r="K290" i="2"/>
  <c r="J224" i="2"/>
  <c r="K224" i="2"/>
  <c r="J166" i="2"/>
  <c r="K166" i="2"/>
  <c r="K105" i="2"/>
  <c r="J105" i="2"/>
  <c r="J300" i="2"/>
  <c r="K300" i="2"/>
  <c r="K237" i="2"/>
  <c r="J237" i="2"/>
  <c r="K168" i="2"/>
  <c r="J168" i="2"/>
  <c r="J78" i="2"/>
  <c r="K78" i="2"/>
  <c r="J379" i="2"/>
  <c r="K379" i="2"/>
  <c r="K313" i="2"/>
  <c r="J313" i="2"/>
  <c r="K250" i="2"/>
  <c r="J250" i="2"/>
  <c r="J189" i="2"/>
  <c r="K189" i="2"/>
  <c r="J126" i="2"/>
  <c r="K126" i="2"/>
  <c r="K41" i="2"/>
  <c r="J41" i="2"/>
  <c r="K376" i="2"/>
  <c r="J376" i="2"/>
  <c r="K318" i="2"/>
  <c r="J318" i="2"/>
  <c r="K247" i="2"/>
  <c r="J247" i="2"/>
  <c r="J194" i="2"/>
  <c r="K194" i="2"/>
  <c r="K128" i="2"/>
  <c r="J128" i="2"/>
  <c r="K57" i="2"/>
  <c r="J57" i="2"/>
  <c r="K17" i="2"/>
  <c r="J17" i="2"/>
  <c r="K85" i="2"/>
  <c r="J85" i="2"/>
  <c r="J46" i="2"/>
  <c r="K46" i="2"/>
  <c r="J50" i="2"/>
  <c r="K50" i="2"/>
  <c r="M1317" i="2"/>
  <c r="N1317" i="2"/>
  <c r="O1316" i="2"/>
  <c r="M971" i="2"/>
  <c r="N971" i="2"/>
  <c r="O970" i="2"/>
  <c r="M832" i="2"/>
  <c r="N832" i="2"/>
  <c r="O831" i="2"/>
  <c r="N892" i="2"/>
  <c r="O891" i="2"/>
  <c r="M892" i="2"/>
  <c r="N1736" i="2"/>
  <c r="O1735" i="2"/>
  <c r="M1736" i="2"/>
  <c r="M1464" i="2"/>
  <c r="O1463" i="2"/>
  <c r="N1464" i="2"/>
  <c r="M382" i="2"/>
  <c r="N382" i="2"/>
  <c r="O381" i="2"/>
  <c r="N1662" i="2"/>
  <c r="O1661" i="2"/>
  <c r="M1662" i="2"/>
  <c r="M1035" i="2"/>
  <c r="N1035" i="2"/>
  <c r="O1034" i="2"/>
  <c r="O801" i="2"/>
  <c r="M802" i="2"/>
  <c r="N802" i="2"/>
  <c r="O1274" i="2"/>
  <c r="M1275" i="2"/>
  <c r="N1275" i="2"/>
  <c r="N17" i="2"/>
  <c r="M17" i="2"/>
  <c r="O16" i="2"/>
  <c r="O1011" i="2"/>
  <c r="M1012" i="2"/>
  <c r="N1012" i="2"/>
  <c r="O467" i="2"/>
  <c r="M468" i="2"/>
  <c r="N468" i="2"/>
  <c r="M195" i="2"/>
  <c r="O194" i="2"/>
  <c r="N195" i="2"/>
  <c r="N1150" i="2"/>
  <c r="O1149" i="2"/>
  <c r="M1150" i="2"/>
  <c r="N665" i="2"/>
  <c r="O664" i="2"/>
  <c r="M665" i="2"/>
  <c r="O645" i="2"/>
  <c r="M646" i="2"/>
  <c r="N646" i="2"/>
  <c r="N1631" i="2"/>
  <c r="M1631" i="2"/>
  <c r="O1630" i="2"/>
  <c r="M380" i="2"/>
  <c r="O379" i="2"/>
  <c r="N380" i="2"/>
  <c r="M1010" i="2"/>
  <c r="O1009" i="2"/>
  <c r="N1010" i="2"/>
  <c r="O631" i="2"/>
  <c r="N632" i="2"/>
  <c r="M632" i="2"/>
  <c r="M246" i="2"/>
  <c r="O245" i="2"/>
  <c r="N246" i="2"/>
  <c r="M1460" i="2"/>
  <c r="O1459" i="2"/>
  <c r="N1460" i="2"/>
  <c r="N373" i="2"/>
  <c r="O372" i="2"/>
  <c r="M373" i="2"/>
  <c r="O553" i="2"/>
  <c r="M554" i="2"/>
  <c r="N554" i="2"/>
  <c r="N455" i="2"/>
  <c r="M455" i="2"/>
  <c r="O454" i="2"/>
  <c r="N296" i="2"/>
  <c r="M296" i="2"/>
  <c r="O295" i="2"/>
  <c r="N1307" i="2"/>
  <c r="M1307" i="2"/>
  <c r="O1306" i="2"/>
  <c r="M1466" i="2"/>
  <c r="O1465" i="2"/>
  <c r="N1466" i="2"/>
  <c r="M1422" i="2"/>
  <c r="N1422" i="2"/>
  <c r="O1421" i="2"/>
  <c r="O735" i="2"/>
  <c r="N736" i="2"/>
  <c r="M736" i="2"/>
  <c r="N1785" i="2"/>
  <c r="M1785" i="2"/>
  <c r="O1784" i="2"/>
  <c r="M1628" i="2"/>
  <c r="N1628" i="2"/>
  <c r="O1627" i="2"/>
  <c r="K1707" i="2"/>
  <c r="J1707" i="2"/>
  <c r="N1298" i="2"/>
  <c r="M1298" i="2"/>
  <c r="O1297" i="2"/>
  <c r="N1579" i="2"/>
  <c r="O1578" i="2"/>
  <c r="M1579" i="2"/>
  <c r="M721" i="2"/>
  <c r="N721" i="2"/>
  <c r="O720" i="2"/>
  <c r="M1533" i="2"/>
  <c r="N1533" i="2"/>
  <c r="O1532" i="2"/>
  <c r="M965" i="2"/>
  <c r="N965" i="2"/>
  <c r="O964" i="2"/>
  <c r="M1701" i="2"/>
  <c r="O1700" i="2"/>
  <c r="N1701" i="2"/>
  <c r="M1479" i="2"/>
  <c r="N1479" i="2"/>
  <c r="O1478" i="2"/>
  <c r="N589" i="2"/>
  <c r="O588" i="2"/>
  <c r="M589" i="2"/>
  <c r="M1047" i="2"/>
  <c r="N1047" i="2"/>
  <c r="O1046" i="2"/>
  <c r="M1038" i="2"/>
  <c r="N1038" i="2"/>
  <c r="O1037" i="2"/>
  <c r="N487" i="2"/>
  <c r="M487" i="2"/>
  <c r="O486" i="2"/>
  <c r="N275" i="2"/>
  <c r="M275" i="2"/>
  <c r="O274" i="2"/>
  <c r="O166" i="2"/>
  <c r="N167" i="2"/>
  <c r="M167" i="2"/>
  <c r="N1353" i="2"/>
  <c r="M1353" i="2"/>
  <c r="O1352" i="2"/>
  <c r="M510" i="2"/>
  <c r="N510" i="2"/>
  <c r="O509" i="2"/>
  <c r="M763" i="2"/>
  <c r="O762" i="2"/>
  <c r="N763" i="2"/>
  <c r="M1127" i="2"/>
  <c r="N1127" i="2"/>
  <c r="O1126" i="2"/>
  <c r="N1222" i="2"/>
  <c r="O1221" i="2"/>
  <c r="M1222" i="2"/>
  <c r="M1016" i="2"/>
  <c r="N1016" i="2"/>
  <c r="O1015" i="2"/>
  <c r="N947" i="2"/>
  <c r="M947" i="2"/>
  <c r="O946" i="2"/>
  <c r="O536" i="2"/>
  <c r="M537" i="2"/>
  <c r="N537" i="2"/>
  <c r="O158" i="2"/>
  <c r="M159" i="2"/>
  <c r="N159" i="2"/>
  <c r="M1685" i="2"/>
  <c r="O1684" i="2"/>
  <c r="N1685" i="2"/>
  <c r="N1262" i="2"/>
  <c r="O1261" i="2"/>
  <c r="M1262" i="2"/>
  <c r="M1702" i="2"/>
  <c r="O1701" i="2"/>
  <c r="N1702" i="2"/>
  <c r="O369" i="2"/>
  <c r="M370" i="2"/>
  <c r="N370" i="2"/>
  <c r="M1295" i="2"/>
  <c r="O1294" i="2"/>
  <c r="N1295" i="2"/>
  <c r="N1758" i="2"/>
  <c r="M1758" i="2"/>
  <c r="O1757" i="2"/>
  <c r="N219" i="2"/>
  <c r="O218" i="2"/>
  <c r="M219" i="2"/>
  <c r="O1091" i="2"/>
  <c r="M1092" i="2"/>
  <c r="N1092" i="2"/>
  <c r="N203" i="2"/>
  <c r="O202" i="2"/>
  <c r="M203" i="2"/>
  <c r="N1217" i="2"/>
  <c r="O1216" i="2"/>
  <c r="M1217" i="2"/>
  <c r="M48" i="2"/>
  <c r="N48" i="2"/>
  <c r="O47" i="2"/>
  <c r="M313" i="2"/>
  <c r="N313" i="2"/>
  <c r="O312" i="2"/>
  <c r="N447" i="2"/>
  <c r="M447" i="2"/>
  <c r="O446" i="2"/>
  <c r="N1768" i="2"/>
  <c r="O1767" i="2"/>
  <c r="M1768" i="2"/>
  <c r="O1379" i="2"/>
  <c r="M1380" i="2"/>
  <c r="N1380" i="2"/>
  <c r="M1269" i="2"/>
  <c r="N1269" i="2"/>
  <c r="O1268" i="2"/>
  <c r="N197" i="2"/>
  <c r="O196" i="2"/>
  <c r="M197" i="2"/>
  <c r="N608" i="2"/>
  <c r="M608" i="2"/>
  <c r="O607" i="2"/>
  <c r="N222" i="2"/>
  <c r="O221" i="2"/>
  <c r="M222" i="2"/>
  <c r="M1458" i="2"/>
  <c r="O1457" i="2"/>
  <c r="N1458" i="2"/>
  <c r="N651" i="2"/>
  <c r="O650" i="2"/>
  <c r="M651" i="2"/>
  <c r="M82" i="2"/>
  <c r="O81" i="2"/>
  <c r="N82" i="2"/>
  <c r="O215" i="2"/>
  <c r="N216" i="2"/>
  <c r="M216" i="2"/>
  <c r="K1789" i="2"/>
  <c r="J1789" i="2"/>
  <c r="J1775" i="2"/>
  <c r="K1775" i="2"/>
  <c r="J1565" i="2"/>
  <c r="K1565" i="2"/>
  <c r="K1639" i="2"/>
  <c r="J1639" i="2"/>
  <c r="J1622" i="2"/>
  <c r="K1622" i="2"/>
  <c r="K1013" i="2"/>
  <c r="J1013" i="2"/>
  <c r="J1581" i="2"/>
  <c r="K1581" i="2"/>
  <c r="K1149" i="2"/>
  <c r="J1149" i="2"/>
  <c r="J1469" i="2"/>
  <c r="K1469" i="2"/>
  <c r="K1665" i="2"/>
  <c r="J1665" i="2"/>
  <c r="J1544" i="2"/>
  <c r="K1544" i="2"/>
  <c r="J1352" i="2"/>
  <c r="K1352" i="2"/>
  <c r="K1164" i="2"/>
  <c r="J1164" i="2"/>
  <c r="J971" i="2"/>
  <c r="K971" i="2"/>
  <c r="J1744" i="2"/>
  <c r="K1744" i="2"/>
  <c r="K1617" i="2"/>
  <c r="J1617" i="2"/>
  <c r="J1489" i="2"/>
  <c r="K1489" i="2"/>
  <c r="K1362" i="2"/>
  <c r="J1362" i="2"/>
  <c r="J1232" i="2"/>
  <c r="K1232" i="2"/>
  <c r="K1106" i="2"/>
  <c r="J1106" i="2"/>
  <c r="K764" i="2"/>
  <c r="J764" i="2"/>
  <c r="J1395" i="2"/>
  <c r="K1395" i="2"/>
  <c r="J1328" i="2"/>
  <c r="K1328" i="2"/>
  <c r="K1211" i="2"/>
  <c r="J1211" i="2"/>
  <c r="K1085" i="2"/>
  <c r="J1085" i="2"/>
  <c r="K976" i="2"/>
  <c r="J976" i="2"/>
  <c r="J1712" i="2"/>
  <c r="K1712" i="2"/>
  <c r="J1648" i="2"/>
  <c r="K1648" i="2"/>
  <c r="K1590" i="2"/>
  <c r="J1590" i="2"/>
  <c r="J1400" i="2"/>
  <c r="K1400" i="2"/>
  <c r="K1258" i="2"/>
  <c r="J1258" i="2"/>
  <c r="K1192" i="2"/>
  <c r="J1192" i="2"/>
  <c r="J1129" i="2"/>
  <c r="K1129" i="2"/>
  <c r="J1067" i="2"/>
  <c r="K1067" i="2"/>
  <c r="J933" i="2"/>
  <c r="K933" i="2"/>
  <c r="J698" i="2"/>
  <c r="K698" i="2"/>
  <c r="J1756" i="2"/>
  <c r="K1756" i="2"/>
  <c r="K1685" i="2"/>
  <c r="J1685" i="2"/>
  <c r="J1616" i="2"/>
  <c r="K1616" i="2"/>
  <c r="J1553" i="2"/>
  <c r="K1553" i="2"/>
  <c r="K1480" i="2"/>
  <c r="J1480" i="2"/>
  <c r="J1420" i="2"/>
  <c r="K1420" i="2"/>
  <c r="K1356" i="2"/>
  <c r="J1356" i="2"/>
  <c r="J1302" i="2"/>
  <c r="K1302" i="2"/>
  <c r="K1239" i="2"/>
  <c r="J1239" i="2"/>
  <c r="J1181" i="2"/>
  <c r="K1181" i="2"/>
  <c r="K1036" i="2"/>
  <c r="J1036" i="2"/>
  <c r="N21" i="2"/>
  <c r="O20" i="2"/>
  <c r="M21" i="2"/>
  <c r="M1063" i="2"/>
  <c r="O1062" i="2"/>
  <c r="N1063" i="2"/>
  <c r="N1410" i="2"/>
  <c r="O1409" i="2"/>
  <c r="M1410" i="2"/>
  <c r="M574" i="2"/>
  <c r="O573" i="2"/>
  <c r="N574" i="2"/>
  <c r="N1791" i="2"/>
  <c r="M1791" i="2"/>
  <c r="O1790" i="2"/>
  <c r="N1346" i="2"/>
  <c r="O1345" i="2"/>
  <c r="M1346" i="2"/>
  <c r="N147" i="2"/>
  <c r="M147" i="2"/>
  <c r="O146" i="2"/>
  <c r="M295" i="2"/>
  <c r="N295" i="2"/>
  <c r="O294" i="2"/>
  <c r="M1644" i="2"/>
  <c r="N1644" i="2"/>
  <c r="O1643" i="2"/>
  <c r="N934" i="2"/>
  <c r="M934" i="2"/>
  <c r="O933" i="2"/>
  <c r="N81" i="2"/>
  <c r="M81" i="2"/>
  <c r="O80" i="2"/>
  <c r="N1595" i="2"/>
  <c r="M1595" i="2"/>
  <c r="O1594" i="2"/>
  <c r="N1208" i="2"/>
  <c r="M1208" i="2"/>
  <c r="O1207" i="2"/>
  <c r="M67" i="2"/>
  <c r="N67" i="2"/>
  <c r="O66" i="2"/>
  <c r="M87" i="2"/>
  <c r="O86" i="2"/>
  <c r="N87" i="2"/>
  <c r="N1778" i="2"/>
  <c r="O1777" i="2"/>
  <c r="M1778" i="2"/>
  <c r="N355" i="2"/>
  <c r="M355" i="2"/>
  <c r="O354" i="2"/>
  <c r="N593" i="2"/>
  <c r="M593" i="2"/>
  <c r="O592" i="2"/>
  <c r="N1774" i="2"/>
  <c r="M1774" i="2"/>
  <c r="O1773" i="2"/>
  <c r="O1568" i="2"/>
  <c r="M1569" i="2"/>
  <c r="N1569" i="2"/>
  <c r="O737" i="2"/>
  <c r="M738" i="2"/>
  <c r="N738" i="2"/>
  <c r="N142" i="2"/>
  <c r="M142" i="2"/>
  <c r="O141" i="2"/>
  <c r="M1060" i="2"/>
  <c r="N1060" i="2"/>
  <c r="O1059" i="2"/>
  <c r="O1115" i="2"/>
  <c r="N1116" i="2"/>
  <c r="M1116" i="2"/>
  <c r="M1105" i="2"/>
  <c r="O1104" i="2"/>
  <c r="N1105" i="2"/>
  <c r="M877" i="2"/>
  <c r="N877" i="2"/>
  <c r="O876" i="2"/>
  <c r="M1571" i="2"/>
  <c r="N1571" i="2"/>
  <c r="O1570" i="2"/>
  <c r="N1434" i="2"/>
  <c r="M1434" i="2"/>
  <c r="O1433" i="2"/>
  <c r="M389" i="2"/>
  <c r="N389" i="2"/>
  <c r="O388" i="2"/>
  <c r="M471" i="2"/>
  <c r="N471" i="2"/>
  <c r="O470" i="2"/>
  <c r="M1477" i="2"/>
  <c r="O1476" i="2"/>
  <c r="N1477" i="2"/>
  <c r="M1471" i="2"/>
  <c r="N1471" i="2"/>
  <c r="O1470" i="2"/>
  <c r="N1604" i="2"/>
  <c r="O1603" i="2"/>
  <c r="M1604" i="2"/>
  <c r="M1171" i="2"/>
  <c r="N1171" i="2"/>
  <c r="O1170" i="2"/>
  <c r="M93" i="2"/>
  <c r="O92" i="2"/>
  <c r="N93" i="2"/>
  <c r="M1518" i="2"/>
  <c r="O1517" i="2"/>
  <c r="N1518" i="2"/>
  <c r="N866" i="2"/>
  <c r="M866" i="2"/>
  <c r="O865" i="2"/>
  <c r="N657" i="2"/>
  <c r="M657" i="2"/>
  <c r="O656" i="2"/>
  <c r="N791" i="2"/>
  <c r="O790" i="2"/>
  <c r="M791" i="2"/>
  <c r="M1739" i="2"/>
  <c r="N1739" i="2"/>
  <c r="O1738" i="2"/>
  <c r="O1679" i="2"/>
  <c r="M1680" i="2"/>
  <c r="N1680" i="2"/>
  <c r="M1453" i="2"/>
  <c r="N1453" i="2"/>
  <c r="O1452" i="2"/>
  <c r="N1198" i="2"/>
  <c r="M1198" i="2"/>
  <c r="O1197" i="2"/>
  <c r="N403" i="2"/>
  <c r="M403" i="2"/>
  <c r="O402" i="2"/>
  <c r="M693" i="2"/>
  <c r="N693" i="2"/>
  <c r="O692" i="2"/>
  <c r="O1060" i="2"/>
  <c r="M1061" i="2"/>
  <c r="N1061" i="2"/>
  <c r="N506" i="2"/>
  <c r="O505" i="2"/>
  <c r="M506" i="2"/>
  <c r="N97" i="2"/>
  <c r="M97" i="2"/>
  <c r="O96" i="2"/>
  <c r="O230" i="2"/>
  <c r="M231" i="2"/>
  <c r="N231" i="2"/>
  <c r="M1331" i="2"/>
  <c r="N1331" i="2"/>
  <c r="O1330" i="2"/>
  <c r="N1499" i="2"/>
  <c r="O1498" i="2"/>
  <c r="M1499" i="2"/>
  <c r="M1357" i="2"/>
  <c r="O1356" i="2"/>
  <c r="N1357" i="2"/>
  <c r="N853" i="2"/>
  <c r="M853" i="2"/>
  <c r="O852" i="2"/>
  <c r="N1545" i="2"/>
  <c r="M1545" i="2"/>
  <c r="O1544" i="2"/>
  <c r="O91" i="2"/>
  <c r="N92" i="2"/>
  <c r="M92" i="2"/>
  <c r="N627" i="2"/>
  <c r="M627" i="2"/>
  <c r="O626" i="2"/>
  <c r="M290" i="2"/>
  <c r="N290" i="2"/>
  <c r="O289" i="2"/>
  <c r="O655" i="2"/>
  <c r="N656" i="2"/>
  <c r="M656" i="2"/>
  <c r="N782" i="2"/>
  <c r="O781" i="2"/>
  <c r="M782" i="2"/>
  <c r="N1773" i="2"/>
  <c r="O1772" i="2"/>
  <c r="M1773" i="2"/>
  <c r="M1435" i="2"/>
  <c r="N1435" i="2"/>
  <c r="O1434" i="2"/>
  <c r="M1624" i="2"/>
  <c r="O1623" i="2"/>
  <c r="N1624" i="2"/>
  <c r="N1642" i="2"/>
  <c r="M1642" i="2"/>
  <c r="O1641" i="2"/>
  <c r="N1117" i="2"/>
  <c r="O1116" i="2"/>
  <c r="M1117" i="2"/>
  <c r="O691" i="2"/>
  <c r="M692" i="2"/>
  <c r="N692" i="2"/>
  <c r="M19" i="2"/>
  <c r="N19" i="2"/>
  <c r="O18" i="2"/>
  <c r="M1233" i="2"/>
  <c r="N1233" i="2"/>
  <c r="O1232" i="2"/>
  <c r="N128" i="2"/>
  <c r="M128" i="2"/>
  <c r="O127" i="2"/>
  <c r="M254" i="2"/>
  <c r="N254" i="2"/>
  <c r="O253" i="2"/>
  <c r="N1711" i="2"/>
  <c r="M1711" i="2"/>
  <c r="O1710" i="2"/>
  <c r="M1584" i="2"/>
  <c r="N1584" i="2"/>
  <c r="O1583" i="2"/>
  <c r="N1668" i="2"/>
  <c r="O1667" i="2"/>
  <c r="M1668" i="2"/>
  <c r="N1272" i="2"/>
  <c r="M1272" i="2"/>
  <c r="O1271" i="2"/>
  <c r="O291" i="2"/>
  <c r="M292" i="2"/>
  <c r="N292" i="2"/>
  <c r="M1582" i="2"/>
  <c r="N1582" i="2"/>
  <c r="O1581" i="2"/>
  <c r="M930" i="2"/>
  <c r="N930" i="2"/>
  <c r="O929" i="2"/>
  <c r="M737" i="2"/>
  <c r="O736" i="2"/>
  <c r="N737" i="2"/>
  <c r="O870" i="2"/>
  <c r="M871" i="2"/>
  <c r="N871" i="2"/>
  <c r="O1364" i="2"/>
  <c r="M1365" i="2"/>
  <c r="N1365" i="2"/>
  <c r="N1355" i="2"/>
  <c r="O1354" i="2"/>
  <c r="M1355" i="2"/>
  <c r="M1445" i="2"/>
  <c r="N1445" i="2"/>
  <c r="O1444" i="2"/>
  <c r="O1004" i="2"/>
  <c r="M1005" i="2"/>
  <c r="N1005" i="2"/>
  <c r="N1472" i="2"/>
  <c r="M1472" i="2"/>
  <c r="O1471" i="2"/>
  <c r="M765" i="2"/>
  <c r="O764" i="2"/>
  <c r="N765" i="2"/>
  <c r="O1713" i="2"/>
  <c r="M1714" i="2"/>
  <c r="N1714" i="2"/>
  <c r="M1612" i="2"/>
  <c r="N1612" i="2"/>
  <c r="O1611" i="2"/>
  <c r="N981" i="2"/>
  <c r="M981" i="2"/>
  <c r="O980" i="2"/>
  <c r="M1570" i="2"/>
  <c r="N1570" i="2"/>
  <c r="O1569" i="2"/>
  <c r="O914" i="2"/>
  <c r="M915" i="2"/>
  <c r="N915" i="2"/>
  <c r="M1449" i="2"/>
  <c r="N1449" i="2"/>
  <c r="O1448" i="2"/>
  <c r="O611" i="2"/>
  <c r="N612" i="2"/>
  <c r="M612" i="2"/>
  <c r="N780" i="2"/>
  <c r="M780" i="2"/>
  <c r="O779" i="2"/>
  <c r="M923" i="2"/>
  <c r="N923" i="2"/>
  <c r="O922" i="2"/>
  <c r="M1526" i="2"/>
  <c r="N1526" i="2"/>
  <c r="O1525" i="2"/>
  <c r="N819" i="2"/>
  <c r="O818" i="2"/>
  <c r="M819" i="2"/>
  <c r="N1218" i="2"/>
  <c r="O1217" i="2"/>
  <c r="M1218" i="2"/>
  <c r="M706" i="2"/>
  <c r="O705" i="2"/>
  <c r="N706" i="2"/>
  <c r="O193" i="2"/>
  <c r="N194" i="2"/>
  <c r="M194" i="2"/>
  <c r="O984" i="2"/>
  <c r="M985" i="2"/>
  <c r="N985" i="2"/>
  <c r="M473" i="2"/>
  <c r="N473" i="2"/>
  <c r="O472" i="2"/>
  <c r="N840" i="2"/>
  <c r="M840" i="2"/>
  <c r="O839" i="2"/>
  <c r="M328" i="2"/>
  <c r="N328" i="2"/>
  <c r="O327" i="2"/>
  <c r="M1119" i="2"/>
  <c r="O1118" i="2"/>
  <c r="N1119" i="2"/>
  <c r="M607" i="2"/>
  <c r="N607" i="2"/>
  <c r="O606" i="2"/>
  <c r="O94" i="2"/>
  <c r="N95" i="2"/>
  <c r="M95" i="2"/>
  <c r="O453" i="2"/>
  <c r="N454" i="2"/>
  <c r="M454" i="2"/>
  <c r="N1547" i="2"/>
  <c r="M1547" i="2"/>
  <c r="O1546" i="2"/>
  <c r="M1637" i="2"/>
  <c r="O1636" i="2"/>
  <c r="N1637" i="2"/>
  <c r="M1403" i="2"/>
  <c r="N1403" i="2"/>
  <c r="O1402" i="2"/>
  <c r="N1568" i="2"/>
  <c r="M1568" i="2"/>
  <c r="O1567" i="2"/>
  <c r="N1120" i="2"/>
  <c r="M1120" i="2"/>
  <c r="O1119" i="2"/>
  <c r="O1768" i="2"/>
  <c r="M1769" i="2"/>
  <c r="N1769" i="2"/>
  <c r="N1724" i="2"/>
  <c r="O1723" i="2"/>
  <c r="M1724" i="2"/>
  <c r="N1160" i="2"/>
  <c r="O1159" i="2"/>
  <c r="M1160" i="2"/>
  <c r="O1681" i="2"/>
  <c r="M1682" i="2"/>
  <c r="N1682" i="2"/>
  <c r="M1093" i="2"/>
  <c r="O1092" i="2"/>
  <c r="N1093" i="2"/>
  <c r="M1561" i="2"/>
  <c r="N1561" i="2"/>
  <c r="O1560" i="2"/>
  <c r="N900" i="2"/>
  <c r="M900" i="2"/>
  <c r="O899" i="2"/>
  <c r="M1000" i="2"/>
  <c r="N1000" i="2"/>
  <c r="O999" i="2"/>
  <c r="O1100" i="2"/>
  <c r="M1101" i="2"/>
  <c r="N1101" i="2"/>
  <c r="M1638" i="2"/>
  <c r="N1638" i="2"/>
  <c r="O1637" i="2"/>
  <c r="N1022" i="2"/>
  <c r="M1022" i="2"/>
  <c r="O1021" i="2"/>
  <c r="M59" i="2"/>
  <c r="N59" i="2"/>
  <c r="O58" i="2"/>
  <c r="N818" i="2"/>
  <c r="O817" i="2"/>
  <c r="M818" i="2"/>
  <c r="M306" i="2"/>
  <c r="N306" i="2"/>
  <c r="O305" i="2"/>
  <c r="N1097" i="2"/>
  <c r="M1097" i="2"/>
  <c r="O1096" i="2"/>
  <c r="O584" i="2"/>
  <c r="N585" i="2"/>
  <c r="M585" i="2"/>
  <c r="M73" i="2"/>
  <c r="N73" i="2"/>
  <c r="O72" i="2"/>
  <c r="M440" i="2"/>
  <c r="N440" i="2"/>
  <c r="O439" i="2"/>
  <c r="N1231" i="2"/>
  <c r="M1231" i="2"/>
  <c r="O1230" i="2"/>
  <c r="N719" i="2"/>
  <c r="M719" i="2"/>
  <c r="O718" i="2"/>
  <c r="O206" i="2"/>
  <c r="M207" i="2"/>
  <c r="N207" i="2"/>
  <c r="M566" i="2"/>
  <c r="O565" i="2"/>
  <c r="N566" i="2"/>
  <c r="O53" i="2"/>
  <c r="M54" i="2"/>
  <c r="N54" i="2"/>
  <c r="M1605" i="2"/>
  <c r="O1604" i="2"/>
  <c r="N1605" i="2"/>
  <c r="N1627" i="2"/>
  <c r="M1627" i="2"/>
  <c r="O1626" i="2"/>
  <c r="O1671" i="2"/>
  <c r="N1672" i="2"/>
  <c r="M1672" i="2"/>
  <c r="O1358" i="2"/>
  <c r="M1359" i="2"/>
  <c r="N1359" i="2"/>
  <c r="N141" i="2"/>
  <c r="M141" i="2"/>
  <c r="O140" i="2"/>
  <c r="N1780" i="2"/>
  <c r="O1779" i="2"/>
  <c r="M1780" i="2"/>
  <c r="N1251" i="2"/>
  <c r="M1251" i="2"/>
  <c r="O1250" i="2"/>
  <c r="N108" i="2"/>
  <c r="M108" i="2"/>
  <c r="O107" i="2"/>
  <c r="N1182" i="2"/>
  <c r="O1181" i="2"/>
  <c r="M1182" i="2"/>
  <c r="M1617" i="2"/>
  <c r="O1616" i="2"/>
  <c r="N1617" i="2"/>
  <c r="N989" i="2"/>
  <c r="O988" i="2"/>
  <c r="M989" i="2"/>
  <c r="N1091" i="2"/>
  <c r="O1090" i="2"/>
  <c r="M1091" i="2"/>
  <c r="N1190" i="2"/>
  <c r="O1189" i="2"/>
  <c r="M1190" i="2"/>
  <c r="M1694" i="2"/>
  <c r="N1694" i="2"/>
  <c r="O1693" i="2"/>
  <c r="N1112" i="2"/>
  <c r="O1111" i="2"/>
  <c r="M1112" i="2"/>
  <c r="N115" i="2"/>
  <c r="O114" i="2"/>
  <c r="M115" i="2"/>
  <c r="N874" i="2"/>
  <c r="M874" i="2"/>
  <c r="O873" i="2"/>
  <c r="M362" i="2"/>
  <c r="O361" i="2"/>
  <c r="N362" i="2"/>
  <c r="N1153" i="2"/>
  <c r="O1152" i="2"/>
  <c r="M1153" i="2"/>
  <c r="N641" i="2"/>
  <c r="M641" i="2"/>
  <c r="O640" i="2"/>
  <c r="M129" i="2"/>
  <c r="N129" i="2"/>
  <c r="O128" i="2"/>
  <c r="N496" i="2"/>
  <c r="O495" i="2"/>
  <c r="M496" i="2"/>
  <c r="N1287" i="2"/>
  <c r="O1286" i="2"/>
  <c r="M1287" i="2"/>
  <c r="O774" i="2"/>
  <c r="M775" i="2"/>
  <c r="N775" i="2"/>
  <c r="N263" i="2"/>
  <c r="O262" i="2"/>
  <c r="M263" i="2"/>
  <c r="M622" i="2"/>
  <c r="O621" i="2"/>
  <c r="N622" i="2"/>
  <c r="N110" i="2"/>
  <c r="M110" i="2"/>
  <c r="O109" i="2"/>
  <c r="O760" i="2"/>
  <c r="N761" i="2"/>
  <c r="M761" i="2"/>
  <c r="N249" i="2"/>
  <c r="M249" i="2"/>
  <c r="O248" i="2"/>
  <c r="M616" i="2"/>
  <c r="O615" i="2"/>
  <c r="N616" i="2"/>
  <c r="M104" i="2"/>
  <c r="N104" i="2"/>
  <c r="O103" i="2"/>
  <c r="N895" i="2"/>
  <c r="O894" i="2"/>
  <c r="M895" i="2"/>
  <c r="M383" i="2"/>
  <c r="N383" i="2"/>
  <c r="O382" i="2"/>
  <c r="N742" i="2"/>
  <c r="O741" i="2"/>
  <c r="M742" i="2"/>
  <c r="M230" i="2"/>
  <c r="O229" i="2"/>
  <c r="N230" i="2"/>
  <c r="N1699" i="2"/>
  <c r="O1698" i="2"/>
  <c r="M1699" i="2"/>
  <c r="M1689" i="2"/>
  <c r="O1688" i="2"/>
  <c r="N1689" i="2"/>
  <c r="N1635" i="2"/>
  <c r="O1634" i="2"/>
  <c r="M1635" i="2"/>
  <c r="M1495" i="2"/>
  <c r="N1495" i="2"/>
  <c r="O1494" i="2"/>
  <c r="N1696" i="2"/>
  <c r="M1696" i="2"/>
  <c r="O1695" i="2"/>
  <c r="M1389" i="2"/>
  <c r="N1389" i="2"/>
  <c r="O1388" i="2"/>
  <c r="N731" i="2"/>
  <c r="M731" i="2"/>
  <c r="O730" i="2"/>
  <c r="O1315" i="2"/>
  <c r="M1316" i="2"/>
  <c r="N1316" i="2"/>
  <c r="N259" i="2"/>
  <c r="O258" i="2"/>
  <c r="M259" i="2"/>
  <c r="O1259" i="2"/>
  <c r="M1260" i="2"/>
  <c r="N1260" i="2"/>
  <c r="O131" i="2"/>
  <c r="M132" i="2"/>
  <c r="N132" i="2"/>
  <c r="M1067" i="2"/>
  <c r="N1067" i="2"/>
  <c r="O1066" i="2"/>
  <c r="N1166" i="2"/>
  <c r="M1166" i="2"/>
  <c r="O1165" i="2"/>
  <c r="N1268" i="2"/>
  <c r="M1268" i="2"/>
  <c r="O1267" i="2"/>
  <c r="O148" i="2"/>
  <c r="M149" i="2"/>
  <c r="N149" i="2"/>
  <c r="N1189" i="2"/>
  <c r="M1189" i="2"/>
  <c r="O1188" i="2"/>
  <c r="N163" i="2"/>
  <c r="M163" i="2"/>
  <c r="O162" i="2"/>
  <c r="O921" i="2"/>
  <c r="M922" i="2"/>
  <c r="N922" i="2"/>
  <c r="N410" i="2"/>
  <c r="O409" i="2"/>
  <c r="M410" i="2"/>
  <c r="N1201" i="2"/>
  <c r="M1201" i="2"/>
  <c r="O1200" i="2"/>
  <c r="M689" i="2"/>
  <c r="N689" i="2"/>
  <c r="O688" i="2"/>
  <c r="M177" i="2"/>
  <c r="N177" i="2"/>
  <c r="O176" i="2"/>
  <c r="O543" i="2"/>
  <c r="M544" i="2"/>
  <c r="N544" i="2"/>
  <c r="N32" i="2"/>
  <c r="O31" i="2"/>
  <c r="N823" i="2"/>
  <c r="O822" i="2"/>
  <c r="M823" i="2"/>
  <c r="M311" i="2"/>
  <c r="N311" i="2"/>
  <c r="O310" i="2"/>
  <c r="O669" i="2"/>
  <c r="M670" i="2"/>
  <c r="N670" i="2"/>
  <c r="M158" i="2"/>
  <c r="N158" i="2"/>
  <c r="O157" i="2"/>
  <c r="N1288" i="2"/>
  <c r="M1288" i="2"/>
  <c r="O1287" i="2"/>
  <c r="M829" i="2"/>
  <c r="O828" i="2"/>
  <c r="N829" i="2"/>
  <c r="M1757" i="2"/>
  <c r="O1756" i="2"/>
  <c r="N1757" i="2"/>
  <c r="N1703" i="2"/>
  <c r="M1703" i="2"/>
  <c r="O1702" i="2"/>
  <c r="O1123" i="2"/>
  <c r="N1124" i="2"/>
  <c r="M1124" i="2"/>
  <c r="M1629" i="2"/>
  <c r="N1629" i="2"/>
  <c r="O1628" i="2"/>
  <c r="M1384" i="2"/>
  <c r="O1383" i="2"/>
  <c r="N1384" i="2"/>
  <c r="M1436" i="2"/>
  <c r="O1435" i="2"/>
  <c r="N1436" i="2"/>
  <c r="M579" i="2"/>
  <c r="N579" i="2"/>
  <c r="O578" i="2"/>
  <c r="M1394" i="2"/>
  <c r="N1394" i="2"/>
  <c r="O1393" i="2"/>
  <c r="M467" i="2"/>
  <c r="N467" i="2"/>
  <c r="O466" i="2"/>
  <c r="N1259" i="2"/>
  <c r="M1259" i="2"/>
  <c r="O1258" i="2"/>
  <c r="N125" i="2"/>
  <c r="M125" i="2"/>
  <c r="O124" i="2"/>
  <c r="M309" i="2"/>
  <c r="N309" i="2"/>
  <c r="O308" i="2"/>
  <c r="M477" i="2"/>
  <c r="N477" i="2"/>
  <c r="O476" i="2"/>
  <c r="N1350" i="2"/>
  <c r="M1350" i="2"/>
  <c r="O1349" i="2"/>
  <c r="N348" i="2"/>
  <c r="O347" i="2"/>
  <c r="M348" i="2"/>
  <c r="M1042" i="2"/>
  <c r="N1042" i="2"/>
  <c r="O1041" i="2"/>
  <c r="M530" i="2"/>
  <c r="N530" i="2"/>
  <c r="O529" i="2"/>
  <c r="O17" i="2"/>
  <c r="M18" i="2"/>
  <c r="N18" i="2"/>
  <c r="M809" i="2"/>
  <c r="N809" i="2"/>
  <c r="O808" i="2"/>
  <c r="N297" i="2"/>
  <c r="O296" i="2"/>
  <c r="M297" i="2"/>
  <c r="M664" i="2"/>
  <c r="O663" i="2"/>
  <c r="N664" i="2"/>
  <c r="N152" i="2"/>
  <c r="O151" i="2"/>
  <c r="M152" i="2"/>
  <c r="N943" i="2"/>
  <c r="M943" i="2"/>
  <c r="O942" i="2"/>
  <c r="N431" i="2"/>
  <c r="M431" i="2"/>
  <c r="O430" i="2"/>
  <c r="N790" i="2"/>
  <c r="O789" i="2"/>
  <c r="M790" i="2"/>
  <c r="M278" i="2"/>
  <c r="N278" i="2"/>
  <c r="O277" i="2"/>
  <c r="K1741" i="2"/>
  <c r="J1741" i="2"/>
  <c r="J1578" i="2"/>
  <c r="K1578" i="2"/>
  <c r="K1159" i="2"/>
  <c r="J1159" i="2"/>
  <c r="J1414" i="2"/>
  <c r="K1414" i="2"/>
  <c r="J1719" i="2"/>
  <c r="K1719" i="2"/>
  <c r="K1626" i="2"/>
  <c r="J1626" i="2"/>
  <c r="K1283" i="2"/>
  <c r="J1283" i="2"/>
  <c r="J1517" i="2"/>
  <c r="K1517" i="2"/>
  <c r="J1329" i="2"/>
  <c r="K1329" i="2"/>
  <c r="K1780" i="2"/>
  <c r="J1780" i="2"/>
  <c r="K1618" i="2"/>
  <c r="J1618" i="2"/>
  <c r="J1238" i="2"/>
  <c r="K1238" i="2"/>
  <c r="J1552" i="2"/>
  <c r="K1552" i="2"/>
  <c r="K1360" i="2"/>
  <c r="J1360" i="2"/>
  <c r="K1573" i="2"/>
  <c r="J1573" i="2"/>
  <c r="K1793" i="2"/>
  <c r="J1793" i="2"/>
  <c r="K1771" i="2"/>
  <c r="J1771" i="2"/>
  <c r="J1560" i="2"/>
  <c r="K1560" i="2"/>
  <c r="J1086" i="2"/>
  <c r="K1086" i="2"/>
  <c r="J1786" i="2"/>
  <c r="K1786" i="2"/>
  <c r="K1630" i="2"/>
  <c r="J1630" i="2"/>
  <c r="J1437" i="2"/>
  <c r="K1437" i="2"/>
  <c r="J1063" i="2"/>
  <c r="K1063" i="2"/>
  <c r="J1726" i="2"/>
  <c r="K1726" i="2"/>
  <c r="K1657" i="2"/>
  <c r="J1657" i="2"/>
  <c r="J1596" i="2"/>
  <c r="K1596" i="2"/>
  <c r="K1536" i="2"/>
  <c r="J1536" i="2"/>
  <c r="J1476" i="2"/>
  <c r="K1476" i="2"/>
  <c r="J1411" i="2"/>
  <c r="K1411" i="2"/>
  <c r="K1344" i="2"/>
  <c r="J1344" i="2"/>
  <c r="J1280" i="2"/>
  <c r="K1280" i="2"/>
  <c r="J1222" i="2"/>
  <c r="K1222" i="2"/>
  <c r="K1151" i="2"/>
  <c r="J1151" i="2"/>
  <c r="J1091" i="2"/>
  <c r="K1091" i="2"/>
  <c r="J943" i="2"/>
  <c r="K943" i="2"/>
  <c r="K1739" i="2"/>
  <c r="J1739" i="2"/>
  <c r="K1736" i="2"/>
  <c r="J1736" i="2"/>
  <c r="K1678" i="2"/>
  <c r="J1678" i="2"/>
  <c r="K1609" i="2"/>
  <c r="J1609" i="2"/>
  <c r="J1549" i="2"/>
  <c r="K1549" i="2"/>
  <c r="J1481" i="2"/>
  <c r="K1481" i="2"/>
  <c r="J1421" i="2"/>
  <c r="K1421" i="2"/>
  <c r="K1357" i="2"/>
  <c r="J1357" i="2"/>
  <c r="K1293" i="2"/>
  <c r="J1293" i="2"/>
  <c r="J1224" i="2"/>
  <c r="K1224" i="2"/>
  <c r="K1161" i="2"/>
  <c r="J1161" i="2"/>
  <c r="J1096" i="2"/>
  <c r="K1096" i="2"/>
  <c r="K990" i="2"/>
  <c r="J990" i="2"/>
  <c r="K515" i="2"/>
  <c r="J515" i="2"/>
  <c r="K1444" i="2"/>
  <c r="J1444" i="2"/>
  <c r="J1390" i="2"/>
  <c r="K1390" i="2"/>
  <c r="K1323" i="2"/>
  <c r="J1323" i="2"/>
  <c r="K1269" i="2"/>
  <c r="J1269" i="2"/>
  <c r="J1203" i="2"/>
  <c r="K1203" i="2"/>
  <c r="K1140" i="2"/>
  <c r="J1140" i="2"/>
  <c r="K1075" i="2"/>
  <c r="J1075" i="2"/>
  <c r="K969" i="2"/>
  <c r="J969" i="2"/>
  <c r="K1767" i="2"/>
  <c r="J1767" i="2"/>
  <c r="J1704" i="2"/>
  <c r="K1704" i="2"/>
  <c r="J1640" i="2"/>
  <c r="K1640" i="2"/>
  <c r="J1582" i="2"/>
  <c r="K1582" i="2"/>
  <c r="K1519" i="2"/>
  <c r="J1519" i="2"/>
  <c r="J1457" i="2"/>
  <c r="K1457" i="2"/>
  <c r="J1392" i="2"/>
  <c r="K1392" i="2"/>
  <c r="J1320" i="2"/>
  <c r="K1320" i="2"/>
  <c r="K1250" i="2"/>
  <c r="J1250" i="2"/>
  <c r="K1184" i="2"/>
  <c r="J1184" i="2"/>
  <c r="J1121" i="2"/>
  <c r="K1121" i="2"/>
  <c r="J1059" i="2"/>
  <c r="K1059" i="2"/>
  <c r="J898" i="2"/>
  <c r="K898" i="2"/>
  <c r="J656" i="2"/>
  <c r="K656" i="2"/>
  <c r="J1743" i="2"/>
  <c r="K1743" i="2"/>
  <c r="K1677" i="2"/>
  <c r="J1677" i="2"/>
  <c r="J1608" i="2"/>
  <c r="K1608" i="2"/>
  <c r="J1548" i="2"/>
  <c r="K1548" i="2"/>
  <c r="J1472" i="2"/>
  <c r="K1472" i="2"/>
  <c r="J1415" i="2"/>
  <c r="K1415" i="2"/>
  <c r="K1348" i="2"/>
  <c r="J1348" i="2"/>
  <c r="J1297" i="2"/>
  <c r="K1297" i="2"/>
  <c r="K1231" i="2"/>
  <c r="J1231" i="2"/>
  <c r="J1168" i="2"/>
  <c r="K1168" i="2"/>
  <c r="K1105" i="2"/>
  <c r="J1105" i="2"/>
  <c r="K1008" i="2"/>
  <c r="J1008" i="2"/>
  <c r="J1787" i="2"/>
  <c r="K1787" i="2"/>
  <c r="J1761" i="2"/>
  <c r="K1761" i="2"/>
  <c r="K1690" i="2"/>
  <c r="J1690" i="2"/>
  <c r="J1629" i="2"/>
  <c r="K1629" i="2"/>
  <c r="J1563" i="2"/>
  <c r="K1563" i="2"/>
  <c r="J1506" i="2"/>
  <c r="K1506" i="2"/>
  <c r="K1443" i="2"/>
  <c r="J1443" i="2"/>
  <c r="J1376" i="2"/>
  <c r="K1376" i="2"/>
  <c r="K1307" i="2"/>
  <c r="J1307" i="2"/>
  <c r="J1236" i="2"/>
  <c r="K1236" i="2"/>
  <c r="J1173" i="2"/>
  <c r="K1173" i="2"/>
  <c r="J1110" i="2"/>
  <c r="K1110" i="2"/>
  <c r="J1051" i="2"/>
  <c r="K1051" i="2"/>
  <c r="K796" i="2"/>
  <c r="J796" i="2"/>
  <c r="J1422" i="2"/>
  <c r="K1422" i="2"/>
  <c r="K1363" i="2"/>
  <c r="J1363" i="2"/>
  <c r="K1304" i="2"/>
  <c r="J1304" i="2"/>
  <c r="J1241" i="2"/>
  <c r="K1241" i="2"/>
  <c r="K1175" i="2"/>
  <c r="J1175" i="2"/>
  <c r="K1112" i="2"/>
  <c r="J1112" i="2"/>
  <c r="J1007" i="2"/>
  <c r="K1007" i="2"/>
  <c r="K877" i="2"/>
  <c r="J877" i="2"/>
  <c r="J1028" i="2"/>
  <c r="K1028" i="2"/>
  <c r="K966" i="2"/>
  <c r="J966" i="2"/>
  <c r="K895" i="2"/>
  <c r="J895" i="2"/>
  <c r="J832" i="2"/>
  <c r="K832" i="2"/>
  <c r="J769" i="2"/>
  <c r="K769" i="2"/>
  <c r="J661" i="2"/>
  <c r="K661" i="2"/>
  <c r="K441" i="2"/>
  <c r="J441" i="2"/>
  <c r="J871" i="2"/>
  <c r="K871" i="2"/>
  <c r="J808" i="2"/>
  <c r="K808" i="2"/>
  <c r="J748" i="2"/>
  <c r="K748" i="2"/>
  <c r="J606" i="2"/>
  <c r="K606" i="2"/>
  <c r="J1058" i="2"/>
  <c r="K1058" i="2"/>
  <c r="K991" i="2"/>
  <c r="J991" i="2"/>
  <c r="K929" i="2"/>
  <c r="J929" i="2"/>
  <c r="K863" i="2"/>
  <c r="J863" i="2"/>
  <c r="K800" i="2"/>
  <c r="J800" i="2"/>
  <c r="K722" i="2"/>
  <c r="J722" i="2"/>
  <c r="J512" i="2"/>
  <c r="K512" i="2"/>
  <c r="K1042" i="2"/>
  <c r="J1042" i="2"/>
  <c r="J978" i="2"/>
  <c r="K978" i="2"/>
  <c r="J918" i="2"/>
  <c r="K918" i="2"/>
  <c r="J847" i="2"/>
  <c r="K847" i="2"/>
  <c r="J784" i="2"/>
  <c r="K784" i="2"/>
  <c r="J735" i="2"/>
  <c r="K735" i="2"/>
  <c r="K583" i="2"/>
  <c r="J583" i="2"/>
  <c r="K1037" i="2"/>
  <c r="J1037" i="2"/>
  <c r="J970" i="2"/>
  <c r="K970" i="2"/>
  <c r="J907" i="2"/>
  <c r="K907" i="2"/>
  <c r="K844" i="2"/>
  <c r="J844" i="2"/>
  <c r="K781" i="2"/>
  <c r="J781" i="2"/>
  <c r="J674" i="2"/>
  <c r="K674" i="2"/>
  <c r="J415" i="2"/>
  <c r="K415" i="2"/>
  <c r="J1034" i="2"/>
  <c r="K1034" i="2"/>
  <c r="J967" i="2"/>
  <c r="K967" i="2"/>
  <c r="K904" i="2"/>
  <c r="J904" i="2"/>
  <c r="K841" i="2"/>
  <c r="J841" i="2"/>
  <c r="J778" i="2"/>
  <c r="K778" i="2"/>
  <c r="J678" i="2"/>
  <c r="K678" i="2"/>
  <c r="K444" i="2"/>
  <c r="J444" i="2"/>
  <c r="K893" i="2"/>
  <c r="J893" i="2"/>
  <c r="K830" i="2"/>
  <c r="J830" i="2"/>
  <c r="K759" i="2"/>
  <c r="J759" i="2"/>
  <c r="J730" i="2"/>
  <c r="K730" i="2"/>
  <c r="K549" i="2"/>
  <c r="J549" i="2"/>
  <c r="J721" i="2"/>
  <c r="K721" i="2"/>
  <c r="J658" i="2"/>
  <c r="K658" i="2"/>
  <c r="J595" i="2"/>
  <c r="K595" i="2"/>
  <c r="K541" i="2"/>
  <c r="J541" i="2"/>
  <c r="J478" i="2"/>
  <c r="K478" i="2"/>
  <c r="K407" i="2"/>
  <c r="J407" i="2"/>
  <c r="J183" i="2"/>
  <c r="K183" i="2"/>
  <c r="J697" i="2"/>
  <c r="K697" i="2"/>
  <c r="J634" i="2"/>
  <c r="K634" i="2"/>
  <c r="J574" i="2"/>
  <c r="K574" i="2"/>
  <c r="J506" i="2"/>
  <c r="K506" i="2"/>
  <c r="K443" i="2"/>
  <c r="J443" i="2"/>
  <c r="J373" i="2"/>
  <c r="K373" i="2"/>
  <c r="K214" i="2"/>
  <c r="J214" i="2"/>
  <c r="K731" i="2"/>
  <c r="J731" i="2"/>
  <c r="K665" i="2"/>
  <c r="J665" i="2"/>
  <c r="J602" i="2"/>
  <c r="K602" i="2"/>
  <c r="J535" i="2"/>
  <c r="K535" i="2"/>
  <c r="K472" i="2"/>
  <c r="J472" i="2"/>
  <c r="K409" i="2"/>
  <c r="J409" i="2"/>
  <c r="J307" i="2"/>
  <c r="K307" i="2"/>
  <c r="J649" i="2"/>
  <c r="K649" i="2"/>
  <c r="J584" i="2"/>
  <c r="K584" i="2"/>
  <c r="J524" i="2"/>
  <c r="K524" i="2"/>
  <c r="K461" i="2"/>
  <c r="J461" i="2"/>
  <c r="J398" i="2"/>
  <c r="K398" i="2"/>
  <c r="K222" i="2"/>
  <c r="J222" i="2"/>
  <c r="K717" i="2"/>
  <c r="J717" i="2"/>
  <c r="K654" i="2"/>
  <c r="J654" i="2"/>
  <c r="K581" i="2"/>
  <c r="J581" i="2"/>
  <c r="K513" i="2"/>
  <c r="J513" i="2"/>
  <c r="J450" i="2"/>
  <c r="K450" i="2"/>
  <c r="J388" i="2"/>
  <c r="K388" i="2"/>
  <c r="K220" i="2"/>
  <c r="J220" i="2"/>
  <c r="J625" i="2"/>
  <c r="K625" i="2"/>
  <c r="K570" i="2"/>
  <c r="J570" i="2"/>
  <c r="K510" i="2"/>
  <c r="J510" i="2"/>
  <c r="K439" i="2"/>
  <c r="J439" i="2"/>
  <c r="J262" i="2"/>
  <c r="K262" i="2"/>
  <c r="J370" i="2"/>
  <c r="K370" i="2"/>
  <c r="K304" i="2"/>
  <c r="J304" i="2"/>
  <c r="K244" i="2"/>
  <c r="J244" i="2"/>
  <c r="K180" i="2"/>
  <c r="J180" i="2"/>
  <c r="J112" i="2"/>
  <c r="K112" i="2"/>
  <c r="K72" i="2"/>
  <c r="J72" i="2"/>
  <c r="J372" i="2"/>
  <c r="K372" i="2"/>
  <c r="J306" i="2"/>
  <c r="K306" i="2"/>
  <c r="K246" i="2"/>
  <c r="J246" i="2"/>
  <c r="J182" i="2"/>
  <c r="K182" i="2"/>
  <c r="J114" i="2"/>
  <c r="K114" i="2"/>
  <c r="K51" i="2"/>
  <c r="J51" i="2"/>
  <c r="K345" i="2"/>
  <c r="J345" i="2"/>
  <c r="K285" i="2"/>
  <c r="J285" i="2"/>
  <c r="K216" i="2"/>
  <c r="J216" i="2"/>
  <c r="K153" i="2"/>
  <c r="J153" i="2"/>
  <c r="J102" i="2"/>
  <c r="K102" i="2"/>
  <c r="K287" i="2"/>
  <c r="J287" i="2"/>
  <c r="K229" i="2"/>
  <c r="J229" i="2"/>
  <c r="K163" i="2"/>
  <c r="J163" i="2"/>
  <c r="K74" i="2"/>
  <c r="J74" i="2"/>
  <c r="K371" i="2"/>
  <c r="J371" i="2"/>
  <c r="J305" i="2"/>
  <c r="K305" i="2"/>
  <c r="K245" i="2"/>
  <c r="J245" i="2"/>
  <c r="K181" i="2"/>
  <c r="J181" i="2"/>
  <c r="K113" i="2"/>
  <c r="J113" i="2"/>
  <c r="K33" i="2"/>
  <c r="J33" i="2"/>
  <c r="K368" i="2"/>
  <c r="J368" i="2"/>
  <c r="J310" i="2"/>
  <c r="K310" i="2"/>
  <c r="J242" i="2"/>
  <c r="K242" i="2"/>
  <c r="J186" i="2"/>
  <c r="K186" i="2"/>
  <c r="J123" i="2"/>
  <c r="K123" i="2"/>
  <c r="K53" i="2"/>
  <c r="J53" i="2"/>
  <c r="K14" i="2"/>
  <c r="J14" i="2"/>
  <c r="J82" i="2"/>
  <c r="K82" i="2"/>
  <c r="J43" i="2"/>
  <c r="K43" i="2"/>
  <c r="J42" i="2"/>
  <c r="K42" i="2"/>
  <c r="N1732" i="2"/>
  <c r="O1731" i="2"/>
  <c r="M1732" i="2"/>
  <c r="M482" i="2"/>
  <c r="N482" i="2"/>
  <c r="O481" i="2"/>
  <c r="N1792" i="2"/>
  <c r="M1792" i="2"/>
  <c r="O1791" i="2"/>
  <c r="M16" i="2"/>
  <c r="N16" i="2"/>
  <c r="O15" i="2"/>
  <c r="O1495" i="2"/>
  <c r="M1496" i="2"/>
  <c r="N1496" i="2"/>
  <c r="N1746" i="2"/>
  <c r="O1745" i="2"/>
  <c r="M1746" i="2"/>
  <c r="M10" i="2"/>
  <c r="N10" i="2"/>
  <c r="O9" i="2"/>
  <c r="N1748" i="2"/>
  <c r="O1747" i="2"/>
  <c r="M1748" i="2"/>
  <c r="M999" i="2"/>
  <c r="O998" i="2"/>
  <c r="N999" i="2"/>
  <c r="M1454" i="2"/>
  <c r="O1453" i="2"/>
  <c r="N1454" i="2"/>
  <c r="N1675" i="2"/>
  <c r="O1674" i="2"/>
  <c r="M1675" i="2"/>
  <c r="N442" i="2"/>
  <c r="M442" i="2"/>
  <c r="O441" i="2"/>
  <c r="N277" i="2"/>
  <c r="M277" i="2"/>
  <c r="O276" i="2"/>
  <c r="M462" i="2"/>
  <c r="N462" i="2"/>
  <c r="O461" i="2"/>
  <c r="M1535" i="2"/>
  <c r="N1535" i="2"/>
  <c r="O1534" i="2"/>
  <c r="O35" i="2"/>
  <c r="M36" i="2"/>
  <c r="N36" i="2"/>
  <c r="N139" i="2"/>
  <c r="M139" i="2"/>
  <c r="O138" i="2"/>
  <c r="M4" i="2"/>
  <c r="N4" i="2"/>
  <c r="O3" i="2"/>
  <c r="Q3" i="2" s="1"/>
  <c r="M1030" i="2"/>
  <c r="N1030" i="2"/>
  <c r="O1029" i="2"/>
  <c r="M1404" i="2"/>
  <c r="O1403" i="2"/>
  <c r="N1404" i="2"/>
  <c r="M1302" i="2"/>
  <c r="O1301" i="2"/>
  <c r="N1302" i="2"/>
  <c r="N1289" i="2"/>
  <c r="M1289" i="2"/>
  <c r="O1288" i="2"/>
  <c r="N911" i="2"/>
  <c r="O910" i="2"/>
  <c r="M911" i="2"/>
  <c r="O1295" i="2"/>
  <c r="N1296" i="2"/>
  <c r="M1296" i="2"/>
  <c r="O642" i="2"/>
  <c r="N643" i="2"/>
  <c r="M643" i="2"/>
  <c r="N541" i="2"/>
  <c r="M541" i="2"/>
  <c r="O540" i="2"/>
  <c r="O41" i="2"/>
  <c r="M42" i="2"/>
  <c r="N42" i="2"/>
  <c r="M302" i="2"/>
  <c r="O301" i="2"/>
  <c r="N302" i="2"/>
  <c r="M575" i="2"/>
  <c r="N575" i="2"/>
  <c r="O574" i="2"/>
  <c r="M340" i="2"/>
  <c r="O339" i="2"/>
  <c r="N340" i="2"/>
  <c r="M333" i="2"/>
  <c r="N333" i="2"/>
  <c r="O332" i="2"/>
  <c r="M90" i="2"/>
  <c r="N90" i="2"/>
  <c r="O89" i="2"/>
  <c r="M503" i="2"/>
  <c r="N503" i="2"/>
  <c r="O502" i="2"/>
  <c r="M1733" i="2"/>
  <c r="N1733" i="2"/>
  <c r="O1732" i="2"/>
  <c r="J1720" i="2"/>
  <c r="K1720" i="2"/>
  <c r="N1058" i="2"/>
  <c r="M1058" i="2"/>
  <c r="O1057" i="2"/>
  <c r="M629" i="2"/>
  <c r="N629" i="2"/>
  <c r="O628" i="2"/>
  <c r="O806" i="2"/>
  <c r="N807" i="2"/>
  <c r="M807" i="2"/>
  <c r="N902" i="2"/>
  <c r="M902" i="2"/>
  <c r="O901" i="2"/>
  <c r="N912" i="2"/>
  <c r="M912" i="2"/>
  <c r="O911" i="2"/>
  <c r="M620" i="2"/>
  <c r="N620" i="2"/>
  <c r="O619" i="2"/>
  <c r="N1386" i="2"/>
  <c r="O1385" i="2"/>
  <c r="M1386" i="2"/>
  <c r="M1493" i="2"/>
  <c r="N1493" i="2"/>
  <c r="O1492" i="2"/>
  <c r="N1326" i="2"/>
  <c r="M1326" i="2"/>
  <c r="O1325" i="2"/>
  <c r="N1726" i="2"/>
  <c r="M1726" i="2"/>
  <c r="O1725" i="2"/>
  <c r="O587" i="2"/>
  <c r="M588" i="2"/>
  <c r="N588" i="2"/>
  <c r="N788" i="2"/>
  <c r="M788" i="2"/>
  <c r="O787" i="2"/>
  <c r="N84" i="2"/>
  <c r="O83" i="2"/>
  <c r="M84" i="2"/>
  <c r="M1323" i="2"/>
  <c r="O1322" i="2"/>
  <c r="N1323" i="2"/>
  <c r="O179" i="2"/>
  <c r="N180" i="2"/>
  <c r="M180" i="2"/>
  <c r="M1461" i="2"/>
  <c r="N1461" i="2"/>
  <c r="O1460" i="2"/>
  <c r="M1600" i="2"/>
  <c r="N1600" i="2"/>
  <c r="O1599" i="2"/>
  <c r="N1084" i="2"/>
  <c r="O1083" i="2"/>
  <c r="M1084" i="2"/>
  <c r="M924" i="2"/>
  <c r="N924" i="2"/>
  <c r="O923" i="2"/>
  <c r="N11" i="2"/>
  <c r="O10" i="2"/>
  <c r="M11" i="2"/>
  <c r="M392" i="2"/>
  <c r="N392" i="2"/>
  <c r="O391" i="2"/>
  <c r="O517" i="2"/>
  <c r="M518" i="2"/>
  <c r="N518" i="2"/>
  <c r="M1375" i="2"/>
  <c r="N1375" i="2"/>
  <c r="O1374" i="2"/>
  <c r="N140" i="2"/>
  <c r="O139" i="2"/>
  <c r="M140" i="2"/>
  <c r="N1204" i="2"/>
  <c r="M1204" i="2"/>
  <c r="O1203" i="2"/>
  <c r="O881" i="2"/>
  <c r="N882" i="2"/>
  <c r="M882" i="2"/>
  <c r="O503" i="2"/>
  <c r="M504" i="2"/>
  <c r="N504" i="2"/>
  <c r="M630" i="2"/>
  <c r="N630" i="2"/>
  <c r="O629" i="2"/>
  <c r="N1755" i="2"/>
  <c r="M1755" i="2"/>
  <c r="O1754" i="2"/>
  <c r="N1284" i="2"/>
  <c r="M1284" i="2"/>
  <c r="O1283" i="2"/>
  <c r="M1291" i="2"/>
  <c r="O1290" i="2"/>
  <c r="N1291" i="2"/>
  <c r="N426" i="2"/>
  <c r="O425" i="2"/>
  <c r="M426" i="2"/>
  <c r="N560" i="2"/>
  <c r="O559" i="2"/>
  <c r="M560" i="2"/>
  <c r="N174" i="2"/>
  <c r="M174" i="2"/>
  <c r="O173" i="2"/>
  <c r="M959" i="2"/>
  <c r="O958" i="2"/>
  <c r="N959" i="2"/>
  <c r="N1795" i="2"/>
  <c r="M1795" i="2"/>
  <c r="O1794" i="2"/>
  <c r="M1517" i="2"/>
  <c r="O1516" i="2"/>
  <c r="N1517" i="2"/>
  <c r="M316" i="2"/>
  <c r="O315" i="2"/>
  <c r="N316" i="2"/>
  <c r="O1289" i="2"/>
  <c r="M1290" i="2"/>
  <c r="N1290" i="2"/>
  <c r="O752" i="2"/>
  <c r="M753" i="2"/>
  <c r="N753" i="2"/>
  <c r="N887" i="2"/>
  <c r="O886" i="2"/>
  <c r="M887" i="2"/>
  <c r="M1419" i="2"/>
  <c r="O1418" i="2"/>
  <c r="N1419" i="2"/>
  <c r="N253" i="2"/>
  <c r="O252" i="2"/>
  <c r="M253" i="2"/>
  <c r="N748" i="2"/>
  <c r="O747" i="2"/>
  <c r="M748" i="2"/>
  <c r="N315" i="2"/>
  <c r="M315" i="2"/>
  <c r="O314" i="2"/>
  <c r="N517" i="2"/>
  <c r="M517" i="2"/>
  <c r="O516" i="2"/>
  <c r="M873" i="2"/>
  <c r="O872" i="2"/>
  <c r="N873" i="2"/>
  <c r="M1007" i="2"/>
  <c r="O1006" i="2"/>
  <c r="N1007" i="2"/>
  <c r="J1585" i="2"/>
  <c r="K1585" i="2"/>
  <c r="J1647" i="2"/>
  <c r="K1647" i="2"/>
  <c r="J1794" i="2"/>
  <c r="K1794" i="2"/>
  <c r="J1461" i="2"/>
  <c r="K1461" i="2"/>
  <c r="K1785" i="2"/>
  <c r="J1785" i="2"/>
  <c r="J1607" i="2"/>
  <c r="K1607" i="2"/>
  <c r="K1734" i="2"/>
  <c r="J1734" i="2"/>
  <c r="K1484" i="2"/>
  <c r="J1484" i="2"/>
  <c r="K1227" i="2"/>
  <c r="J1227" i="2"/>
  <c r="K1752" i="2"/>
  <c r="J1752" i="2"/>
  <c r="J1554" i="2"/>
  <c r="K1554" i="2"/>
  <c r="J1429" i="2"/>
  <c r="K1429" i="2"/>
  <c r="K1298" i="2"/>
  <c r="J1298" i="2"/>
  <c r="K1169" i="2"/>
  <c r="J1169" i="2"/>
  <c r="J1018" i="2"/>
  <c r="K1018" i="2"/>
  <c r="J1452" i="2"/>
  <c r="K1452" i="2"/>
  <c r="K1277" i="2"/>
  <c r="J1277" i="2"/>
  <c r="J1148" i="2"/>
  <c r="K1148" i="2"/>
  <c r="K1772" i="2"/>
  <c r="J1772" i="2"/>
  <c r="J1118" i="2"/>
  <c r="K1118" i="2"/>
  <c r="N448" i="2"/>
  <c r="M448" i="2"/>
  <c r="O447" i="2"/>
  <c r="N1319" i="2"/>
  <c r="M1319" i="2"/>
  <c r="O1318" i="2"/>
  <c r="M220" i="2"/>
  <c r="N220" i="2"/>
  <c r="O219" i="2"/>
  <c r="M635" i="2"/>
  <c r="O634" i="2"/>
  <c r="N635" i="2"/>
  <c r="O890" i="2"/>
  <c r="N891" i="2"/>
  <c r="M891" i="2"/>
  <c r="O507" i="2"/>
  <c r="M508" i="2"/>
  <c r="N508" i="2"/>
  <c r="M994" i="2"/>
  <c r="N994" i="2"/>
  <c r="O993" i="2"/>
  <c r="M446" i="2"/>
  <c r="N446" i="2"/>
  <c r="O445" i="2"/>
  <c r="M1173" i="2"/>
  <c r="O1172" i="2"/>
  <c r="N1173" i="2"/>
  <c r="M1558" i="2"/>
  <c r="N1558" i="2"/>
  <c r="O1557" i="2"/>
  <c r="M272" i="2"/>
  <c r="N272" i="2"/>
  <c r="O271" i="2"/>
  <c r="M772" i="2"/>
  <c r="N772" i="2"/>
  <c r="O771" i="2"/>
  <c r="N68" i="2"/>
  <c r="O67" i="2"/>
  <c r="M68" i="2"/>
  <c r="M890" i="2"/>
  <c r="N890" i="2"/>
  <c r="O889" i="2"/>
  <c r="M318" i="2"/>
  <c r="N318" i="2"/>
  <c r="O317" i="2"/>
  <c r="O1555" i="2"/>
  <c r="N1556" i="2"/>
  <c r="M1556" i="2"/>
  <c r="M587" i="2"/>
  <c r="N587" i="2"/>
  <c r="O586" i="2"/>
  <c r="N784" i="2"/>
  <c r="M784" i="2"/>
  <c r="O783" i="2"/>
  <c r="N1551" i="2"/>
  <c r="M1551" i="2"/>
  <c r="O1550" i="2"/>
  <c r="N1014" i="2"/>
  <c r="M1014" i="2"/>
  <c r="O1013" i="2"/>
  <c r="N314" i="2"/>
  <c r="M314" i="2"/>
  <c r="O313" i="2"/>
  <c r="N1333" i="2"/>
  <c r="M1333" i="2"/>
  <c r="O1332" i="2"/>
  <c r="M1544" i="2"/>
  <c r="O1543" i="2"/>
  <c r="N1544" i="2"/>
  <c r="N1243" i="2"/>
  <c r="O1242" i="2"/>
  <c r="M1243" i="2"/>
  <c r="O416" i="2"/>
  <c r="N417" i="2"/>
  <c r="M417" i="2"/>
  <c r="N1776" i="2"/>
  <c r="M1776" i="2"/>
  <c r="O1775" i="2"/>
  <c r="N1527" i="2"/>
  <c r="M1527" i="2"/>
  <c r="O1526" i="2"/>
  <c r="M787" i="2"/>
  <c r="N787" i="2"/>
  <c r="O786" i="2"/>
  <c r="N1082" i="2"/>
  <c r="M1082" i="2"/>
  <c r="O1081" i="2"/>
  <c r="M654" i="2"/>
  <c r="N654" i="2"/>
  <c r="O653" i="2"/>
  <c r="M1507" i="2"/>
  <c r="N1507" i="2"/>
  <c r="O1506" i="2"/>
  <c r="M683" i="2"/>
  <c r="N683" i="2"/>
  <c r="O682" i="2"/>
  <c r="M1428" i="2"/>
  <c r="O1427" i="2"/>
  <c r="N1428" i="2"/>
  <c r="M901" i="2"/>
  <c r="N901" i="2"/>
  <c r="O900" i="2"/>
  <c r="M1077" i="2"/>
  <c r="O1076" i="2"/>
  <c r="N1077" i="2"/>
  <c r="N1342" i="2"/>
  <c r="M1342" i="2"/>
  <c r="O1341" i="2"/>
  <c r="N698" i="2"/>
  <c r="O697" i="2"/>
  <c r="M698" i="2"/>
  <c r="M401" i="2"/>
  <c r="N401" i="2"/>
  <c r="O400" i="2"/>
  <c r="N535" i="2"/>
  <c r="M535" i="2"/>
  <c r="O534" i="2"/>
  <c r="N1750" i="2"/>
  <c r="O1749" i="2"/>
  <c r="M1750" i="2"/>
  <c r="N1790" i="2"/>
  <c r="M1790" i="2"/>
  <c r="O1789" i="2"/>
  <c r="M493" i="2"/>
  <c r="N493" i="2"/>
  <c r="O492" i="2"/>
  <c r="M931" i="2"/>
  <c r="N931" i="2"/>
  <c r="O930" i="2"/>
  <c r="O1584" i="2"/>
  <c r="M1585" i="2"/>
  <c r="N1585" i="2"/>
  <c r="N245" i="2"/>
  <c r="M245" i="2"/>
  <c r="O244" i="2"/>
  <c r="N732" i="2"/>
  <c r="O731" i="2"/>
  <c r="M732" i="2"/>
  <c r="N330" i="2"/>
  <c r="O329" i="2"/>
  <c r="M330" i="2"/>
  <c r="M720" i="2"/>
  <c r="O719" i="2"/>
  <c r="N720" i="2"/>
  <c r="N846" i="2"/>
  <c r="O845" i="2"/>
  <c r="M846" i="2"/>
  <c r="N1483" i="2"/>
  <c r="M1483" i="2"/>
  <c r="O1482" i="2"/>
  <c r="M1729" i="2"/>
  <c r="N1729" i="2"/>
  <c r="O1728" i="2"/>
  <c r="N13" i="2"/>
  <c r="M13" i="2"/>
  <c r="O12" i="2"/>
  <c r="M387" i="2"/>
  <c r="N387" i="2"/>
  <c r="O386" i="2"/>
  <c r="M1377" i="2"/>
  <c r="N1377" i="2"/>
  <c r="O1376" i="2"/>
  <c r="O1075" i="2"/>
  <c r="N1076" i="2"/>
  <c r="M1076" i="2"/>
  <c r="N148" i="2"/>
  <c r="M148" i="2"/>
  <c r="O147" i="2"/>
  <c r="N122" i="2"/>
  <c r="M122" i="2"/>
  <c r="O121" i="2"/>
  <c r="M400" i="2"/>
  <c r="N400" i="2"/>
  <c r="O399" i="2"/>
  <c r="M526" i="2"/>
  <c r="N526" i="2"/>
  <c r="O525" i="2"/>
  <c r="M1387" i="2"/>
  <c r="O1386" i="2"/>
  <c r="N1387" i="2"/>
  <c r="M1677" i="2"/>
  <c r="N1677" i="2"/>
  <c r="O1676" i="2"/>
  <c r="O1251" i="2"/>
  <c r="M1252" i="2"/>
  <c r="N1252" i="2"/>
  <c r="M1474" i="2"/>
  <c r="N1474" i="2"/>
  <c r="O1473" i="2"/>
  <c r="N804" i="2"/>
  <c r="M804" i="2"/>
  <c r="O803" i="2"/>
  <c r="N244" i="2"/>
  <c r="O243" i="2"/>
  <c r="M244" i="2"/>
  <c r="M1122" i="2"/>
  <c r="O1121" i="2"/>
  <c r="N1122" i="2"/>
  <c r="M1041" i="2"/>
  <c r="N1041" i="2"/>
  <c r="O1040" i="2"/>
  <c r="M1175" i="2"/>
  <c r="N1175" i="2"/>
  <c r="O1174" i="2"/>
  <c r="N3" i="2"/>
  <c r="M3" i="2"/>
  <c r="O2" i="2"/>
  <c r="N299" i="2"/>
  <c r="M299" i="2"/>
  <c r="O298" i="2"/>
  <c r="N1072" i="2"/>
  <c r="M1072" i="2"/>
  <c r="O1071" i="2"/>
  <c r="O1491" i="2"/>
  <c r="M1492" i="2"/>
  <c r="N1492" i="2"/>
  <c r="O1003" i="2"/>
  <c r="N1004" i="2"/>
  <c r="M1004" i="2"/>
  <c r="N1180" i="2"/>
  <c r="O1179" i="2"/>
  <c r="M1180" i="2"/>
  <c r="N1406" i="2"/>
  <c r="M1406" i="2"/>
  <c r="O1405" i="2"/>
  <c r="O761" i="2"/>
  <c r="N762" i="2"/>
  <c r="M762" i="2"/>
  <c r="M481" i="2"/>
  <c r="O480" i="2"/>
  <c r="N481" i="2"/>
  <c r="N615" i="2"/>
  <c r="M615" i="2"/>
  <c r="O614" i="2"/>
  <c r="M1589" i="2"/>
  <c r="N1589" i="2"/>
  <c r="O1588" i="2"/>
  <c r="M491" i="2"/>
  <c r="N491" i="2"/>
  <c r="O490" i="2"/>
  <c r="O931" i="2"/>
  <c r="M932" i="2"/>
  <c r="N932" i="2"/>
  <c r="O1776" i="2"/>
  <c r="N1777" i="2"/>
  <c r="M1777" i="2"/>
  <c r="M1344" i="2"/>
  <c r="O1343" i="2"/>
  <c r="N1344" i="2"/>
  <c r="N37" i="2"/>
  <c r="M37" i="2"/>
  <c r="O36" i="2"/>
  <c r="M1608" i="2"/>
  <c r="N1608" i="2"/>
  <c r="O1607" i="2"/>
  <c r="O1547" i="2"/>
  <c r="M1548" i="2"/>
  <c r="N1548" i="2"/>
  <c r="N876" i="2"/>
  <c r="M876" i="2"/>
  <c r="O875" i="2"/>
  <c r="M1506" i="2"/>
  <c r="O1505" i="2"/>
  <c r="N1506" i="2"/>
  <c r="O763" i="2"/>
  <c r="M764" i="2"/>
  <c r="N764" i="2"/>
  <c r="M1385" i="2"/>
  <c r="N1385" i="2"/>
  <c r="O1384" i="2"/>
  <c r="M443" i="2"/>
  <c r="N443" i="2"/>
  <c r="O442" i="2"/>
  <c r="M611" i="2"/>
  <c r="N611" i="2"/>
  <c r="O610" i="2"/>
  <c r="M779" i="2"/>
  <c r="N779" i="2"/>
  <c r="O778" i="2"/>
  <c r="M1462" i="2"/>
  <c r="N1462" i="2"/>
  <c r="O1461" i="2"/>
  <c r="O644" i="2"/>
  <c r="N645" i="2"/>
  <c r="M645" i="2"/>
  <c r="N1154" i="2"/>
  <c r="M1154" i="2"/>
  <c r="O1153" i="2"/>
  <c r="O641" i="2"/>
  <c r="M642" i="2"/>
  <c r="N642" i="2"/>
  <c r="N130" i="2"/>
  <c r="M130" i="2"/>
  <c r="O129" i="2"/>
  <c r="M921" i="2"/>
  <c r="O920" i="2"/>
  <c r="N921" i="2"/>
  <c r="M409" i="2"/>
  <c r="N409" i="2"/>
  <c r="O408" i="2"/>
  <c r="O775" i="2"/>
  <c r="N776" i="2"/>
  <c r="M776" i="2"/>
  <c r="O263" i="2"/>
  <c r="N264" i="2"/>
  <c r="M264" i="2"/>
  <c r="N1055" i="2"/>
  <c r="M1055" i="2"/>
  <c r="O1054" i="2"/>
  <c r="M543" i="2"/>
  <c r="N543" i="2"/>
  <c r="O542" i="2"/>
  <c r="O30" i="2"/>
  <c r="N31" i="2"/>
  <c r="M31" i="2"/>
  <c r="N390" i="2"/>
  <c r="M390" i="2"/>
  <c r="O389" i="2"/>
  <c r="N1261" i="2"/>
  <c r="M1261" i="2"/>
  <c r="O1260" i="2"/>
  <c r="M1381" i="2"/>
  <c r="N1381" i="2"/>
  <c r="O1380" i="2"/>
  <c r="N747" i="2"/>
  <c r="M747" i="2"/>
  <c r="O746" i="2"/>
  <c r="O1439" i="2"/>
  <c r="N1440" i="2"/>
  <c r="M1440" i="2"/>
  <c r="M596" i="2"/>
  <c r="N596" i="2"/>
  <c r="O595" i="2"/>
  <c r="N1691" i="2"/>
  <c r="M1691" i="2"/>
  <c r="O1690" i="2"/>
  <c r="N1660" i="2"/>
  <c r="M1660" i="2"/>
  <c r="O1659" i="2"/>
  <c r="M1059" i="2"/>
  <c r="N1059" i="2"/>
  <c r="O1058" i="2"/>
  <c r="N1618" i="2"/>
  <c r="O1617" i="2"/>
  <c r="M1618" i="2"/>
  <c r="N990" i="2"/>
  <c r="M990" i="2"/>
  <c r="O989" i="2"/>
  <c r="M1497" i="2"/>
  <c r="N1497" i="2"/>
  <c r="O1496" i="2"/>
  <c r="O739" i="2"/>
  <c r="N740" i="2"/>
  <c r="M740" i="2"/>
  <c r="M899" i="2"/>
  <c r="O898" i="2"/>
  <c r="N899" i="2"/>
  <c r="M998" i="2"/>
  <c r="N998" i="2"/>
  <c r="O997" i="2"/>
  <c r="M1574" i="2"/>
  <c r="O1573" i="2"/>
  <c r="N1574" i="2"/>
  <c r="M920" i="2"/>
  <c r="N920" i="2"/>
  <c r="O919" i="2"/>
  <c r="N1266" i="2"/>
  <c r="O1265" i="2"/>
  <c r="M1266" i="2"/>
  <c r="N754" i="2"/>
  <c r="O753" i="2"/>
  <c r="M754" i="2"/>
  <c r="M242" i="2"/>
  <c r="N242" i="2"/>
  <c r="O241" i="2"/>
  <c r="M1033" i="2"/>
  <c r="N1033" i="2"/>
  <c r="O1032" i="2"/>
  <c r="N521" i="2"/>
  <c r="M521" i="2"/>
  <c r="O520" i="2"/>
  <c r="M6" i="2"/>
  <c r="N6" i="2"/>
  <c r="O5" i="2"/>
  <c r="M376" i="2"/>
  <c r="O375" i="2"/>
  <c r="N376" i="2"/>
  <c r="M1167" i="2"/>
  <c r="N1167" i="2"/>
  <c r="O1166" i="2"/>
  <c r="O654" i="2"/>
  <c r="M655" i="2"/>
  <c r="N655" i="2"/>
  <c r="N143" i="2"/>
  <c r="O142" i="2"/>
  <c r="M143" i="2"/>
  <c r="O501" i="2"/>
  <c r="N502" i="2"/>
  <c r="M502" i="2"/>
  <c r="N2" i="2"/>
  <c r="M2" i="2"/>
  <c r="O1348" i="2"/>
  <c r="M1349" i="2"/>
  <c r="N1349" i="2"/>
  <c r="M1371" i="2"/>
  <c r="O1370" i="2"/>
  <c r="N1371" i="2"/>
  <c r="N1552" i="2"/>
  <c r="O1551" i="2"/>
  <c r="M1552" i="2"/>
  <c r="O1068" i="2"/>
  <c r="M1069" i="2"/>
  <c r="N1069" i="2"/>
  <c r="M1760" i="2"/>
  <c r="N1760" i="2"/>
  <c r="O1759" i="2"/>
  <c r="N1716" i="2"/>
  <c r="M1716" i="2"/>
  <c r="O1715" i="2"/>
  <c r="N1148" i="2"/>
  <c r="M1148" i="2"/>
  <c r="O1147" i="2"/>
  <c r="M1674" i="2"/>
  <c r="N1674" i="2"/>
  <c r="O1673" i="2"/>
  <c r="N1080" i="2"/>
  <c r="O1079" i="2"/>
  <c r="M1080" i="2"/>
  <c r="O1552" i="2"/>
  <c r="N1553" i="2"/>
  <c r="M1553" i="2"/>
  <c r="N886" i="2"/>
  <c r="M886" i="2"/>
  <c r="O885" i="2"/>
  <c r="N988" i="2"/>
  <c r="M988" i="2"/>
  <c r="O987" i="2"/>
  <c r="N1088" i="2"/>
  <c r="O1087" i="2"/>
  <c r="M1088" i="2"/>
  <c r="M1630" i="2"/>
  <c r="N1630" i="2"/>
  <c r="O1629" i="2"/>
  <c r="M1011" i="2"/>
  <c r="N1011" i="2"/>
  <c r="O1010" i="2"/>
  <c r="N51" i="2"/>
  <c r="O50" i="2"/>
  <c r="M51" i="2"/>
  <c r="O809" i="2"/>
  <c r="N810" i="2"/>
  <c r="M810" i="2"/>
  <c r="M298" i="2"/>
  <c r="N298" i="2"/>
  <c r="O297" i="2"/>
  <c r="N1089" i="2"/>
  <c r="M1089" i="2"/>
  <c r="O1088" i="2"/>
  <c r="M577" i="2"/>
  <c r="N577" i="2"/>
  <c r="O576" i="2"/>
  <c r="O64" i="2"/>
  <c r="M65" i="2"/>
  <c r="N65" i="2"/>
  <c r="M432" i="2"/>
  <c r="N432" i="2"/>
  <c r="O431" i="2"/>
  <c r="N1223" i="2"/>
  <c r="O1222" i="2"/>
  <c r="M1223" i="2"/>
  <c r="M711" i="2"/>
  <c r="O710" i="2"/>
  <c r="N711" i="2"/>
  <c r="N199" i="2"/>
  <c r="M199" i="2"/>
  <c r="O198" i="2"/>
  <c r="N558" i="2"/>
  <c r="M558" i="2"/>
  <c r="O557" i="2"/>
  <c r="O45" i="2"/>
  <c r="M46" i="2"/>
  <c r="N46" i="2"/>
  <c r="N697" i="2"/>
  <c r="M697" i="2"/>
  <c r="O696" i="2"/>
  <c r="O184" i="2"/>
  <c r="M185" i="2"/>
  <c r="N185" i="2"/>
  <c r="N552" i="2"/>
  <c r="M552" i="2"/>
  <c r="O551" i="2"/>
  <c r="O39" i="2"/>
  <c r="M40" i="2"/>
  <c r="N40" i="2"/>
  <c r="M831" i="2"/>
  <c r="N831" i="2"/>
  <c r="O830" i="2"/>
  <c r="O318" i="2"/>
  <c r="N319" i="2"/>
  <c r="M319" i="2"/>
  <c r="M678" i="2"/>
  <c r="N678" i="2"/>
  <c r="O677" i="2"/>
  <c r="N166" i="2"/>
  <c r="M166" i="2"/>
  <c r="O165" i="2"/>
  <c r="N1459" i="2"/>
  <c r="M1459" i="2"/>
  <c r="O1458" i="2"/>
  <c r="M1447" i="2"/>
  <c r="N1447" i="2"/>
  <c r="O1446" i="2"/>
  <c r="M1379" i="2"/>
  <c r="O1378" i="2"/>
  <c r="N1379" i="2"/>
  <c r="M1094" i="2"/>
  <c r="N1094" i="2"/>
  <c r="O1093" i="2"/>
  <c r="N1583" i="2"/>
  <c r="M1583" i="2"/>
  <c r="O1582" i="2"/>
  <c r="O1162" i="2"/>
  <c r="M1163" i="2"/>
  <c r="N1163" i="2"/>
  <c r="N1764" i="2"/>
  <c r="O1763" i="2"/>
  <c r="M1764" i="2"/>
  <c r="O1223" i="2"/>
  <c r="M1224" i="2"/>
  <c r="N1224" i="2"/>
  <c r="N44" i="2"/>
  <c r="M44" i="2"/>
  <c r="O43" i="2"/>
  <c r="N1157" i="2"/>
  <c r="M1157" i="2"/>
  <c r="O1156" i="2"/>
  <c r="M1601" i="2"/>
  <c r="O1600" i="2"/>
  <c r="N1601" i="2"/>
  <c r="O963" i="2"/>
  <c r="N964" i="2"/>
  <c r="M964" i="2"/>
  <c r="N1064" i="2"/>
  <c r="M1064" i="2"/>
  <c r="O1063" i="2"/>
  <c r="N1165" i="2"/>
  <c r="M1165" i="2"/>
  <c r="O1164" i="2"/>
  <c r="N1678" i="2"/>
  <c r="M1678" i="2"/>
  <c r="O1677" i="2"/>
  <c r="M1086" i="2"/>
  <c r="N1086" i="2"/>
  <c r="O1085" i="2"/>
  <c r="N99" i="2"/>
  <c r="M99" i="2"/>
  <c r="O98" i="2"/>
  <c r="N858" i="2"/>
  <c r="M858" i="2"/>
  <c r="O857" i="2"/>
  <c r="N346" i="2"/>
  <c r="O345" i="2"/>
  <c r="M346" i="2"/>
  <c r="N1137" i="2"/>
  <c r="O1136" i="2"/>
  <c r="M1137" i="2"/>
  <c r="M625" i="2"/>
  <c r="N625" i="2"/>
  <c r="O624" i="2"/>
  <c r="N113" i="2"/>
  <c r="M113" i="2"/>
  <c r="O112" i="2"/>
  <c r="O479" i="2"/>
  <c r="M480" i="2"/>
  <c r="N480" i="2"/>
  <c r="O1270" i="2"/>
  <c r="N1271" i="2"/>
  <c r="M1271" i="2"/>
  <c r="O758" i="2"/>
  <c r="M759" i="2"/>
  <c r="N759" i="2"/>
  <c r="N247" i="2"/>
  <c r="O246" i="2"/>
  <c r="M247" i="2"/>
  <c r="N606" i="2"/>
  <c r="O605" i="2"/>
  <c r="M606" i="2"/>
  <c r="O93" i="2"/>
  <c r="M94" i="2"/>
  <c r="N94" i="2"/>
  <c r="N1786" i="2"/>
  <c r="O1785" i="2"/>
  <c r="M1786" i="2"/>
  <c r="N1784" i="2"/>
  <c r="O1783" i="2"/>
  <c r="M1784" i="2"/>
  <c r="N1603" i="2"/>
  <c r="O1602" i="2"/>
  <c r="M1603" i="2"/>
  <c r="M1463" i="2"/>
  <c r="O1462" i="2"/>
  <c r="N1463" i="2"/>
  <c r="M603" i="2"/>
  <c r="O602" i="2"/>
  <c r="N603" i="2"/>
  <c r="M1501" i="2"/>
  <c r="O1500" i="2"/>
  <c r="N1501" i="2"/>
  <c r="N1149" i="2"/>
  <c r="O1148" i="2"/>
  <c r="M1149" i="2"/>
  <c r="M1372" i="2"/>
  <c r="O1371" i="2"/>
  <c r="N1372" i="2"/>
  <c r="M405" i="2"/>
  <c r="N405" i="2"/>
  <c r="O404" i="2"/>
  <c r="M1330" i="2"/>
  <c r="N1330" i="2"/>
  <c r="O1329" i="2"/>
  <c r="M293" i="2"/>
  <c r="N293" i="2"/>
  <c r="O292" i="2"/>
  <c r="N1156" i="2"/>
  <c r="M1156" i="2"/>
  <c r="O1155" i="2"/>
  <c r="O1255" i="2"/>
  <c r="M1256" i="2"/>
  <c r="N1256" i="2"/>
  <c r="M124" i="2"/>
  <c r="N124" i="2"/>
  <c r="O123" i="2"/>
  <c r="M308" i="2"/>
  <c r="O307" i="2"/>
  <c r="N308" i="2"/>
  <c r="N1278" i="2"/>
  <c r="M1278" i="2"/>
  <c r="O1277" i="2"/>
  <c r="N179" i="2"/>
  <c r="M179" i="2"/>
  <c r="O178" i="2"/>
  <c r="N978" i="2"/>
  <c r="M978" i="2"/>
  <c r="O977" i="2"/>
  <c r="M466" i="2"/>
  <c r="N466" i="2"/>
  <c r="O465" i="2"/>
  <c r="M1257" i="2"/>
  <c r="N1257" i="2"/>
  <c r="O1256" i="2"/>
  <c r="N745" i="2"/>
  <c r="O744" i="2"/>
  <c r="M745" i="2"/>
  <c r="N233" i="2"/>
  <c r="M233" i="2"/>
  <c r="O232" i="2"/>
  <c r="M600" i="2"/>
  <c r="N600" i="2"/>
  <c r="O599" i="2"/>
  <c r="N88" i="2"/>
  <c r="M88" i="2"/>
  <c r="O87" i="2"/>
  <c r="N879" i="2"/>
  <c r="O878" i="2"/>
  <c r="M879" i="2"/>
  <c r="M367" i="2"/>
  <c r="O366" i="2"/>
  <c r="N367" i="2"/>
  <c r="N726" i="2"/>
  <c r="O725" i="2"/>
  <c r="M726" i="2"/>
  <c r="O213" i="2"/>
  <c r="M214" i="2"/>
  <c r="N214" i="2"/>
  <c r="J1572" i="2"/>
  <c r="K1572" i="2"/>
  <c r="J1564" i="2"/>
  <c r="K1564" i="2"/>
  <c r="K1117" i="2"/>
  <c r="J1117" i="2"/>
  <c r="K1755" i="2"/>
  <c r="J1755" i="2"/>
  <c r="K1684" i="2"/>
  <c r="J1684" i="2"/>
  <c r="K1598" i="2"/>
  <c r="J1598" i="2"/>
  <c r="J1262" i="2"/>
  <c r="K1262" i="2"/>
  <c r="J1373" i="2"/>
  <c r="K1373" i="2"/>
  <c r="K1204" i="2"/>
  <c r="J1204" i="2"/>
  <c r="J1766" i="2"/>
  <c r="K1766" i="2"/>
  <c r="K1555" i="2"/>
  <c r="J1555" i="2"/>
  <c r="J1217" i="2"/>
  <c r="K1217" i="2"/>
  <c r="J1667" i="2"/>
  <c r="K1667" i="2"/>
  <c r="K1339" i="2"/>
  <c r="J1339" i="2"/>
  <c r="K1479" i="2"/>
  <c r="J1479" i="2"/>
  <c r="K1758" i="2"/>
  <c r="J1758" i="2"/>
  <c r="J1716" i="2"/>
  <c r="K1716" i="2"/>
  <c r="J1547" i="2"/>
  <c r="K1547" i="2"/>
  <c r="K452" i="2"/>
  <c r="J452" i="2"/>
  <c r="J1750" i="2"/>
  <c r="K1750" i="2"/>
  <c r="J1623" i="2"/>
  <c r="K1623" i="2"/>
  <c r="K1396" i="2"/>
  <c r="J1396" i="2"/>
  <c r="J1026" i="2"/>
  <c r="K1026" i="2"/>
  <c r="K1713" i="2"/>
  <c r="J1713" i="2"/>
  <c r="K1649" i="2"/>
  <c r="J1649" i="2"/>
  <c r="J1591" i="2"/>
  <c r="K1591" i="2"/>
  <c r="J1528" i="2"/>
  <c r="K1528" i="2"/>
  <c r="J1471" i="2"/>
  <c r="K1471" i="2"/>
  <c r="J1406" i="2"/>
  <c r="K1406" i="2"/>
  <c r="J1336" i="2"/>
  <c r="K1336" i="2"/>
  <c r="J1275" i="2"/>
  <c r="K1275" i="2"/>
  <c r="J1209" i="2"/>
  <c r="K1209" i="2"/>
  <c r="J1146" i="2"/>
  <c r="K1146" i="2"/>
  <c r="J1083" i="2"/>
  <c r="K1083" i="2"/>
  <c r="K922" i="2"/>
  <c r="J922" i="2"/>
  <c r="K1801" i="2"/>
  <c r="J1801" i="2"/>
  <c r="J1731" i="2"/>
  <c r="K1731" i="2"/>
  <c r="K1670" i="2"/>
  <c r="J1670" i="2"/>
  <c r="K1601" i="2"/>
  <c r="J1601" i="2"/>
  <c r="J1541" i="2"/>
  <c r="K1541" i="2"/>
  <c r="J1473" i="2"/>
  <c r="K1473" i="2"/>
  <c r="K1408" i="2"/>
  <c r="J1408" i="2"/>
  <c r="J1349" i="2"/>
  <c r="K1349" i="2"/>
  <c r="K1285" i="2"/>
  <c r="J1285" i="2"/>
  <c r="K1219" i="2"/>
  <c r="J1219" i="2"/>
  <c r="K1156" i="2"/>
  <c r="J1156" i="2"/>
  <c r="J1088" i="2"/>
  <c r="K1088" i="2"/>
  <c r="J963" i="2"/>
  <c r="K963" i="2"/>
  <c r="K431" i="2"/>
  <c r="J431" i="2"/>
  <c r="J1436" i="2"/>
  <c r="K1436" i="2"/>
  <c r="J1377" i="2"/>
  <c r="K1377" i="2"/>
  <c r="J1318" i="2"/>
  <c r="K1318" i="2"/>
  <c r="J1261" i="2"/>
  <c r="K1261" i="2"/>
  <c r="K1195" i="2"/>
  <c r="J1195" i="2"/>
  <c r="K1132" i="2"/>
  <c r="J1132" i="2"/>
  <c r="J1070" i="2"/>
  <c r="K1070" i="2"/>
  <c r="J941" i="2"/>
  <c r="K941" i="2"/>
  <c r="J1759" i="2"/>
  <c r="K1759" i="2"/>
  <c r="K1696" i="2"/>
  <c r="J1696" i="2"/>
  <c r="J1632" i="2"/>
  <c r="K1632" i="2"/>
  <c r="J1569" i="2"/>
  <c r="K1569" i="2"/>
  <c r="J1514" i="2"/>
  <c r="K1514" i="2"/>
  <c r="J1449" i="2"/>
  <c r="K1449" i="2"/>
  <c r="J1387" i="2"/>
  <c r="K1387" i="2"/>
  <c r="J1315" i="2"/>
  <c r="K1315" i="2"/>
  <c r="J1242" i="2"/>
  <c r="K1242" i="2"/>
  <c r="K1176" i="2"/>
  <c r="J1176" i="2"/>
  <c r="J1113" i="2"/>
  <c r="K1113" i="2"/>
  <c r="K1052" i="2"/>
  <c r="J1052" i="2"/>
  <c r="K885" i="2"/>
  <c r="J885" i="2"/>
  <c r="J494" i="2"/>
  <c r="K494" i="2"/>
  <c r="J1735" i="2"/>
  <c r="K1735" i="2"/>
  <c r="K1669" i="2"/>
  <c r="J1669" i="2"/>
  <c r="J1600" i="2"/>
  <c r="K1600" i="2"/>
  <c r="J1540" i="2"/>
  <c r="K1540" i="2"/>
  <c r="K1467" i="2"/>
  <c r="J1467" i="2"/>
  <c r="J1407" i="2"/>
  <c r="K1407" i="2"/>
  <c r="K1340" i="2"/>
  <c r="J1340" i="2"/>
  <c r="J1292" i="2"/>
  <c r="K1292" i="2"/>
  <c r="K1223" i="2"/>
  <c r="J1223" i="2"/>
  <c r="K1160" i="2"/>
  <c r="J1160" i="2"/>
  <c r="J1095" i="2"/>
  <c r="K1095" i="2"/>
  <c r="J1002" i="2"/>
  <c r="K1002" i="2"/>
  <c r="K1769" i="2"/>
  <c r="J1769" i="2"/>
  <c r="J1753" i="2"/>
  <c r="K1753" i="2"/>
  <c r="K1682" i="2"/>
  <c r="J1682" i="2"/>
  <c r="J1621" i="2"/>
  <c r="K1621" i="2"/>
  <c r="J1558" i="2"/>
  <c r="K1558" i="2"/>
  <c r="J1498" i="2"/>
  <c r="K1498" i="2"/>
  <c r="J1435" i="2"/>
  <c r="K1435" i="2"/>
  <c r="J1371" i="2"/>
  <c r="K1371" i="2"/>
  <c r="K1289" i="2"/>
  <c r="J1289" i="2"/>
  <c r="J1228" i="2"/>
  <c r="K1228" i="2"/>
  <c r="K1165" i="2"/>
  <c r="J1165" i="2"/>
  <c r="J1100" i="2"/>
  <c r="K1100" i="2"/>
  <c r="J1041" i="2"/>
  <c r="K1041" i="2"/>
  <c r="J640" i="2"/>
  <c r="K640" i="2"/>
  <c r="J1409" i="2"/>
  <c r="K1409" i="2"/>
  <c r="J1358" i="2"/>
  <c r="K1358" i="2"/>
  <c r="J1299" i="2"/>
  <c r="K1299" i="2"/>
  <c r="K1233" i="2"/>
  <c r="J1233" i="2"/>
  <c r="J1170" i="2"/>
  <c r="K1170" i="2"/>
  <c r="K1107" i="2"/>
  <c r="J1107" i="2"/>
  <c r="K1000" i="2"/>
  <c r="J1000" i="2"/>
  <c r="K835" i="2"/>
  <c r="J835" i="2"/>
  <c r="J1015" i="2"/>
  <c r="K1015" i="2"/>
  <c r="J953" i="2"/>
  <c r="K953" i="2"/>
  <c r="K887" i="2"/>
  <c r="J887" i="2"/>
  <c r="J824" i="2"/>
  <c r="K824" i="2"/>
  <c r="K761" i="2"/>
  <c r="J761" i="2"/>
  <c r="J619" i="2"/>
  <c r="K619" i="2"/>
  <c r="J410" i="2"/>
  <c r="K410" i="2"/>
  <c r="K866" i="2"/>
  <c r="J866" i="2"/>
  <c r="K803" i="2"/>
  <c r="J803" i="2"/>
  <c r="K745" i="2"/>
  <c r="J745" i="2"/>
  <c r="J575" i="2"/>
  <c r="K575" i="2"/>
  <c r="J1050" i="2"/>
  <c r="K1050" i="2"/>
  <c r="J986" i="2"/>
  <c r="K986" i="2"/>
  <c r="J921" i="2"/>
  <c r="K921" i="2"/>
  <c r="K858" i="2"/>
  <c r="J858" i="2"/>
  <c r="J795" i="2"/>
  <c r="K795" i="2"/>
  <c r="J706" i="2"/>
  <c r="K706" i="2"/>
  <c r="J491" i="2"/>
  <c r="K491" i="2"/>
  <c r="K1032" i="2"/>
  <c r="J1032" i="2"/>
  <c r="J973" i="2"/>
  <c r="K973" i="2"/>
  <c r="J910" i="2"/>
  <c r="K910" i="2"/>
  <c r="J839" i="2"/>
  <c r="K839" i="2"/>
  <c r="K776" i="2"/>
  <c r="J776" i="2"/>
  <c r="K727" i="2"/>
  <c r="J727" i="2"/>
  <c r="K531" i="2"/>
  <c r="J531" i="2"/>
  <c r="K1024" i="2"/>
  <c r="J1024" i="2"/>
  <c r="J962" i="2"/>
  <c r="K962" i="2"/>
  <c r="K899" i="2"/>
  <c r="J899" i="2"/>
  <c r="J836" i="2"/>
  <c r="K836" i="2"/>
  <c r="J773" i="2"/>
  <c r="K773" i="2"/>
  <c r="J653" i="2"/>
  <c r="K653" i="2"/>
  <c r="K391" i="2"/>
  <c r="J391" i="2"/>
  <c r="J1029" i="2"/>
  <c r="K1029" i="2"/>
  <c r="J959" i="2"/>
  <c r="K959" i="2"/>
  <c r="J896" i="2"/>
  <c r="K896" i="2"/>
  <c r="J833" i="2"/>
  <c r="K833" i="2"/>
  <c r="K770" i="2"/>
  <c r="J770" i="2"/>
  <c r="K657" i="2"/>
  <c r="J657" i="2"/>
  <c r="J423" i="2"/>
  <c r="K423" i="2"/>
  <c r="J880" i="2"/>
  <c r="K880" i="2"/>
  <c r="K817" i="2"/>
  <c r="J817" i="2"/>
  <c r="K754" i="2"/>
  <c r="J754" i="2"/>
  <c r="J714" i="2"/>
  <c r="K714" i="2"/>
  <c r="J528" i="2"/>
  <c r="K528" i="2"/>
  <c r="K713" i="2"/>
  <c r="J713" i="2"/>
  <c r="J650" i="2"/>
  <c r="K650" i="2"/>
  <c r="J585" i="2"/>
  <c r="K585" i="2"/>
  <c r="K533" i="2"/>
  <c r="J533" i="2"/>
  <c r="J470" i="2"/>
  <c r="K470" i="2"/>
  <c r="J399" i="2"/>
  <c r="K399" i="2"/>
  <c r="J162" i="2"/>
  <c r="K162" i="2"/>
  <c r="J692" i="2"/>
  <c r="K692" i="2"/>
  <c r="J629" i="2"/>
  <c r="K629" i="2"/>
  <c r="K566" i="2"/>
  <c r="J566" i="2"/>
  <c r="J498" i="2"/>
  <c r="K498" i="2"/>
  <c r="K438" i="2"/>
  <c r="J438" i="2"/>
  <c r="J366" i="2"/>
  <c r="K366" i="2"/>
  <c r="K193" i="2"/>
  <c r="J193" i="2"/>
  <c r="J723" i="2"/>
  <c r="K723" i="2"/>
  <c r="K660" i="2"/>
  <c r="J660" i="2"/>
  <c r="J597" i="2"/>
  <c r="K597" i="2"/>
  <c r="K527" i="2"/>
  <c r="J527" i="2"/>
  <c r="J464" i="2"/>
  <c r="K464" i="2"/>
  <c r="K401" i="2"/>
  <c r="J401" i="2"/>
  <c r="J265" i="2"/>
  <c r="K265" i="2"/>
  <c r="J641" i="2"/>
  <c r="K641" i="2"/>
  <c r="J576" i="2"/>
  <c r="K576" i="2"/>
  <c r="J516" i="2"/>
  <c r="K516" i="2"/>
  <c r="J453" i="2"/>
  <c r="K453" i="2"/>
  <c r="K357" i="2"/>
  <c r="J357" i="2"/>
  <c r="K169" i="2"/>
  <c r="J169" i="2"/>
  <c r="K709" i="2"/>
  <c r="J709" i="2"/>
  <c r="K646" i="2"/>
  <c r="J646" i="2"/>
  <c r="J573" i="2"/>
  <c r="K573" i="2"/>
  <c r="J505" i="2"/>
  <c r="K505" i="2"/>
  <c r="J442" i="2"/>
  <c r="K442" i="2"/>
  <c r="J349" i="2"/>
  <c r="K349" i="2"/>
  <c r="K167" i="2"/>
  <c r="J167" i="2"/>
  <c r="K617" i="2"/>
  <c r="J617" i="2"/>
  <c r="J562" i="2"/>
  <c r="K562" i="2"/>
  <c r="J502" i="2"/>
  <c r="K502" i="2"/>
  <c r="J434" i="2"/>
  <c r="K434" i="2"/>
  <c r="J241" i="2"/>
  <c r="K241" i="2"/>
  <c r="J362" i="2"/>
  <c r="K362" i="2"/>
  <c r="K296" i="2"/>
  <c r="J296" i="2"/>
  <c r="J233" i="2"/>
  <c r="K233" i="2"/>
  <c r="K172" i="2"/>
  <c r="J172" i="2"/>
  <c r="K109" i="2"/>
  <c r="J109" i="2"/>
  <c r="K68" i="2"/>
  <c r="J68" i="2"/>
  <c r="K364" i="2"/>
  <c r="J364" i="2"/>
  <c r="J298" i="2"/>
  <c r="K298" i="2"/>
  <c r="J235" i="2"/>
  <c r="K235" i="2"/>
  <c r="J174" i="2"/>
  <c r="K174" i="2"/>
  <c r="K93" i="2"/>
  <c r="J93" i="2"/>
  <c r="K6" i="2"/>
  <c r="J6" i="2"/>
  <c r="J337" i="2"/>
  <c r="K337" i="2"/>
  <c r="J277" i="2"/>
  <c r="K277" i="2"/>
  <c r="K208" i="2"/>
  <c r="J208" i="2"/>
  <c r="K145" i="2"/>
  <c r="J145" i="2"/>
  <c r="J99" i="2"/>
  <c r="K99" i="2"/>
  <c r="J282" i="2"/>
  <c r="K282" i="2"/>
  <c r="K221" i="2"/>
  <c r="J221" i="2"/>
  <c r="J158" i="2"/>
  <c r="K158" i="2"/>
  <c r="K70" i="2"/>
  <c r="J70" i="2"/>
  <c r="J363" i="2"/>
  <c r="K363" i="2"/>
  <c r="J297" i="2"/>
  <c r="K297" i="2"/>
  <c r="K234" i="2"/>
  <c r="J234" i="2"/>
  <c r="J173" i="2"/>
  <c r="K173" i="2"/>
  <c r="K101" i="2"/>
  <c r="J101" i="2"/>
  <c r="K29" i="2"/>
  <c r="J29" i="2"/>
  <c r="K360" i="2"/>
  <c r="J360" i="2"/>
  <c r="K302" i="2"/>
  <c r="J302" i="2"/>
  <c r="K239" i="2"/>
  <c r="J239" i="2"/>
  <c r="J178" i="2"/>
  <c r="K178" i="2"/>
  <c r="J118" i="2"/>
  <c r="K118" i="2"/>
  <c r="J45" i="2"/>
  <c r="K45" i="2"/>
  <c r="K11" i="2"/>
  <c r="J11" i="2"/>
  <c r="J79" i="2"/>
  <c r="K79" i="2"/>
  <c r="K40" i="2"/>
  <c r="J40" i="2"/>
  <c r="J34" i="2"/>
  <c r="K34" i="2"/>
  <c r="M1315" i="2"/>
  <c r="N1315" i="2"/>
  <c r="O1314" i="2"/>
  <c r="M797" i="2"/>
  <c r="N797" i="2"/>
  <c r="O796" i="2"/>
  <c r="O925" i="2"/>
  <c r="M926" i="2"/>
  <c r="N926" i="2"/>
  <c r="N1245" i="2"/>
  <c r="M1245" i="2"/>
  <c r="O1244" i="2"/>
  <c r="M1370" i="2"/>
  <c r="N1370" i="2"/>
  <c r="O1369" i="2"/>
  <c r="O1243" i="2"/>
  <c r="M1244" i="2"/>
  <c r="N1244" i="2"/>
  <c r="O523" i="2"/>
  <c r="N524" i="2"/>
  <c r="M524" i="2"/>
  <c r="M1329" i="2"/>
  <c r="N1329" i="2"/>
  <c r="O1328" i="2"/>
  <c r="N1783" i="2"/>
  <c r="M1783" i="2"/>
  <c r="O1782" i="2"/>
  <c r="M1128" i="2"/>
  <c r="N1128" i="2"/>
  <c r="O1127" i="2"/>
  <c r="N520" i="2"/>
  <c r="O519" i="2"/>
  <c r="M520" i="2"/>
  <c r="M944" i="2"/>
  <c r="N944" i="2"/>
  <c r="O943" i="2"/>
  <c r="N1318" i="2"/>
  <c r="M1318" i="2"/>
  <c r="O1317" i="2"/>
  <c r="N1511" i="2"/>
  <c r="M1511" i="2"/>
  <c r="O1510" i="2"/>
  <c r="N1293" i="2"/>
  <c r="O1292" i="2"/>
  <c r="M1293" i="2"/>
  <c r="M688" i="2"/>
  <c r="O687" i="2"/>
  <c r="N688" i="2"/>
  <c r="M1451" i="2"/>
  <c r="N1451" i="2"/>
  <c r="O1450" i="2"/>
  <c r="O601" i="2"/>
  <c r="N602" i="2"/>
  <c r="M602" i="2"/>
  <c r="K1683" i="2"/>
  <c r="J1683" i="2"/>
  <c r="M1139" i="2"/>
  <c r="O1138" i="2"/>
  <c r="N1139" i="2"/>
  <c r="O1689" i="2"/>
  <c r="M1690" i="2"/>
  <c r="N1690" i="2"/>
  <c r="N830" i="2"/>
  <c r="O829" i="2"/>
  <c r="M830" i="2"/>
  <c r="M1300" i="2"/>
  <c r="O1299" i="2"/>
  <c r="N1300" i="2"/>
  <c r="N1686" i="2"/>
  <c r="M1686" i="2"/>
  <c r="O1685" i="2"/>
  <c r="O1411" i="2"/>
  <c r="M1412" i="2"/>
  <c r="N1412" i="2"/>
  <c r="N1133" i="2"/>
  <c r="O1132" i="2"/>
  <c r="M1133" i="2"/>
  <c r="M33" i="2"/>
  <c r="N33" i="2"/>
  <c r="O32" i="2"/>
  <c r="O1036" i="2"/>
  <c r="M1037" i="2"/>
  <c r="N1037" i="2"/>
  <c r="M1450" i="2"/>
  <c r="O1449" i="2"/>
  <c r="N1450" i="2"/>
  <c r="N1467" i="2"/>
  <c r="M1467" i="2"/>
  <c r="O1466" i="2"/>
  <c r="M781" i="2"/>
  <c r="N781" i="2"/>
  <c r="O780" i="2"/>
  <c r="M1049" i="2"/>
  <c r="O1048" i="2"/>
  <c r="N1049" i="2"/>
  <c r="O4" i="2"/>
  <c r="N5" i="2"/>
  <c r="M5" i="2"/>
  <c r="M1625" i="2"/>
  <c r="O1624" i="2"/>
  <c r="N1625" i="2"/>
  <c r="N1161" i="2"/>
  <c r="M1161" i="2"/>
  <c r="O1160" i="2"/>
  <c r="N118" i="2"/>
  <c r="M118" i="2"/>
  <c r="O117" i="2"/>
  <c r="M1332" i="2"/>
  <c r="O1331" i="2"/>
  <c r="N1332" i="2"/>
  <c r="M938" i="2"/>
  <c r="N938" i="2"/>
  <c r="O937" i="2"/>
  <c r="M686" i="2"/>
  <c r="N686" i="2"/>
  <c r="O685" i="2"/>
  <c r="N1799" i="2"/>
  <c r="M1799" i="2"/>
  <c r="O1798" i="2"/>
  <c r="N1338" i="2"/>
  <c r="M1338" i="2"/>
  <c r="O1337" i="2"/>
  <c r="M1265" i="2"/>
  <c r="N1265" i="2"/>
  <c r="O1264" i="2"/>
  <c r="O1375" i="2"/>
  <c r="N1376" i="2"/>
  <c r="M1376" i="2"/>
  <c r="N854" i="2"/>
  <c r="M854" i="2"/>
  <c r="O853" i="2"/>
  <c r="K1527" i="2"/>
  <c r="J1527" i="2"/>
  <c r="N1488" i="2"/>
  <c r="M1488" i="2"/>
  <c r="O1487" i="2"/>
  <c r="M1395" i="2"/>
  <c r="N1395" i="2"/>
  <c r="O1394" i="2"/>
  <c r="N1181" i="2"/>
  <c r="M1181" i="2"/>
  <c r="O1180" i="2"/>
  <c r="M1141" i="2"/>
  <c r="N1141" i="2"/>
  <c r="O1140" i="2"/>
  <c r="M1621" i="2"/>
  <c r="O1620" i="2"/>
  <c r="N1621" i="2"/>
  <c r="N1237" i="2"/>
  <c r="M1237" i="2"/>
  <c r="O1236" i="2"/>
  <c r="M1491" i="2"/>
  <c r="N1491" i="2"/>
  <c r="O1490" i="2"/>
  <c r="O161" i="2"/>
  <c r="N162" i="2"/>
  <c r="M162" i="2"/>
  <c r="N1666" i="2"/>
  <c r="M1666" i="2"/>
  <c r="O1665" i="2"/>
  <c r="N144" i="2"/>
  <c r="M144" i="2"/>
  <c r="O143" i="2"/>
  <c r="M356" i="2"/>
  <c r="N356" i="2"/>
  <c r="O355" i="2"/>
  <c r="M1429" i="2"/>
  <c r="O1428" i="2"/>
  <c r="N1429" i="2"/>
  <c r="M613" i="2"/>
  <c r="O612" i="2"/>
  <c r="N613" i="2"/>
  <c r="M1203" i="2"/>
  <c r="N1203" i="2"/>
  <c r="O1202" i="2"/>
  <c r="O1758" i="2"/>
  <c r="M1759" i="2"/>
  <c r="N1759" i="2"/>
  <c r="N1651" i="2"/>
  <c r="M1651" i="2"/>
  <c r="O1650" i="2"/>
  <c r="O1596" i="2"/>
  <c r="M1597" i="2"/>
  <c r="N1597" i="2"/>
  <c r="N707" i="2"/>
  <c r="M707" i="2"/>
  <c r="O706" i="2"/>
  <c r="M595" i="2"/>
  <c r="N595" i="2"/>
  <c r="O594" i="2"/>
  <c r="M269" i="2"/>
  <c r="N269" i="2"/>
  <c r="O268" i="2"/>
  <c r="O604" i="2"/>
  <c r="N605" i="2"/>
  <c r="M605" i="2"/>
  <c r="M476" i="2"/>
  <c r="N476" i="2"/>
  <c r="O475" i="2"/>
  <c r="N578" i="2"/>
  <c r="M578" i="2"/>
  <c r="O577" i="2"/>
  <c r="O65" i="2"/>
  <c r="M66" i="2"/>
  <c r="N66" i="2"/>
  <c r="O856" i="2"/>
  <c r="M857" i="2"/>
  <c r="N857" i="2"/>
  <c r="M345" i="2"/>
  <c r="O344" i="2"/>
  <c r="N345" i="2"/>
  <c r="O199" i="2"/>
  <c r="N200" i="2"/>
  <c r="M200" i="2"/>
  <c r="M991" i="2"/>
  <c r="N991" i="2"/>
  <c r="O990" i="2"/>
  <c r="M479" i="2"/>
  <c r="O478" i="2"/>
  <c r="N479" i="2"/>
  <c r="N838" i="2"/>
  <c r="O837" i="2"/>
  <c r="M838" i="2"/>
  <c r="N326" i="2"/>
  <c r="M326" i="2"/>
  <c r="O325" i="2"/>
  <c r="O132" i="2"/>
  <c r="N133" i="2"/>
  <c r="M133" i="2"/>
  <c r="N621" i="2"/>
  <c r="M621" i="2"/>
  <c r="O620" i="2"/>
  <c r="M1753" i="2"/>
  <c r="N1753" i="2"/>
  <c r="O1752" i="2"/>
  <c r="O1311" i="2"/>
  <c r="N1312" i="2"/>
  <c r="M1312" i="2"/>
  <c r="M1681" i="2"/>
  <c r="O1680" i="2"/>
  <c r="N1681" i="2"/>
  <c r="N1576" i="2"/>
  <c r="M1576" i="2"/>
  <c r="O1575" i="2"/>
  <c r="O1595" i="2"/>
  <c r="N1596" i="2"/>
  <c r="M1596" i="2"/>
  <c r="M956" i="2"/>
  <c r="O955" i="2"/>
  <c r="N956" i="2"/>
  <c r="M1554" i="2"/>
  <c r="O1553" i="2"/>
  <c r="N1554" i="2"/>
  <c r="N888" i="2"/>
  <c r="M888" i="2"/>
  <c r="O887" i="2"/>
  <c r="M1433" i="2"/>
  <c r="O1432" i="2"/>
  <c r="N1433" i="2"/>
  <c r="N571" i="2"/>
  <c r="M571" i="2"/>
  <c r="O570" i="2"/>
  <c r="M739" i="2"/>
  <c r="N739" i="2"/>
  <c r="O738" i="2"/>
  <c r="N896" i="2"/>
  <c r="M896" i="2"/>
  <c r="O895" i="2"/>
  <c r="M1510" i="2"/>
  <c r="N1510" i="2"/>
  <c r="O1509" i="2"/>
  <c r="N773" i="2"/>
  <c r="M773" i="2"/>
  <c r="O772" i="2"/>
  <c r="N1202" i="2"/>
  <c r="O1201" i="2"/>
  <c r="M1202" i="2"/>
  <c r="M690" i="2"/>
  <c r="O689" i="2"/>
  <c r="N690" i="2"/>
  <c r="O177" i="2"/>
  <c r="M178" i="2"/>
  <c r="N178" i="2"/>
  <c r="O968" i="2"/>
  <c r="M969" i="2"/>
  <c r="N969" i="2"/>
  <c r="M457" i="2"/>
  <c r="N457" i="2"/>
  <c r="O456" i="2"/>
  <c r="M824" i="2"/>
  <c r="O823" i="2"/>
  <c r="N824" i="2"/>
  <c r="M312" i="2"/>
  <c r="O311" i="2"/>
  <c r="N312" i="2"/>
  <c r="M1103" i="2"/>
  <c r="N1103" i="2"/>
  <c r="O1102" i="2"/>
  <c r="M591" i="2"/>
  <c r="N591" i="2"/>
  <c r="O590" i="2"/>
  <c r="N79" i="2"/>
  <c r="O78" i="2"/>
  <c r="M79" i="2"/>
  <c r="N438" i="2"/>
  <c r="O437" i="2"/>
  <c r="M438" i="2"/>
  <c r="N1515" i="2"/>
  <c r="M1515" i="2"/>
  <c r="O1514" i="2"/>
  <c r="O451" i="2"/>
  <c r="N452" i="2"/>
  <c r="M452" i="2"/>
  <c r="N573" i="2"/>
  <c r="M573" i="2"/>
  <c r="O572" i="2"/>
  <c r="M1424" i="2"/>
  <c r="O1423" i="2"/>
  <c r="N1424" i="2"/>
  <c r="M509" i="2"/>
  <c r="N509" i="2"/>
  <c r="O508" i="2"/>
  <c r="N1679" i="2"/>
  <c r="O1678" i="2"/>
  <c r="M1679" i="2"/>
  <c r="O1651" i="2"/>
  <c r="M1652" i="2"/>
  <c r="N1652" i="2"/>
  <c r="N1045" i="2"/>
  <c r="O1044" i="2"/>
  <c r="M1045" i="2"/>
  <c r="N1610" i="2"/>
  <c r="M1610" i="2"/>
  <c r="O1609" i="2"/>
  <c r="M979" i="2"/>
  <c r="N979" i="2"/>
  <c r="O978" i="2"/>
  <c r="O1488" i="2"/>
  <c r="N1489" i="2"/>
  <c r="M1489" i="2"/>
  <c r="N717" i="2"/>
  <c r="M717" i="2"/>
  <c r="O716" i="2"/>
  <c r="N885" i="2"/>
  <c r="O884" i="2"/>
  <c r="M885" i="2"/>
  <c r="M987" i="2"/>
  <c r="O986" i="2"/>
  <c r="N987" i="2"/>
  <c r="M1566" i="2"/>
  <c r="O1565" i="2"/>
  <c r="N1566" i="2"/>
  <c r="N908" i="2"/>
  <c r="M908" i="2"/>
  <c r="O907" i="2"/>
  <c r="O1257" i="2"/>
  <c r="N1258" i="2"/>
  <c r="M1258" i="2"/>
  <c r="N746" i="2"/>
  <c r="O745" i="2"/>
  <c r="M746" i="2"/>
  <c r="M234" i="2"/>
  <c r="N234" i="2"/>
  <c r="O233" i="2"/>
  <c r="O1024" i="2"/>
  <c r="M1025" i="2"/>
  <c r="N1025" i="2"/>
  <c r="O512" i="2"/>
  <c r="M513" i="2"/>
  <c r="N513" i="2"/>
  <c r="N880" i="2"/>
  <c r="M880" i="2"/>
  <c r="O879" i="2"/>
  <c r="M368" i="2"/>
  <c r="N368" i="2"/>
  <c r="O367" i="2"/>
  <c r="O1158" i="2"/>
  <c r="N1159" i="2"/>
  <c r="M1159" i="2"/>
  <c r="M647" i="2"/>
  <c r="O646" i="2"/>
  <c r="N647" i="2"/>
  <c r="N135" i="2"/>
  <c r="O134" i="2"/>
  <c r="M135" i="2"/>
  <c r="M494" i="2"/>
  <c r="N494" i="2"/>
  <c r="O493" i="2"/>
  <c r="M9" i="2"/>
  <c r="N9" i="2"/>
  <c r="O8" i="2"/>
  <c r="M633" i="2"/>
  <c r="O632" i="2"/>
  <c r="N633" i="2"/>
  <c r="M121" i="2"/>
  <c r="O120" i="2"/>
  <c r="N121" i="2"/>
  <c r="O487" i="2"/>
  <c r="M488" i="2"/>
  <c r="N488" i="2"/>
  <c r="O1278" i="2"/>
  <c r="N1279" i="2"/>
  <c r="M1279" i="2"/>
  <c r="O766" i="2"/>
  <c r="M767" i="2"/>
  <c r="N767" i="2"/>
  <c r="M255" i="2"/>
  <c r="N255" i="2"/>
  <c r="O254" i="2"/>
  <c r="N614" i="2"/>
  <c r="O613" i="2"/>
  <c r="M614" i="2"/>
  <c r="M102" i="2"/>
  <c r="N102" i="2"/>
  <c r="O101" i="2"/>
  <c r="O979" i="2"/>
  <c r="M980" i="2"/>
  <c r="N980" i="2"/>
  <c r="O940" i="2"/>
  <c r="M941" i="2"/>
  <c r="N941" i="2"/>
  <c r="N619" i="2"/>
  <c r="M619" i="2"/>
  <c r="O618" i="2"/>
  <c r="M1737" i="2"/>
  <c r="N1737" i="2"/>
  <c r="O1736" i="2"/>
  <c r="M1455" i="2"/>
  <c r="N1455" i="2"/>
  <c r="O1454" i="2"/>
  <c r="M667" i="2"/>
  <c r="N667" i="2"/>
  <c r="O666" i="2"/>
  <c r="N1700" i="2"/>
  <c r="O1699" i="2"/>
  <c r="M1700" i="2"/>
  <c r="M1123" i="2"/>
  <c r="N1123" i="2"/>
  <c r="O1122" i="2"/>
  <c r="O1657" i="2"/>
  <c r="M1658" i="2"/>
  <c r="N1658" i="2"/>
  <c r="N1054" i="2"/>
  <c r="M1054" i="2"/>
  <c r="O1053" i="2"/>
  <c r="O1536" i="2"/>
  <c r="M1537" i="2"/>
  <c r="N1537" i="2"/>
  <c r="M845" i="2"/>
  <c r="O844" i="2"/>
  <c r="N845" i="2"/>
  <c r="M963" i="2"/>
  <c r="N963" i="2"/>
  <c r="O962" i="2"/>
  <c r="M1062" i="2"/>
  <c r="N1062" i="2"/>
  <c r="O1061" i="2"/>
  <c r="N1614" i="2"/>
  <c r="M1614" i="2"/>
  <c r="O1613" i="2"/>
  <c r="M984" i="2"/>
  <c r="N984" i="2"/>
  <c r="O983" i="2"/>
  <c r="M35" i="2"/>
  <c r="N35" i="2"/>
  <c r="O34" i="2"/>
  <c r="M794" i="2"/>
  <c r="O793" i="2"/>
  <c r="N794" i="2"/>
  <c r="O281" i="2"/>
  <c r="M282" i="2"/>
  <c r="N282" i="2"/>
  <c r="M1073" i="2"/>
  <c r="N1073" i="2"/>
  <c r="O1072" i="2"/>
  <c r="O560" i="2"/>
  <c r="N561" i="2"/>
  <c r="M561" i="2"/>
  <c r="N49" i="2"/>
  <c r="O48" i="2"/>
  <c r="M49" i="2"/>
  <c r="M416" i="2"/>
  <c r="O415" i="2"/>
  <c r="N416" i="2"/>
  <c r="O1206" i="2"/>
  <c r="M1207" i="2"/>
  <c r="N1207" i="2"/>
  <c r="N695" i="2"/>
  <c r="M695" i="2"/>
  <c r="O694" i="2"/>
  <c r="N183" i="2"/>
  <c r="O182" i="2"/>
  <c r="M183" i="2"/>
  <c r="N542" i="2"/>
  <c r="M542" i="2"/>
  <c r="O541" i="2"/>
  <c r="O29" i="2"/>
  <c r="N30" i="2"/>
  <c r="M30" i="2"/>
  <c r="M1673" i="2"/>
  <c r="O1672" i="2"/>
  <c r="N1673" i="2"/>
  <c r="N1664" i="2"/>
  <c r="M1664" i="2"/>
  <c r="O1663" i="2"/>
  <c r="M1347" i="2"/>
  <c r="N1347" i="2"/>
  <c r="O1346" i="2"/>
  <c r="M992" i="2"/>
  <c r="N992" i="2"/>
  <c r="O991" i="2"/>
  <c r="N1683" i="2"/>
  <c r="O1682" i="2"/>
  <c r="M1683" i="2"/>
  <c r="M1373" i="2"/>
  <c r="N1373" i="2"/>
  <c r="O1372" i="2"/>
  <c r="N644" i="2"/>
  <c r="M644" i="2"/>
  <c r="O643" i="2"/>
  <c r="M1308" i="2"/>
  <c r="N1308" i="2"/>
  <c r="O1307" i="2"/>
  <c r="N236" i="2"/>
  <c r="O235" i="2"/>
  <c r="M236" i="2"/>
  <c r="N1246" i="2"/>
  <c r="O1245" i="2"/>
  <c r="M1246" i="2"/>
  <c r="M100" i="2"/>
  <c r="N100" i="2"/>
  <c r="O99" i="2"/>
  <c r="O1052" i="2"/>
  <c r="M1053" i="2"/>
  <c r="N1053" i="2"/>
  <c r="N1155" i="2"/>
  <c r="M1155" i="2"/>
  <c r="O1154" i="2"/>
  <c r="N1254" i="2"/>
  <c r="O1253" i="2"/>
  <c r="M1254" i="2"/>
  <c r="M117" i="2"/>
  <c r="N117" i="2"/>
  <c r="O116" i="2"/>
  <c r="N1176" i="2"/>
  <c r="O1175" i="2"/>
  <c r="M1176" i="2"/>
  <c r="N155" i="2"/>
  <c r="M155" i="2"/>
  <c r="O154" i="2"/>
  <c r="N914" i="2"/>
  <c r="O913" i="2"/>
  <c r="M914" i="2"/>
  <c r="N402" i="2"/>
  <c r="M402" i="2"/>
  <c r="O401" i="2"/>
  <c r="N1193" i="2"/>
  <c r="M1193" i="2"/>
  <c r="O1192" i="2"/>
  <c r="M681" i="2"/>
  <c r="N681" i="2"/>
  <c r="O680" i="2"/>
  <c r="O168" i="2"/>
  <c r="M169" i="2"/>
  <c r="N169" i="2"/>
  <c r="O535" i="2"/>
  <c r="N536" i="2"/>
  <c r="M536" i="2"/>
  <c r="O23" i="2"/>
  <c r="N24" i="2"/>
  <c r="M24" i="2"/>
  <c r="N815" i="2"/>
  <c r="O814" i="2"/>
  <c r="M815" i="2"/>
  <c r="N303" i="2"/>
  <c r="M303" i="2"/>
  <c r="O302" i="2"/>
  <c r="M662" i="2"/>
  <c r="N662" i="2"/>
  <c r="O661" i="2"/>
  <c r="M150" i="2"/>
  <c r="O149" i="2"/>
  <c r="N150" i="2"/>
  <c r="K958" i="2"/>
  <c r="J958" i="2"/>
  <c r="K1550" i="2"/>
  <c r="J1550" i="2"/>
  <c r="J1076" i="2"/>
  <c r="K1076" i="2"/>
  <c r="J1692" i="2"/>
  <c r="K1692" i="2"/>
  <c r="J1781" i="2"/>
  <c r="K1781" i="2"/>
  <c r="J1577" i="2"/>
  <c r="K1577" i="2"/>
  <c r="J1094" i="2"/>
  <c r="K1094" i="2"/>
  <c r="J1291" i="2"/>
  <c r="K1291" i="2"/>
  <c r="J1141" i="2"/>
  <c r="K1141" i="2"/>
  <c r="K1745" i="2"/>
  <c r="J1745" i="2"/>
  <c r="J1534" i="2"/>
  <c r="K1534" i="2"/>
  <c r="K1196" i="2"/>
  <c r="J1196" i="2"/>
  <c r="K1610" i="2"/>
  <c r="J1610" i="2"/>
  <c r="J1278" i="2"/>
  <c r="K1278" i="2"/>
  <c r="J1102" i="2"/>
  <c r="K1102" i="2"/>
  <c r="K1737" i="2"/>
  <c r="J1737" i="2"/>
  <c r="K1687" i="2"/>
  <c r="J1687" i="2"/>
  <c r="J1419" i="2"/>
  <c r="K1419" i="2"/>
  <c r="J1643" i="2"/>
  <c r="K1643" i="2"/>
  <c r="K1729" i="2"/>
  <c r="J1729" i="2"/>
  <c r="J1594" i="2"/>
  <c r="K1594" i="2"/>
  <c r="J1355" i="2"/>
  <c r="K1355" i="2"/>
  <c r="J916" i="2"/>
  <c r="K916" i="2"/>
  <c r="K1705" i="2"/>
  <c r="J1705" i="2"/>
  <c r="K1641" i="2"/>
  <c r="J1641" i="2"/>
  <c r="K1583" i="2"/>
  <c r="J1583" i="2"/>
  <c r="J1520" i="2"/>
  <c r="K1520" i="2"/>
  <c r="J1458" i="2"/>
  <c r="K1458" i="2"/>
  <c r="J1401" i="2"/>
  <c r="K1401" i="2"/>
  <c r="J1334" i="2"/>
  <c r="K1334" i="2"/>
  <c r="K1267" i="2"/>
  <c r="J1267" i="2"/>
  <c r="K1201" i="2"/>
  <c r="J1201" i="2"/>
  <c r="K1138" i="2"/>
  <c r="J1138" i="2"/>
  <c r="K1073" i="2"/>
  <c r="J1073" i="2"/>
  <c r="K908" i="2"/>
  <c r="J908" i="2"/>
  <c r="J1796" i="2"/>
  <c r="K1796" i="2"/>
  <c r="K1723" i="2"/>
  <c r="J1723" i="2"/>
  <c r="J1662" i="2"/>
  <c r="K1662" i="2"/>
  <c r="K1593" i="2"/>
  <c r="J1593" i="2"/>
  <c r="J1533" i="2"/>
  <c r="K1533" i="2"/>
  <c r="K1468" i="2"/>
  <c r="J1468" i="2"/>
  <c r="J1398" i="2"/>
  <c r="K1398" i="2"/>
  <c r="J1341" i="2"/>
  <c r="K1341" i="2"/>
  <c r="J1272" i="2"/>
  <c r="K1272" i="2"/>
  <c r="J1214" i="2"/>
  <c r="K1214" i="2"/>
  <c r="K1143" i="2"/>
  <c r="J1143" i="2"/>
  <c r="K1080" i="2"/>
  <c r="J1080" i="2"/>
  <c r="J956" i="2"/>
  <c r="K956" i="2"/>
  <c r="K1507" i="2"/>
  <c r="J1507" i="2"/>
  <c r="J1431" i="2"/>
  <c r="K1431" i="2"/>
  <c r="J1372" i="2"/>
  <c r="K1372" i="2"/>
  <c r="K1308" i="2"/>
  <c r="J1308" i="2"/>
  <c r="K1253" i="2"/>
  <c r="J1253" i="2"/>
  <c r="K1187" i="2"/>
  <c r="J1187" i="2"/>
  <c r="K1124" i="2"/>
  <c r="J1124" i="2"/>
  <c r="K1062" i="2"/>
  <c r="J1062" i="2"/>
  <c r="J906" i="2"/>
  <c r="K906" i="2"/>
  <c r="J1751" i="2"/>
  <c r="K1751" i="2"/>
  <c r="J1688" i="2"/>
  <c r="K1688" i="2"/>
  <c r="J1627" i="2"/>
  <c r="K1627" i="2"/>
  <c r="J1561" i="2"/>
  <c r="K1561" i="2"/>
  <c r="J1504" i="2"/>
  <c r="K1504" i="2"/>
  <c r="J1441" i="2"/>
  <c r="K1441" i="2"/>
  <c r="J1382" i="2"/>
  <c r="K1382" i="2"/>
  <c r="K1305" i="2"/>
  <c r="J1305" i="2"/>
  <c r="J1234" i="2"/>
  <c r="K1234" i="2"/>
  <c r="K1171" i="2"/>
  <c r="J1171" i="2"/>
  <c r="J1108" i="2"/>
  <c r="K1108" i="2"/>
  <c r="J1023" i="2"/>
  <c r="K1023" i="2"/>
  <c r="J864" i="2"/>
  <c r="K864" i="2"/>
  <c r="K1499" i="2"/>
  <c r="J1499" i="2"/>
  <c r="K1730" i="2"/>
  <c r="J1730" i="2"/>
  <c r="J1661" i="2"/>
  <c r="K1661" i="2"/>
  <c r="K1592" i="2"/>
  <c r="J1592" i="2"/>
  <c r="J1532" i="2"/>
  <c r="K1532" i="2"/>
  <c r="K1462" i="2"/>
  <c r="J1462" i="2"/>
  <c r="J1397" i="2"/>
  <c r="K1397" i="2"/>
  <c r="J1335" i="2"/>
  <c r="K1335" i="2"/>
  <c r="J1284" i="2"/>
  <c r="K1284" i="2"/>
  <c r="K1218" i="2"/>
  <c r="J1218" i="2"/>
  <c r="K1155" i="2"/>
  <c r="J1155" i="2"/>
  <c r="J1087" i="2"/>
  <c r="K1087" i="2"/>
  <c r="J946" i="2"/>
  <c r="K946" i="2"/>
  <c r="J1764" i="2"/>
  <c r="K1764" i="2"/>
  <c r="J1748" i="2"/>
  <c r="K1748" i="2"/>
  <c r="K1674" i="2"/>
  <c r="J1674" i="2"/>
  <c r="K1613" i="2"/>
  <c r="J1613" i="2"/>
  <c r="J1545" i="2"/>
  <c r="K1545" i="2"/>
  <c r="J1493" i="2"/>
  <c r="K1493" i="2"/>
  <c r="J1425" i="2"/>
  <c r="K1425" i="2"/>
  <c r="K1366" i="2"/>
  <c r="J1366" i="2"/>
  <c r="K1281" i="2"/>
  <c r="J1281" i="2"/>
  <c r="K1215" i="2"/>
  <c r="J1215" i="2"/>
  <c r="K1152" i="2"/>
  <c r="J1152" i="2"/>
  <c r="J1092" i="2"/>
  <c r="K1092" i="2"/>
  <c r="J1021" i="2"/>
  <c r="K1021" i="2"/>
  <c r="K382" i="2"/>
  <c r="J382" i="2"/>
  <c r="J1404" i="2"/>
  <c r="K1404" i="2"/>
  <c r="K1350" i="2"/>
  <c r="J1350" i="2"/>
  <c r="J1294" i="2"/>
  <c r="K1294" i="2"/>
  <c r="J1225" i="2"/>
  <c r="K1225" i="2"/>
  <c r="K1162" i="2"/>
  <c r="J1162" i="2"/>
  <c r="J1097" i="2"/>
  <c r="K1097" i="2"/>
  <c r="J972" i="2"/>
  <c r="K972" i="2"/>
  <c r="K814" i="2"/>
  <c r="J814" i="2"/>
  <c r="J1010" i="2"/>
  <c r="K1010" i="2"/>
  <c r="J948" i="2"/>
  <c r="K948" i="2"/>
  <c r="J882" i="2"/>
  <c r="K882" i="2"/>
  <c r="K819" i="2"/>
  <c r="J819" i="2"/>
  <c r="J756" i="2"/>
  <c r="K756" i="2"/>
  <c r="J598" i="2"/>
  <c r="K598" i="2"/>
  <c r="K381" i="2"/>
  <c r="J381" i="2"/>
  <c r="K861" i="2"/>
  <c r="J861" i="2"/>
  <c r="K798" i="2"/>
  <c r="J798" i="2"/>
  <c r="J742" i="2"/>
  <c r="K742" i="2"/>
  <c r="K554" i="2"/>
  <c r="J554" i="2"/>
  <c r="J1045" i="2"/>
  <c r="K1045" i="2"/>
  <c r="K981" i="2"/>
  <c r="J981" i="2"/>
  <c r="K913" i="2"/>
  <c r="J913" i="2"/>
  <c r="J850" i="2"/>
  <c r="K850" i="2"/>
  <c r="K787" i="2"/>
  <c r="J787" i="2"/>
  <c r="J701" i="2"/>
  <c r="K701" i="2"/>
  <c r="J449" i="2"/>
  <c r="K449" i="2"/>
  <c r="K1027" i="2"/>
  <c r="J1027" i="2"/>
  <c r="J965" i="2"/>
  <c r="K965" i="2"/>
  <c r="J902" i="2"/>
  <c r="K902" i="2"/>
  <c r="J831" i="2"/>
  <c r="K831" i="2"/>
  <c r="K768" i="2"/>
  <c r="J768" i="2"/>
  <c r="J711" i="2"/>
  <c r="K711" i="2"/>
  <c r="K499" i="2"/>
  <c r="J499" i="2"/>
  <c r="K1019" i="2"/>
  <c r="J1019" i="2"/>
  <c r="K957" i="2"/>
  <c r="J957" i="2"/>
  <c r="K891" i="2"/>
  <c r="J891" i="2"/>
  <c r="K828" i="2"/>
  <c r="J828" i="2"/>
  <c r="K765" i="2"/>
  <c r="J765" i="2"/>
  <c r="J645" i="2"/>
  <c r="K645" i="2"/>
  <c r="K185" i="2"/>
  <c r="J185" i="2"/>
  <c r="J1016" i="2"/>
  <c r="K1016" i="2"/>
  <c r="J954" i="2"/>
  <c r="K954" i="2"/>
  <c r="K888" i="2"/>
  <c r="J888" i="2"/>
  <c r="J825" i="2"/>
  <c r="K825" i="2"/>
  <c r="K762" i="2"/>
  <c r="J762" i="2"/>
  <c r="J622" i="2"/>
  <c r="K622" i="2"/>
  <c r="J413" i="2"/>
  <c r="K413" i="2"/>
  <c r="K872" i="2"/>
  <c r="J872" i="2"/>
  <c r="K809" i="2"/>
  <c r="J809" i="2"/>
  <c r="J749" i="2"/>
  <c r="K749" i="2"/>
  <c r="K688" i="2"/>
  <c r="J688" i="2"/>
  <c r="K496" i="2"/>
  <c r="J496" i="2"/>
  <c r="J705" i="2"/>
  <c r="K705" i="2"/>
  <c r="J642" i="2"/>
  <c r="K642" i="2"/>
  <c r="J577" i="2"/>
  <c r="K577" i="2"/>
  <c r="K525" i="2"/>
  <c r="J525" i="2"/>
  <c r="K462" i="2"/>
  <c r="J462" i="2"/>
  <c r="K374" i="2"/>
  <c r="J374" i="2"/>
  <c r="J141" i="2"/>
  <c r="K141" i="2"/>
  <c r="J684" i="2"/>
  <c r="K684" i="2"/>
  <c r="J621" i="2"/>
  <c r="K621" i="2"/>
  <c r="J553" i="2"/>
  <c r="K553" i="2"/>
  <c r="K493" i="2"/>
  <c r="J493" i="2"/>
  <c r="J430" i="2"/>
  <c r="K430" i="2"/>
  <c r="J359" i="2"/>
  <c r="K359" i="2"/>
  <c r="K151" i="2"/>
  <c r="J151" i="2"/>
  <c r="J715" i="2"/>
  <c r="K715" i="2"/>
  <c r="K652" i="2"/>
  <c r="J652" i="2"/>
  <c r="J587" i="2"/>
  <c r="K587" i="2"/>
  <c r="K519" i="2"/>
  <c r="J519" i="2"/>
  <c r="J456" i="2"/>
  <c r="K456" i="2"/>
  <c r="J365" i="2"/>
  <c r="K365" i="2"/>
  <c r="J212" i="2"/>
  <c r="K212" i="2"/>
  <c r="K636" i="2"/>
  <c r="J636" i="2"/>
  <c r="K568" i="2"/>
  <c r="J568" i="2"/>
  <c r="J508" i="2"/>
  <c r="K508" i="2"/>
  <c r="J445" i="2"/>
  <c r="K445" i="2"/>
  <c r="K350" i="2"/>
  <c r="J350" i="2"/>
  <c r="K127" i="2"/>
  <c r="J127" i="2"/>
  <c r="K696" i="2"/>
  <c r="J696" i="2"/>
  <c r="K633" i="2"/>
  <c r="J633" i="2"/>
  <c r="K565" i="2"/>
  <c r="J565" i="2"/>
  <c r="K497" i="2"/>
  <c r="J497" i="2"/>
  <c r="K437" i="2"/>
  <c r="J437" i="2"/>
  <c r="J342" i="2"/>
  <c r="K342" i="2"/>
  <c r="J157" i="2"/>
  <c r="K157" i="2"/>
  <c r="J609" i="2"/>
  <c r="K609" i="2"/>
  <c r="K557" i="2"/>
  <c r="J557" i="2"/>
  <c r="J489" i="2"/>
  <c r="K489" i="2"/>
  <c r="J426" i="2"/>
  <c r="K426" i="2"/>
  <c r="J230" i="2"/>
  <c r="K230" i="2"/>
  <c r="K354" i="2"/>
  <c r="J354" i="2"/>
  <c r="K291" i="2"/>
  <c r="J291" i="2"/>
  <c r="J225" i="2"/>
  <c r="K225" i="2"/>
  <c r="K159" i="2"/>
  <c r="J159" i="2"/>
  <c r="K106" i="2"/>
  <c r="J106" i="2"/>
  <c r="K64" i="2"/>
  <c r="J64" i="2"/>
  <c r="K356" i="2"/>
  <c r="J356" i="2"/>
  <c r="J293" i="2"/>
  <c r="K293" i="2"/>
  <c r="J227" i="2"/>
  <c r="K227" i="2"/>
  <c r="K161" i="2"/>
  <c r="J161" i="2"/>
  <c r="K90" i="2"/>
  <c r="J90" i="2"/>
  <c r="K395" i="2"/>
  <c r="J395" i="2"/>
  <c r="K332" i="2"/>
  <c r="J332" i="2"/>
  <c r="J269" i="2"/>
  <c r="K269" i="2"/>
  <c r="K200" i="2"/>
  <c r="J200" i="2"/>
  <c r="J137" i="2"/>
  <c r="K137" i="2"/>
  <c r="K86" i="2"/>
  <c r="J86" i="2"/>
  <c r="J274" i="2"/>
  <c r="K274" i="2"/>
  <c r="K213" i="2"/>
  <c r="J213" i="2"/>
  <c r="J150" i="2"/>
  <c r="K150" i="2"/>
  <c r="K62" i="2"/>
  <c r="J62" i="2"/>
  <c r="K355" i="2"/>
  <c r="J355" i="2"/>
  <c r="K292" i="2"/>
  <c r="J292" i="2"/>
  <c r="J226" i="2"/>
  <c r="K226" i="2"/>
  <c r="K160" i="2"/>
  <c r="J160" i="2"/>
  <c r="J98" i="2"/>
  <c r="K98" i="2"/>
  <c r="J25" i="2"/>
  <c r="K25" i="2"/>
  <c r="J352" i="2"/>
  <c r="K352" i="2"/>
  <c r="K289" i="2"/>
  <c r="J289" i="2"/>
  <c r="K231" i="2"/>
  <c r="J231" i="2"/>
  <c r="J170" i="2"/>
  <c r="K170" i="2"/>
  <c r="K110" i="2"/>
  <c r="J110" i="2"/>
  <c r="K12" i="2"/>
  <c r="J12" i="2"/>
  <c r="J8" i="2"/>
  <c r="K8" i="2"/>
  <c r="K76" i="2"/>
  <c r="J76" i="2"/>
  <c r="K37" i="2"/>
  <c r="J37" i="2"/>
  <c r="K26" i="2"/>
  <c r="J26" i="2"/>
  <c r="O195" i="2"/>
  <c r="M196" i="2"/>
  <c r="N196" i="2"/>
  <c r="O1282" i="2"/>
  <c r="N1283" i="2"/>
  <c r="M1283" i="2"/>
  <c r="M1633" i="2"/>
  <c r="N1633" i="2"/>
  <c r="O1632" i="2"/>
  <c r="N1766" i="2"/>
  <c r="O1765" i="2"/>
  <c r="M1766" i="2"/>
  <c r="N1216" i="2"/>
  <c r="O1215" i="2"/>
  <c r="M1216" i="2"/>
  <c r="N76" i="2"/>
  <c r="M76" i="2"/>
  <c r="O75" i="2"/>
  <c r="O255" i="2"/>
  <c r="N256" i="2"/>
  <c r="M256" i="2"/>
  <c r="M525" i="2"/>
  <c r="N525" i="2"/>
  <c r="O524" i="2"/>
  <c r="N1671" i="2"/>
  <c r="M1671" i="2"/>
  <c r="O1670" i="2"/>
  <c r="N545" i="2"/>
  <c r="M545" i="2"/>
  <c r="O544" i="2"/>
  <c r="N1096" i="2"/>
  <c r="M1096" i="2"/>
  <c r="O1095" i="2"/>
  <c r="N1184" i="2"/>
  <c r="O1183" i="2"/>
  <c r="M1184" i="2"/>
  <c r="N171" i="2"/>
  <c r="M171" i="2"/>
  <c r="O170" i="2"/>
  <c r="M69" i="2"/>
  <c r="N69" i="2"/>
  <c r="O68" i="2"/>
  <c r="N1286" i="2"/>
  <c r="O1285" i="2"/>
  <c r="M1286" i="2"/>
  <c r="M53" i="2"/>
  <c r="N53" i="2"/>
  <c r="O52" i="2"/>
  <c r="N1177" i="2"/>
  <c r="O1176" i="2"/>
  <c r="M1177" i="2"/>
  <c r="O286" i="2"/>
  <c r="M287" i="2"/>
  <c r="N287" i="2"/>
  <c r="M381" i="2"/>
  <c r="N381" i="2"/>
  <c r="O380" i="2"/>
  <c r="N1206" i="2"/>
  <c r="M1206" i="2"/>
  <c r="O1205" i="2"/>
  <c r="N261" i="2"/>
  <c r="O260" i="2"/>
  <c r="M261" i="2"/>
  <c r="M265" i="2"/>
  <c r="N265" i="2"/>
  <c r="O264" i="2"/>
  <c r="M758" i="2"/>
  <c r="N758" i="2"/>
  <c r="O757" i="2"/>
  <c r="M1421" i="2"/>
  <c r="N1421" i="2"/>
  <c r="O1420" i="2"/>
  <c r="N205" i="2"/>
  <c r="M205" i="2"/>
  <c r="O204" i="2"/>
  <c r="O1065" i="2"/>
  <c r="N1066" i="2"/>
  <c r="M1066" i="2"/>
  <c r="N176" i="2"/>
  <c r="M176" i="2"/>
  <c r="O175" i="2"/>
  <c r="M441" i="2"/>
  <c r="N441" i="2"/>
  <c r="O440" i="2"/>
  <c r="M1649" i="2"/>
  <c r="O1648" i="2"/>
  <c r="N1649" i="2"/>
  <c r="N1508" i="2"/>
  <c r="O1507" i="2"/>
  <c r="M1508" i="2"/>
  <c r="O500" i="2"/>
  <c r="M501" i="2"/>
  <c r="N501" i="2"/>
  <c r="M881" i="2"/>
  <c r="N881" i="2"/>
  <c r="O880" i="2"/>
  <c r="N862" i="2"/>
  <c r="O861" i="2"/>
  <c r="M862" i="2"/>
  <c r="M1311" i="2"/>
  <c r="O1310" i="2"/>
  <c r="N1311" i="2"/>
  <c r="K1768" i="2"/>
  <c r="J1768" i="2"/>
  <c r="M1368" i="2"/>
  <c r="N1368" i="2"/>
  <c r="O1367" i="2"/>
  <c r="N813" i="2"/>
  <c r="M813" i="2"/>
  <c r="O812" i="2"/>
  <c r="N894" i="2"/>
  <c r="O893" i="2"/>
  <c r="M894" i="2"/>
  <c r="N1185" i="2"/>
  <c r="O1184" i="2"/>
  <c r="M1185" i="2"/>
  <c r="M1519" i="2"/>
  <c r="N1519" i="2"/>
  <c r="O1518" i="2"/>
  <c r="M1573" i="2"/>
  <c r="O1572" i="2"/>
  <c r="N1573" i="2"/>
  <c r="O515" i="2"/>
  <c r="N516" i="2"/>
  <c r="M516" i="2"/>
  <c r="M913" i="2"/>
  <c r="N913" i="2"/>
  <c r="O912" i="2"/>
  <c r="N427" i="2"/>
  <c r="M427" i="2"/>
  <c r="O426" i="2"/>
  <c r="O673" i="2"/>
  <c r="M674" i="2"/>
  <c r="N674" i="2"/>
  <c r="N1695" i="2"/>
  <c r="M1695" i="2"/>
  <c r="O1694" i="2"/>
  <c r="N458" i="2"/>
  <c r="M458" i="2"/>
  <c r="O457" i="2"/>
  <c r="M1325" i="2"/>
  <c r="N1325" i="2"/>
  <c r="O1324" i="2"/>
  <c r="N98" i="2"/>
  <c r="M98" i="2"/>
  <c r="O97" i="2"/>
  <c r="N1623" i="2"/>
  <c r="O1622" i="2"/>
  <c r="M1623" i="2"/>
  <c r="M1098" i="2"/>
  <c r="O1097" i="2"/>
  <c r="N1098" i="2"/>
  <c r="O1687" i="2"/>
  <c r="N1688" i="2"/>
  <c r="M1688" i="2"/>
  <c r="N1676" i="2"/>
  <c r="O1675" i="2"/>
  <c r="M1676" i="2"/>
  <c r="M1513" i="2"/>
  <c r="N1513" i="2"/>
  <c r="O1512" i="2"/>
  <c r="M1590" i="2"/>
  <c r="N1590" i="2"/>
  <c r="O1589" i="2"/>
  <c r="N258" i="2"/>
  <c r="M258" i="2"/>
  <c r="O257" i="2"/>
  <c r="M1183" i="2"/>
  <c r="N1183" i="2"/>
  <c r="O1182" i="2"/>
  <c r="N1770" i="2"/>
  <c r="O1769" i="2"/>
  <c r="M1770" i="2"/>
  <c r="N1788" i="2"/>
  <c r="M1788" i="2"/>
  <c r="O1787" i="2"/>
  <c r="M1003" i="2"/>
  <c r="O1002" i="2"/>
  <c r="N1003" i="2"/>
  <c r="M1125" i="2"/>
  <c r="N1125" i="2"/>
  <c r="O1124" i="2"/>
  <c r="O136" i="2"/>
  <c r="M137" i="2"/>
  <c r="N137" i="2"/>
  <c r="N271" i="2"/>
  <c r="O270" i="2"/>
  <c r="M271" i="2"/>
  <c r="M1487" i="2"/>
  <c r="N1487" i="2"/>
  <c r="O1486" i="2"/>
  <c r="O187" i="2"/>
  <c r="M188" i="2"/>
  <c r="N188" i="2"/>
  <c r="N1214" i="2"/>
  <c r="O1213" i="2"/>
  <c r="M1214" i="2"/>
  <c r="N705" i="2"/>
  <c r="M705" i="2"/>
  <c r="O704" i="2"/>
  <c r="M327" i="2"/>
  <c r="N327" i="2"/>
  <c r="O326" i="2"/>
  <c r="O679" i="2"/>
  <c r="M680" i="2"/>
  <c r="N680" i="2"/>
  <c r="N806" i="2"/>
  <c r="O805" i="2"/>
  <c r="M806" i="2"/>
  <c r="M685" i="2"/>
  <c r="N685" i="2"/>
  <c r="O684" i="2"/>
  <c r="M428" i="2"/>
  <c r="N428" i="2"/>
  <c r="O427" i="2"/>
  <c r="N156" i="2"/>
  <c r="O155" i="2"/>
  <c r="M156" i="2"/>
  <c r="M986" i="2"/>
  <c r="N986" i="2"/>
  <c r="O985" i="2"/>
  <c r="M96" i="2"/>
  <c r="O95" i="2"/>
  <c r="N96" i="2"/>
  <c r="N734" i="2"/>
  <c r="O733" i="2"/>
  <c r="M734" i="2"/>
  <c r="N1136" i="2"/>
  <c r="M1136" i="2"/>
  <c r="O1135" i="2"/>
  <c r="O1511" i="2"/>
  <c r="N1512" i="2"/>
  <c r="M1512" i="2"/>
  <c r="M1337" i="2"/>
  <c r="O1336" i="2"/>
  <c r="N1337" i="2"/>
  <c r="N1414" i="2"/>
  <c r="M1414" i="2"/>
  <c r="O1413" i="2"/>
  <c r="O593" i="2"/>
  <c r="N594" i="2"/>
  <c r="M594" i="2"/>
  <c r="N728" i="2"/>
  <c r="M728" i="2"/>
  <c r="O727" i="2"/>
  <c r="M342" i="2"/>
  <c r="O341" i="2"/>
  <c r="N342" i="2"/>
  <c r="J1500" i="2"/>
  <c r="K1500" i="2"/>
  <c r="J1636" i="2"/>
  <c r="K1636" i="2"/>
  <c r="K1301" i="2"/>
  <c r="J1301" i="2"/>
  <c r="J1644" i="2"/>
  <c r="K1644" i="2"/>
  <c r="K1104" i="2"/>
  <c r="J1104" i="2"/>
  <c r="J1604" i="2"/>
  <c r="K1604" i="2"/>
  <c r="K1416" i="2"/>
  <c r="J1416" i="2"/>
  <c r="J1288" i="2"/>
  <c r="K1288" i="2"/>
  <c r="K1099" i="2"/>
  <c r="J1099" i="2"/>
  <c r="K1686" i="2"/>
  <c r="J1686" i="2"/>
  <c r="J1470" i="2"/>
  <c r="K1470" i="2"/>
  <c r="M343" i="2"/>
  <c r="N343" i="2"/>
  <c r="O342" i="2"/>
  <c r="O1312" i="2"/>
  <c r="N1313" i="2"/>
  <c r="M1313" i="2"/>
  <c r="O171" i="2"/>
  <c r="M172" i="2"/>
  <c r="N172" i="2"/>
  <c r="N855" i="2"/>
  <c r="O854" i="2"/>
  <c r="M855" i="2"/>
  <c r="M394" i="2"/>
  <c r="O393" i="2"/>
  <c r="N394" i="2"/>
  <c r="M1470" i="2"/>
  <c r="N1470" i="2"/>
  <c r="O1469" i="2"/>
  <c r="N1405" i="2"/>
  <c r="O1404" i="2"/>
  <c r="M1405" i="2"/>
  <c r="N1639" i="2"/>
  <c r="M1639" i="2"/>
  <c r="O1638" i="2"/>
  <c r="O348" i="2"/>
  <c r="M349" i="2"/>
  <c r="N349" i="2"/>
  <c r="O1535" i="2"/>
  <c r="N1536" i="2"/>
  <c r="M1536" i="2"/>
  <c r="N1775" i="2"/>
  <c r="M1775" i="2"/>
  <c r="O1774" i="2"/>
  <c r="M1485" i="2"/>
  <c r="O1484" i="2"/>
  <c r="N1485" i="2"/>
  <c r="N757" i="2"/>
  <c r="O756" i="2"/>
  <c r="M757" i="2"/>
  <c r="N522" i="2"/>
  <c r="O521" i="2"/>
  <c r="M522" i="2"/>
  <c r="N1197" i="2"/>
  <c r="O1196" i="2"/>
  <c r="M1197" i="2"/>
  <c r="M1417" i="2"/>
  <c r="N1417" i="2"/>
  <c r="O1416" i="2"/>
  <c r="N464" i="2"/>
  <c r="O463" i="2"/>
  <c r="M464" i="2"/>
  <c r="N555" i="2"/>
  <c r="M555" i="2"/>
  <c r="O554" i="2"/>
  <c r="N756" i="2"/>
  <c r="M756" i="2"/>
  <c r="O755" i="2"/>
  <c r="M270" i="2"/>
  <c r="N270" i="2"/>
  <c r="O269" i="2"/>
  <c r="O1683" i="2"/>
  <c r="N1684" i="2"/>
  <c r="M1684" i="2"/>
  <c r="O953" i="2"/>
  <c r="M954" i="2"/>
  <c r="N954" i="2"/>
  <c r="M1709" i="2"/>
  <c r="O1708" i="2"/>
  <c r="N1709" i="2"/>
  <c r="M1324" i="2"/>
  <c r="O1323" i="2"/>
  <c r="N1324" i="2"/>
  <c r="N910" i="2"/>
  <c r="O909" i="2"/>
  <c r="M910" i="2"/>
  <c r="N586" i="2"/>
  <c r="M586" i="2"/>
  <c r="O585" i="2"/>
  <c r="N225" i="2"/>
  <c r="M225" i="2"/>
  <c r="O224" i="2"/>
  <c r="M359" i="2"/>
  <c r="N359" i="2"/>
  <c r="O358" i="2"/>
  <c r="N1731" i="2"/>
  <c r="O1730" i="2"/>
  <c r="M1731" i="2"/>
  <c r="M1021" i="2"/>
  <c r="N1021" i="2"/>
  <c r="O1020" i="2"/>
  <c r="M1480" i="2"/>
  <c r="O1479" i="2"/>
  <c r="N1480" i="2"/>
  <c r="O1483" i="2"/>
  <c r="N1484" i="2"/>
  <c r="M1484" i="2"/>
  <c r="M1442" i="2"/>
  <c r="O1441" i="2"/>
  <c r="N1442" i="2"/>
  <c r="M1321" i="2"/>
  <c r="N1321" i="2"/>
  <c r="O1320" i="2"/>
  <c r="M437" i="2"/>
  <c r="N437" i="2"/>
  <c r="O436" i="2"/>
  <c r="N1398" i="2"/>
  <c r="M1398" i="2"/>
  <c r="O1397" i="2"/>
  <c r="M1090" i="2"/>
  <c r="O1089" i="2"/>
  <c r="N1090" i="2"/>
  <c r="M712" i="2"/>
  <c r="O711" i="2"/>
  <c r="N712" i="2"/>
  <c r="M1587" i="2"/>
  <c r="N1587" i="2"/>
  <c r="O1586" i="2"/>
  <c r="M1019" i="2"/>
  <c r="N1019" i="2"/>
  <c r="O1018" i="2"/>
  <c r="M138" i="2"/>
  <c r="N138" i="2"/>
  <c r="O137" i="2"/>
  <c r="N1393" i="2"/>
  <c r="M1393" i="2"/>
  <c r="O1392" i="2"/>
  <c r="N852" i="2"/>
  <c r="M852" i="2"/>
  <c r="O851" i="2"/>
  <c r="M461" i="2"/>
  <c r="N461" i="2"/>
  <c r="O460" i="2"/>
  <c r="O57" i="2"/>
  <c r="N58" i="2"/>
  <c r="M58" i="2"/>
  <c r="O1055" i="2"/>
  <c r="N1056" i="2"/>
  <c r="M1056" i="2"/>
  <c r="N1235" i="2"/>
  <c r="O1234" i="2"/>
  <c r="M1235" i="2"/>
  <c r="N131" i="2"/>
  <c r="M131" i="2"/>
  <c r="O130" i="2"/>
  <c r="N215" i="2"/>
  <c r="O214" i="2"/>
  <c r="M215" i="2"/>
  <c r="N1797" i="2"/>
  <c r="M1797" i="2"/>
  <c r="O1796" i="2"/>
  <c r="O186" i="2"/>
  <c r="M187" i="2"/>
  <c r="N187" i="2"/>
  <c r="O1272" i="2"/>
  <c r="N1273" i="2"/>
  <c r="M1273" i="2"/>
  <c r="N701" i="2"/>
  <c r="M701" i="2"/>
  <c r="O700" i="2"/>
  <c r="N1602" i="2"/>
  <c r="M1602" i="2"/>
  <c r="O1601" i="2"/>
  <c r="N837" i="2"/>
  <c r="O836" i="2"/>
  <c r="M837" i="2"/>
  <c r="N727" i="2"/>
  <c r="M727" i="2"/>
  <c r="O726" i="2"/>
  <c r="N1704" i="2"/>
  <c r="O1703" i="2"/>
  <c r="M1704" i="2"/>
  <c r="O180" i="2"/>
  <c r="N181" i="2"/>
  <c r="M181" i="2"/>
  <c r="M465" i="2"/>
  <c r="O464" i="2"/>
  <c r="N465" i="2"/>
  <c r="N1663" i="2"/>
  <c r="M1663" i="2"/>
  <c r="O1662" i="2"/>
  <c r="O683" i="2"/>
  <c r="M684" i="2"/>
  <c r="N684" i="2"/>
  <c r="N1366" i="2"/>
  <c r="M1366" i="2"/>
  <c r="O1365" i="2"/>
  <c r="N1239" i="2"/>
  <c r="M1239" i="2"/>
  <c r="O1238" i="2"/>
  <c r="M365" i="2"/>
  <c r="N365" i="2"/>
  <c r="O364" i="2"/>
  <c r="N1391" i="2"/>
  <c r="O1390" i="2"/>
  <c r="M1391" i="2"/>
  <c r="N699" i="2"/>
  <c r="M699" i="2"/>
  <c r="O698" i="2"/>
  <c r="O201" i="2"/>
  <c r="N202" i="2"/>
  <c r="M202" i="2"/>
  <c r="N1523" i="2"/>
  <c r="M1523" i="2"/>
  <c r="O1522" i="2"/>
  <c r="M404" i="2"/>
  <c r="N404" i="2"/>
  <c r="O403" i="2"/>
  <c r="M749" i="2"/>
  <c r="O748" i="2"/>
  <c r="N749" i="2"/>
  <c r="M968" i="2"/>
  <c r="N968" i="2"/>
  <c r="O967" i="2"/>
  <c r="M1609" i="2"/>
  <c r="O1608" i="2"/>
  <c r="N1609" i="2"/>
  <c r="M291" i="2"/>
  <c r="N291" i="2"/>
  <c r="O290" i="2"/>
  <c r="N796" i="2"/>
  <c r="M796" i="2"/>
  <c r="O795" i="2"/>
  <c r="N354" i="2"/>
  <c r="M354" i="2"/>
  <c r="O353" i="2"/>
  <c r="M768" i="2"/>
  <c r="N768" i="2"/>
  <c r="O767" i="2"/>
  <c r="O22" i="2"/>
  <c r="N23" i="2"/>
  <c r="M23" i="2"/>
  <c r="N189" i="2"/>
  <c r="O188" i="2"/>
  <c r="M189" i="2"/>
  <c r="N1719" i="2"/>
  <c r="O1718" i="2"/>
  <c r="M1719" i="2"/>
  <c r="M1416" i="2"/>
  <c r="N1416" i="2"/>
  <c r="O1415" i="2"/>
  <c r="N1706" i="2"/>
  <c r="M1706" i="2"/>
  <c r="O1705" i="2"/>
  <c r="N1220" i="2"/>
  <c r="M1220" i="2"/>
  <c r="O1219" i="2"/>
  <c r="O860" i="2"/>
  <c r="M861" i="2"/>
  <c r="N861" i="2"/>
  <c r="M83" i="2"/>
  <c r="N83" i="2"/>
  <c r="O82" i="2"/>
  <c r="O1296" i="2"/>
  <c r="N1297" i="2"/>
  <c r="M1297" i="2"/>
  <c r="N208" i="2"/>
  <c r="O207" i="2"/>
  <c r="M208" i="2"/>
  <c r="M334" i="2"/>
  <c r="O333" i="2"/>
  <c r="N334" i="2"/>
  <c r="M1044" i="2"/>
  <c r="O1043" i="2"/>
  <c r="N1044" i="2"/>
  <c r="N1659" i="2"/>
  <c r="O1658" i="2"/>
  <c r="M1659" i="2"/>
  <c r="M1336" i="2"/>
  <c r="N1336" i="2"/>
  <c r="O1335" i="2"/>
  <c r="M1498" i="2"/>
  <c r="N1498" i="2"/>
  <c r="O1497" i="2"/>
  <c r="N868" i="2"/>
  <c r="M868" i="2"/>
  <c r="O867" i="2"/>
  <c r="N285" i="2"/>
  <c r="M285" i="2"/>
  <c r="O284" i="2"/>
  <c r="N1146" i="2"/>
  <c r="O1145" i="2"/>
  <c r="M1146" i="2"/>
  <c r="O1056" i="2"/>
  <c r="M1057" i="2"/>
  <c r="N1057" i="2"/>
  <c r="M1191" i="2"/>
  <c r="N1191" i="2"/>
  <c r="O1190" i="2"/>
  <c r="N14" i="2"/>
  <c r="M14" i="2"/>
  <c r="O13" i="2"/>
  <c r="O636" i="2"/>
  <c r="N637" i="2"/>
  <c r="M637" i="2"/>
  <c r="N1227" i="2"/>
  <c r="M1227" i="2"/>
  <c r="O1226" i="2"/>
  <c r="M1516" i="2"/>
  <c r="N1516" i="2"/>
  <c r="O1515" i="2"/>
  <c r="O1028" i="2"/>
  <c r="M1029" i="2"/>
  <c r="N1029" i="2"/>
  <c r="N1219" i="2"/>
  <c r="O1218" i="2"/>
  <c r="M1219" i="2"/>
  <c r="M1430" i="2"/>
  <c r="N1430" i="2"/>
  <c r="O1429" i="2"/>
  <c r="O777" i="2"/>
  <c r="N778" i="2"/>
  <c r="M778" i="2"/>
  <c r="N529" i="2"/>
  <c r="O528" i="2"/>
  <c r="M529" i="2"/>
  <c r="M663" i="2"/>
  <c r="N663" i="2"/>
  <c r="O662" i="2"/>
  <c r="N1752" i="2"/>
  <c r="M1752" i="2"/>
  <c r="O1751" i="2"/>
  <c r="O282" i="2"/>
  <c r="N283" i="2"/>
  <c r="M283" i="2"/>
  <c r="N1172" i="2"/>
  <c r="O1171" i="2"/>
  <c r="M1172" i="2"/>
  <c r="M1070" i="2"/>
  <c r="N1070" i="2"/>
  <c r="O1069" i="2"/>
  <c r="O163" i="2"/>
  <c r="N164" i="2"/>
  <c r="M164" i="2"/>
  <c r="M460" i="2"/>
  <c r="N460" i="2"/>
  <c r="O459" i="2"/>
  <c r="O932" i="2"/>
  <c r="N933" i="2"/>
  <c r="M933" i="2"/>
  <c r="N418" i="2"/>
  <c r="M418" i="2"/>
  <c r="O417" i="2"/>
  <c r="N848" i="2"/>
  <c r="M848" i="2"/>
  <c r="O847" i="2"/>
  <c r="N103" i="2"/>
  <c r="M103" i="2"/>
  <c r="O102" i="2"/>
  <c r="N1619" i="2"/>
  <c r="M1619" i="2"/>
  <c r="O1618" i="2"/>
  <c r="N1607" i="2"/>
  <c r="M1607" i="2"/>
  <c r="O1606" i="2"/>
  <c r="M1539" i="2"/>
  <c r="O1538" i="2"/>
  <c r="N1539" i="2"/>
  <c r="M1399" i="2"/>
  <c r="O1398" i="2"/>
  <c r="N1399" i="2"/>
  <c r="O428" i="2"/>
  <c r="M429" i="2"/>
  <c r="N429" i="2"/>
  <c r="M1469" i="2"/>
  <c r="N1469" i="2"/>
  <c r="O1468" i="2"/>
  <c r="O1351" i="2"/>
  <c r="M1352" i="2"/>
  <c r="N1352" i="2"/>
  <c r="M1420" i="2"/>
  <c r="O1419" i="2"/>
  <c r="N1420" i="2"/>
  <c r="O532" i="2"/>
  <c r="M533" i="2"/>
  <c r="N533" i="2"/>
  <c r="N1378" i="2"/>
  <c r="M1378" i="2"/>
  <c r="O1377" i="2"/>
  <c r="N421" i="2"/>
  <c r="O420" i="2"/>
  <c r="M421" i="2"/>
  <c r="O1231" i="2"/>
  <c r="N1232" i="2"/>
  <c r="M1232" i="2"/>
  <c r="M61" i="2"/>
  <c r="N61" i="2"/>
  <c r="O60" i="2"/>
  <c r="M268" i="2"/>
  <c r="N268" i="2"/>
  <c r="O267" i="2"/>
  <c r="M436" i="2"/>
  <c r="N436" i="2"/>
  <c r="O435" i="2"/>
  <c r="M1334" i="2"/>
  <c r="N1334" i="2"/>
  <c r="O1333" i="2"/>
  <c r="M307" i="2"/>
  <c r="N307" i="2"/>
  <c r="O306" i="2"/>
  <c r="M1026" i="2"/>
  <c r="N1026" i="2"/>
  <c r="O1025" i="2"/>
  <c r="M514" i="2"/>
  <c r="O513" i="2"/>
  <c r="N514" i="2"/>
  <c r="O1304" i="2"/>
  <c r="N1305" i="2"/>
  <c r="M1305" i="2"/>
  <c r="M793" i="2"/>
  <c r="O792" i="2"/>
  <c r="N793" i="2"/>
  <c r="M281" i="2"/>
  <c r="N281" i="2"/>
  <c r="O280" i="2"/>
  <c r="M648" i="2"/>
  <c r="O647" i="2"/>
  <c r="N648" i="2"/>
  <c r="M136" i="2"/>
  <c r="O135" i="2"/>
  <c r="N136" i="2"/>
  <c r="N927" i="2"/>
  <c r="M927" i="2"/>
  <c r="O926" i="2"/>
  <c r="M415" i="2"/>
  <c r="N415" i="2"/>
  <c r="O414" i="2"/>
  <c r="N774" i="2"/>
  <c r="O773" i="2"/>
  <c r="M774" i="2"/>
  <c r="M262" i="2"/>
  <c r="N262" i="2"/>
  <c r="O261" i="2"/>
  <c r="M1735" i="2"/>
  <c r="N1735" i="2"/>
  <c r="O1734" i="2"/>
  <c r="N1707" i="2"/>
  <c r="O1706" i="2"/>
  <c r="M1707" i="2"/>
  <c r="M1591" i="2"/>
  <c r="N1591" i="2"/>
  <c r="O1590" i="2"/>
  <c r="N918" i="2"/>
  <c r="M918" i="2"/>
  <c r="O917" i="2"/>
  <c r="M1565" i="2"/>
  <c r="O1564" i="2"/>
  <c r="N1565" i="2"/>
  <c r="N1448" i="2"/>
  <c r="O1447" i="2"/>
  <c r="M1448" i="2"/>
  <c r="M1532" i="2"/>
  <c r="N1532" i="2"/>
  <c r="O1531" i="2"/>
  <c r="M835" i="2"/>
  <c r="N835" i="2"/>
  <c r="O834" i="2"/>
  <c r="M1490" i="2"/>
  <c r="N1490" i="2"/>
  <c r="O1489" i="2"/>
  <c r="M723" i="2"/>
  <c r="N723" i="2"/>
  <c r="O722" i="2"/>
  <c r="M1369" i="2"/>
  <c r="O1368" i="2"/>
  <c r="N1369" i="2"/>
  <c r="M397" i="2"/>
  <c r="O396" i="2"/>
  <c r="N397" i="2"/>
  <c r="O564" i="2"/>
  <c r="N565" i="2"/>
  <c r="M565" i="2"/>
  <c r="N733" i="2"/>
  <c r="M733" i="2"/>
  <c r="O732" i="2"/>
  <c r="M1446" i="2"/>
  <c r="N1446" i="2"/>
  <c r="O1445" i="2"/>
  <c r="N604" i="2"/>
  <c r="O603" i="2"/>
  <c r="M604" i="2"/>
  <c r="N1138" i="2"/>
  <c r="O1137" i="2"/>
  <c r="M1138" i="2"/>
  <c r="O625" i="2"/>
  <c r="M626" i="2"/>
  <c r="N626" i="2"/>
  <c r="M114" i="2"/>
  <c r="N114" i="2"/>
  <c r="O113" i="2"/>
  <c r="M905" i="2"/>
  <c r="O904" i="2"/>
  <c r="N905" i="2"/>
  <c r="O392" i="2"/>
  <c r="M393" i="2"/>
  <c r="N393" i="2"/>
  <c r="M760" i="2"/>
  <c r="N760" i="2"/>
  <c r="O759" i="2"/>
  <c r="N248" i="2"/>
  <c r="O247" i="2"/>
  <c r="M248" i="2"/>
  <c r="M1039" i="2"/>
  <c r="N1039" i="2"/>
  <c r="O1038" i="2"/>
  <c r="N527" i="2"/>
  <c r="M527" i="2"/>
  <c r="O526" i="2"/>
  <c r="M15" i="2"/>
  <c r="N15" i="2"/>
  <c r="O14" i="2"/>
  <c r="M374" i="2"/>
  <c r="N374" i="2"/>
  <c r="O373" i="2"/>
  <c r="N1158" i="2"/>
  <c r="O1157" i="2"/>
  <c r="M1158" i="2"/>
  <c r="N1793" i="2"/>
  <c r="M1793" i="2"/>
  <c r="O1792" i="2"/>
  <c r="M1741" i="2"/>
  <c r="O1740" i="2"/>
  <c r="N1741" i="2"/>
  <c r="O1276" i="2"/>
  <c r="N1277" i="2"/>
  <c r="M1277" i="2"/>
  <c r="M1669" i="2"/>
  <c r="N1669" i="2"/>
  <c r="O1668" i="2"/>
  <c r="O1559" i="2"/>
  <c r="M1560" i="2"/>
  <c r="N1560" i="2"/>
  <c r="M1588" i="2"/>
  <c r="N1588" i="2"/>
  <c r="O1587" i="2"/>
  <c r="M942" i="2"/>
  <c r="N942" i="2"/>
  <c r="O941" i="2"/>
  <c r="M1546" i="2"/>
  <c r="N1546" i="2"/>
  <c r="O1545" i="2"/>
  <c r="N869" i="2"/>
  <c r="M869" i="2"/>
  <c r="O868" i="2"/>
  <c r="N1425" i="2"/>
  <c r="M1425" i="2"/>
  <c r="O1424" i="2"/>
  <c r="M548" i="2"/>
  <c r="O547" i="2"/>
  <c r="N548" i="2"/>
  <c r="M716" i="2"/>
  <c r="N716" i="2"/>
  <c r="O715" i="2"/>
  <c r="N884" i="2"/>
  <c r="O883" i="2"/>
  <c r="M884" i="2"/>
  <c r="M1502" i="2"/>
  <c r="O1501" i="2"/>
  <c r="N1502" i="2"/>
  <c r="N755" i="2"/>
  <c r="M755" i="2"/>
  <c r="O754" i="2"/>
  <c r="O1193" i="2"/>
  <c r="N1194" i="2"/>
  <c r="M1194" i="2"/>
  <c r="O681" i="2"/>
  <c r="N682" i="2"/>
  <c r="M682" i="2"/>
  <c r="N170" i="2"/>
  <c r="O169" i="2"/>
  <c r="M170" i="2"/>
  <c r="M961" i="2"/>
  <c r="N961" i="2"/>
  <c r="O960" i="2"/>
  <c r="M449" i="2"/>
  <c r="N449" i="2"/>
  <c r="O448" i="2"/>
  <c r="O815" i="2"/>
  <c r="N816" i="2"/>
  <c r="M816" i="2"/>
  <c r="N304" i="2"/>
  <c r="M304" i="2"/>
  <c r="O303" i="2"/>
  <c r="M1095" i="2"/>
  <c r="N1095" i="2"/>
  <c r="O1094" i="2"/>
  <c r="N583" i="2"/>
  <c r="M583" i="2"/>
  <c r="O582" i="2"/>
  <c r="M71" i="2"/>
  <c r="N71" i="2"/>
  <c r="O70" i="2"/>
  <c r="N430" i="2"/>
  <c r="M430" i="2"/>
  <c r="O429" i="2"/>
  <c r="N1081" i="2"/>
  <c r="O1080" i="2"/>
  <c r="M1081" i="2"/>
  <c r="N569" i="2"/>
  <c r="O568" i="2"/>
  <c r="M569" i="2"/>
  <c r="N57" i="2"/>
  <c r="M57" i="2"/>
  <c r="O56" i="2"/>
  <c r="M424" i="2"/>
  <c r="O423" i="2"/>
  <c r="N424" i="2"/>
  <c r="M1215" i="2"/>
  <c r="N1215" i="2"/>
  <c r="O1214" i="2"/>
  <c r="M703" i="2"/>
  <c r="N703" i="2"/>
  <c r="O702" i="2"/>
  <c r="M191" i="2"/>
  <c r="N191" i="2"/>
  <c r="O190" i="2"/>
  <c r="N550" i="2"/>
  <c r="M550" i="2"/>
  <c r="O549" i="2"/>
  <c r="O37" i="2"/>
  <c r="M38" i="2"/>
  <c r="N38" i="2"/>
  <c r="N1798" i="2"/>
  <c r="O1797" i="2"/>
  <c r="M1798" i="2"/>
  <c r="N1734" i="2"/>
  <c r="M1734" i="2"/>
  <c r="O1733" i="2"/>
  <c r="M1743" i="2"/>
  <c r="N1743" i="2"/>
  <c r="O1742" i="2"/>
  <c r="N1647" i="2"/>
  <c r="O1646" i="2"/>
  <c r="M1647" i="2"/>
  <c r="M1327" i="2"/>
  <c r="O1326" i="2"/>
  <c r="N1327" i="2"/>
  <c r="N1742" i="2"/>
  <c r="M1742" i="2"/>
  <c r="O1741" i="2"/>
  <c r="O1635" i="2"/>
  <c r="M1636" i="2"/>
  <c r="N1636" i="2"/>
  <c r="O1019" i="2"/>
  <c r="M1020" i="2"/>
  <c r="N1020" i="2"/>
  <c r="O1593" i="2"/>
  <c r="N1594" i="2"/>
  <c r="M1594" i="2"/>
  <c r="N952" i="2"/>
  <c r="M952" i="2"/>
  <c r="O951" i="2"/>
  <c r="O1472" i="2"/>
  <c r="M1473" i="2"/>
  <c r="N1473" i="2"/>
  <c r="O675" i="2"/>
  <c r="M676" i="2"/>
  <c r="N676" i="2"/>
  <c r="N844" i="2"/>
  <c r="O843" i="2"/>
  <c r="M844" i="2"/>
  <c r="O959" i="2"/>
  <c r="M960" i="2"/>
  <c r="N960" i="2"/>
  <c r="M1550" i="2"/>
  <c r="N1550" i="2"/>
  <c r="O1549" i="2"/>
  <c r="N883" i="2"/>
  <c r="M883" i="2"/>
  <c r="O882" i="2"/>
  <c r="N1242" i="2"/>
  <c r="O1241" i="2"/>
  <c r="M1242" i="2"/>
  <c r="N730" i="2"/>
  <c r="O729" i="2"/>
  <c r="M730" i="2"/>
  <c r="O217" i="2"/>
  <c r="M218" i="2"/>
  <c r="N218" i="2"/>
  <c r="O1008" i="2"/>
  <c r="M1009" i="2"/>
  <c r="N1009" i="2"/>
  <c r="M497" i="2"/>
  <c r="O496" i="2"/>
  <c r="N497" i="2"/>
  <c r="N864" i="2"/>
  <c r="M864" i="2"/>
  <c r="O863" i="2"/>
  <c r="M352" i="2"/>
  <c r="O351" i="2"/>
  <c r="N352" i="2"/>
  <c r="O1142" i="2"/>
  <c r="M1143" i="2"/>
  <c r="N1143" i="2"/>
  <c r="M631" i="2"/>
  <c r="N631" i="2"/>
  <c r="O630" i="2"/>
  <c r="N119" i="2"/>
  <c r="O118" i="2"/>
  <c r="M119" i="2"/>
  <c r="N478" i="2"/>
  <c r="M478" i="2"/>
  <c r="O477" i="2"/>
  <c r="M7" i="2"/>
  <c r="N7" i="2"/>
  <c r="O6" i="2"/>
  <c r="N1427" i="2"/>
  <c r="M1427" i="2"/>
  <c r="O1426" i="2"/>
  <c r="M1415" i="2"/>
  <c r="O1414" i="2"/>
  <c r="N1415" i="2"/>
  <c r="M445" i="2"/>
  <c r="N445" i="2"/>
  <c r="O444" i="2"/>
  <c r="N1801" i="2"/>
  <c r="M1801" i="2"/>
  <c r="O1800" i="2"/>
  <c r="N1567" i="2"/>
  <c r="M1567" i="2"/>
  <c r="O1566" i="2"/>
  <c r="M1110" i="2"/>
  <c r="N1110" i="2"/>
  <c r="O1109" i="2"/>
  <c r="N1756" i="2"/>
  <c r="O1755" i="2"/>
  <c r="M1756" i="2"/>
  <c r="N1212" i="2"/>
  <c r="O1211" i="2"/>
  <c r="M1212" i="2"/>
  <c r="M12" i="2"/>
  <c r="N12" i="2"/>
  <c r="O11" i="2"/>
  <c r="N1144" i="2"/>
  <c r="M1144" i="2"/>
  <c r="O1143" i="2"/>
  <c r="M1593" i="2"/>
  <c r="O1592" i="2"/>
  <c r="N1593" i="2"/>
  <c r="N950" i="2"/>
  <c r="M950" i="2"/>
  <c r="O949" i="2"/>
  <c r="N1052" i="2"/>
  <c r="M1052" i="2"/>
  <c r="O1051" i="2"/>
  <c r="N1152" i="2"/>
  <c r="M1152" i="2"/>
  <c r="O1151" i="2"/>
  <c r="N1670" i="2"/>
  <c r="M1670" i="2"/>
  <c r="O1669" i="2"/>
  <c r="M1075" i="2"/>
  <c r="N1075" i="2"/>
  <c r="O1074" i="2"/>
  <c r="M91" i="2"/>
  <c r="O90" i="2"/>
  <c r="N91" i="2"/>
  <c r="N850" i="2"/>
  <c r="O849" i="2"/>
  <c r="M850" i="2"/>
  <c r="M338" i="2"/>
  <c r="N338" i="2"/>
  <c r="O337" i="2"/>
  <c r="N1129" i="2"/>
  <c r="O1128" i="2"/>
  <c r="M1129" i="2"/>
  <c r="O616" i="2"/>
  <c r="N617" i="2"/>
  <c r="M617" i="2"/>
  <c r="M105" i="2"/>
  <c r="O104" i="2"/>
  <c r="N105" i="2"/>
  <c r="O471" i="2"/>
  <c r="N472" i="2"/>
  <c r="M472" i="2"/>
  <c r="O1262" i="2"/>
  <c r="M1263" i="2"/>
  <c r="N1263" i="2"/>
  <c r="N751" i="2"/>
  <c r="O750" i="2"/>
  <c r="M751" i="2"/>
  <c r="N239" i="2"/>
  <c r="M239" i="2"/>
  <c r="O238" i="2"/>
  <c r="N598" i="2"/>
  <c r="M598" i="2"/>
  <c r="O597" i="2"/>
  <c r="M86" i="2"/>
  <c r="O85" i="2"/>
  <c r="N86" i="2"/>
  <c r="K1691" i="2"/>
  <c r="J1691" i="2"/>
  <c r="J1522" i="2"/>
  <c r="K1522" i="2"/>
  <c r="J719" i="2"/>
  <c r="K719" i="2"/>
  <c r="J1586" i="2"/>
  <c r="K1586" i="2"/>
  <c r="K1732" i="2"/>
  <c r="J1732" i="2"/>
  <c r="J1542" i="2"/>
  <c r="K1542" i="2"/>
  <c r="K677" i="2"/>
  <c r="J677" i="2"/>
  <c r="K1020" i="2"/>
  <c r="J1020" i="2"/>
  <c r="J901" i="2"/>
  <c r="K901" i="2"/>
  <c r="J1724" i="2"/>
  <c r="K1724" i="2"/>
  <c r="K1513" i="2"/>
  <c r="J1513" i="2"/>
  <c r="J1154" i="2"/>
  <c r="K1154" i="2"/>
  <c r="J1568" i="2"/>
  <c r="K1568" i="2"/>
  <c r="K1040" i="2"/>
  <c r="J1040" i="2"/>
  <c r="J1699" i="2"/>
  <c r="K1699" i="2"/>
  <c r="J1695" i="2"/>
  <c r="K1695" i="2"/>
  <c r="J1659" i="2"/>
  <c r="K1659" i="2"/>
  <c r="J1378" i="2"/>
  <c r="K1378" i="2"/>
  <c r="K1531" i="2"/>
  <c r="J1531" i="2"/>
  <c r="J1715" i="2"/>
  <c r="K1715" i="2"/>
  <c r="J1546" i="2"/>
  <c r="K1546" i="2"/>
  <c r="K1230" i="2"/>
  <c r="J1230" i="2"/>
  <c r="K1791" i="2"/>
  <c r="J1791" i="2"/>
  <c r="J1697" i="2"/>
  <c r="K1697" i="2"/>
  <c r="K1633" i="2"/>
  <c r="J1633" i="2"/>
  <c r="K1575" i="2"/>
  <c r="J1575" i="2"/>
  <c r="K1515" i="2"/>
  <c r="J1515" i="2"/>
  <c r="J1450" i="2"/>
  <c r="K1450" i="2"/>
  <c r="J1393" i="2"/>
  <c r="K1393" i="2"/>
  <c r="J1321" i="2"/>
  <c r="K1321" i="2"/>
  <c r="J1259" i="2"/>
  <c r="K1259" i="2"/>
  <c r="K1193" i="2"/>
  <c r="J1193" i="2"/>
  <c r="K1130" i="2"/>
  <c r="J1130" i="2"/>
  <c r="K1068" i="2"/>
  <c r="J1068" i="2"/>
  <c r="K851" i="2"/>
  <c r="J851" i="2"/>
  <c r="J1788" i="2"/>
  <c r="K1788" i="2"/>
  <c r="K1718" i="2"/>
  <c r="J1718" i="2"/>
  <c r="K1654" i="2"/>
  <c r="J1654" i="2"/>
  <c r="J1588" i="2"/>
  <c r="K1588" i="2"/>
  <c r="J1525" i="2"/>
  <c r="K1525" i="2"/>
  <c r="K1463" i="2"/>
  <c r="J1463" i="2"/>
  <c r="J1385" i="2"/>
  <c r="K1385" i="2"/>
  <c r="K1331" i="2"/>
  <c r="J1331" i="2"/>
  <c r="K1264" i="2"/>
  <c r="J1264" i="2"/>
  <c r="K1206" i="2"/>
  <c r="J1206" i="2"/>
  <c r="K1135" i="2"/>
  <c r="J1135" i="2"/>
  <c r="J1078" i="2"/>
  <c r="K1078" i="2"/>
  <c r="J914" i="2"/>
  <c r="K914" i="2"/>
  <c r="J1486" i="2"/>
  <c r="K1486" i="2"/>
  <c r="J1426" i="2"/>
  <c r="K1426" i="2"/>
  <c r="J1359" i="2"/>
  <c r="K1359" i="2"/>
  <c r="K1300" i="2"/>
  <c r="J1300" i="2"/>
  <c r="K1245" i="2"/>
  <c r="J1245" i="2"/>
  <c r="K1179" i="2"/>
  <c r="J1179" i="2"/>
  <c r="J1116" i="2"/>
  <c r="K1116" i="2"/>
  <c r="J1056" i="2"/>
  <c r="K1056" i="2"/>
  <c r="J703" i="2"/>
  <c r="K703" i="2"/>
  <c r="K1746" i="2"/>
  <c r="J1746" i="2"/>
  <c r="J1680" i="2"/>
  <c r="K1680" i="2"/>
  <c r="J1619" i="2"/>
  <c r="K1619" i="2"/>
  <c r="J1556" i="2"/>
  <c r="K1556" i="2"/>
  <c r="J1496" i="2"/>
  <c r="K1496" i="2"/>
  <c r="J1433" i="2"/>
  <c r="K1433" i="2"/>
  <c r="J1369" i="2"/>
  <c r="K1369" i="2"/>
  <c r="J1287" i="2"/>
  <c r="K1287" i="2"/>
  <c r="J1226" i="2"/>
  <c r="K1226" i="2"/>
  <c r="J1163" i="2"/>
  <c r="K1163" i="2"/>
  <c r="J1098" i="2"/>
  <c r="K1098" i="2"/>
  <c r="J995" i="2"/>
  <c r="K995" i="2"/>
  <c r="K843" i="2"/>
  <c r="J843" i="2"/>
  <c r="J1494" i="2"/>
  <c r="K1494" i="2"/>
  <c r="K1717" i="2"/>
  <c r="J1717" i="2"/>
  <c r="J1653" i="2"/>
  <c r="K1653" i="2"/>
  <c r="K1587" i="2"/>
  <c r="J1587" i="2"/>
  <c r="K1524" i="2"/>
  <c r="J1524" i="2"/>
  <c r="K1454" i="2"/>
  <c r="J1454" i="2"/>
  <c r="K1384" i="2"/>
  <c r="J1384" i="2"/>
  <c r="J1330" i="2"/>
  <c r="K1330" i="2"/>
  <c r="K1271" i="2"/>
  <c r="J1271" i="2"/>
  <c r="K1213" i="2"/>
  <c r="J1213" i="2"/>
  <c r="K1150" i="2"/>
  <c r="J1150" i="2"/>
  <c r="K1077" i="2"/>
  <c r="J1077" i="2"/>
  <c r="J940" i="2"/>
  <c r="K940" i="2"/>
  <c r="K1722" i="2"/>
  <c r="J1722" i="2"/>
  <c r="K1740" i="2"/>
  <c r="J1740" i="2"/>
  <c r="K1666" i="2"/>
  <c r="J1666" i="2"/>
  <c r="K1605" i="2"/>
  <c r="J1605" i="2"/>
  <c r="K1537" i="2"/>
  <c r="J1537" i="2"/>
  <c r="J1485" i="2"/>
  <c r="K1485" i="2"/>
  <c r="J1417" i="2"/>
  <c r="K1417" i="2"/>
  <c r="J1353" i="2"/>
  <c r="K1353" i="2"/>
  <c r="J1276" i="2"/>
  <c r="K1276" i="2"/>
  <c r="J1210" i="2"/>
  <c r="K1210" i="2"/>
  <c r="K1147" i="2"/>
  <c r="J1147" i="2"/>
  <c r="K1084" i="2"/>
  <c r="J1084" i="2"/>
  <c r="J994" i="2"/>
  <c r="K994" i="2"/>
  <c r="K1456" i="2"/>
  <c r="J1456" i="2"/>
  <c r="J1399" i="2"/>
  <c r="K1399" i="2"/>
  <c r="J1342" i="2"/>
  <c r="K1342" i="2"/>
  <c r="K1286" i="2"/>
  <c r="J1286" i="2"/>
  <c r="K1220" i="2"/>
  <c r="J1220" i="2"/>
  <c r="J1157" i="2"/>
  <c r="K1157" i="2"/>
  <c r="K1089" i="2"/>
  <c r="J1089" i="2"/>
  <c r="J951" i="2"/>
  <c r="K951" i="2"/>
  <c r="J772" i="2"/>
  <c r="K772" i="2"/>
  <c r="J1005" i="2"/>
  <c r="K1005" i="2"/>
  <c r="J935" i="2"/>
  <c r="K935" i="2"/>
  <c r="J874" i="2"/>
  <c r="K874" i="2"/>
  <c r="K811" i="2"/>
  <c r="J811" i="2"/>
  <c r="J736" i="2"/>
  <c r="K736" i="2"/>
  <c r="K588" i="2"/>
  <c r="J588" i="2"/>
  <c r="K206" i="2"/>
  <c r="J206" i="2"/>
  <c r="J853" i="2"/>
  <c r="K853" i="2"/>
  <c r="K790" i="2"/>
  <c r="J790" i="2"/>
  <c r="K728" i="2"/>
  <c r="J728" i="2"/>
  <c r="K544" i="2"/>
  <c r="J544" i="2"/>
  <c r="J1035" i="2"/>
  <c r="K1035" i="2"/>
  <c r="J968" i="2"/>
  <c r="K968" i="2"/>
  <c r="J905" i="2"/>
  <c r="K905" i="2"/>
  <c r="K842" i="2"/>
  <c r="J842" i="2"/>
  <c r="K779" i="2"/>
  <c r="J779" i="2"/>
  <c r="J680" i="2"/>
  <c r="K680" i="2"/>
  <c r="K428" i="2"/>
  <c r="J428" i="2"/>
  <c r="K1022" i="2"/>
  <c r="J1022" i="2"/>
  <c r="K952" i="2"/>
  <c r="J952" i="2"/>
  <c r="J894" i="2"/>
  <c r="K894" i="2"/>
  <c r="K823" i="2"/>
  <c r="J823" i="2"/>
  <c r="J760" i="2"/>
  <c r="K760" i="2"/>
  <c r="K685" i="2"/>
  <c r="J685" i="2"/>
  <c r="J468" i="2"/>
  <c r="K468" i="2"/>
  <c r="J1014" i="2"/>
  <c r="K1014" i="2"/>
  <c r="J944" i="2"/>
  <c r="K944" i="2"/>
  <c r="J886" i="2"/>
  <c r="K886" i="2"/>
  <c r="K815" i="2"/>
  <c r="J815" i="2"/>
  <c r="K752" i="2"/>
  <c r="J752" i="2"/>
  <c r="J603" i="2"/>
  <c r="K603" i="2"/>
  <c r="J143" i="2"/>
  <c r="K143" i="2"/>
  <c r="J1011" i="2"/>
  <c r="K1011" i="2"/>
  <c r="J949" i="2"/>
  <c r="K949" i="2"/>
  <c r="K883" i="2"/>
  <c r="J883" i="2"/>
  <c r="J820" i="2"/>
  <c r="K820" i="2"/>
  <c r="J757" i="2"/>
  <c r="K757" i="2"/>
  <c r="K559" i="2"/>
  <c r="J559" i="2"/>
  <c r="J387" i="2"/>
  <c r="K387" i="2"/>
  <c r="K867" i="2"/>
  <c r="J867" i="2"/>
  <c r="J804" i="2"/>
  <c r="K804" i="2"/>
  <c r="J746" i="2"/>
  <c r="K746" i="2"/>
  <c r="K672" i="2"/>
  <c r="J672" i="2"/>
  <c r="K465" i="2"/>
  <c r="J465" i="2"/>
  <c r="K700" i="2"/>
  <c r="J700" i="2"/>
  <c r="J637" i="2"/>
  <c r="K637" i="2"/>
  <c r="K569" i="2"/>
  <c r="J569" i="2"/>
  <c r="K517" i="2"/>
  <c r="J517" i="2"/>
  <c r="J454" i="2"/>
  <c r="K454" i="2"/>
  <c r="K367" i="2"/>
  <c r="J367" i="2"/>
  <c r="K120" i="2"/>
  <c r="J120" i="2"/>
  <c r="K676" i="2"/>
  <c r="J676" i="2"/>
  <c r="J613" i="2"/>
  <c r="K613" i="2"/>
  <c r="J543" i="2"/>
  <c r="K543" i="2"/>
  <c r="J485" i="2"/>
  <c r="K485" i="2"/>
  <c r="K417" i="2"/>
  <c r="J417" i="2"/>
  <c r="K324" i="2"/>
  <c r="J324" i="2"/>
  <c r="K83" i="2"/>
  <c r="J83" i="2"/>
  <c r="J707" i="2"/>
  <c r="K707" i="2"/>
  <c r="J644" i="2"/>
  <c r="K644" i="2"/>
  <c r="K579" i="2"/>
  <c r="J579" i="2"/>
  <c r="K511" i="2"/>
  <c r="J511" i="2"/>
  <c r="K448" i="2"/>
  <c r="J448" i="2"/>
  <c r="J358" i="2"/>
  <c r="K358" i="2"/>
  <c r="K191" i="2"/>
  <c r="J191" i="2"/>
  <c r="J623" i="2"/>
  <c r="K623" i="2"/>
  <c r="J560" i="2"/>
  <c r="K560" i="2"/>
  <c r="K500" i="2"/>
  <c r="J500" i="2"/>
  <c r="K432" i="2"/>
  <c r="J432" i="2"/>
  <c r="K343" i="2"/>
  <c r="J343" i="2"/>
  <c r="K117" i="2"/>
  <c r="J117" i="2"/>
  <c r="K691" i="2"/>
  <c r="J691" i="2"/>
  <c r="K628" i="2"/>
  <c r="J628" i="2"/>
  <c r="K552" i="2"/>
  <c r="J552" i="2"/>
  <c r="K492" i="2"/>
  <c r="J492" i="2"/>
  <c r="J429" i="2"/>
  <c r="K429" i="2"/>
  <c r="K335" i="2"/>
  <c r="J335" i="2"/>
  <c r="J115" i="2"/>
  <c r="K115" i="2"/>
  <c r="K601" i="2"/>
  <c r="J601" i="2"/>
  <c r="J547" i="2"/>
  <c r="K547" i="2"/>
  <c r="J481" i="2"/>
  <c r="K481" i="2"/>
  <c r="K421" i="2"/>
  <c r="J421" i="2"/>
  <c r="K177" i="2"/>
  <c r="J177" i="2"/>
  <c r="K346" i="2"/>
  <c r="J346" i="2"/>
  <c r="K286" i="2"/>
  <c r="J286" i="2"/>
  <c r="J217" i="2"/>
  <c r="K217" i="2"/>
  <c r="J154" i="2"/>
  <c r="K154" i="2"/>
  <c r="J103" i="2"/>
  <c r="K103" i="2"/>
  <c r="J60" i="2"/>
  <c r="K60" i="2"/>
  <c r="J348" i="2"/>
  <c r="K348" i="2"/>
  <c r="K280" i="2"/>
  <c r="J280" i="2"/>
  <c r="J219" i="2"/>
  <c r="K219" i="2"/>
  <c r="K156" i="2"/>
  <c r="J156" i="2"/>
  <c r="K87" i="2"/>
  <c r="J87" i="2"/>
  <c r="K390" i="2"/>
  <c r="J390" i="2"/>
  <c r="J319" i="2"/>
  <c r="K319" i="2"/>
  <c r="K256" i="2"/>
  <c r="J256" i="2"/>
  <c r="J195" i="2"/>
  <c r="K195" i="2"/>
  <c r="J129" i="2"/>
  <c r="K129" i="2"/>
  <c r="J38" i="2"/>
  <c r="K38" i="2"/>
  <c r="J266" i="2"/>
  <c r="K266" i="2"/>
  <c r="K205" i="2"/>
  <c r="J205" i="2"/>
  <c r="J142" i="2"/>
  <c r="K142" i="2"/>
  <c r="K54" i="2"/>
  <c r="J54" i="2"/>
  <c r="K347" i="2"/>
  <c r="J347" i="2"/>
  <c r="K279" i="2"/>
  <c r="J279" i="2"/>
  <c r="J218" i="2"/>
  <c r="K218" i="2"/>
  <c r="K155" i="2"/>
  <c r="J155" i="2"/>
  <c r="J95" i="2"/>
  <c r="K95" i="2"/>
  <c r="K21" i="2"/>
  <c r="J21" i="2"/>
  <c r="J344" i="2"/>
  <c r="K344" i="2"/>
  <c r="K284" i="2"/>
  <c r="J284" i="2"/>
  <c r="J223" i="2"/>
  <c r="K223" i="2"/>
  <c r="J165" i="2"/>
  <c r="K165" i="2"/>
  <c r="K107" i="2"/>
  <c r="J107" i="2"/>
  <c r="J4" i="2"/>
  <c r="K4" i="2"/>
  <c r="J5" i="2"/>
  <c r="K5" i="2"/>
  <c r="J73" i="2"/>
  <c r="K73" i="2"/>
  <c r="K84" i="2"/>
  <c r="J84" i="2"/>
  <c r="K18" i="2"/>
  <c r="J18" i="2"/>
  <c r="M1725" i="2"/>
  <c r="O1724" i="2"/>
  <c r="N1725" i="2"/>
  <c r="N161" i="2"/>
  <c r="O160" i="2"/>
  <c r="M161" i="2"/>
  <c r="N1188" i="2"/>
  <c r="O1187" i="2"/>
  <c r="M1188" i="2"/>
  <c r="N826" i="2"/>
  <c r="M826" i="2"/>
  <c r="O825" i="2"/>
  <c r="N1390" i="2"/>
  <c r="M1390" i="2"/>
  <c r="O1389" i="2"/>
  <c r="N702" i="2"/>
  <c r="M702" i="2"/>
  <c r="O701" i="2"/>
  <c r="O336" i="2"/>
  <c r="M337" i="2"/>
  <c r="N337" i="2"/>
  <c r="M909" i="2"/>
  <c r="N909" i="2"/>
  <c r="O908" i="2"/>
  <c r="O1382" i="2"/>
  <c r="M1383" i="2"/>
  <c r="N1383" i="2"/>
  <c r="O1017" i="2"/>
  <c r="N1018" i="2"/>
  <c r="M1018" i="2"/>
  <c r="N982" i="2"/>
  <c r="M982" i="2"/>
  <c r="O981" i="2"/>
  <c r="O1539" i="2"/>
  <c r="M1540" i="2"/>
  <c r="N1540" i="2"/>
  <c r="M679" i="2"/>
  <c r="N679" i="2"/>
  <c r="O678" i="2"/>
  <c r="N229" i="2"/>
  <c r="O228" i="2"/>
  <c r="M229" i="2"/>
  <c r="M151" i="2"/>
  <c r="N151" i="2"/>
  <c r="O150" i="2"/>
  <c r="N276" i="2"/>
  <c r="O275" i="2"/>
  <c r="M276" i="2"/>
  <c r="O73" i="2"/>
  <c r="M74" i="2"/>
  <c r="N74" i="2"/>
  <c r="O531" i="2"/>
  <c r="M532" i="2"/>
  <c r="N532" i="2"/>
  <c r="M475" i="2"/>
  <c r="N475" i="2"/>
  <c r="O474" i="2"/>
  <c r="M1221" i="2"/>
  <c r="O1220" i="2"/>
  <c r="N1221" i="2"/>
  <c r="M1229" i="2"/>
  <c r="N1229" i="2"/>
  <c r="O1228" i="2"/>
  <c r="N898" i="2"/>
  <c r="M898" i="2"/>
  <c r="O897" i="2"/>
  <c r="N153" i="2"/>
  <c r="O152" i="2"/>
  <c r="M153" i="2"/>
  <c r="M134" i="2"/>
  <c r="N134" i="2"/>
  <c r="O133" i="2"/>
  <c r="M1309" i="2"/>
  <c r="N1309" i="2"/>
  <c r="O1308" i="2"/>
  <c r="N1362" i="2"/>
  <c r="M1362" i="2"/>
  <c r="O1361" i="2"/>
  <c r="M395" i="2"/>
  <c r="N395" i="2"/>
  <c r="O394" i="2"/>
  <c r="O776" i="2"/>
  <c r="N777" i="2"/>
  <c r="M777" i="2"/>
  <c r="N399" i="2"/>
  <c r="M399" i="2"/>
  <c r="O398" i="2"/>
  <c r="M1443" i="2"/>
  <c r="N1443" i="2"/>
  <c r="O1442" i="2"/>
  <c r="M1299" i="2"/>
  <c r="N1299" i="2"/>
  <c r="O1298" i="2"/>
  <c r="M531" i="2"/>
  <c r="N531" i="2"/>
  <c r="O530" i="2"/>
  <c r="N1374" i="2"/>
  <c r="M1374" i="2"/>
  <c r="O1373" i="2"/>
  <c r="O832" i="2"/>
  <c r="M833" i="2"/>
  <c r="N833" i="2"/>
  <c r="N814" i="2"/>
  <c r="O813" i="2"/>
  <c r="M814" i="2"/>
  <c r="N1087" i="2"/>
  <c r="O1086" i="2"/>
  <c r="M1087" i="2"/>
  <c r="N1238" i="2"/>
  <c r="O1237" i="2"/>
  <c r="M1238" i="2"/>
  <c r="M771" i="2"/>
  <c r="O770" i="2"/>
  <c r="N771" i="2"/>
  <c r="N669" i="2"/>
  <c r="M669" i="2"/>
  <c r="O668" i="2"/>
  <c r="N369" i="2"/>
  <c r="M369" i="2"/>
  <c r="O368" i="2"/>
  <c r="O349" i="2"/>
  <c r="N350" i="2"/>
  <c r="M350" i="2"/>
  <c r="M1006" i="2"/>
  <c r="N1006" i="2"/>
  <c r="O1005" i="2"/>
  <c r="K1728" i="2"/>
  <c r="J1728" i="2"/>
  <c r="M1164" i="2"/>
  <c r="N1164" i="2"/>
  <c r="O1163" i="2"/>
  <c r="N213" i="2"/>
  <c r="M213" i="2"/>
  <c r="O212" i="2"/>
  <c r="M983" i="2"/>
  <c r="N983" i="2"/>
  <c r="O982" i="2"/>
  <c r="M660" i="2"/>
  <c r="O659" i="2"/>
  <c r="N660" i="2"/>
  <c r="O1281" i="2"/>
  <c r="N1282" i="2"/>
  <c r="M1282" i="2"/>
  <c r="N1226" i="2"/>
  <c r="O1225" i="2"/>
  <c r="M1226" i="2"/>
  <c r="M226" i="2"/>
  <c r="N226" i="2"/>
  <c r="O225" i="2"/>
  <c r="M1111" i="2"/>
  <c r="N1111" i="2"/>
  <c r="O1110" i="2"/>
  <c r="N1772" i="2"/>
  <c r="O1771" i="2"/>
  <c r="M1772" i="2"/>
  <c r="M1034" i="2"/>
  <c r="O1033" i="2"/>
  <c r="N1034" i="2"/>
  <c r="M1411" i="2"/>
  <c r="N1411" i="2"/>
  <c r="O1410" i="2"/>
  <c r="O850" i="2"/>
  <c r="N851" i="2"/>
  <c r="M851" i="2"/>
  <c r="M353" i="2"/>
  <c r="N353" i="2"/>
  <c r="O352" i="2"/>
  <c r="N1134" i="2"/>
  <c r="M1134" i="2"/>
  <c r="O1133" i="2"/>
  <c r="M997" i="2"/>
  <c r="N997" i="2"/>
  <c r="O996" i="2"/>
  <c r="M1285" i="2"/>
  <c r="N1285" i="2"/>
  <c r="O1284" i="2"/>
  <c r="M341" i="2"/>
  <c r="N341" i="2"/>
  <c r="O340" i="2"/>
  <c r="O383" i="2"/>
  <c r="N384" i="2"/>
  <c r="M384" i="2"/>
  <c r="N1099" i="2"/>
  <c r="M1099" i="2"/>
  <c r="O1098" i="2"/>
  <c r="O992" i="2"/>
  <c r="N993" i="2"/>
  <c r="M993" i="2"/>
  <c r="N1611" i="2"/>
  <c r="O1610" i="2"/>
  <c r="M1611" i="2"/>
  <c r="N1787" i="2"/>
  <c r="M1787" i="2"/>
  <c r="O1786" i="2"/>
  <c r="M1634" i="2"/>
  <c r="N1634" i="2"/>
  <c r="O1633" i="2"/>
  <c r="N1024" i="2"/>
  <c r="O1023" i="2"/>
  <c r="M1024" i="2"/>
  <c r="N770" i="2"/>
  <c r="O769" i="2"/>
  <c r="M770" i="2"/>
  <c r="N25" i="2"/>
  <c r="O24" i="2"/>
  <c r="M25" i="2"/>
  <c r="N671" i="2"/>
  <c r="M671" i="2"/>
  <c r="O670" i="2"/>
  <c r="N1655" i="2"/>
  <c r="M1655" i="2"/>
  <c r="O1654" i="2"/>
  <c r="N237" i="2"/>
  <c r="M237" i="2"/>
  <c r="O236" i="2"/>
  <c r="O1195" i="2"/>
  <c r="M1196" i="2"/>
  <c r="N1196" i="2"/>
  <c r="M1102" i="2"/>
  <c r="N1102" i="2"/>
  <c r="O1101" i="2"/>
  <c r="M123" i="2"/>
  <c r="N123" i="2"/>
  <c r="O122" i="2"/>
  <c r="M649" i="2"/>
  <c r="N649" i="2"/>
  <c r="O648" i="2"/>
  <c r="M783" i="2"/>
  <c r="N783" i="2"/>
  <c r="O782" i="2"/>
  <c r="N1767" i="2"/>
  <c r="M1767" i="2"/>
  <c r="O1766" i="2"/>
  <c r="N836" i="2"/>
  <c r="M836" i="2"/>
  <c r="O835" i="2"/>
  <c r="O299" i="2"/>
  <c r="M300" i="2"/>
  <c r="N300" i="2"/>
  <c r="N1192" i="2"/>
  <c r="M1192" i="2"/>
  <c r="O1191" i="2"/>
  <c r="M20" i="2"/>
  <c r="N20" i="2"/>
  <c r="O19" i="2"/>
  <c r="N193" i="2"/>
  <c r="M193" i="2"/>
  <c r="O192" i="2"/>
  <c r="M839" i="2"/>
  <c r="N839" i="2"/>
  <c r="O838" i="2"/>
  <c r="M825" i="2"/>
  <c r="O824" i="2"/>
  <c r="N825" i="2"/>
  <c r="M168" i="2"/>
  <c r="N168" i="2"/>
  <c r="O167" i="2"/>
  <c r="M294" i="2"/>
  <c r="N294" i="2"/>
  <c r="O293" i="2"/>
  <c r="M1717" i="2"/>
  <c r="N1717" i="2"/>
  <c r="O1716" i="2"/>
  <c r="N1200" i="2"/>
  <c r="M1200" i="2"/>
  <c r="O1199" i="2"/>
  <c r="N1168" i="2"/>
  <c r="M1168" i="2"/>
  <c r="O1167" i="2"/>
  <c r="M331" i="2"/>
  <c r="N331" i="2"/>
  <c r="O330" i="2"/>
  <c r="M474" i="2"/>
  <c r="N474" i="2"/>
  <c r="O473" i="2"/>
  <c r="M241" i="2"/>
  <c r="O240" i="2"/>
  <c r="N241" i="2"/>
  <c r="M375" i="2"/>
  <c r="O374" i="2"/>
  <c r="N375" i="2"/>
  <c r="N1763" i="2"/>
  <c r="M1763" i="2"/>
  <c r="O1762" i="2"/>
  <c r="N1802" i="2"/>
  <c r="M1802" i="2"/>
  <c r="O1801" i="2"/>
  <c r="O1802" i="2"/>
  <c r="N1500" i="2"/>
  <c r="O1499" i="2"/>
  <c r="M1500" i="2"/>
  <c r="O635" i="2"/>
  <c r="N636" i="2"/>
  <c r="M636" i="2"/>
  <c r="N483" i="2"/>
  <c r="M483" i="2"/>
  <c r="O482" i="2"/>
  <c r="M1106" i="2"/>
  <c r="N1106" i="2"/>
  <c r="O1105" i="2"/>
  <c r="N361" i="2"/>
  <c r="M361" i="2"/>
  <c r="O360" i="2"/>
  <c r="N495" i="2"/>
  <c r="M495" i="2"/>
  <c r="O494" i="2"/>
  <c r="J1180" i="2"/>
  <c r="K1180" i="2"/>
  <c r="J1324" i="2"/>
  <c r="K1324" i="2"/>
  <c r="K1721" i="2"/>
  <c r="J1721" i="2"/>
  <c r="K1333" i="2"/>
  <c r="J1333" i="2"/>
  <c r="N867" i="2"/>
  <c r="M867" i="2"/>
  <c r="O866" i="2"/>
  <c r="O707" i="2"/>
  <c r="M708" i="2"/>
  <c r="N708" i="2"/>
  <c r="M1360" i="2"/>
  <c r="O1359" i="2"/>
  <c r="N1360" i="2"/>
  <c r="O545" i="2"/>
  <c r="N546" i="2"/>
  <c r="M546" i="2"/>
  <c r="O1035" i="2"/>
  <c r="M1036" i="2"/>
  <c r="N1036" i="2"/>
  <c r="M1581" i="2"/>
  <c r="N1581" i="2"/>
  <c r="O1580" i="2"/>
  <c r="M1525" i="2"/>
  <c r="N1525" i="2"/>
  <c r="O1524" i="2"/>
  <c r="M995" i="2"/>
  <c r="N995" i="2"/>
  <c r="O994" i="2"/>
  <c r="N64" i="2"/>
  <c r="O63" i="2"/>
  <c r="M64" i="2"/>
  <c r="N1169" i="2"/>
  <c r="M1169" i="2"/>
  <c r="O1168" i="2"/>
  <c r="M1452" i="2"/>
  <c r="N1452" i="2"/>
  <c r="O1451" i="2"/>
  <c r="N576" i="2"/>
  <c r="M576" i="2"/>
  <c r="O575" i="2"/>
  <c r="M1457" i="2"/>
  <c r="O1456" i="2"/>
  <c r="N1457" i="2"/>
  <c r="O649" i="2"/>
  <c r="M650" i="2"/>
  <c r="N650" i="2"/>
  <c r="M1718" i="2"/>
  <c r="N1718" i="2"/>
  <c r="O1717" i="2"/>
  <c r="O443" i="2"/>
  <c r="M444" i="2"/>
  <c r="N444" i="2"/>
  <c r="N1100" i="2"/>
  <c r="M1100" i="2"/>
  <c r="O1099" i="2"/>
  <c r="M145" i="2"/>
  <c r="O144" i="2"/>
  <c r="N145" i="2"/>
  <c r="M279" i="2"/>
  <c r="N279" i="2"/>
  <c r="O278" i="2"/>
  <c r="N1723" i="2"/>
  <c r="M1723" i="2"/>
  <c r="O1722" i="2"/>
  <c r="M515" i="2"/>
  <c r="O514" i="2"/>
  <c r="N515" i="2"/>
  <c r="N1140" i="2"/>
  <c r="M1140" i="2"/>
  <c r="O1139" i="2"/>
  <c r="N284" i="2"/>
  <c r="O283" i="2"/>
  <c r="M284" i="2"/>
  <c r="N590" i="2"/>
  <c r="M590" i="2"/>
  <c r="O589" i="2"/>
  <c r="N1771" i="2"/>
  <c r="M1771" i="2"/>
  <c r="O1770" i="2"/>
  <c r="M1665" i="2"/>
  <c r="O1664" i="2"/>
  <c r="N1665" i="2"/>
  <c r="N1142" i="2"/>
  <c r="O1141" i="2"/>
  <c r="M1142" i="2"/>
  <c r="M43" i="2"/>
  <c r="N43" i="2"/>
  <c r="O42" i="2"/>
  <c r="N1249" i="2"/>
  <c r="M1249" i="2"/>
  <c r="O1248" i="2"/>
  <c r="M1747" i="2"/>
  <c r="N1747" i="2"/>
  <c r="O1746" i="2"/>
  <c r="O1615" i="2"/>
  <c r="M1616" i="2"/>
  <c r="N1616" i="2"/>
  <c r="M1306" i="2"/>
  <c r="N1306" i="2"/>
  <c r="O1305" i="2"/>
  <c r="O1597" i="2"/>
  <c r="M1598" i="2"/>
  <c r="N1598" i="2"/>
  <c r="M785" i="2"/>
  <c r="N785" i="2"/>
  <c r="O784" i="2"/>
  <c r="O918" i="2"/>
  <c r="M919" i="2"/>
  <c r="N919" i="2"/>
  <c r="N1599" i="2"/>
  <c r="M1599" i="2"/>
  <c r="O1598" i="2"/>
  <c r="N1762" i="2"/>
  <c r="O1761" i="2"/>
  <c r="M1762" i="2"/>
  <c r="O928" i="2"/>
  <c r="N929" i="2"/>
  <c r="M929" i="2"/>
  <c r="N1796" i="2"/>
  <c r="O1795" i="2"/>
  <c r="M1796" i="2"/>
  <c r="N1115" i="2"/>
  <c r="M1115" i="2"/>
  <c r="O1114" i="2"/>
  <c r="M539" i="2"/>
  <c r="N539" i="2"/>
  <c r="O538" i="2"/>
  <c r="M570" i="2"/>
  <c r="N570" i="2"/>
  <c r="O569" i="2"/>
  <c r="O995" i="2"/>
  <c r="N996" i="2"/>
  <c r="M996" i="2"/>
  <c r="O802" i="2"/>
  <c r="N803" i="2"/>
  <c r="M803" i="2"/>
  <c r="O848" i="2"/>
  <c r="M849" i="2"/>
  <c r="N849" i="2"/>
  <c r="N1754" i="2"/>
  <c r="O1753" i="2"/>
  <c r="M1754" i="2"/>
  <c r="N339" i="2"/>
  <c r="M339" i="2"/>
  <c r="O338" i="2"/>
  <c r="N906" i="2"/>
  <c r="O905" i="2"/>
  <c r="M906" i="2"/>
  <c r="N398" i="2"/>
  <c r="M398" i="2"/>
  <c r="O397" i="2"/>
  <c r="M109" i="2"/>
  <c r="N109" i="2"/>
  <c r="O108" i="2"/>
  <c r="N419" i="2"/>
  <c r="M419" i="2"/>
  <c r="O418" i="2"/>
  <c r="M673" i="2"/>
  <c r="N673" i="2"/>
  <c r="O672" i="2"/>
  <c r="O1107" i="2"/>
  <c r="N1108" i="2"/>
  <c r="M1108" i="2"/>
  <c r="M1107" i="2"/>
  <c r="N1107" i="2"/>
  <c r="O1106" i="2"/>
  <c r="O1249" i="2"/>
  <c r="N1250" i="2"/>
  <c r="M1250" i="2"/>
  <c r="M39" i="2"/>
  <c r="O38" i="2"/>
  <c r="N39" i="2"/>
  <c r="M1476" i="2"/>
  <c r="O1475" i="2"/>
  <c r="N1476" i="2"/>
  <c r="M523" i="2"/>
  <c r="N523" i="2"/>
  <c r="O522" i="2"/>
  <c r="M704" i="2"/>
  <c r="O703" i="2"/>
  <c r="N704" i="2"/>
  <c r="M1661" i="2"/>
  <c r="O1660" i="2"/>
  <c r="N1661" i="2"/>
  <c r="M1514" i="2"/>
  <c r="N1514" i="2"/>
  <c r="O1513" i="2"/>
  <c r="N453" i="2"/>
  <c r="O452" i="2"/>
  <c r="M453" i="2"/>
  <c r="N551" i="2"/>
  <c r="M551" i="2"/>
  <c r="O550" i="2"/>
  <c r="M1738" i="2"/>
  <c r="N1738" i="2"/>
  <c r="O1737" i="2"/>
  <c r="N957" i="2"/>
  <c r="O956" i="2"/>
  <c r="M957" i="2"/>
  <c r="N1013" i="2"/>
  <c r="O1012" i="2"/>
  <c r="M1013" i="2"/>
  <c r="O976" i="2"/>
  <c r="M977" i="2"/>
  <c r="N977" i="2"/>
  <c r="M363" i="2"/>
  <c r="N363" i="2"/>
  <c r="O362" i="2"/>
  <c r="O1366" i="2"/>
  <c r="M1367" i="2"/>
  <c r="N1367" i="2"/>
  <c r="M1751" i="2"/>
  <c r="O1750" i="2"/>
  <c r="N1751" i="2"/>
  <c r="M556" i="2"/>
  <c r="O555" i="2"/>
  <c r="N556" i="2"/>
  <c r="M1441" i="2"/>
  <c r="N1441" i="2"/>
  <c r="O1440" i="2"/>
  <c r="O1178" i="2"/>
  <c r="M1179" i="2"/>
  <c r="N1179" i="2"/>
  <c r="N325" i="2"/>
  <c r="M325" i="2"/>
  <c r="O324" i="2"/>
  <c r="M186" i="2"/>
  <c r="N186" i="2"/>
  <c r="O185" i="2"/>
  <c r="M512" i="2"/>
  <c r="N512" i="2"/>
  <c r="O511" i="2"/>
  <c r="M638" i="2"/>
  <c r="N638" i="2"/>
  <c r="O637" i="2"/>
  <c r="M1641" i="2"/>
  <c r="O1640" i="2"/>
  <c r="N1641" i="2"/>
  <c r="O1407" i="2"/>
  <c r="M1408" i="2"/>
  <c r="N1408" i="2"/>
  <c r="N388" i="2"/>
  <c r="M388" i="2"/>
  <c r="O387" i="2"/>
  <c r="M1538" i="2"/>
  <c r="N1538" i="2"/>
  <c r="O1537" i="2"/>
  <c r="N939" i="2"/>
  <c r="M939" i="2"/>
  <c r="O938" i="2"/>
  <c r="O412" i="2"/>
  <c r="N413" i="2"/>
  <c r="M413" i="2"/>
  <c r="N1186" i="2"/>
  <c r="O1185" i="2"/>
  <c r="M1186" i="2"/>
  <c r="N1121" i="2"/>
  <c r="M1121" i="2"/>
  <c r="O1120" i="2"/>
  <c r="N1255" i="2"/>
  <c r="O1254" i="2"/>
  <c r="M1255" i="2"/>
  <c r="N78" i="2"/>
  <c r="M78" i="2"/>
  <c r="O77" i="2"/>
  <c r="N1782" i="2"/>
  <c r="M1782" i="2"/>
  <c r="O1781" i="2"/>
  <c r="M1328" i="2"/>
  <c r="O1327" i="2"/>
  <c r="N1328" i="2"/>
  <c r="N1708" i="2"/>
  <c r="O1707" i="2"/>
  <c r="M1708" i="2"/>
  <c r="O1321" i="2"/>
  <c r="N1322" i="2"/>
  <c r="M1322" i="2"/>
  <c r="M420" i="2"/>
  <c r="O419" i="2"/>
  <c r="N420" i="2"/>
  <c r="M1622" i="2"/>
  <c r="N1622" i="2"/>
  <c r="O1621" i="2"/>
  <c r="M970" i="2"/>
  <c r="N970" i="2"/>
  <c r="O969" i="2"/>
  <c r="N801" i="2"/>
  <c r="O800" i="2"/>
  <c r="M801" i="2"/>
  <c r="M935" i="2"/>
  <c r="O934" i="2"/>
  <c r="N935" i="2"/>
  <c r="N1727" i="2"/>
  <c r="O1726" i="2"/>
  <c r="M1727" i="2"/>
  <c r="M1745" i="2"/>
  <c r="N1745" i="2"/>
  <c r="O1744" i="2"/>
  <c r="M1645" i="2"/>
  <c r="O1644" i="2"/>
  <c r="N1645" i="2"/>
  <c r="M1348" i="2"/>
  <c r="O1347" i="2"/>
  <c r="N1348" i="2"/>
  <c r="M677" i="2"/>
  <c r="N677" i="2"/>
  <c r="O676" i="2"/>
  <c r="M936" i="2"/>
  <c r="O935" i="2"/>
  <c r="N936" i="2"/>
  <c r="O1239" i="2"/>
  <c r="N1240" i="2"/>
  <c r="M1240" i="2"/>
  <c r="M610" i="2"/>
  <c r="O609" i="2"/>
  <c r="N610" i="2"/>
  <c r="O272" i="2"/>
  <c r="M273" i="2"/>
  <c r="N273" i="2"/>
  <c r="N407" i="2"/>
  <c r="M407" i="2"/>
  <c r="O406" i="2"/>
  <c r="N1648" i="2"/>
  <c r="M1648" i="2"/>
  <c r="O1647" i="2"/>
  <c r="N1720" i="2"/>
  <c r="O1719" i="2"/>
  <c r="M1720" i="2"/>
  <c r="M1613" i="2"/>
  <c r="O1612" i="2"/>
  <c r="N1613" i="2"/>
  <c r="M725" i="2"/>
  <c r="O724" i="2"/>
  <c r="N725" i="2"/>
  <c r="O1504" i="2"/>
  <c r="M1505" i="2"/>
  <c r="N1505" i="2"/>
  <c r="N1280" i="2"/>
  <c r="M1280" i="2"/>
  <c r="O1279" i="2"/>
  <c r="M499" i="2"/>
  <c r="N499" i="2"/>
  <c r="O498" i="2"/>
  <c r="M250" i="2"/>
  <c r="N250" i="2"/>
  <c r="O249" i="2"/>
  <c r="M592" i="2"/>
  <c r="O591" i="2"/>
  <c r="N592" i="2"/>
  <c r="N718" i="2"/>
  <c r="M718" i="2"/>
  <c r="O717" i="2"/>
  <c r="N1363" i="2"/>
  <c r="M1363" i="2"/>
  <c r="O1362" i="2"/>
  <c r="N1351" i="2"/>
  <c r="O1350" i="2"/>
  <c r="M1351" i="2"/>
  <c r="O1235" i="2"/>
  <c r="M1236" i="2"/>
  <c r="N1236" i="2"/>
  <c r="O723" i="2"/>
  <c r="N724" i="2"/>
  <c r="M724" i="2"/>
  <c r="M1657" i="2"/>
  <c r="O1656" i="2"/>
  <c r="N1657" i="2"/>
  <c r="M1341" i="2"/>
  <c r="O1340" i="2"/>
  <c r="N1341" i="2"/>
  <c r="M1046" i="2"/>
  <c r="N1046" i="2"/>
  <c r="O1045" i="2"/>
  <c r="O1355" i="2"/>
  <c r="M1356" i="2"/>
  <c r="N1356" i="2"/>
  <c r="M364" i="2"/>
  <c r="O363" i="2"/>
  <c r="N364" i="2"/>
  <c r="M1314" i="2"/>
  <c r="N1314" i="2"/>
  <c r="O1313" i="2"/>
  <c r="O251" i="2"/>
  <c r="N252" i="2"/>
  <c r="M252" i="2"/>
  <c r="O1130" i="2"/>
  <c r="M1131" i="2"/>
  <c r="N1131" i="2"/>
  <c r="N1230" i="2"/>
  <c r="O1229" i="2"/>
  <c r="M1230" i="2"/>
  <c r="N60" i="2"/>
  <c r="M60" i="2"/>
  <c r="O59" i="2"/>
  <c r="N267" i="2"/>
  <c r="M267" i="2"/>
  <c r="O266" i="2"/>
  <c r="M1253" i="2"/>
  <c r="N1253" i="2"/>
  <c r="O1252" i="2"/>
  <c r="O115" i="2"/>
  <c r="M116" i="2"/>
  <c r="N116" i="2"/>
  <c r="N962" i="2"/>
  <c r="M962" i="2"/>
  <c r="O961" i="2"/>
  <c r="N450" i="2"/>
  <c r="M450" i="2"/>
  <c r="O449" i="2"/>
  <c r="M1241" i="2"/>
  <c r="N1241" i="2"/>
  <c r="O1240" i="2"/>
  <c r="N729" i="2"/>
  <c r="M729" i="2"/>
  <c r="O728" i="2"/>
  <c r="N217" i="2"/>
  <c r="O216" i="2"/>
  <c r="M217" i="2"/>
  <c r="O583" i="2"/>
  <c r="M584" i="2"/>
  <c r="N584" i="2"/>
  <c r="N72" i="2"/>
  <c r="O71" i="2"/>
  <c r="M72" i="2"/>
  <c r="M863" i="2"/>
  <c r="N863" i="2"/>
  <c r="O862" i="2"/>
  <c r="M351" i="2"/>
  <c r="N351" i="2"/>
  <c r="O350" i="2"/>
  <c r="N710" i="2"/>
  <c r="M710" i="2"/>
  <c r="O709" i="2"/>
  <c r="M198" i="2"/>
  <c r="N198" i="2"/>
  <c r="O197" i="2"/>
  <c r="M1543" i="2"/>
  <c r="N1543" i="2"/>
  <c r="O1542" i="2"/>
  <c r="O1474" i="2"/>
  <c r="M1475" i="2"/>
  <c r="N1475" i="2"/>
  <c r="N1335" i="2"/>
  <c r="M1335" i="2"/>
  <c r="O1334" i="2"/>
  <c r="N260" i="2"/>
  <c r="M260" i="2"/>
  <c r="O259" i="2"/>
  <c r="M1437" i="2"/>
  <c r="N1437" i="2"/>
  <c r="O1436" i="2"/>
  <c r="M1320" i="2"/>
  <c r="N1320" i="2"/>
  <c r="O1319" i="2"/>
  <c r="M1468" i="2"/>
  <c r="N1468" i="2"/>
  <c r="O1467" i="2"/>
  <c r="N661" i="2"/>
  <c r="M661" i="2"/>
  <c r="O660" i="2"/>
  <c r="N1426" i="2"/>
  <c r="M1426" i="2"/>
  <c r="O1425" i="2"/>
  <c r="M549" i="2"/>
  <c r="N549" i="2"/>
  <c r="O548" i="2"/>
  <c r="M1304" i="2"/>
  <c r="O1303" i="2"/>
  <c r="N1304" i="2"/>
  <c r="N228" i="2"/>
  <c r="M228" i="2"/>
  <c r="O227" i="2"/>
  <c r="M396" i="2"/>
  <c r="O395" i="2"/>
  <c r="N396" i="2"/>
  <c r="O563" i="2"/>
  <c r="N564" i="2"/>
  <c r="M564" i="2"/>
  <c r="M1382" i="2"/>
  <c r="N1382" i="2"/>
  <c r="O1381" i="2"/>
  <c r="M435" i="2"/>
  <c r="N435" i="2"/>
  <c r="O434" i="2"/>
  <c r="O1073" i="2"/>
  <c r="M1074" i="2"/>
  <c r="N1074" i="2"/>
  <c r="M562" i="2"/>
  <c r="O561" i="2"/>
  <c r="N562" i="2"/>
  <c r="O49" i="2"/>
  <c r="M50" i="2"/>
  <c r="N50" i="2"/>
  <c r="M841" i="2"/>
  <c r="O840" i="2"/>
  <c r="N841" i="2"/>
  <c r="M329" i="2"/>
  <c r="N329" i="2"/>
  <c r="O328" i="2"/>
  <c r="M696" i="2"/>
  <c r="O695" i="2"/>
  <c r="N696" i="2"/>
  <c r="M184" i="2"/>
  <c r="O183" i="2"/>
  <c r="N184" i="2"/>
  <c r="M975" i="2"/>
  <c r="N975" i="2"/>
  <c r="O974" i="2"/>
  <c r="M463" i="2"/>
  <c r="N463" i="2"/>
  <c r="O462" i="2"/>
  <c r="N822" i="2"/>
  <c r="O821" i="2"/>
  <c r="M822" i="2"/>
  <c r="M310" i="2"/>
  <c r="N310" i="2"/>
  <c r="O309" i="2"/>
  <c r="N1722" i="2"/>
  <c r="O1721" i="2"/>
  <c r="M1722" i="2"/>
  <c r="N1687" i="2"/>
  <c r="M1687" i="2"/>
  <c r="O1686" i="2"/>
  <c r="M1559" i="2"/>
  <c r="N1559" i="2"/>
  <c r="O1558" i="2"/>
  <c r="N859" i="2"/>
  <c r="M859" i="2"/>
  <c r="O858" i="2"/>
  <c r="O1548" i="2"/>
  <c r="M1549" i="2"/>
  <c r="N1549" i="2"/>
  <c r="M1432" i="2"/>
  <c r="O1431" i="2"/>
  <c r="N1432" i="2"/>
  <c r="O1523" i="2"/>
  <c r="M1524" i="2"/>
  <c r="N1524" i="2"/>
  <c r="N812" i="2"/>
  <c r="M812" i="2"/>
  <c r="O811" i="2"/>
  <c r="M1482" i="2"/>
  <c r="N1482" i="2"/>
  <c r="O1481" i="2"/>
  <c r="M700" i="2"/>
  <c r="N700" i="2"/>
  <c r="O699" i="2"/>
  <c r="O1360" i="2"/>
  <c r="N1361" i="2"/>
  <c r="M1361" i="2"/>
  <c r="N379" i="2"/>
  <c r="M379" i="2"/>
  <c r="O378" i="2"/>
  <c r="N547" i="2"/>
  <c r="M547" i="2"/>
  <c r="O546" i="2"/>
  <c r="N715" i="2"/>
  <c r="M715" i="2"/>
  <c r="O714" i="2"/>
  <c r="N1438" i="2"/>
  <c r="M1438" i="2"/>
  <c r="O1437" i="2"/>
  <c r="O580" i="2"/>
  <c r="N581" i="2"/>
  <c r="M581" i="2"/>
  <c r="M1130" i="2"/>
  <c r="O1129" i="2"/>
  <c r="N1130" i="2"/>
  <c r="M618" i="2"/>
  <c r="N618" i="2"/>
  <c r="O617" i="2"/>
  <c r="M106" i="2"/>
  <c r="O105" i="2"/>
  <c r="N106" i="2"/>
  <c r="M897" i="2"/>
  <c r="N897" i="2"/>
  <c r="O896" i="2"/>
  <c r="N385" i="2"/>
  <c r="M385" i="2"/>
  <c r="O384" i="2"/>
  <c r="M752" i="2"/>
  <c r="O751" i="2"/>
  <c r="N752" i="2"/>
  <c r="O239" i="2"/>
  <c r="N240" i="2"/>
  <c r="M240" i="2"/>
  <c r="M1031" i="2"/>
  <c r="O1030" i="2"/>
  <c r="N1031" i="2"/>
  <c r="M519" i="2"/>
  <c r="N519" i="2"/>
  <c r="O518" i="2"/>
  <c r="N878" i="2"/>
  <c r="M878" i="2"/>
  <c r="O877" i="2"/>
  <c r="M366" i="2"/>
  <c r="N366" i="2"/>
  <c r="O365" i="2"/>
  <c r="N1017" i="2"/>
  <c r="O1016" i="2"/>
  <c r="M1017" i="2"/>
  <c r="O504" i="2"/>
  <c r="M505" i="2"/>
  <c r="N505" i="2"/>
  <c r="N872" i="2"/>
  <c r="M872" i="2"/>
  <c r="O871" i="2"/>
  <c r="N360" i="2"/>
  <c r="M360" i="2"/>
  <c r="O359" i="2"/>
  <c r="M1151" i="2"/>
  <c r="N1151" i="2"/>
  <c r="O1150" i="2"/>
  <c r="O638" i="2"/>
  <c r="M639" i="2"/>
  <c r="N639" i="2"/>
  <c r="N127" i="2"/>
  <c r="O126" i="2"/>
  <c r="M127" i="2"/>
  <c r="O485" i="2"/>
  <c r="N486" i="2"/>
  <c r="M486" i="2"/>
  <c r="M8" i="2"/>
  <c r="N8" i="2"/>
  <c r="O7" i="2"/>
  <c r="M1693" i="2"/>
  <c r="O1692" i="2"/>
  <c r="N1693" i="2"/>
  <c r="M1541" i="2"/>
  <c r="O1540" i="2"/>
  <c r="N1541" i="2"/>
  <c r="M1563" i="2"/>
  <c r="N1563" i="2"/>
  <c r="O1562" i="2"/>
  <c r="M1520" i="2"/>
  <c r="N1520" i="2"/>
  <c r="O1519" i="2"/>
  <c r="M966" i="2"/>
  <c r="O965" i="2"/>
  <c r="N966" i="2"/>
  <c r="M1653" i="2"/>
  <c r="O1652" i="2"/>
  <c r="N1653" i="2"/>
  <c r="N1572" i="2"/>
  <c r="O1571" i="2"/>
  <c r="M1572" i="2"/>
  <c r="O916" i="2"/>
  <c r="M917" i="2"/>
  <c r="N917" i="2"/>
  <c r="M1530" i="2"/>
  <c r="O1529" i="2"/>
  <c r="N1530" i="2"/>
  <c r="N828" i="2"/>
  <c r="M828" i="2"/>
  <c r="O827" i="2"/>
  <c r="N1409" i="2"/>
  <c r="O1408" i="2"/>
  <c r="M1409" i="2"/>
  <c r="N507" i="2"/>
  <c r="M507" i="2"/>
  <c r="O506" i="2"/>
  <c r="M675" i="2"/>
  <c r="N675" i="2"/>
  <c r="O674" i="2"/>
  <c r="O842" i="2"/>
  <c r="M843" i="2"/>
  <c r="N843" i="2"/>
  <c r="M1486" i="2"/>
  <c r="N1486" i="2"/>
  <c r="O1485" i="2"/>
  <c r="N709" i="2"/>
  <c r="M709" i="2"/>
  <c r="O708" i="2"/>
  <c r="N1178" i="2"/>
  <c r="O1177" i="2"/>
  <c r="M1178" i="2"/>
  <c r="N666" i="2"/>
  <c r="O665" i="2"/>
  <c r="M666" i="2"/>
  <c r="O153" i="2"/>
  <c r="M154" i="2"/>
  <c r="N154" i="2"/>
  <c r="O944" i="2"/>
  <c r="N945" i="2"/>
  <c r="M945" i="2"/>
  <c r="O432" i="2"/>
  <c r="M433" i="2"/>
  <c r="N433" i="2"/>
  <c r="N800" i="2"/>
  <c r="M800" i="2"/>
  <c r="O799" i="2"/>
  <c r="M288" i="2"/>
  <c r="O287" i="2"/>
  <c r="N288" i="2"/>
  <c r="M1079" i="2"/>
  <c r="N1079" i="2"/>
  <c r="O1078" i="2"/>
  <c r="N567" i="2"/>
  <c r="M567" i="2"/>
  <c r="O566" i="2"/>
  <c r="O54" i="2"/>
  <c r="N55" i="2"/>
  <c r="M55" i="2"/>
  <c r="N414" i="2"/>
  <c r="M414" i="2"/>
  <c r="O413" i="2"/>
  <c r="N1085" i="2"/>
  <c r="M1085" i="2"/>
  <c r="O1084" i="2"/>
  <c r="O874" i="2"/>
  <c r="N875" i="2"/>
  <c r="M875" i="2"/>
  <c r="O810" i="2"/>
  <c r="M811" i="2"/>
  <c r="N811" i="2"/>
  <c r="N1730" i="2"/>
  <c r="O1729" i="2"/>
  <c r="M1730" i="2"/>
  <c r="N1728" i="2"/>
  <c r="M1728" i="2"/>
  <c r="O1727" i="2"/>
  <c r="N1439" i="2"/>
  <c r="M1439" i="2"/>
  <c r="O1438" i="2"/>
  <c r="N580" i="2"/>
  <c r="M580" i="2"/>
  <c r="O579" i="2"/>
  <c r="N1692" i="2"/>
  <c r="O1691" i="2"/>
  <c r="M1692" i="2"/>
  <c r="N1109" i="2"/>
  <c r="M1109" i="2"/>
  <c r="O1108" i="2"/>
  <c r="M1650" i="2"/>
  <c r="O1649" i="2"/>
  <c r="N1650" i="2"/>
  <c r="N1043" i="2"/>
  <c r="O1042" i="2"/>
  <c r="M1043" i="2"/>
  <c r="M1529" i="2"/>
  <c r="N1529" i="2"/>
  <c r="O1528" i="2"/>
  <c r="M827" i="2"/>
  <c r="O826" i="2"/>
  <c r="N827" i="2"/>
  <c r="O948" i="2"/>
  <c r="M949" i="2"/>
  <c r="N949" i="2"/>
  <c r="M1051" i="2"/>
  <c r="O1050" i="2"/>
  <c r="N1051" i="2"/>
  <c r="O1605" i="2"/>
  <c r="M1606" i="2"/>
  <c r="N1606" i="2"/>
  <c r="O971" i="2"/>
  <c r="M972" i="2"/>
  <c r="N972" i="2"/>
  <c r="M27" i="2"/>
  <c r="N27" i="2"/>
  <c r="O26" i="2"/>
  <c r="N786" i="2"/>
  <c r="O785" i="2"/>
  <c r="M786" i="2"/>
  <c r="M274" i="2"/>
  <c r="N274" i="2"/>
  <c r="O273" i="2"/>
  <c r="N1065" i="2"/>
  <c r="O1064" i="2"/>
  <c r="M1065" i="2"/>
  <c r="N553" i="2"/>
  <c r="O552" i="2"/>
  <c r="M553" i="2"/>
  <c r="M41" i="2"/>
  <c r="N41" i="2"/>
  <c r="O40" i="2"/>
  <c r="M408" i="2"/>
  <c r="N408" i="2"/>
  <c r="O407" i="2"/>
  <c r="M1199" i="2"/>
  <c r="N1199" i="2"/>
  <c r="O1198" i="2"/>
  <c r="M687" i="2"/>
  <c r="N687" i="2"/>
  <c r="O686" i="2"/>
  <c r="M175" i="2"/>
  <c r="N175" i="2"/>
  <c r="O174" i="2"/>
  <c r="O533" i="2"/>
  <c r="M534" i="2"/>
  <c r="N534" i="2"/>
  <c r="O21" i="2"/>
  <c r="M22" i="2"/>
  <c r="N22" i="2"/>
  <c r="J1655" i="2"/>
  <c r="K1655" i="2"/>
  <c r="J1508" i="2"/>
  <c r="K1508" i="2"/>
  <c r="J1797" i="2"/>
  <c r="K1797" i="2"/>
  <c r="J1530" i="2"/>
  <c r="K1530" i="2"/>
  <c r="J1711" i="2"/>
  <c r="K1711" i="2"/>
  <c r="J1474" i="2"/>
  <c r="K1474" i="2"/>
  <c r="K1763" i="2"/>
  <c r="J1763" i="2"/>
  <c r="J1762" i="2"/>
  <c r="K1762" i="2"/>
  <c r="K1802" i="2"/>
  <c r="J1802" i="2"/>
  <c r="J1703" i="2"/>
  <c r="K1703" i="2"/>
  <c r="K1495" i="2"/>
  <c r="J1495" i="2"/>
  <c r="J1133" i="2"/>
  <c r="K1133" i="2"/>
  <c r="J1526" i="2"/>
  <c r="K1526" i="2"/>
  <c r="K930" i="2"/>
  <c r="J930" i="2"/>
  <c r="J1663" i="2"/>
  <c r="K1663" i="2"/>
  <c r="J1660" i="2"/>
  <c r="K1660" i="2"/>
  <c r="J1652" i="2"/>
  <c r="K1652" i="2"/>
  <c r="J1296" i="2"/>
  <c r="K1296" i="2"/>
  <c r="J1453" i="2"/>
  <c r="K1453" i="2"/>
  <c r="J1708" i="2"/>
  <c r="K1708" i="2"/>
  <c r="K1539" i="2"/>
  <c r="J1539" i="2"/>
  <c r="K1188" i="2"/>
  <c r="J1188" i="2"/>
  <c r="K1773" i="2"/>
  <c r="J1773" i="2"/>
  <c r="K1689" i="2"/>
  <c r="J1689" i="2"/>
  <c r="J1628" i="2"/>
  <c r="K1628" i="2"/>
  <c r="J1570" i="2"/>
  <c r="K1570" i="2"/>
  <c r="J1505" i="2"/>
  <c r="K1505" i="2"/>
  <c r="K1442" i="2"/>
  <c r="J1442" i="2"/>
  <c r="J1388" i="2"/>
  <c r="K1388" i="2"/>
  <c r="J1316" i="2"/>
  <c r="K1316" i="2"/>
  <c r="K1251" i="2"/>
  <c r="J1251" i="2"/>
  <c r="J1185" i="2"/>
  <c r="K1185" i="2"/>
  <c r="J1122" i="2"/>
  <c r="K1122" i="2"/>
  <c r="J1060" i="2"/>
  <c r="K1060" i="2"/>
  <c r="K788" i="2"/>
  <c r="J788" i="2"/>
  <c r="J1770" i="2"/>
  <c r="K1770" i="2"/>
  <c r="K1710" i="2"/>
  <c r="J1710" i="2"/>
  <c r="K1646" i="2"/>
  <c r="J1646" i="2"/>
  <c r="J1580" i="2"/>
  <c r="K1580" i="2"/>
  <c r="J1512" i="2"/>
  <c r="K1512" i="2"/>
  <c r="J1455" i="2"/>
  <c r="K1455" i="2"/>
  <c r="J1380" i="2"/>
  <c r="K1380" i="2"/>
  <c r="J1326" i="2"/>
  <c r="K1326" i="2"/>
  <c r="K1256" i="2"/>
  <c r="J1256" i="2"/>
  <c r="K1198" i="2"/>
  <c r="J1198" i="2"/>
  <c r="J1127" i="2"/>
  <c r="K1127" i="2"/>
  <c r="J1065" i="2"/>
  <c r="K1065" i="2"/>
  <c r="J900" i="2"/>
  <c r="K900" i="2"/>
  <c r="J1478" i="2"/>
  <c r="K1478" i="2"/>
  <c r="J1418" i="2"/>
  <c r="K1418" i="2"/>
  <c r="J1354" i="2"/>
  <c r="K1354" i="2"/>
  <c r="K1295" i="2"/>
  <c r="J1295" i="2"/>
  <c r="J1237" i="2"/>
  <c r="K1237" i="2"/>
  <c r="K1174" i="2"/>
  <c r="J1174" i="2"/>
  <c r="K1103" i="2"/>
  <c r="J1103" i="2"/>
  <c r="J1038" i="2"/>
  <c r="K1038" i="2"/>
  <c r="J1798" i="2"/>
  <c r="K1798" i="2"/>
  <c r="K1738" i="2"/>
  <c r="J1738" i="2"/>
  <c r="K1672" i="2"/>
  <c r="J1672" i="2"/>
  <c r="J1611" i="2"/>
  <c r="K1611" i="2"/>
  <c r="K1551" i="2"/>
  <c r="J1551" i="2"/>
  <c r="J1491" i="2"/>
  <c r="K1491" i="2"/>
  <c r="J1423" i="2"/>
  <c r="K1423" i="2"/>
  <c r="J1364" i="2"/>
  <c r="K1364" i="2"/>
  <c r="K1279" i="2"/>
  <c r="J1279" i="2"/>
  <c r="J1221" i="2"/>
  <c r="K1221" i="2"/>
  <c r="J1158" i="2"/>
  <c r="K1158" i="2"/>
  <c r="K1090" i="2"/>
  <c r="J1090" i="2"/>
  <c r="J989" i="2"/>
  <c r="K989" i="2"/>
  <c r="K822" i="2"/>
  <c r="J822" i="2"/>
  <c r="J1800" i="2"/>
  <c r="K1800" i="2"/>
  <c r="K1709" i="2"/>
  <c r="J1709" i="2"/>
  <c r="K1645" i="2"/>
  <c r="J1645" i="2"/>
  <c r="J1579" i="2"/>
  <c r="K1579" i="2"/>
  <c r="J1509" i="2"/>
  <c r="K1509" i="2"/>
  <c r="J1446" i="2"/>
  <c r="K1446" i="2"/>
  <c r="J1379" i="2"/>
  <c r="K1379" i="2"/>
  <c r="J1325" i="2"/>
  <c r="K1325" i="2"/>
  <c r="J1263" i="2"/>
  <c r="K1263" i="2"/>
  <c r="K1205" i="2"/>
  <c r="J1205" i="2"/>
  <c r="K1142" i="2"/>
  <c r="J1142" i="2"/>
  <c r="J1064" i="2"/>
  <c r="K1064" i="2"/>
  <c r="K925" i="2"/>
  <c r="J925" i="2"/>
  <c r="K1792" i="2"/>
  <c r="J1792" i="2"/>
  <c r="J1727" i="2"/>
  <c r="K1727" i="2"/>
  <c r="J1658" i="2"/>
  <c r="K1658" i="2"/>
  <c r="J1597" i="2"/>
  <c r="K1597" i="2"/>
  <c r="J1529" i="2"/>
  <c r="K1529" i="2"/>
  <c r="J1477" i="2"/>
  <c r="K1477" i="2"/>
  <c r="J1412" i="2"/>
  <c r="K1412" i="2"/>
  <c r="K1345" i="2"/>
  <c r="J1345" i="2"/>
  <c r="J1268" i="2"/>
  <c r="K1268" i="2"/>
  <c r="K1202" i="2"/>
  <c r="J1202" i="2"/>
  <c r="J1139" i="2"/>
  <c r="K1139" i="2"/>
  <c r="J1079" i="2"/>
  <c r="K1079" i="2"/>
  <c r="J987" i="2"/>
  <c r="K987" i="2"/>
  <c r="J1448" i="2"/>
  <c r="K1448" i="2"/>
  <c r="J1391" i="2"/>
  <c r="K1391" i="2"/>
  <c r="K1332" i="2"/>
  <c r="J1332" i="2"/>
  <c r="K1273" i="2"/>
  <c r="J1273" i="2"/>
  <c r="K1207" i="2"/>
  <c r="J1207" i="2"/>
  <c r="K1144" i="2"/>
  <c r="J1144" i="2"/>
  <c r="J1081" i="2"/>
  <c r="K1081" i="2"/>
  <c r="K945" i="2"/>
  <c r="J945" i="2"/>
  <c r="J751" i="2"/>
  <c r="K751" i="2"/>
  <c r="J997" i="2"/>
  <c r="K997" i="2"/>
  <c r="K927" i="2"/>
  <c r="J927" i="2"/>
  <c r="J869" i="2"/>
  <c r="K869" i="2"/>
  <c r="K806" i="2"/>
  <c r="J806" i="2"/>
  <c r="K724" i="2"/>
  <c r="J724" i="2"/>
  <c r="K536" i="2"/>
  <c r="J536" i="2"/>
  <c r="K164" i="2"/>
  <c r="J164" i="2"/>
  <c r="K845" i="2"/>
  <c r="J845" i="2"/>
  <c r="J782" i="2"/>
  <c r="K782" i="2"/>
  <c r="J712" i="2"/>
  <c r="K712" i="2"/>
  <c r="K523" i="2"/>
  <c r="J523" i="2"/>
  <c r="K1030" i="2"/>
  <c r="J1030" i="2"/>
  <c r="K960" i="2"/>
  <c r="J960" i="2"/>
  <c r="K897" i="2"/>
  <c r="J897" i="2"/>
  <c r="J834" i="2"/>
  <c r="K834" i="2"/>
  <c r="K771" i="2"/>
  <c r="J771" i="2"/>
  <c r="J664" i="2"/>
  <c r="K664" i="2"/>
  <c r="K396" i="2"/>
  <c r="J396" i="2"/>
  <c r="J1009" i="2"/>
  <c r="K1009" i="2"/>
  <c r="J947" i="2"/>
  <c r="K947" i="2"/>
  <c r="K881" i="2"/>
  <c r="J881" i="2"/>
  <c r="K818" i="2"/>
  <c r="J818" i="2"/>
  <c r="K755" i="2"/>
  <c r="J755" i="2"/>
  <c r="K669" i="2"/>
  <c r="J669" i="2"/>
  <c r="J405" i="2"/>
  <c r="K405" i="2"/>
  <c r="J1001" i="2"/>
  <c r="K1001" i="2"/>
  <c r="J939" i="2"/>
  <c r="K939" i="2"/>
  <c r="K878" i="2"/>
  <c r="J878" i="2"/>
  <c r="J807" i="2"/>
  <c r="K807" i="2"/>
  <c r="K750" i="2"/>
  <c r="J750" i="2"/>
  <c r="J572" i="2"/>
  <c r="K572" i="2"/>
  <c r="J39" i="2"/>
  <c r="K39" i="2"/>
  <c r="J1006" i="2"/>
  <c r="K1006" i="2"/>
  <c r="J936" i="2"/>
  <c r="K936" i="2"/>
  <c r="J875" i="2"/>
  <c r="K875" i="2"/>
  <c r="K812" i="2"/>
  <c r="J812" i="2"/>
  <c r="J720" i="2"/>
  <c r="K720" i="2"/>
  <c r="K539" i="2"/>
  <c r="J539" i="2"/>
  <c r="K260" i="2"/>
  <c r="J260" i="2"/>
  <c r="J862" i="2"/>
  <c r="K862" i="2"/>
  <c r="J791" i="2"/>
  <c r="K791" i="2"/>
  <c r="J743" i="2"/>
  <c r="K743" i="2"/>
  <c r="J651" i="2"/>
  <c r="K651" i="2"/>
  <c r="J402" i="2"/>
  <c r="K402" i="2"/>
  <c r="K687" i="2"/>
  <c r="J687" i="2"/>
  <c r="J624" i="2"/>
  <c r="K624" i="2"/>
  <c r="K561" i="2"/>
  <c r="J561" i="2"/>
  <c r="K509" i="2"/>
  <c r="J509" i="2"/>
  <c r="J446" i="2"/>
  <c r="K446" i="2"/>
  <c r="K325" i="2"/>
  <c r="J325" i="2"/>
  <c r="J36" i="2"/>
  <c r="K36" i="2"/>
  <c r="J668" i="2"/>
  <c r="K668" i="2"/>
  <c r="K605" i="2"/>
  <c r="J605" i="2"/>
  <c r="J538" i="2"/>
  <c r="K538" i="2"/>
  <c r="J475" i="2"/>
  <c r="K475" i="2"/>
  <c r="K412" i="2"/>
  <c r="J412" i="2"/>
  <c r="J317" i="2"/>
  <c r="K317" i="2"/>
  <c r="J35" i="2"/>
  <c r="K35" i="2"/>
  <c r="J702" i="2"/>
  <c r="K702" i="2"/>
  <c r="J631" i="2"/>
  <c r="K631" i="2"/>
  <c r="J571" i="2"/>
  <c r="K571" i="2"/>
  <c r="K503" i="2"/>
  <c r="J503" i="2"/>
  <c r="K440" i="2"/>
  <c r="J440" i="2"/>
  <c r="J351" i="2"/>
  <c r="K351" i="2"/>
  <c r="J149" i="2"/>
  <c r="K149" i="2"/>
  <c r="K615" i="2"/>
  <c r="J615" i="2"/>
  <c r="J555" i="2"/>
  <c r="K555" i="2"/>
  <c r="J487" i="2"/>
  <c r="K487" i="2"/>
  <c r="K424" i="2"/>
  <c r="J424" i="2"/>
  <c r="K329" i="2"/>
  <c r="J329" i="2"/>
  <c r="K47" i="2"/>
  <c r="J47" i="2"/>
  <c r="K683" i="2"/>
  <c r="J683" i="2"/>
  <c r="J620" i="2"/>
  <c r="K620" i="2"/>
  <c r="J550" i="2"/>
  <c r="K550" i="2"/>
  <c r="K484" i="2"/>
  <c r="J484" i="2"/>
  <c r="K416" i="2"/>
  <c r="J416" i="2"/>
  <c r="K328" i="2"/>
  <c r="J328" i="2"/>
  <c r="J44" i="2"/>
  <c r="K44" i="2"/>
  <c r="K596" i="2"/>
  <c r="J596" i="2"/>
  <c r="K542" i="2"/>
  <c r="J542" i="2"/>
  <c r="K471" i="2"/>
  <c r="J471" i="2"/>
  <c r="J408" i="2"/>
  <c r="K408" i="2"/>
  <c r="K135" i="2"/>
  <c r="J135" i="2"/>
  <c r="K338" i="2"/>
  <c r="J338" i="2"/>
  <c r="J278" i="2"/>
  <c r="K278" i="2"/>
  <c r="J209" i="2"/>
  <c r="K209" i="2"/>
  <c r="J146" i="2"/>
  <c r="K146" i="2"/>
  <c r="J100" i="2"/>
  <c r="K100" i="2"/>
  <c r="K56" i="2"/>
  <c r="J56" i="2"/>
  <c r="K340" i="2"/>
  <c r="J340" i="2"/>
  <c r="K272" i="2"/>
  <c r="J272" i="2"/>
  <c r="J211" i="2"/>
  <c r="K211" i="2"/>
  <c r="J148" i="2"/>
  <c r="K148" i="2"/>
  <c r="J75" i="2"/>
  <c r="K75" i="2"/>
  <c r="K377" i="2"/>
  <c r="J377" i="2"/>
  <c r="J311" i="2"/>
  <c r="K311" i="2"/>
  <c r="J248" i="2"/>
  <c r="K248" i="2"/>
  <c r="K187" i="2"/>
  <c r="J187" i="2"/>
  <c r="J124" i="2"/>
  <c r="K124" i="2"/>
  <c r="K30" i="2"/>
  <c r="J30" i="2"/>
  <c r="K261" i="2"/>
  <c r="J261" i="2"/>
  <c r="K192" i="2"/>
  <c r="J192" i="2"/>
  <c r="J134" i="2"/>
  <c r="K134" i="2"/>
  <c r="K9" i="2"/>
  <c r="J9" i="2"/>
  <c r="K339" i="2"/>
  <c r="J339" i="2"/>
  <c r="K271" i="2"/>
  <c r="J271" i="2"/>
  <c r="K210" i="2"/>
  <c r="J210" i="2"/>
  <c r="K147" i="2"/>
  <c r="J147" i="2"/>
  <c r="J92" i="2"/>
  <c r="K92" i="2"/>
  <c r="K13" i="2"/>
  <c r="J13" i="2"/>
  <c r="J336" i="2"/>
  <c r="K336" i="2"/>
  <c r="K276" i="2"/>
  <c r="J276" i="2"/>
  <c r="K215" i="2"/>
  <c r="J215" i="2"/>
  <c r="K152" i="2"/>
  <c r="J152" i="2"/>
  <c r="J77" i="2"/>
  <c r="K77" i="2"/>
  <c r="J69" i="2"/>
  <c r="K69" i="2"/>
  <c r="K104" i="2"/>
  <c r="J104" i="2"/>
  <c r="J55" i="2"/>
  <c r="K55" i="2"/>
  <c r="K71" i="2"/>
  <c r="J71" i="2"/>
  <c r="J10" i="2"/>
  <c r="K10" i="2"/>
  <c r="K2" i="2"/>
  <c r="K3" i="2"/>
  <c r="J3" i="2"/>
  <c r="Q1729" i="2" l="1"/>
  <c r="P1729" i="2"/>
  <c r="Q105" i="2"/>
  <c r="P105" i="2"/>
  <c r="Q811" i="2"/>
  <c r="P811" i="2"/>
  <c r="Q1045" i="2"/>
  <c r="P1045" i="2"/>
  <c r="Q1753" i="2"/>
  <c r="P1753" i="2"/>
  <c r="Q838" i="2"/>
  <c r="P838" i="2"/>
  <c r="Q340" i="2"/>
  <c r="P340" i="2"/>
  <c r="P659" i="2"/>
  <c r="Q659" i="2"/>
  <c r="Q1373" i="2"/>
  <c r="P1373" i="2"/>
  <c r="Q1220" i="2"/>
  <c r="P1220" i="2"/>
  <c r="Q407" i="2"/>
  <c r="P407" i="2"/>
  <c r="Q785" i="2"/>
  <c r="P785" i="2"/>
  <c r="Q948" i="2"/>
  <c r="P948" i="2"/>
  <c r="Q1042" i="2"/>
  <c r="P1042" i="2"/>
  <c r="Q413" i="2"/>
  <c r="P413" i="2"/>
  <c r="Q1652" i="2"/>
  <c r="P1652" i="2"/>
  <c r="Q1562" i="2"/>
  <c r="P1562" i="2"/>
  <c r="Q126" i="2"/>
  <c r="P126" i="2"/>
  <c r="Q359" i="2"/>
  <c r="P359" i="2"/>
  <c r="Q504" i="2"/>
  <c r="P504" i="2"/>
  <c r="Q1437" i="2"/>
  <c r="P1437" i="2"/>
  <c r="Q1548" i="2"/>
  <c r="P1548" i="2"/>
  <c r="Q395" i="2"/>
  <c r="P395" i="2"/>
  <c r="Q548" i="2"/>
  <c r="P548" i="2"/>
  <c r="Q59" i="2"/>
  <c r="P59" i="2"/>
  <c r="Q1130" i="2"/>
  <c r="P1130" i="2"/>
  <c r="Q363" i="2"/>
  <c r="P363" i="2"/>
  <c r="Q723" i="2"/>
  <c r="P723" i="2"/>
  <c r="Q249" i="2"/>
  <c r="P249" i="2"/>
  <c r="Q1612" i="2"/>
  <c r="P1612" i="2"/>
  <c r="Q406" i="2"/>
  <c r="P406" i="2"/>
  <c r="Q1744" i="2"/>
  <c r="P1744" i="2"/>
  <c r="Q938" i="2"/>
  <c r="P938" i="2"/>
  <c r="Q324" i="2"/>
  <c r="P324" i="2"/>
  <c r="Q522" i="2"/>
  <c r="P522" i="2"/>
  <c r="Q108" i="2"/>
  <c r="P108" i="2"/>
  <c r="Q569" i="2"/>
  <c r="P569" i="2"/>
  <c r="Q1761" i="2"/>
  <c r="P1761" i="2"/>
  <c r="Q784" i="2"/>
  <c r="P784" i="2"/>
  <c r="Q514" i="2"/>
  <c r="P514" i="2"/>
  <c r="Q443" i="2"/>
  <c r="P443" i="2"/>
  <c r="Q1456" i="2"/>
  <c r="P1456" i="2"/>
  <c r="Q1168" i="2"/>
  <c r="P1168" i="2"/>
  <c r="Q1802" i="2"/>
  <c r="P1802" i="2"/>
  <c r="Q374" i="2"/>
  <c r="P374" i="2"/>
  <c r="Q330" i="2"/>
  <c r="P330" i="2"/>
  <c r="Q192" i="2"/>
  <c r="P192" i="2"/>
  <c r="Q122" i="2"/>
  <c r="P122" i="2"/>
  <c r="Q1195" i="2"/>
  <c r="P1195" i="2"/>
  <c r="Q1284" i="2"/>
  <c r="P1284" i="2"/>
  <c r="P1110" i="2"/>
  <c r="Q1110" i="2"/>
  <c r="Q368" i="2"/>
  <c r="P368" i="2"/>
  <c r="Q813" i="2"/>
  <c r="P813" i="2"/>
  <c r="Q530" i="2"/>
  <c r="P530" i="2"/>
  <c r="Q133" i="2"/>
  <c r="P133" i="2"/>
  <c r="Q908" i="2"/>
  <c r="P908" i="2"/>
  <c r="Q1187" i="2"/>
  <c r="P1187" i="2"/>
  <c r="Q238" i="2"/>
  <c r="P238" i="2"/>
  <c r="Q1262" i="2"/>
  <c r="P1262" i="2"/>
  <c r="Q1143" i="2"/>
  <c r="P1143" i="2"/>
  <c r="Q863" i="2"/>
  <c r="P863" i="2"/>
  <c r="Q1008" i="2"/>
  <c r="P1008" i="2"/>
  <c r="P1241" i="2"/>
  <c r="Q1241" i="2"/>
  <c r="Q675" i="2"/>
  <c r="P675" i="2"/>
  <c r="Q1741" i="2"/>
  <c r="P1741" i="2"/>
  <c r="Q1797" i="2"/>
  <c r="P1797" i="2"/>
  <c r="Q190" i="2"/>
  <c r="P190" i="2"/>
  <c r="Q568" i="2"/>
  <c r="P568" i="2"/>
  <c r="Q70" i="2"/>
  <c r="P70" i="2"/>
  <c r="Q868" i="2"/>
  <c r="P868" i="2"/>
  <c r="Q1792" i="2"/>
  <c r="P1792" i="2"/>
  <c r="P603" i="2"/>
  <c r="Q603" i="2"/>
  <c r="Q926" i="2"/>
  <c r="P926" i="2"/>
  <c r="Q306" i="2"/>
  <c r="P306" i="2"/>
  <c r="Q1351" i="2"/>
  <c r="P1351" i="2"/>
  <c r="P1398" i="2"/>
  <c r="Q1398" i="2"/>
  <c r="Q1618" i="2"/>
  <c r="P1618" i="2"/>
  <c r="Q284" i="2"/>
  <c r="P284" i="2"/>
  <c r="Q1043" i="2"/>
  <c r="P1043" i="2"/>
  <c r="Q860" i="2"/>
  <c r="P860" i="2"/>
  <c r="Q1608" i="2"/>
  <c r="P1608" i="2"/>
  <c r="Q403" i="2"/>
  <c r="P403" i="2"/>
  <c r="Q201" i="2"/>
  <c r="P201" i="2"/>
  <c r="Q700" i="2"/>
  <c r="P700" i="2"/>
  <c r="Q186" i="2"/>
  <c r="P186" i="2"/>
  <c r="Q1323" i="2"/>
  <c r="P1323" i="2"/>
  <c r="Q171" i="2"/>
  <c r="P171" i="2"/>
  <c r="Q727" i="2"/>
  <c r="P727" i="2"/>
  <c r="Q985" i="2"/>
  <c r="P985" i="2"/>
  <c r="Q1675" i="2"/>
  <c r="P1675" i="2"/>
  <c r="Q1310" i="2"/>
  <c r="P1310" i="2"/>
  <c r="Q757" i="2"/>
  <c r="P757" i="2"/>
  <c r="Q149" i="2"/>
  <c r="P149" i="2"/>
  <c r="Q535" i="2"/>
  <c r="P535" i="2"/>
  <c r="Q154" i="2"/>
  <c r="P154" i="2"/>
  <c r="P281" i="2"/>
  <c r="Q281" i="2"/>
  <c r="Q962" i="2"/>
  <c r="P962" i="2"/>
  <c r="Q1536" i="2"/>
  <c r="P1536" i="2"/>
  <c r="Q1454" i="2"/>
  <c r="P1454" i="2"/>
  <c r="Q487" i="2"/>
  <c r="P487" i="2"/>
  <c r="Q1609" i="2"/>
  <c r="P1609" i="2"/>
  <c r="Q1651" i="2"/>
  <c r="P1651" i="2"/>
  <c r="P1423" i="2"/>
  <c r="Q1423" i="2"/>
  <c r="Q1514" i="2"/>
  <c r="P1514" i="2"/>
  <c r="Q311" i="2"/>
  <c r="P311" i="2"/>
  <c r="Q570" i="2"/>
  <c r="P570" i="2"/>
  <c r="Q837" i="2"/>
  <c r="P837" i="2"/>
  <c r="Q856" i="2"/>
  <c r="P856" i="2"/>
  <c r="Q594" i="2"/>
  <c r="P594" i="2"/>
  <c r="Q1596" i="2"/>
  <c r="P1596" i="2"/>
  <c r="Q355" i="2"/>
  <c r="P355" i="2"/>
  <c r="Q1180" i="2"/>
  <c r="P1180" i="2"/>
  <c r="Q1375" i="2"/>
  <c r="P1375" i="2"/>
  <c r="Q1048" i="2"/>
  <c r="P1048" i="2"/>
  <c r="P1127" i="2"/>
  <c r="Q1127" i="2"/>
  <c r="Q796" i="2"/>
  <c r="P796" i="2"/>
  <c r="Q1256" i="2"/>
  <c r="P1256" i="2"/>
  <c r="Q307" i="2"/>
  <c r="P307" i="2"/>
  <c r="Q1155" i="2"/>
  <c r="P1155" i="2"/>
  <c r="Q1148" i="2"/>
  <c r="P1148" i="2"/>
  <c r="Q605" i="2"/>
  <c r="P605" i="2"/>
  <c r="Q345" i="2"/>
  <c r="P345" i="2"/>
  <c r="Q1085" i="2"/>
  <c r="P1085" i="2"/>
  <c r="Q1600" i="2"/>
  <c r="P1600" i="2"/>
  <c r="Q1162" i="2"/>
  <c r="P1162" i="2"/>
  <c r="Q1378" i="2"/>
  <c r="P1378" i="2"/>
  <c r="P165" i="2"/>
  <c r="Q165" i="2"/>
  <c r="Q318" i="2"/>
  <c r="P318" i="2"/>
  <c r="P1088" i="2"/>
  <c r="Q1088" i="2"/>
  <c r="Q809" i="2"/>
  <c r="P809" i="2"/>
  <c r="Q885" i="2"/>
  <c r="P885" i="2"/>
  <c r="P1348" i="2"/>
  <c r="Q1348" i="2"/>
  <c r="Q375" i="2"/>
  <c r="P375" i="2"/>
  <c r="Q1032" i="2"/>
  <c r="P1032" i="2"/>
  <c r="Q1573" i="2"/>
  <c r="P1573" i="2"/>
  <c r="Q1461" i="2"/>
  <c r="P1461" i="2"/>
  <c r="Q614" i="2"/>
  <c r="P614" i="2"/>
  <c r="Q761" i="2"/>
  <c r="P761" i="2"/>
  <c r="Q298" i="2"/>
  <c r="P298" i="2"/>
  <c r="Q243" i="2"/>
  <c r="P243" i="2"/>
  <c r="P1376" i="2"/>
  <c r="Q1376" i="2"/>
  <c r="Q845" i="2"/>
  <c r="P845" i="2"/>
  <c r="Q1584" i="2"/>
  <c r="P1584" i="2"/>
  <c r="Q400" i="2"/>
  <c r="P400" i="2"/>
  <c r="P1427" i="2"/>
  <c r="Q1427" i="2"/>
  <c r="Q653" i="2"/>
  <c r="P653" i="2"/>
  <c r="P1332" i="2"/>
  <c r="Q1332" i="2"/>
  <c r="Q889" i="2"/>
  <c r="P889" i="2"/>
  <c r="Q1172" i="2"/>
  <c r="P1172" i="2"/>
  <c r="Q516" i="2"/>
  <c r="P516" i="2"/>
  <c r="Q886" i="2"/>
  <c r="P886" i="2"/>
  <c r="P559" i="2"/>
  <c r="Q559" i="2"/>
  <c r="Q1283" i="2"/>
  <c r="P1283" i="2"/>
  <c r="Q619" i="2"/>
  <c r="P619" i="2"/>
  <c r="Q1288" i="2"/>
  <c r="P1288" i="2"/>
  <c r="P461" i="2"/>
  <c r="Q461" i="2"/>
  <c r="Q998" i="2"/>
  <c r="P998" i="2"/>
  <c r="Q1731" i="2"/>
  <c r="P1731" i="2"/>
  <c r="Q789" i="2"/>
  <c r="P789" i="2"/>
  <c r="Q1349" i="2"/>
  <c r="P1349" i="2"/>
  <c r="Q1756" i="2"/>
  <c r="P1756" i="2"/>
  <c r="Q157" i="2"/>
  <c r="P157" i="2"/>
  <c r="Q1200" i="2"/>
  <c r="P1200" i="2"/>
  <c r="Q921" i="2"/>
  <c r="P921" i="2"/>
  <c r="Q1066" i="2"/>
  <c r="P1066" i="2"/>
  <c r="Q1259" i="2"/>
  <c r="P1259" i="2"/>
  <c r="Q1494" i="2"/>
  <c r="P1494" i="2"/>
  <c r="Q741" i="2"/>
  <c r="P741" i="2"/>
  <c r="Q103" i="2"/>
  <c r="P103" i="2"/>
  <c r="Q621" i="2"/>
  <c r="P621" i="2"/>
  <c r="Q361" i="2"/>
  <c r="P361" i="2"/>
  <c r="Q1616" i="2"/>
  <c r="P1616" i="2"/>
  <c r="Q1250" i="2"/>
  <c r="P1250" i="2"/>
  <c r="Q305" i="2"/>
  <c r="P305" i="2"/>
  <c r="Q1560" i="2"/>
  <c r="P1560" i="2"/>
  <c r="Q1681" i="2"/>
  <c r="P1681" i="2"/>
  <c r="Q1402" i="2"/>
  <c r="P1402" i="2"/>
  <c r="Q839" i="2"/>
  <c r="P839" i="2"/>
  <c r="Q984" i="2"/>
  <c r="P984" i="2"/>
  <c r="Q1217" i="2"/>
  <c r="P1217" i="2"/>
  <c r="Q922" i="2"/>
  <c r="P922" i="2"/>
  <c r="Q611" i="2"/>
  <c r="P611" i="2"/>
  <c r="Q1354" i="2"/>
  <c r="P1354" i="2"/>
  <c r="Q1667" i="2"/>
  <c r="P1667" i="2"/>
  <c r="Q253" i="2"/>
  <c r="P253" i="2"/>
  <c r="Q1116" i="2"/>
  <c r="P1116" i="2"/>
  <c r="P1434" i="2"/>
  <c r="Q1434" i="2"/>
  <c r="Q852" i="2"/>
  <c r="P852" i="2"/>
  <c r="Q692" i="2"/>
  <c r="P692" i="2"/>
  <c r="Q865" i="2"/>
  <c r="P865" i="2"/>
  <c r="Q388" i="2"/>
  <c r="P388" i="2"/>
  <c r="Q1777" i="2"/>
  <c r="P1777" i="2"/>
  <c r="Q1207" i="2"/>
  <c r="P1207" i="2"/>
  <c r="Q1790" i="2"/>
  <c r="P1790" i="2"/>
  <c r="Q196" i="2"/>
  <c r="P196" i="2"/>
  <c r="Q202" i="2"/>
  <c r="P202" i="2"/>
  <c r="Q1757" i="2"/>
  <c r="P1757" i="2"/>
  <c r="Q369" i="2"/>
  <c r="P369" i="2"/>
  <c r="Q1684" i="2"/>
  <c r="P1684" i="2"/>
  <c r="Q946" i="2"/>
  <c r="P946" i="2"/>
  <c r="Q274" i="2"/>
  <c r="P274" i="2"/>
  <c r="Q1532" i="2"/>
  <c r="P1532" i="2"/>
  <c r="Q295" i="2"/>
  <c r="P295" i="2"/>
  <c r="Q553" i="2"/>
  <c r="P553" i="2"/>
  <c r="Q245" i="2"/>
  <c r="P245" i="2"/>
  <c r="Q645" i="2"/>
  <c r="P645" i="2"/>
  <c r="Q194" i="2"/>
  <c r="P194" i="2"/>
  <c r="P16" i="2"/>
  <c r="Q16" i="2"/>
  <c r="P801" i="2"/>
  <c r="Q801" i="2"/>
  <c r="Q558" i="2"/>
  <c r="P558" i="2"/>
  <c r="Q791" i="2"/>
  <c r="P791" i="2"/>
  <c r="Q145" i="2"/>
  <c r="P145" i="2"/>
  <c r="Q1169" i="2"/>
  <c r="P1169" i="2"/>
  <c r="Q819" i="2"/>
  <c r="P819" i="2"/>
  <c r="Q797" i="2"/>
  <c r="P797" i="2"/>
  <c r="Q159" i="2"/>
  <c r="P159" i="2"/>
  <c r="P304" i="2"/>
  <c r="Q304" i="2"/>
  <c r="Q537" i="2"/>
  <c r="P537" i="2"/>
  <c r="Q1357" i="2"/>
  <c r="P1357" i="2"/>
  <c r="Q331" i="2"/>
  <c r="P331" i="2"/>
  <c r="Q484" i="2"/>
  <c r="P484" i="2"/>
  <c r="Q1443" i="2"/>
  <c r="P1443" i="2"/>
  <c r="Q76" i="2"/>
  <c r="P76" i="2"/>
  <c r="Q623" i="2"/>
  <c r="P623" i="2"/>
  <c r="Q1280" i="2"/>
  <c r="P1280" i="2"/>
  <c r="Q1194" i="2"/>
  <c r="P1194" i="2"/>
  <c r="Q1353" i="2"/>
  <c r="P1353" i="2"/>
  <c r="Q334" i="2"/>
  <c r="P334" i="2"/>
  <c r="P567" i="2"/>
  <c r="Q567" i="2"/>
  <c r="Q300" i="2"/>
  <c r="P300" i="2"/>
  <c r="Q100" i="2"/>
  <c r="P100" i="2"/>
  <c r="Q222" i="2"/>
  <c r="P222" i="2"/>
  <c r="Q1026" i="2"/>
  <c r="P1026" i="2"/>
  <c r="Q1117" i="2"/>
  <c r="P1117" i="2"/>
  <c r="Q1406" i="2"/>
  <c r="P1406" i="2"/>
  <c r="Q1793" i="2"/>
  <c r="P1793" i="2"/>
  <c r="Q205" i="2"/>
  <c r="P205" i="2"/>
  <c r="Q1273" i="2"/>
  <c r="P1273" i="2"/>
  <c r="Q1625" i="2"/>
  <c r="P1625" i="2"/>
  <c r="P639" i="2"/>
  <c r="Q639" i="2"/>
  <c r="P27" i="2"/>
  <c r="Q27" i="2"/>
  <c r="Q633" i="2"/>
  <c r="P633" i="2"/>
  <c r="Q742" i="2"/>
  <c r="P742" i="2"/>
  <c r="P841" i="2"/>
  <c r="Q841" i="2"/>
  <c r="Q556" i="2"/>
  <c r="P556" i="2"/>
  <c r="Q1387" i="2"/>
  <c r="P1387" i="2"/>
  <c r="Q1577" i="2"/>
  <c r="P1577" i="2"/>
  <c r="Q1039" i="2"/>
  <c r="P1039" i="2"/>
  <c r="Q208" i="2"/>
  <c r="P208" i="2"/>
  <c r="Q622" i="2"/>
  <c r="P622" i="2"/>
  <c r="Q1391" i="2"/>
  <c r="P1391" i="2"/>
  <c r="Q335" i="2"/>
  <c r="P335" i="2"/>
  <c r="Q794" i="2"/>
  <c r="P794" i="2"/>
  <c r="Q1233" i="2"/>
  <c r="P1233" i="2"/>
  <c r="Q1799" i="2"/>
  <c r="P1799" i="2"/>
  <c r="Q421" i="2"/>
  <c r="P421" i="2"/>
  <c r="Q842" i="2"/>
  <c r="P842" i="2"/>
  <c r="Q398" i="2"/>
  <c r="P398" i="2"/>
  <c r="Q616" i="2"/>
  <c r="P616" i="2"/>
  <c r="Q849" i="2"/>
  <c r="P849" i="2"/>
  <c r="Q1669" i="2"/>
  <c r="P1669" i="2"/>
  <c r="Q1414" i="2"/>
  <c r="P1414" i="2"/>
  <c r="P477" i="2"/>
  <c r="Q477" i="2"/>
  <c r="P1593" i="2"/>
  <c r="Q1593" i="2"/>
  <c r="Q1742" i="2"/>
  <c r="P1742" i="2"/>
  <c r="Q303" i="2"/>
  <c r="P303" i="2"/>
  <c r="Q1587" i="2"/>
  <c r="P1587" i="2"/>
  <c r="Q14" i="2"/>
  <c r="P14" i="2"/>
  <c r="Q722" i="2"/>
  <c r="P722" i="2"/>
  <c r="Q1564" i="2"/>
  <c r="P1564" i="2"/>
  <c r="Q280" i="2"/>
  <c r="P280" i="2"/>
  <c r="Q1304" i="2"/>
  <c r="P1304" i="2"/>
  <c r="Q267" i="2"/>
  <c r="P267" i="2"/>
  <c r="Q1231" i="2"/>
  <c r="P1231" i="2"/>
  <c r="Q1468" i="2"/>
  <c r="P1468" i="2"/>
  <c r="Q417" i="2"/>
  <c r="P417" i="2"/>
  <c r="Q1171" i="2"/>
  <c r="P1171" i="2"/>
  <c r="P662" i="2"/>
  <c r="Q662" i="2"/>
  <c r="Q777" i="2"/>
  <c r="P777" i="2"/>
  <c r="Q1335" i="2"/>
  <c r="P1335" i="2"/>
  <c r="Q1219" i="2"/>
  <c r="P1219" i="2"/>
  <c r="Q795" i="2"/>
  <c r="P795" i="2"/>
  <c r="Q698" i="2"/>
  <c r="P698" i="2"/>
  <c r="Q1796" i="2"/>
  <c r="P1796" i="2"/>
  <c r="Q1392" i="2"/>
  <c r="P1392" i="2"/>
  <c r="P1089" i="2"/>
  <c r="Q1089" i="2"/>
  <c r="Q1320" i="2"/>
  <c r="P1320" i="2"/>
  <c r="Q1483" i="2"/>
  <c r="P1483" i="2"/>
  <c r="Q1730" i="2"/>
  <c r="P1730" i="2"/>
  <c r="Q585" i="2"/>
  <c r="P585" i="2"/>
  <c r="Q554" i="2"/>
  <c r="P554" i="2"/>
  <c r="Q756" i="2"/>
  <c r="P756" i="2"/>
  <c r="Q393" i="2"/>
  <c r="P393" i="2"/>
  <c r="Q684" i="2"/>
  <c r="P684" i="2"/>
  <c r="Q679" i="2"/>
  <c r="P679" i="2"/>
  <c r="Q1213" i="2"/>
  <c r="P1213" i="2"/>
  <c r="Q1769" i="2"/>
  <c r="P1769" i="2"/>
  <c r="Q1589" i="2"/>
  <c r="P1589" i="2"/>
  <c r="Q1622" i="2"/>
  <c r="P1622" i="2"/>
  <c r="Q457" i="2"/>
  <c r="P457" i="2"/>
  <c r="Q673" i="2"/>
  <c r="P673" i="2"/>
  <c r="Q440" i="2"/>
  <c r="P440" i="2"/>
  <c r="Q1065" i="2"/>
  <c r="P1065" i="2"/>
  <c r="Q1205" i="2"/>
  <c r="P1205" i="2"/>
  <c r="Q286" i="2"/>
  <c r="P286" i="2"/>
  <c r="Q1285" i="2"/>
  <c r="P1285" i="2"/>
  <c r="Q1282" i="2"/>
  <c r="P1282" i="2"/>
  <c r="Q814" i="2"/>
  <c r="P814" i="2"/>
  <c r="Q1052" i="2"/>
  <c r="P1052" i="2"/>
  <c r="Q235" i="2"/>
  <c r="P235" i="2"/>
  <c r="P1372" i="2"/>
  <c r="Q1372" i="2"/>
  <c r="Q1672" i="2"/>
  <c r="P1672" i="2"/>
  <c r="Q1206" i="2"/>
  <c r="P1206" i="2"/>
  <c r="Q1053" i="2"/>
  <c r="P1053" i="2"/>
  <c r="Q646" i="2"/>
  <c r="P646" i="2"/>
  <c r="Q879" i="2"/>
  <c r="P879" i="2"/>
  <c r="P1024" i="2"/>
  <c r="Q1024" i="2"/>
  <c r="Q590" i="2"/>
  <c r="P590" i="2"/>
  <c r="Q1595" i="2"/>
  <c r="P1595" i="2"/>
  <c r="Q1650" i="2"/>
  <c r="P1650" i="2"/>
  <c r="Q1264" i="2"/>
  <c r="P1264" i="2"/>
  <c r="Q1331" i="2"/>
  <c r="P1331" i="2"/>
  <c r="Q1449" i="2"/>
  <c r="P1449" i="2"/>
  <c r="Q178" i="2"/>
  <c r="P178" i="2"/>
  <c r="Q404" i="2"/>
  <c r="P404" i="2"/>
  <c r="Q1462" i="2"/>
  <c r="P1462" i="2"/>
  <c r="Q624" i="2"/>
  <c r="P624" i="2"/>
  <c r="Q1063" i="2"/>
  <c r="P1063" i="2"/>
  <c r="Q1582" i="2"/>
  <c r="P1582" i="2"/>
  <c r="Q830" i="2"/>
  <c r="P830" i="2"/>
  <c r="Q1673" i="2"/>
  <c r="P1673" i="2"/>
  <c r="Q1551" i="2"/>
  <c r="P1551" i="2"/>
  <c r="Q1260" i="2"/>
  <c r="P1260" i="2"/>
  <c r="Q30" i="2"/>
  <c r="P30" i="2"/>
  <c r="Q641" i="2"/>
  <c r="P641" i="2"/>
  <c r="Q442" i="2"/>
  <c r="P442" i="2"/>
  <c r="Q763" i="2"/>
  <c r="P763" i="2"/>
  <c r="P931" i="2"/>
  <c r="Q931" i="2"/>
  <c r="Q1405" i="2"/>
  <c r="P1405" i="2"/>
  <c r="Q1003" i="2"/>
  <c r="P1003" i="2"/>
  <c r="Q1040" i="2"/>
  <c r="P1040" i="2"/>
  <c r="P525" i="2"/>
  <c r="Q525" i="2"/>
  <c r="Q1728" i="2"/>
  <c r="P1728" i="2"/>
  <c r="Q731" i="2"/>
  <c r="P731" i="2"/>
  <c r="Q930" i="2"/>
  <c r="P930" i="2"/>
  <c r="Q1526" i="2"/>
  <c r="P1526" i="2"/>
  <c r="Q416" i="2"/>
  <c r="P416" i="2"/>
  <c r="Q1550" i="2"/>
  <c r="P1550" i="2"/>
  <c r="Q271" i="2"/>
  <c r="P271" i="2"/>
  <c r="Q219" i="2"/>
  <c r="P219" i="2"/>
  <c r="Q315" i="2"/>
  <c r="P315" i="2"/>
  <c r="Q923" i="2"/>
  <c r="P923" i="2"/>
  <c r="P1322" i="2"/>
  <c r="Q1322" i="2"/>
  <c r="Q339" i="2"/>
  <c r="P339" i="2"/>
  <c r="P642" i="2"/>
  <c r="Q642" i="2"/>
  <c r="P1029" i="2"/>
  <c r="Q1029" i="2"/>
  <c r="Q1745" i="2"/>
  <c r="P1745" i="2"/>
  <c r="Q1791" i="2"/>
  <c r="P1791" i="2"/>
  <c r="Q151" i="2"/>
  <c r="P151" i="2"/>
  <c r="Q808" i="2"/>
  <c r="P808" i="2"/>
  <c r="Q124" i="2"/>
  <c r="P124" i="2"/>
  <c r="Q1435" i="2"/>
  <c r="P1435" i="2"/>
  <c r="P543" i="2"/>
  <c r="Q543" i="2"/>
  <c r="Q162" i="2"/>
  <c r="P162" i="2"/>
  <c r="Q148" i="2"/>
  <c r="P148" i="2"/>
  <c r="Q1286" i="2"/>
  <c r="P1286" i="2"/>
  <c r="Q640" i="2"/>
  <c r="P640" i="2"/>
  <c r="Q1111" i="2"/>
  <c r="P1111" i="2"/>
  <c r="Q565" i="2"/>
  <c r="P565" i="2"/>
  <c r="Q1230" i="2"/>
  <c r="P1230" i="2"/>
  <c r="Q1021" i="2"/>
  <c r="P1021" i="2"/>
  <c r="Q1100" i="2"/>
  <c r="P1100" i="2"/>
  <c r="Q1768" i="2"/>
  <c r="P1768" i="2"/>
  <c r="Q1448" i="2"/>
  <c r="P1448" i="2"/>
  <c r="P736" i="2"/>
  <c r="Q736" i="2"/>
  <c r="Q18" i="2"/>
  <c r="P18" i="2"/>
  <c r="Q1330" i="2"/>
  <c r="P1330" i="2"/>
  <c r="Q1452" i="2"/>
  <c r="P1452" i="2"/>
  <c r="Q1170" i="2"/>
  <c r="P1170" i="2"/>
  <c r="Q876" i="2"/>
  <c r="P876" i="2"/>
  <c r="Q1115" i="2"/>
  <c r="P1115" i="2"/>
  <c r="Q592" i="2"/>
  <c r="P592" i="2"/>
  <c r="Q933" i="2"/>
  <c r="P933" i="2"/>
  <c r="Q81" i="2"/>
  <c r="P81" i="2"/>
  <c r="Q1767" i="2"/>
  <c r="P1767" i="2"/>
  <c r="Q47" i="2"/>
  <c r="P47" i="2"/>
  <c r="Q1126" i="2"/>
  <c r="P1126" i="2"/>
  <c r="Q1046" i="2"/>
  <c r="P1046" i="2"/>
  <c r="Q1297" i="2"/>
  <c r="P1297" i="2"/>
  <c r="Q1784" i="2"/>
  <c r="P1784" i="2"/>
  <c r="Q379" i="2"/>
  <c r="P379" i="2"/>
  <c r="Q1034" i="2"/>
  <c r="P1034" i="2"/>
  <c r="Q891" i="2"/>
  <c r="P891" i="2"/>
  <c r="Q1316" i="2"/>
  <c r="P1316" i="2"/>
  <c r="Q405" i="2"/>
  <c r="P405" i="2"/>
  <c r="Q1070" i="2"/>
  <c r="P1070" i="2"/>
  <c r="Q690" i="2"/>
  <c r="P690" i="2"/>
  <c r="Q156" i="2"/>
  <c r="P156" i="2"/>
  <c r="Q743" i="2"/>
  <c r="P743" i="2"/>
  <c r="Q902" i="2"/>
  <c r="P902" i="2"/>
  <c r="Q892" i="2"/>
  <c r="P892" i="2"/>
  <c r="Q211" i="2"/>
  <c r="P211" i="2"/>
  <c r="Q181" i="2"/>
  <c r="P181" i="2"/>
  <c r="Q1224" i="2"/>
  <c r="P1224" i="2"/>
  <c r="Q220" i="2"/>
  <c r="P220" i="2"/>
  <c r="Q833" i="2"/>
  <c r="P833" i="2"/>
  <c r="Q1653" i="2"/>
  <c r="P1653" i="2"/>
  <c r="Q740" i="2"/>
  <c r="P740" i="2"/>
  <c r="Q1493" i="2"/>
  <c r="P1493" i="2"/>
  <c r="Q1412" i="2"/>
  <c r="P1412" i="2"/>
  <c r="Q598" i="2"/>
  <c r="P598" i="2"/>
  <c r="P571" i="2"/>
  <c r="Q571" i="2"/>
  <c r="Q1113" i="2"/>
  <c r="P1113" i="2"/>
  <c r="Q346" i="2"/>
  <c r="P346" i="2"/>
  <c r="Q1619" i="2"/>
  <c r="P1619" i="2"/>
  <c r="Q1541" i="2"/>
  <c r="P1541" i="2"/>
  <c r="P658" i="2"/>
  <c r="Q658" i="2"/>
  <c r="Q1727" i="2"/>
  <c r="P1727" i="2"/>
  <c r="P7" i="2"/>
  <c r="Q7" i="2"/>
  <c r="Q896" i="2"/>
  <c r="P896" i="2"/>
  <c r="Q1381" i="2"/>
  <c r="P1381" i="2"/>
  <c r="Q1467" i="2"/>
  <c r="P1467" i="2"/>
  <c r="Q115" i="2"/>
  <c r="P115" i="2"/>
  <c r="P1340" i="2"/>
  <c r="Q1340" i="2"/>
  <c r="Q77" i="2"/>
  <c r="P77" i="2"/>
  <c r="P1366" i="2"/>
  <c r="Q1366" i="2"/>
  <c r="Q848" i="2"/>
  <c r="P848" i="2"/>
  <c r="Q1664" i="2"/>
  <c r="P1664" i="2"/>
  <c r="P1035" i="2"/>
  <c r="Q1035" i="2"/>
  <c r="Q1228" i="2"/>
  <c r="P1228" i="2"/>
  <c r="Q678" i="2"/>
  <c r="P678" i="2"/>
  <c r="Q1389" i="2"/>
  <c r="P1389" i="2"/>
  <c r="Q686" i="2"/>
  <c r="P686" i="2"/>
  <c r="Q1064" i="2"/>
  <c r="P1064" i="2"/>
  <c r="Q26" i="2"/>
  <c r="P26" i="2"/>
  <c r="Q1605" i="2"/>
  <c r="P1605" i="2"/>
  <c r="Q826" i="2"/>
  <c r="P826" i="2"/>
  <c r="Q153" i="2"/>
  <c r="P153" i="2"/>
  <c r="Q674" i="2"/>
  <c r="P674" i="2"/>
  <c r="Q1016" i="2"/>
  <c r="P1016" i="2"/>
  <c r="Q518" i="2"/>
  <c r="P518" i="2"/>
  <c r="P239" i="2"/>
  <c r="Q239" i="2"/>
  <c r="Q1481" i="2"/>
  <c r="P1481" i="2"/>
  <c r="Q1523" i="2"/>
  <c r="P1523" i="2"/>
  <c r="Q183" i="2"/>
  <c r="P183" i="2"/>
  <c r="Q227" i="2"/>
  <c r="P227" i="2"/>
  <c r="Q259" i="2"/>
  <c r="P259" i="2"/>
  <c r="Q1474" i="2"/>
  <c r="P1474" i="2"/>
  <c r="Q1252" i="2"/>
  <c r="P1252" i="2"/>
  <c r="Q717" i="2"/>
  <c r="P717" i="2"/>
  <c r="Q800" i="2"/>
  <c r="P800" i="2"/>
  <c r="Q511" i="2"/>
  <c r="P511" i="2"/>
  <c r="Q555" i="2"/>
  <c r="P555" i="2"/>
  <c r="Q362" i="2"/>
  <c r="P362" i="2"/>
  <c r="Q672" i="2"/>
  <c r="P672" i="2"/>
  <c r="Q1795" i="2"/>
  <c r="P1795" i="2"/>
  <c r="Q1598" i="2"/>
  <c r="P1598" i="2"/>
  <c r="Q42" i="2"/>
  <c r="P42" i="2"/>
  <c r="Q283" i="2"/>
  <c r="P283" i="2"/>
  <c r="Q1722" i="2"/>
  <c r="P1722" i="2"/>
  <c r="P575" i="2"/>
  <c r="Q575" i="2"/>
  <c r="Q707" i="2"/>
  <c r="P707" i="2"/>
  <c r="Q782" i="2"/>
  <c r="P782" i="2"/>
  <c r="Q1610" i="2"/>
  <c r="P1610" i="2"/>
  <c r="Q212" i="2"/>
  <c r="P212" i="2"/>
  <c r="Q1005" i="2"/>
  <c r="P1005" i="2"/>
  <c r="P1237" i="2"/>
  <c r="Q1237" i="2"/>
  <c r="Q1361" i="2"/>
  <c r="P1361" i="2"/>
  <c r="Q949" i="2"/>
  <c r="P949" i="2"/>
  <c r="Q1755" i="2"/>
  <c r="P1755" i="2"/>
  <c r="Q1800" i="2"/>
  <c r="P1800" i="2"/>
  <c r="P882" i="2"/>
  <c r="Q882" i="2"/>
  <c r="Q959" i="2"/>
  <c r="P959" i="2"/>
  <c r="Q423" i="2"/>
  <c r="P423" i="2"/>
  <c r="Q960" i="2"/>
  <c r="P960" i="2"/>
  <c r="Q681" i="2"/>
  <c r="P681" i="2"/>
  <c r="Q1501" i="2"/>
  <c r="P1501" i="2"/>
  <c r="Q392" i="2"/>
  <c r="P392" i="2"/>
  <c r="Q1445" i="2"/>
  <c r="P1445" i="2"/>
  <c r="P564" i="2"/>
  <c r="Q564" i="2"/>
  <c r="Q1531" i="2"/>
  <c r="P1531" i="2"/>
  <c r="Q1706" i="2"/>
  <c r="P1706" i="2"/>
  <c r="Q532" i="2"/>
  <c r="P532" i="2"/>
  <c r="Q1429" i="2"/>
  <c r="P1429" i="2"/>
  <c r="Q1028" i="2"/>
  <c r="P1028" i="2"/>
  <c r="Q1296" i="2"/>
  <c r="P1296" i="2"/>
  <c r="Q22" i="2"/>
  <c r="P22" i="2"/>
  <c r="Q967" i="2"/>
  <c r="P967" i="2"/>
  <c r="Q1238" i="2"/>
  <c r="P1238" i="2"/>
  <c r="Q683" i="2"/>
  <c r="P683" i="2"/>
  <c r="Q57" i="2"/>
  <c r="P57" i="2"/>
  <c r="Q1586" i="2"/>
  <c r="P1586" i="2"/>
  <c r="Q1683" i="2"/>
  <c r="P1683" i="2"/>
  <c r="P1336" i="2"/>
  <c r="Q1336" i="2"/>
  <c r="Q326" i="2"/>
  <c r="P326" i="2"/>
  <c r="Q270" i="2"/>
  <c r="P270" i="2"/>
  <c r="Q426" i="2"/>
  <c r="P426" i="2"/>
  <c r="Q515" i="2"/>
  <c r="P515" i="2"/>
  <c r="Q1184" i="2"/>
  <c r="P1184" i="2"/>
  <c r="Q1367" i="2"/>
  <c r="P1367" i="2"/>
  <c r="Q500" i="2"/>
  <c r="P500" i="2"/>
  <c r="Q204" i="2"/>
  <c r="P204" i="2"/>
  <c r="Q1183" i="2"/>
  <c r="P1183" i="2"/>
  <c r="Q1670" i="2"/>
  <c r="P1670" i="2"/>
  <c r="Q255" i="2"/>
  <c r="P255" i="2"/>
  <c r="Q1765" i="2"/>
  <c r="P1765" i="2"/>
  <c r="Q661" i="2"/>
  <c r="P661" i="2"/>
  <c r="Q401" i="2"/>
  <c r="P401" i="2"/>
  <c r="P1253" i="2"/>
  <c r="Q1253" i="2"/>
  <c r="Q99" i="2"/>
  <c r="P99" i="2"/>
  <c r="P1346" i="2"/>
  <c r="Q1346" i="2"/>
  <c r="Q182" i="2"/>
  <c r="P182" i="2"/>
  <c r="P560" i="2"/>
  <c r="Q560" i="2"/>
  <c r="Q793" i="2"/>
  <c r="P793" i="2"/>
  <c r="Q1613" i="2"/>
  <c r="P1613" i="2"/>
  <c r="Q766" i="2"/>
  <c r="P766" i="2"/>
  <c r="Q120" i="2"/>
  <c r="P120" i="2"/>
  <c r="P493" i="2"/>
  <c r="Q493" i="2"/>
  <c r="Q233" i="2"/>
  <c r="P233" i="2"/>
  <c r="P1257" i="2"/>
  <c r="Q1257" i="2"/>
  <c r="Q986" i="2"/>
  <c r="P986" i="2"/>
  <c r="Q1678" i="2"/>
  <c r="P1678" i="2"/>
  <c r="Q572" i="2"/>
  <c r="P572" i="2"/>
  <c r="Q968" i="2"/>
  <c r="P968" i="2"/>
  <c r="Q1201" i="2"/>
  <c r="P1201" i="2"/>
  <c r="Q895" i="2"/>
  <c r="P895" i="2"/>
  <c r="Q1553" i="2"/>
  <c r="P1553" i="2"/>
  <c r="Q1575" i="2"/>
  <c r="P1575" i="2"/>
  <c r="P1311" i="2"/>
  <c r="Q1311" i="2"/>
  <c r="Q199" i="2"/>
  <c r="P199" i="2"/>
  <c r="Q685" i="2"/>
  <c r="P685" i="2"/>
  <c r="Q1624" i="2"/>
  <c r="P1624" i="2"/>
  <c r="Q780" i="2"/>
  <c r="P780" i="2"/>
  <c r="Q1132" i="2"/>
  <c r="P1132" i="2"/>
  <c r="Q1689" i="2"/>
  <c r="P1689" i="2"/>
  <c r="Q601" i="2"/>
  <c r="P601" i="2"/>
  <c r="Q1292" i="2"/>
  <c r="P1292" i="2"/>
  <c r="Q943" i="2"/>
  <c r="P943" i="2"/>
  <c r="Q1244" i="2"/>
  <c r="P1244" i="2"/>
  <c r="Q213" i="2"/>
  <c r="P213" i="2"/>
  <c r="Q878" i="2"/>
  <c r="P878" i="2"/>
  <c r="Q232" i="2"/>
  <c r="P232" i="2"/>
  <c r="Q123" i="2"/>
  <c r="P123" i="2"/>
  <c r="Q1785" i="2"/>
  <c r="P1785" i="2"/>
  <c r="Q1270" i="2"/>
  <c r="P1270" i="2"/>
  <c r="Q857" i="2"/>
  <c r="P857" i="2"/>
  <c r="Q1156" i="2"/>
  <c r="P1156" i="2"/>
  <c r="Q1223" i="2"/>
  <c r="P1223" i="2"/>
  <c r="Q1446" i="2"/>
  <c r="P1446" i="2"/>
  <c r="Q45" i="2"/>
  <c r="P45" i="2"/>
  <c r="P710" i="2"/>
  <c r="Q710" i="2"/>
  <c r="Q50" i="2"/>
  <c r="P50" i="2"/>
  <c r="Q1759" i="2"/>
  <c r="P1759" i="2"/>
  <c r="Q5" i="2"/>
  <c r="P5" i="2"/>
  <c r="Q1265" i="2"/>
  <c r="P1265" i="2"/>
  <c r="Q997" i="2"/>
  <c r="P997" i="2"/>
  <c r="Q739" i="2"/>
  <c r="P739" i="2"/>
  <c r="Q1617" i="2"/>
  <c r="P1617" i="2"/>
  <c r="Q1690" i="2"/>
  <c r="P1690" i="2"/>
  <c r="Q1439" i="2"/>
  <c r="P1439" i="2"/>
  <c r="Q542" i="2"/>
  <c r="P542" i="2"/>
  <c r="Q263" i="2"/>
  <c r="P263" i="2"/>
  <c r="Q920" i="2"/>
  <c r="P920" i="2"/>
  <c r="Q1153" i="2"/>
  <c r="P1153" i="2"/>
  <c r="Q1547" i="2"/>
  <c r="P1547" i="2"/>
  <c r="Q1343" i="2"/>
  <c r="P1343" i="2"/>
  <c r="Q490" i="2"/>
  <c r="P490" i="2"/>
  <c r="Q803" i="2"/>
  <c r="P803" i="2"/>
  <c r="Q1251" i="2"/>
  <c r="P1251" i="2"/>
  <c r="Q147" i="2"/>
  <c r="P147" i="2"/>
  <c r="P1076" i="2"/>
  <c r="Q1076" i="2"/>
  <c r="Q682" i="2"/>
  <c r="P682" i="2"/>
  <c r="Q445" i="2"/>
  <c r="P445" i="2"/>
  <c r="Q507" i="2"/>
  <c r="P507" i="2"/>
  <c r="Q252" i="2"/>
  <c r="P252" i="2"/>
  <c r="Q958" i="2"/>
  <c r="P958" i="2"/>
  <c r="Q517" i="2"/>
  <c r="P517" i="2"/>
  <c r="Q1460" i="2"/>
  <c r="P1460" i="2"/>
  <c r="Q1492" i="2"/>
  <c r="P1492" i="2"/>
  <c r="Q89" i="2"/>
  <c r="P89" i="2"/>
  <c r="Q1674" i="2"/>
  <c r="P1674" i="2"/>
  <c r="Q430" i="2"/>
  <c r="P430" i="2"/>
  <c r="Q1041" i="2"/>
  <c r="P1041" i="2"/>
  <c r="Q1393" i="2"/>
  <c r="P1393" i="2"/>
  <c r="Q822" i="2"/>
  <c r="P822" i="2"/>
  <c r="Q176" i="2"/>
  <c r="P176" i="2"/>
  <c r="Q1267" i="2"/>
  <c r="P1267" i="2"/>
  <c r="Q258" i="2"/>
  <c r="P258" i="2"/>
  <c r="P1388" i="2"/>
  <c r="Q1388" i="2"/>
  <c r="Q1698" i="2"/>
  <c r="P1698" i="2"/>
  <c r="Q382" i="2"/>
  <c r="P382" i="2"/>
  <c r="Q873" i="2"/>
  <c r="P873" i="2"/>
  <c r="Q1090" i="2"/>
  <c r="P1090" i="2"/>
  <c r="Q999" i="2"/>
  <c r="P999" i="2"/>
  <c r="Q1159" i="2"/>
  <c r="P1159" i="2"/>
  <c r="Q1119" i="2"/>
  <c r="P1119" i="2"/>
  <c r="Q980" i="2"/>
  <c r="P980" i="2"/>
  <c r="Q1713" i="2"/>
  <c r="P1713" i="2"/>
  <c r="Q1583" i="2"/>
  <c r="P1583" i="2"/>
  <c r="Q1641" i="2"/>
  <c r="P1641" i="2"/>
  <c r="Q1059" i="2"/>
  <c r="P1059" i="2"/>
  <c r="Q737" i="2"/>
  <c r="P737" i="2"/>
  <c r="Q146" i="2"/>
  <c r="P146" i="2"/>
  <c r="P1062" i="2"/>
  <c r="Q1062" i="2"/>
  <c r="Q221" i="2"/>
  <c r="P221" i="2"/>
  <c r="Q1268" i="2"/>
  <c r="P1268" i="2"/>
  <c r="Q1701" i="2"/>
  <c r="P1701" i="2"/>
  <c r="P1352" i="2"/>
  <c r="Q1352" i="2"/>
  <c r="Q372" i="2"/>
  <c r="P372" i="2"/>
  <c r="Q664" i="2"/>
  <c r="P664" i="2"/>
  <c r="Q424" i="2"/>
  <c r="P424" i="2"/>
  <c r="P1400" i="2"/>
  <c r="Q1400" i="2"/>
  <c r="Q903" i="2"/>
  <c r="P903" i="2"/>
  <c r="Q915" i="2"/>
  <c r="P915" i="2"/>
  <c r="Q1210" i="2"/>
  <c r="P1210" i="2"/>
  <c r="P1396" i="2"/>
  <c r="Q1396" i="2"/>
  <c r="Q438" i="2"/>
  <c r="P438" i="2"/>
  <c r="Q1049" i="2"/>
  <c r="P1049" i="2"/>
  <c r="Q1173" i="2"/>
  <c r="P1173" i="2"/>
  <c r="Q357" i="2"/>
  <c r="P357" i="2"/>
  <c r="Q1022" i="2"/>
  <c r="P1022" i="2"/>
  <c r="Q237" i="2"/>
  <c r="P237" i="2"/>
  <c r="Q242" i="2"/>
  <c r="P242" i="2"/>
  <c r="Q203" i="2"/>
  <c r="P203" i="2"/>
  <c r="Q1263" i="2"/>
  <c r="P1263" i="2"/>
  <c r="Q51" i="2"/>
  <c r="P51" i="2"/>
  <c r="Q1103" i="2"/>
  <c r="P1103" i="2"/>
  <c r="Q322" i="2"/>
  <c r="P322" i="2"/>
  <c r="Q69" i="2"/>
  <c r="P69" i="2"/>
  <c r="Q1739" i="2"/>
  <c r="P1739" i="2"/>
  <c r="P627" i="2"/>
  <c r="Q627" i="2"/>
  <c r="Q1748" i="2"/>
  <c r="P1748" i="2"/>
  <c r="Q265" i="2"/>
  <c r="P265" i="2"/>
  <c r="Q1655" i="2"/>
  <c r="P1655" i="2"/>
  <c r="Q422" i="2"/>
  <c r="P422" i="2"/>
  <c r="Q1579" i="2"/>
  <c r="P1579" i="2"/>
  <c r="Q1144" i="2"/>
  <c r="P1144" i="2"/>
  <c r="Q1574" i="2"/>
  <c r="P1574" i="2"/>
  <c r="Q713" i="2"/>
  <c r="P713" i="2"/>
  <c r="Q1533" i="2"/>
  <c r="P1533" i="2"/>
  <c r="Q164" i="2"/>
  <c r="P164" i="2"/>
  <c r="Q1275" i="2"/>
  <c r="P1275" i="2"/>
  <c r="Q1430" i="2"/>
  <c r="P1430" i="2"/>
  <c r="Q721" i="2"/>
  <c r="P721" i="2"/>
  <c r="Q652" i="2"/>
  <c r="P652" i="2"/>
  <c r="Q1631" i="2"/>
  <c r="P1631" i="2"/>
  <c r="Q62" i="2"/>
  <c r="P62" i="2"/>
  <c r="P320" i="2"/>
  <c r="Q320" i="2"/>
  <c r="Q172" i="2"/>
  <c r="P172" i="2"/>
  <c r="Q1247" i="2"/>
  <c r="P1247" i="2"/>
  <c r="Q1027" i="2"/>
  <c r="P1027" i="2"/>
  <c r="Q1134" i="2"/>
  <c r="P1134" i="2"/>
  <c r="Q1000" i="2"/>
  <c r="P1000" i="2"/>
  <c r="Q810" i="2"/>
  <c r="P810" i="2"/>
  <c r="P1408" i="2"/>
  <c r="Q1408" i="2"/>
  <c r="Q821" i="2"/>
  <c r="P821" i="2"/>
  <c r="Q709" i="2"/>
  <c r="P709" i="2"/>
  <c r="Q449" i="2"/>
  <c r="P449" i="2"/>
  <c r="Q1707" i="2"/>
  <c r="P1707" i="2"/>
  <c r="Q550" i="2"/>
  <c r="P550" i="2"/>
  <c r="P1107" i="2"/>
  <c r="Q1107" i="2"/>
  <c r="Q338" i="2"/>
  <c r="P338" i="2"/>
  <c r="Q144" i="2"/>
  <c r="P144" i="2"/>
  <c r="Q1801" i="2"/>
  <c r="P1801" i="2"/>
  <c r="Q1716" i="2"/>
  <c r="P1716" i="2"/>
  <c r="Q236" i="2"/>
  <c r="P236" i="2"/>
  <c r="Q275" i="2"/>
  <c r="P275" i="2"/>
  <c r="Q21" i="2"/>
  <c r="P21" i="2"/>
  <c r="Q40" i="2"/>
  <c r="P40" i="2"/>
  <c r="Q1649" i="2"/>
  <c r="P1649" i="2"/>
  <c r="P579" i="2"/>
  <c r="Q579" i="2"/>
  <c r="Q827" i="2"/>
  <c r="P827" i="2"/>
  <c r="Q916" i="2"/>
  <c r="P916" i="2"/>
  <c r="Q965" i="2"/>
  <c r="P965" i="2"/>
  <c r="Q871" i="2"/>
  <c r="P871" i="2"/>
  <c r="Q1129" i="2"/>
  <c r="P1129" i="2"/>
  <c r="Q714" i="2"/>
  <c r="P714" i="2"/>
  <c r="Q1721" i="2"/>
  <c r="P1721" i="2"/>
  <c r="Q462" i="2"/>
  <c r="P462" i="2"/>
  <c r="Q840" i="2"/>
  <c r="P840" i="2"/>
  <c r="Q1425" i="2"/>
  <c r="P1425" i="2"/>
  <c r="Q1542" i="2"/>
  <c r="P1542" i="2"/>
  <c r="Q71" i="2"/>
  <c r="P71" i="2"/>
  <c r="Q728" i="2"/>
  <c r="P728" i="2"/>
  <c r="Q251" i="2"/>
  <c r="P251" i="2"/>
  <c r="Q1235" i="2"/>
  <c r="P1235" i="2"/>
  <c r="P498" i="2"/>
  <c r="Q498" i="2"/>
  <c r="Q1504" i="2"/>
  <c r="P1504" i="2"/>
  <c r="Q1719" i="2"/>
  <c r="P1719" i="2"/>
  <c r="Q1239" i="2"/>
  <c r="P1239" i="2"/>
  <c r="Q1347" i="2"/>
  <c r="P1347" i="2"/>
  <c r="Q419" i="2"/>
  <c r="P419" i="2"/>
  <c r="P1185" i="2"/>
  <c r="Q1185" i="2"/>
  <c r="Q1537" i="2"/>
  <c r="P1537" i="2"/>
  <c r="P1407" i="2"/>
  <c r="Q1407" i="2"/>
  <c r="Q1660" i="2"/>
  <c r="P1660" i="2"/>
  <c r="Q1249" i="2"/>
  <c r="P1249" i="2"/>
  <c r="Q397" i="2"/>
  <c r="P397" i="2"/>
  <c r="Q538" i="2"/>
  <c r="P538" i="2"/>
  <c r="Q1615" i="2"/>
  <c r="P1615" i="2"/>
  <c r="Q1770" i="2"/>
  <c r="P1770" i="2"/>
  <c r="Q1099" i="2"/>
  <c r="P1099" i="2"/>
  <c r="Q866" i="2"/>
  <c r="P866" i="2"/>
  <c r="Q240" i="2"/>
  <c r="P240" i="2"/>
  <c r="Q1167" i="2"/>
  <c r="P1167" i="2"/>
  <c r="Q824" i="2"/>
  <c r="P824" i="2"/>
  <c r="P19" i="2"/>
  <c r="Q19" i="2"/>
  <c r="Q299" i="2"/>
  <c r="P299" i="2"/>
  <c r="Q1101" i="2"/>
  <c r="R1101" i="2" s="1"/>
  <c r="P1101" i="2"/>
  <c r="Q24" i="2"/>
  <c r="P24" i="2"/>
  <c r="Q1633" i="2"/>
  <c r="P1633" i="2"/>
  <c r="Q996" i="2"/>
  <c r="P996" i="2"/>
  <c r="Q1033" i="2"/>
  <c r="P1033" i="2"/>
  <c r="Q225" i="2"/>
  <c r="P225" i="2"/>
  <c r="Q1281" i="2"/>
  <c r="P1281" i="2"/>
  <c r="Q668" i="2"/>
  <c r="P668" i="2"/>
  <c r="Q1298" i="2"/>
  <c r="P1298" i="2"/>
  <c r="Q150" i="2"/>
  <c r="P150" i="2"/>
  <c r="P160" i="2"/>
  <c r="Q160" i="2"/>
  <c r="Q85" i="2"/>
  <c r="P85" i="2"/>
  <c r="Q471" i="2"/>
  <c r="P471" i="2"/>
  <c r="Q1128" i="2"/>
  <c r="P1128" i="2"/>
  <c r="Q11" i="2"/>
  <c r="P11" i="2"/>
  <c r="Q1426" i="2"/>
  <c r="P1426" i="2"/>
  <c r="Q217" i="2"/>
  <c r="P217" i="2"/>
  <c r="Q1472" i="2"/>
  <c r="P1472" i="2"/>
  <c r="Q702" i="2"/>
  <c r="P702" i="2"/>
  <c r="Q1080" i="2"/>
  <c r="P1080" i="2"/>
  <c r="Q582" i="2"/>
  <c r="P582" i="2"/>
  <c r="Q547" i="2"/>
  <c r="P547" i="2"/>
  <c r="Q1545" i="2"/>
  <c r="P1545" i="2"/>
  <c r="Q247" i="2"/>
  <c r="P247" i="2"/>
  <c r="Q625" i="2"/>
  <c r="P625" i="2"/>
  <c r="Q917" i="2"/>
  <c r="P917" i="2"/>
  <c r="Q773" i="2"/>
  <c r="P773" i="2"/>
  <c r="Q513" i="2"/>
  <c r="P513" i="2"/>
  <c r="Q1333" i="2"/>
  <c r="P1333" i="2"/>
  <c r="Q420" i="2"/>
  <c r="P420" i="2"/>
  <c r="Q1538" i="2"/>
  <c r="P1538" i="2"/>
  <c r="Q102" i="2"/>
  <c r="P102" i="2"/>
  <c r="Q1515" i="2"/>
  <c r="P1515" i="2"/>
  <c r="Q636" i="2"/>
  <c r="P636" i="2"/>
  <c r="Q867" i="2"/>
  <c r="P867" i="2"/>
  <c r="Q333" i="2"/>
  <c r="P333" i="2"/>
  <c r="Q82" i="2"/>
  <c r="P82" i="2"/>
  <c r="Q1718" i="2"/>
  <c r="P1718" i="2"/>
  <c r="Q767" i="2"/>
  <c r="P767" i="2"/>
  <c r="Q1522" i="2"/>
  <c r="P1522" i="2"/>
  <c r="Q1662" i="2"/>
  <c r="P1662" i="2"/>
  <c r="Q180" i="2"/>
  <c r="P180" i="2"/>
  <c r="Q836" i="2"/>
  <c r="P836" i="2"/>
  <c r="Q1234" i="2"/>
  <c r="P1234" i="2"/>
  <c r="Q460" i="2"/>
  <c r="P460" i="2"/>
  <c r="Q1397" i="2"/>
  <c r="P1397" i="2"/>
  <c r="P1479" i="2"/>
  <c r="Q1479" i="2"/>
  <c r="Q358" i="2"/>
  <c r="P358" i="2"/>
  <c r="Q1708" i="2"/>
  <c r="P1708" i="2"/>
  <c r="Q269" i="2"/>
  <c r="P269" i="2"/>
  <c r="Q1196" i="2"/>
  <c r="P1196" i="2"/>
  <c r="Q1535" i="2"/>
  <c r="P1535" i="2"/>
  <c r="Q1404" i="2"/>
  <c r="P1404" i="2"/>
  <c r="Q1312" i="2"/>
  <c r="P1312" i="2"/>
  <c r="Q733" i="2"/>
  <c r="P733" i="2"/>
  <c r="Q1002" i="2"/>
  <c r="P1002" i="2"/>
  <c r="Q1182" i="2"/>
  <c r="P1182" i="2"/>
  <c r="Q97" i="2"/>
  <c r="P97" i="2"/>
  <c r="Q861" i="2"/>
  <c r="P861" i="2"/>
  <c r="Q264" i="2"/>
  <c r="P264" i="2"/>
  <c r="Q1176" i="2"/>
  <c r="P1176" i="2"/>
  <c r="Q68" i="2"/>
  <c r="P68" i="2"/>
  <c r="Q75" i="2"/>
  <c r="P75" i="2"/>
  <c r="Q168" i="2"/>
  <c r="P168" i="2"/>
  <c r="Q1307" i="2"/>
  <c r="P1307" i="2"/>
  <c r="Q415" i="2"/>
  <c r="P415" i="2"/>
  <c r="Q1072" i="2"/>
  <c r="P1072" i="2"/>
  <c r="Q1699" i="2"/>
  <c r="P1699" i="2"/>
  <c r="Q1736" i="2"/>
  <c r="P1736" i="2"/>
  <c r="P940" i="2"/>
  <c r="Q940" i="2"/>
  <c r="Q613" i="2"/>
  <c r="P613" i="2"/>
  <c r="Q907" i="2"/>
  <c r="P907" i="2"/>
  <c r="Q823" i="2"/>
  <c r="P823" i="2"/>
  <c r="Q1752" i="2"/>
  <c r="P1752" i="2"/>
  <c r="Q132" i="2"/>
  <c r="P132" i="2"/>
  <c r="Q478" i="2"/>
  <c r="P478" i="2"/>
  <c r="P65" i="2"/>
  <c r="Q65" i="2"/>
  <c r="P706" i="2"/>
  <c r="Q706" i="2"/>
  <c r="Q612" i="2"/>
  <c r="P612" i="2"/>
  <c r="Q143" i="2"/>
  <c r="P143" i="2"/>
  <c r="Q161" i="2"/>
  <c r="P161" i="2"/>
  <c r="Q1620" i="2"/>
  <c r="P1620" i="2"/>
  <c r="P1394" i="2"/>
  <c r="Q1394" i="2"/>
  <c r="Q853" i="2"/>
  <c r="P853" i="2"/>
  <c r="P117" i="2"/>
  <c r="Q117" i="2"/>
  <c r="Q1299" i="2"/>
  <c r="P1299" i="2"/>
  <c r="P1450" i="2"/>
  <c r="Q1450" i="2"/>
  <c r="Q1782" i="2"/>
  <c r="P1782" i="2"/>
  <c r="Q523" i="2"/>
  <c r="P523" i="2"/>
  <c r="Q1314" i="2"/>
  <c r="P1314" i="2"/>
  <c r="Q465" i="2"/>
  <c r="P465" i="2"/>
  <c r="Q292" i="2"/>
  <c r="P292" i="2"/>
  <c r="Q1500" i="2"/>
  <c r="P1500" i="2"/>
  <c r="Q246" i="2"/>
  <c r="P246" i="2"/>
  <c r="Q1677" i="2"/>
  <c r="P1677" i="2"/>
  <c r="Q677" i="2"/>
  <c r="P677" i="2"/>
  <c r="Q557" i="2"/>
  <c r="P557" i="2"/>
  <c r="P297" i="2"/>
  <c r="Q297" i="2"/>
  <c r="Q1087" i="2"/>
  <c r="P1087" i="2"/>
  <c r="Q654" i="2"/>
  <c r="P654" i="2"/>
  <c r="Q241" i="2"/>
  <c r="P241" i="2"/>
  <c r="Q1496" i="2"/>
  <c r="P1496" i="2"/>
  <c r="P746" i="2"/>
  <c r="Q746" i="2"/>
  <c r="Q778" i="2"/>
  <c r="P778" i="2"/>
  <c r="Q1505" i="2"/>
  <c r="P1505" i="2"/>
  <c r="Q1607" i="2"/>
  <c r="P1607" i="2"/>
  <c r="P2" i="2"/>
  <c r="Q2" i="2"/>
  <c r="Q1676" i="2"/>
  <c r="P1676" i="2"/>
  <c r="Q386" i="2"/>
  <c r="P386" i="2"/>
  <c r="Q719" i="2"/>
  <c r="P719" i="2"/>
  <c r="Q244" i="2"/>
  <c r="P244" i="2"/>
  <c r="Q1749" i="2"/>
  <c r="P1749" i="2"/>
  <c r="Q1081" i="2"/>
  <c r="P1081" i="2"/>
  <c r="Q1242" i="2"/>
  <c r="P1242" i="2"/>
  <c r="Q313" i="2"/>
  <c r="P313" i="2"/>
  <c r="Q1006" i="2"/>
  <c r="P1006" i="2"/>
  <c r="Q314" i="2"/>
  <c r="P314" i="2"/>
  <c r="Q425" i="2"/>
  <c r="P425" i="2"/>
  <c r="Q1754" i="2"/>
  <c r="P1754" i="2"/>
  <c r="Q503" i="2"/>
  <c r="P503" i="2"/>
  <c r="Q139" i="2"/>
  <c r="P139" i="2"/>
  <c r="Q391" i="2"/>
  <c r="P391" i="2"/>
  <c r="P587" i="2"/>
  <c r="Q587" i="2"/>
  <c r="Q911" i="2"/>
  <c r="P911" i="2"/>
  <c r="Q806" i="2"/>
  <c r="P806" i="2"/>
  <c r="Q574" i="2"/>
  <c r="P574" i="2"/>
  <c r="Q41" i="2"/>
  <c r="P41" i="2"/>
  <c r="Q276" i="2"/>
  <c r="P276" i="2"/>
  <c r="Q1747" i="2"/>
  <c r="P1747" i="2"/>
  <c r="Q476" i="2"/>
  <c r="P476" i="2"/>
  <c r="P1123" i="2"/>
  <c r="Q1123" i="2"/>
  <c r="Q828" i="2"/>
  <c r="P828" i="2"/>
  <c r="Q760" i="2"/>
  <c r="P760" i="2"/>
  <c r="Q262" i="2"/>
  <c r="P262" i="2"/>
  <c r="Q1693" i="2"/>
  <c r="P1693" i="2"/>
  <c r="Q1181" i="2"/>
  <c r="P1181" i="2"/>
  <c r="P1358" i="2"/>
  <c r="Q1358" i="2"/>
  <c r="Q1604" i="2"/>
  <c r="P1604" i="2"/>
  <c r="Q453" i="2"/>
  <c r="P453" i="2"/>
  <c r="P1118" i="2"/>
  <c r="Q1118" i="2"/>
  <c r="Q472" i="2"/>
  <c r="P472" i="2"/>
  <c r="Q193" i="2"/>
  <c r="P193" i="2"/>
  <c r="Q818" i="2"/>
  <c r="P818" i="2"/>
  <c r="Q779" i="2"/>
  <c r="P779" i="2"/>
  <c r="Q1004" i="2"/>
  <c r="P1004" i="2"/>
  <c r="Q929" i="2"/>
  <c r="P929" i="2"/>
  <c r="Q291" i="2"/>
  <c r="P291" i="2"/>
  <c r="Q127" i="2"/>
  <c r="P127" i="2"/>
  <c r="P655" i="2"/>
  <c r="Q655" i="2"/>
  <c r="Q505" i="2"/>
  <c r="P505" i="2"/>
  <c r="Q402" i="2"/>
  <c r="P402" i="2"/>
  <c r="Q790" i="2"/>
  <c r="P790" i="2"/>
  <c r="Q1476" i="2"/>
  <c r="P1476" i="2"/>
  <c r="Q1433" i="2"/>
  <c r="P1433" i="2"/>
  <c r="Q86" i="2"/>
  <c r="P86" i="2"/>
  <c r="Q1594" i="2"/>
  <c r="P1594" i="2"/>
  <c r="Q446" i="2"/>
  <c r="P446" i="2"/>
  <c r="Q1015" i="2"/>
  <c r="P1015" i="2"/>
  <c r="Q486" i="2"/>
  <c r="P486" i="2"/>
  <c r="Q1700" i="2"/>
  <c r="P1700" i="2"/>
  <c r="Q720" i="2"/>
  <c r="P720" i="2"/>
  <c r="Q1465" i="2"/>
  <c r="P1465" i="2"/>
  <c r="Q454" i="2"/>
  <c r="P454" i="2"/>
  <c r="Q1630" i="2"/>
  <c r="P1630" i="2"/>
  <c r="Q1463" i="2"/>
  <c r="P1463" i="2"/>
  <c r="Q831" i="2"/>
  <c r="P831" i="2"/>
  <c r="Q1508" i="2"/>
  <c r="P1508" i="2"/>
  <c r="Q671" i="2"/>
  <c r="P671" i="2"/>
  <c r="Q816" i="2"/>
  <c r="P816" i="2"/>
  <c r="Q1401" i="2"/>
  <c r="P1401" i="2"/>
  <c r="Q1399" i="2"/>
  <c r="P1399" i="2"/>
  <c r="Q954" i="2"/>
  <c r="P954" i="2"/>
  <c r="Q869" i="2"/>
  <c r="P869" i="2"/>
  <c r="Q749" i="2"/>
  <c r="P749" i="2"/>
  <c r="Q256" i="2"/>
  <c r="P256" i="2"/>
  <c r="Q356" i="2"/>
  <c r="P356" i="2"/>
  <c r="Q468" i="2"/>
  <c r="P468" i="2"/>
  <c r="Q200" i="2"/>
  <c r="P200" i="2"/>
  <c r="Q1300" i="2"/>
  <c r="P1300" i="2"/>
  <c r="Q1764" i="2"/>
  <c r="P1764" i="2"/>
  <c r="Q734" i="2"/>
  <c r="P734" i="2"/>
  <c r="Q455" i="2"/>
  <c r="P455" i="2"/>
  <c r="Q1112" i="2"/>
  <c r="P1112" i="2"/>
  <c r="Q74" i="2"/>
  <c r="P74" i="2"/>
  <c r="Q924" i="2"/>
  <c r="P924" i="2"/>
  <c r="Q1760" i="2"/>
  <c r="P1760" i="2"/>
  <c r="Q79" i="2"/>
  <c r="P79" i="2"/>
  <c r="Q125" i="2"/>
  <c r="P125" i="2"/>
  <c r="Q975" i="2"/>
  <c r="P975" i="2"/>
  <c r="Q527" i="2"/>
  <c r="P527" i="2"/>
  <c r="Q1480" i="2"/>
  <c r="P1480" i="2"/>
  <c r="Q1714" i="2"/>
  <c r="P1714" i="2"/>
  <c r="Q226" i="2"/>
  <c r="P226" i="2"/>
  <c r="Q1212" i="2"/>
  <c r="P1212" i="2"/>
  <c r="Q1067" i="2"/>
  <c r="P1067" i="2"/>
  <c r="Q1161" i="2"/>
  <c r="P1161" i="2"/>
  <c r="Q1585" i="2"/>
  <c r="P1585" i="2"/>
  <c r="Q807" i="2"/>
  <c r="P807" i="2"/>
  <c r="Q1691" i="2"/>
  <c r="P1691" i="2"/>
  <c r="P1078" i="2"/>
  <c r="Q1078" i="2"/>
  <c r="Q708" i="2"/>
  <c r="P708" i="2"/>
  <c r="Q378" i="2"/>
  <c r="P378" i="2"/>
  <c r="Q858" i="2"/>
  <c r="P858" i="2"/>
  <c r="Q561" i="2"/>
  <c r="P561" i="2"/>
  <c r="Q216" i="2"/>
  <c r="P216" i="2"/>
  <c r="Q1012" i="2"/>
  <c r="P1012" i="2"/>
  <c r="Q1717" i="2"/>
  <c r="P1717" i="2"/>
  <c r="Q1524" i="2"/>
  <c r="P1524" i="2"/>
  <c r="Q360" i="2"/>
  <c r="P360" i="2"/>
  <c r="P1023" i="2"/>
  <c r="Q1023" i="2"/>
  <c r="Q352" i="2"/>
  <c r="P352" i="2"/>
  <c r="Q273" i="2"/>
  <c r="P273" i="2"/>
  <c r="Q1050" i="2"/>
  <c r="P1050" i="2"/>
  <c r="Q1528" i="2"/>
  <c r="P1528" i="2"/>
  <c r="Q874" i="2"/>
  <c r="P874" i="2"/>
  <c r="Q432" i="2"/>
  <c r="P432" i="2"/>
  <c r="Q665" i="2"/>
  <c r="P665" i="2"/>
  <c r="Q1485" i="2"/>
  <c r="P1485" i="2"/>
  <c r="Q1540" i="2"/>
  <c r="P1540" i="2"/>
  <c r="Q638" i="2"/>
  <c r="P638" i="2"/>
  <c r="Q365" i="2"/>
  <c r="P365" i="2"/>
  <c r="Q751" i="2"/>
  <c r="P751" i="2"/>
  <c r="P1431" i="2"/>
  <c r="Q1431" i="2"/>
  <c r="Q1558" i="2"/>
  <c r="P1558" i="2"/>
  <c r="Q1319" i="2"/>
  <c r="P1319" i="2"/>
  <c r="Q350" i="2"/>
  <c r="P350" i="2"/>
  <c r="Q961" i="2"/>
  <c r="P961" i="2"/>
  <c r="P1229" i="2"/>
  <c r="Q1229" i="2"/>
  <c r="Q1313" i="2"/>
  <c r="P1313" i="2"/>
  <c r="Q1355" i="2"/>
  <c r="P1355" i="2"/>
  <c r="Q1656" i="2"/>
  <c r="P1656" i="2"/>
  <c r="Q1726" i="2"/>
  <c r="P1726" i="2"/>
  <c r="Q969" i="2"/>
  <c r="P969" i="2"/>
  <c r="Q1327" i="2"/>
  <c r="P1327" i="2"/>
  <c r="Q956" i="2"/>
  <c r="P956" i="2"/>
  <c r="Q1475" i="2"/>
  <c r="P1475" i="2"/>
  <c r="Q1106" i="2"/>
  <c r="P1106" i="2"/>
  <c r="Q802" i="2"/>
  <c r="P802" i="2"/>
  <c r="Q1746" i="2"/>
  <c r="P1746" i="2"/>
  <c r="Q1139" i="2"/>
  <c r="P1139" i="2"/>
  <c r="Q63" i="2"/>
  <c r="P63" i="2"/>
  <c r="Q1580" i="2"/>
  <c r="P1580" i="2"/>
  <c r="Q545" i="2"/>
  <c r="P545" i="2"/>
  <c r="Q1105" i="2"/>
  <c r="P1105" i="2"/>
  <c r="Q635" i="2"/>
  <c r="P635" i="2"/>
  <c r="Q1762" i="2"/>
  <c r="P1762" i="2"/>
  <c r="P293" i="2"/>
  <c r="Q293" i="2"/>
  <c r="Q835" i="2"/>
  <c r="P835" i="2"/>
  <c r="Q1654" i="2"/>
  <c r="P1654" i="2"/>
  <c r="Q383" i="2"/>
  <c r="P383" i="2"/>
  <c r="Q832" i="2"/>
  <c r="P832" i="2"/>
  <c r="Q152" i="2"/>
  <c r="P152" i="2"/>
  <c r="Q531" i="2"/>
  <c r="P531" i="2"/>
  <c r="Q1017" i="2"/>
  <c r="P1017" i="2"/>
  <c r="P825" i="2"/>
  <c r="Q825" i="2"/>
  <c r="Q750" i="2"/>
  <c r="P750" i="2"/>
  <c r="Q90" i="2"/>
  <c r="P90" i="2"/>
  <c r="Q1151" i="2"/>
  <c r="P1151" i="2"/>
  <c r="P1109" i="2"/>
  <c r="Q1109" i="2"/>
  <c r="Q1142" i="2"/>
  <c r="P1142" i="2"/>
  <c r="Q496" i="2"/>
  <c r="P496" i="2"/>
  <c r="Q843" i="2"/>
  <c r="P843" i="2"/>
  <c r="Q951" i="2"/>
  <c r="P951" i="2"/>
  <c r="Q1019" i="2"/>
  <c r="P1019" i="2"/>
  <c r="P1326" i="2"/>
  <c r="Q1326" i="2"/>
  <c r="Q1733" i="2"/>
  <c r="P1733" i="2"/>
  <c r="P37" i="2"/>
  <c r="Q37" i="2"/>
  <c r="Q56" i="2"/>
  <c r="P56" i="2"/>
  <c r="Q1276" i="2"/>
  <c r="P1276" i="2"/>
  <c r="Q1157" i="2"/>
  <c r="P1157" i="2"/>
  <c r="Q526" i="2"/>
  <c r="P526" i="2"/>
  <c r="Q904" i="2"/>
  <c r="P904" i="2"/>
  <c r="Q396" i="2"/>
  <c r="P396" i="2"/>
  <c r="Q1489" i="2"/>
  <c r="P1489" i="2"/>
  <c r="Q1734" i="2"/>
  <c r="P1734" i="2"/>
  <c r="Q135" i="2"/>
  <c r="P135" i="2"/>
  <c r="Q60" i="2"/>
  <c r="P60" i="2"/>
  <c r="Q1419" i="2"/>
  <c r="P1419" i="2"/>
  <c r="Q163" i="2"/>
  <c r="P163" i="2"/>
  <c r="Q13" i="2"/>
  <c r="P13" i="2"/>
  <c r="P1056" i="2"/>
  <c r="Q1056" i="2"/>
  <c r="Q1705" i="2"/>
  <c r="P1705" i="2"/>
  <c r="Q290" i="2"/>
  <c r="P290" i="2"/>
  <c r="Q137" i="2"/>
  <c r="P137" i="2"/>
  <c r="Q1484" i="2"/>
  <c r="P1484" i="2"/>
  <c r="Q854" i="2"/>
  <c r="P854" i="2"/>
  <c r="Q342" i="2"/>
  <c r="P342" i="2"/>
  <c r="Q155" i="2"/>
  <c r="P155" i="2"/>
  <c r="Q1512" i="2"/>
  <c r="P1512" i="2"/>
  <c r="Q1687" i="2"/>
  <c r="P1687" i="2"/>
  <c r="Q1694" i="2"/>
  <c r="P1694" i="2"/>
  <c r="Q1572" i="2"/>
  <c r="P1572" i="2"/>
  <c r="Q1507" i="2"/>
  <c r="P1507" i="2"/>
  <c r="Q175" i="2"/>
  <c r="P175" i="2"/>
  <c r="Q380" i="2"/>
  <c r="P380" i="2"/>
  <c r="Q1095" i="2"/>
  <c r="P1095" i="2"/>
  <c r="Q1632" i="2"/>
  <c r="P1632" i="2"/>
  <c r="Q195" i="2"/>
  <c r="P195" i="2"/>
  <c r="Q680" i="2"/>
  <c r="P680" i="2"/>
  <c r="Q1175" i="2"/>
  <c r="P1175" i="2"/>
  <c r="Q1154" i="2"/>
  <c r="P1154" i="2"/>
  <c r="Q694" i="2"/>
  <c r="P694" i="2"/>
  <c r="Q34" i="2"/>
  <c r="P34" i="2"/>
  <c r="Q844" i="2"/>
  <c r="P844" i="2"/>
  <c r="Q1488" i="2"/>
  <c r="P1488" i="2"/>
  <c r="Q1044" i="2"/>
  <c r="P1044" i="2"/>
  <c r="Q508" i="2"/>
  <c r="P508" i="2"/>
  <c r="Q437" i="2"/>
  <c r="P437" i="2"/>
  <c r="Q1102" i="2"/>
  <c r="P1102" i="2"/>
  <c r="Q772" i="2"/>
  <c r="P772" i="2"/>
  <c r="Q1432" i="2"/>
  <c r="P1432" i="2"/>
  <c r="Q325" i="2"/>
  <c r="P325" i="2"/>
  <c r="Q344" i="2"/>
  <c r="P344" i="2"/>
  <c r="Q577" i="2"/>
  <c r="P577" i="2"/>
  <c r="P604" i="2"/>
  <c r="Q604" i="2"/>
  <c r="P1490" i="2"/>
  <c r="Q1490" i="2"/>
  <c r="Q1337" i="2"/>
  <c r="P1337" i="2"/>
  <c r="Q1138" i="2"/>
  <c r="P1138" i="2"/>
  <c r="Q1510" i="2"/>
  <c r="P1510" i="2"/>
  <c r="Q725" i="2"/>
  <c r="P725" i="2"/>
  <c r="Q87" i="2"/>
  <c r="P87" i="2"/>
  <c r="Q1277" i="2"/>
  <c r="P1277" i="2"/>
  <c r="Q1602" i="2"/>
  <c r="P1602" i="2"/>
  <c r="Q1763" i="2"/>
  <c r="P1763" i="2"/>
  <c r="Q1093" i="2"/>
  <c r="P1093" i="2"/>
  <c r="Q184" i="2"/>
  <c r="P184" i="2"/>
  <c r="Q64" i="2"/>
  <c r="P64" i="2"/>
  <c r="Q1010" i="2"/>
  <c r="P1010" i="2"/>
  <c r="Q1147" i="2"/>
  <c r="P1147" i="2"/>
  <c r="P1370" i="2"/>
  <c r="Q1370" i="2"/>
  <c r="Q1166" i="2"/>
  <c r="P1166" i="2"/>
  <c r="Q919" i="2"/>
  <c r="P919" i="2"/>
  <c r="Q1058" i="2"/>
  <c r="P1058" i="2"/>
  <c r="Q389" i="2"/>
  <c r="P389" i="2"/>
  <c r="Q129" i="2"/>
  <c r="P129" i="2"/>
  <c r="P1384" i="2"/>
  <c r="Q1384" i="2"/>
  <c r="Q480" i="2"/>
  <c r="P480" i="2"/>
  <c r="Q1491" i="2"/>
  <c r="P1491" i="2"/>
  <c r="Q399" i="2"/>
  <c r="P399" i="2"/>
  <c r="Q1482" i="2"/>
  <c r="P1482" i="2"/>
  <c r="Q492" i="2"/>
  <c r="P492" i="2"/>
  <c r="Q697" i="2"/>
  <c r="P697" i="2"/>
  <c r="Q900" i="2"/>
  <c r="P900" i="2"/>
  <c r="Q1775" i="2"/>
  <c r="P1775" i="2"/>
  <c r="Q783" i="2"/>
  <c r="P783" i="2"/>
  <c r="Q1555" i="2"/>
  <c r="P1555" i="2"/>
  <c r="Q67" i="2"/>
  <c r="P67" i="2"/>
  <c r="Q1557" i="2"/>
  <c r="P1557" i="2"/>
  <c r="Q1318" i="2"/>
  <c r="P1318" i="2"/>
  <c r="Q752" i="2"/>
  <c r="P752" i="2"/>
  <c r="Q1516" i="2"/>
  <c r="P1516" i="2"/>
  <c r="Q173" i="2"/>
  <c r="P173" i="2"/>
  <c r="Q83" i="2"/>
  <c r="P83" i="2"/>
  <c r="Q1725" i="2"/>
  <c r="P1725" i="2"/>
  <c r="Q628" i="2"/>
  <c r="P628" i="2"/>
  <c r="Q1732" i="2"/>
  <c r="P1732" i="2"/>
  <c r="Q540" i="2"/>
  <c r="P540" i="2"/>
  <c r="P1295" i="2"/>
  <c r="Q1295" i="2"/>
  <c r="Q1301" i="2"/>
  <c r="P1301" i="2"/>
  <c r="Q35" i="2"/>
  <c r="P35" i="2"/>
  <c r="Q481" i="2"/>
  <c r="P481" i="2"/>
  <c r="P277" i="2"/>
  <c r="Q277" i="2"/>
  <c r="P663" i="2"/>
  <c r="Q663" i="2"/>
  <c r="Q1258" i="2"/>
  <c r="P1258" i="2"/>
  <c r="Q1383" i="2"/>
  <c r="P1383" i="2"/>
  <c r="Q1702" i="2"/>
  <c r="P1702" i="2"/>
  <c r="Q31" i="2"/>
  <c r="P31" i="2"/>
  <c r="Q409" i="2"/>
  <c r="P409" i="2"/>
  <c r="Q1188" i="2"/>
  <c r="P1188" i="2"/>
  <c r="Q1634" i="2"/>
  <c r="P1634" i="2"/>
  <c r="P615" i="2"/>
  <c r="Q615" i="2"/>
  <c r="Q109" i="2"/>
  <c r="P109" i="2"/>
  <c r="Q495" i="2"/>
  <c r="P495" i="2"/>
  <c r="Q1779" i="2"/>
  <c r="P1779" i="2"/>
  <c r="Q439" i="2"/>
  <c r="P439" i="2"/>
  <c r="P584" i="2"/>
  <c r="Q584" i="2"/>
  <c r="Q817" i="2"/>
  <c r="P817" i="2"/>
  <c r="Q1637" i="2"/>
  <c r="P1637" i="2"/>
  <c r="Q1092" i="2"/>
  <c r="P1092" i="2"/>
  <c r="Q1636" i="2"/>
  <c r="P1636" i="2"/>
  <c r="Q764" i="2"/>
  <c r="P764" i="2"/>
  <c r="Q1444" i="2"/>
  <c r="P1444" i="2"/>
  <c r="Q1364" i="2"/>
  <c r="P1364" i="2"/>
  <c r="Q1271" i="2"/>
  <c r="P1271" i="2"/>
  <c r="Q1772" i="2"/>
  <c r="P1772" i="2"/>
  <c r="Q289" i="2"/>
  <c r="P289" i="2"/>
  <c r="P91" i="2"/>
  <c r="Q91" i="2"/>
  <c r="P1356" i="2"/>
  <c r="Q1356" i="2"/>
  <c r="Q1517" i="2"/>
  <c r="P1517" i="2"/>
  <c r="Q354" i="2"/>
  <c r="P354" i="2"/>
  <c r="Q1643" i="2"/>
  <c r="P1643" i="2"/>
  <c r="Q573" i="2"/>
  <c r="P573" i="2"/>
  <c r="P650" i="2"/>
  <c r="Q650" i="2"/>
  <c r="Q607" i="2"/>
  <c r="P607" i="2"/>
  <c r="P1091" i="2"/>
  <c r="Q1091" i="2"/>
  <c r="Q1294" i="2"/>
  <c r="P1294" i="2"/>
  <c r="Q158" i="2"/>
  <c r="P158" i="2"/>
  <c r="Q631" i="2"/>
  <c r="P631" i="2"/>
  <c r="P467" i="2"/>
  <c r="Q467" i="2"/>
  <c r="Q46" i="2"/>
  <c r="P46" i="2"/>
  <c r="Q657" i="2"/>
  <c r="P657" i="2"/>
  <c r="Q1477" i="2"/>
  <c r="P1477" i="2"/>
  <c r="Q651" i="2"/>
  <c r="P651" i="2"/>
  <c r="Q804" i="2"/>
  <c r="P804" i="2"/>
  <c r="Q1563" i="2"/>
  <c r="P1563" i="2"/>
  <c r="Q285" i="2"/>
  <c r="P285" i="2"/>
  <c r="P376" i="2"/>
  <c r="Q376" i="2"/>
  <c r="Q1309" i="2"/>
  <c r="P1309" i="2"/>
  <c r="Q693" i="2"/>
  <c r="P693" i="2"/>
  <c r="Q846" i="2"/>
  <c r="P846" i="2"/>
  <c r="Q1778" i="2"/>
  <c r="P1778" i="2"/>
  <c r="Q1697" i="2"/>
  <c r="P1697" i="2"/>
  <c r="Q410" i="2"/>
  <c r="P410" i="2"/>
  <c r="Q1709" i="2"/>
  <c r="P1709" i="2"/>
  <c r="Q1743" i="2"/>
  <c r="P1743" i="2"/>
  <c r="Q1780" i="2"/>
  <c r="P1780" i="2"/>
  <c r="Q1455" i="2"/>
  <c r="P1455" i="2"/>
  <c r="Q84" i="2"/>
  <c r="P84" i="2"/>
  <c r="Q44" i="2"/>
  <c r="P44" i="2"/>
  <c r="Q1031" i="2"/>
  <c r="P1031" i="2"/>
  <c r="Q33" i="2"/>
  <c r="P33" i="2"/>
  <c r="Q319" i="2"/>
  <c r="P319" i="2"/>
  <c r="Q1554" i="2"/>
  <c r="P1554" i="2"/>
  <c r="Q1720" i="2"/>
  <c r="P1720" i="2"/>
  <c r="Q411" i="2"/>
  <c r="P411" i="2"/>
  <c r="Q798" i="2"/>
  <c r="P798" i="2"/>
  <c r="Q972" i="2"/>
  <c r="P972" i="2"/>
  <c r="Q209" i="2"/>
  <c r="P209" i="2"/>
  <c r="Q820" i="2"/>
  <c r="P820" i="2"/>
  <c r="Q223" i="2"/>
  <c r="P223" i="2"/>
  <c r="Q1198" i="2"/>
  <c r="P1198" i="2"/>
  <c r="Q54" i="2"/>
  <c r="P54" i="2"/>
  <c r="Q506" i="2"/>
  <c r="P506" i="2"/>
  <c r="P1350" i="2"/>
  <c r="Q1350" i="2"/>
  <c r="Q1647" i="2"/>
  <c r="P1647" i="2"/>
  <c r="Q185" i="2"/>
  <c r="P185" i="2"/>
  <c r="Q278" i="2"/>
  <c r="P278" i="2"/>
  <c r="Q473" i="2"/>
  <c r="P473" i="2"/>
  <c r="Q648" i="2"/>
  <c r="P648" i="2"/>
  <c r="Q1308" i="2"/>
  <c r="P1308" i="2"/>
  <c r="Q597" i="2"/>
  <c r="P597" i="2"/>
  <c r="Q337" i="2"/>
  <c r="P337" i="2"/>
  <c r="Q444" i="2"/>
  <c r="P444" i="2"/>
  <c r="Q118" i="2"/>
  <c r="P118" i="2"/>
  <c r="Q729" i="2"/>
  <c r="P729" i="2"/>
  <c r="Q1549" i="2"/>
  <c r="P1549" i="2"/>
  <c r="Q549" i="2"/>
  <c r="P549" i="2"/>
  <c r="Q429" i="2"/>
  <c r="P429" i="2"/>
  <c r="Q1193" i="2"/>
  <c r="P1193" i="2"/>
  <c r="Q883" i="2"/>
  <c r="P883" i="2"/>
  <c r="Q1424" i="2"/>
  <c r="P1424" i="2"/>
  <c r="Q759" i="2"/>
  <c r="P759" i="2"/>
  <c r="Q1137" i="2"/>
  <c r="P1137" i="2"/>
  <c r="Q732" i="2"/>
  <c r="P732" i="2"/>
  <c r="Q414" i="2"/>
  <c r="P414" i="2"/>
  <c r="Q792" i="2"/>
  <c r="P792" i="2"/>
  <c r="Q1025" i="2"/>
  <c r="P1025" i="2"/>
  <c r="Q1377" i="2"/>
  <c r="P1377" i="2"/>
  <c r="Q1606" i="2"/>
  <c r="P1606" i="2"/>
  <c r="Q1069" i="2"/>
  <c r="P1069" i="2"/>
  <c r="Q282" i="2"/>
  <c r="P282" i="2"/>
  <c r="Q528" i="2"/>
  <c r="P528" i="2"/>
  <c r="Q1658" i="2"/>
  <c r="P1658" i="2"/>
  <c r="Q1390" i="2"/>
  <c r="P1390" i="2"/>
  <c r="Q1365" i="2"/>
  <c r="P1365" i="2"/>
  <c r="Q1703" i="2"/>
  <c r="P1703" i="2"/>
  <c r="Q1601" i="2"/>
  <c r="P1601" i="2"/>
  <c r="Q1272" i="2"/>
  <c r="P1272" i="2"/>
  <c r="Q214" i="2"/>
  <c r="P214" i="2"/>
  <c r="Q1441" i="2"/>
  <c r="P1441" i="2"/>
  <c r="Q1020" i="2"/>
  <c r="P1020" i="2"/>
  <c r="Q909" i="2"/>
  <c r="P909" i="2"/>
  <c r="Q463" i="2"/>
  <c r="P463" i="2"/>
  <c r="Q1469" i="2"/>
  <c r="P1469" i="2"/>
  <c r="Q593" i="2"/>
  <c r="P593" i="2"/>
  <c r="Q805" i="2"/>
  <c r="P805" i="2"/>
  <c r="Q704" i="2"/>
  <c r="P704" i="2"/>
  <c r="Q187" i="2"/>
  <c r="P187" i="2"/>
  <c r="Q1787" i="2"/>
  <c r="P1787" i="2"/>
  <c r="Q912" i="2"/>
  <c r="P912" i="2"/>
  <c r="Q893" i="2"/>
  <c r="P893" i="2"/>
  <c r="Q880" i="2"/>
  <c r="P880" i="2"/>
  <c r="Q1420" i="2"/>
  <c r="P1420" i="2"/>
  <c r="Q52" i="2"/>
  <c r="P52" i="2"/>
  <c r="Q524" i="2"/>
  <c r="P524" i="2"/>
  <c r="Q302" i="2"/>
  <c r="P302" i="2"/>
  <c r="Q23" i="2"/>
  <c r="P23" i="2"/>
  <c r="Q1682" i="2"/>
  <c r="P1682" i="2"/>
  <c r="Q1663" i="2"/>
  <c r="P1663" i="2"/>
  <c r="Q29" i="2"/>
  <c r="P29" i="2"/>
  <c r="Q1061" i="2"/>
  <c r="P1061" i="2"/>
  <c r="P666" i="2"/>
  <c r="Q666" i="2"/>
  <c r="Q254" i="2"/>
  <c r="P254" i="2"/>
  <c r="Q1278" i="2"/>
  <c r="P1278" i="2"/>
  <c r="Q632" i="2"/>
  <c r="P632" i="2"/>
  <c r="Q1158" i="2"/>
  <c r="P1158" i="2"/>
  <c r="Q884" i="2"/>
  <c r="P884" i="2"/>
  <c r="Q978" i="2"/>
  <c r="P978" i="2"/>
  <c r="Q456" i="2"/>
  <c r="P456" i="2"/>
  <c r="Q177" i="2"/>
  <c r="P177" i="2"/>
  <c r="Q738" i="2"/>
  <c r="P738" i="2"/>
  <c r="Q955" i="2"/>
  <c r="P955" i="2"/>
  <c r="Q990" i="2"/>
  <c r="P990" i="2"/>
  <c r="Q268" i="2"/>
  <c r="P268" i="2"/>
  <c r="Q1140" i="2"/>
  <c r="P1140" i="2"/>
  <c r="P937" i="2"/>
  <c r="Q937" i="2"/>
  <c r="Q1466" i="2"/>
  <c r="P1466" i="2"/>
  <c r="Q1036" i="2"/>
  <c r="P1036" i="2"/>
  <c r="Q1371" i="2"/>
  <c r="P1371" i="2"/>
  <c r="Q479" i="2"/>
  <c r="P479" i="2"/>
  <c r="Q1136" i="2"/>
  <c r="P1136" i="2"/>
  <c r="Q98" i="2"/>
  <c r="P98" i="2"/>
  <c r="Q43" i="2"/>
  <c r="P43" i="2"/>
  <c r="Q1458" i="2"/>
  <c r="P1458" i="2"/>
  <c r="Q696" i="2"/>
  <c r="P696" i="2"/>
  <c r="Q1222" i="2"/>
  <c r="P1222" i="2"/>
  <c r="Q576" i="2"/>
  <c r="P576" i="2"/>
  <c r="Q987" i="2"/>
  <c r="P987" i="2"/>
  <c r="Q1552" i="2"/>
  <c r="P1552" i="2"/>
  <c r="Q501" i="2"/>
  <c r="P501" i="2"/>
  <c r="Q520" i="2"/>
  <c r="P520" i="2"/>
  <c r="P595" i="2"/>
  <c r="Q595" i="2"/>
  <c r="Q1054" i="2"/>
  <c r="P1054" i="2"/>
  <c r="Q775" i="2"/>
  <c r="P775" i="2"/>
  <c r="Q875" i="2"/>
  <c r="P875" i="2"/>
  <c r="Q1588" i="2"/>
  <c r="P1588" i="2"/>
  <c r="Q1179" i="2"/>
  <c r="P1179" i="2"/>
  <c r="Q1071" i="2"/>
  <c r="P1071" i="2"/>
  <c r="P1121" i="2"/>
  <c r="Q1121" i="2"/>
  <c r="Q1473" i="2"/>
  <c r="P1473" i="2"/>
  <c r="Q534" i="2"/>
  <c r="P534" i="2"/>
  <c r="Q1506" i="2"/>
  <c r="P1506" i="2"/>
  <c r="Q317" i="2"/>
  <c r="P317" i="2"/>
  <c r="Q993" i="2"/>
  <c r="P993" i="2"/>
  <c r="Q890" i="2"/>
  <c r="P890" i="2"/>
  <c r="Q1418" i="2"/>
  <c r="P1418" i="2"/>
  <c r="P1374" i="2"/>
  <c r="Q1374" i="2"/>
  <c r="P1083" i="2"/>
  <c r="Q1083" i="2"/>
  <c r="Q332" i="2"/>
  <c r="P332" i="2"/>
  <c r="Q1534" i="2"/>
  <c r="P1534" i="2"/>
  <c r="Q1453" i="2"/>
  <c r="P1453" i="2"/>
  <c r="Q9" i="2"/>
  <c r="P9" i="2"/>
  <c r="Q1495" i="2"/>
  <c r="P1495" i="2"/>
  <c r="Q942" i="2"/>
  <c r="P942" i="2"/>
  <c r="Q578" i="2"/>
  <c r="P578" i="2"/>
  <c r="Q1287" i="2"/>
  <c r="P1287" i="2"/>
  <c r="Q669" i="2"/>
  <c r="P669" i="2"/>
  <c r="Q688" i="2"/>
  <c r="P688" i="2"/>
  <c r="Q1165" i="2"/>
  <c r="P1165" i="2"/>
  <c r="Q131" i="2"/>
  <c r="P131" i="2"/>
  <c r="Q1695" i="2"/>
  <c r="P1695" i="2"/>
  <c r="Q229" i="2"/>
  <c r="P229" i="2"/>
  <c r="Q1152" i="2"/>
  <c r="P1152" i="2"/>
  <c r="Q988" i="2"/>
  <c r="P988" i="2"/>
  <c r="Q107" i="2"/>
  <c r="P107" i="2"/>
  <c r="Q206" i="2"/>
  <c r="P206" i="2"/>
  <c r="Q1096" i="2"/>
  <c r="P1096" i="2"/>
  <c r="Q899" i="2"/>
  <c r="P899" i="2"/>
  <c r="Q1723" i="2"/>
  <c r="P1723" i="2"/>
  <c r="Q1567" i="2"/>
  <c r="P1567" i="2"/>
  <c r="Q327" i="2"/>
  <c r="P327" i="2"/>
  <c r="Q705" i="2"/>
  <c r="P705" i="2"/>
  <c r="Q1525" i="2"/>
  <c r="P1525" i="2"/>
  <c r="Q1611" i="2"/>
  <c r="P1611" i="2"/>
  <c r="Q1710" i="2"/>
  <c r="P1710" i="2"/>
  <c r="Q1544" i="2"/>
  <c r="P1544" i="2"/>
  <c r="Q656" i="2"/>
  <c r="P656" i="2"/>
  <c r="Q1603" i="2"/>
  <c r="P1603" i="2"/>
  <c r="Q470" i="2"/>
  <c r="P470" i="2"/>
  <c r="Q1104" i="2"/>
  <c r="P1104" i="2"/>
  <c r="Q141" i="2"/>
  <c r="P141" i="2"/>
  <c r="Q1568" i="2"/>
  <c r="P1568" i="2"/>
  <c r="Q66" i="2"/>
  <c r="P66" i="2"/>
  <c r="P20" i="2"/>
  <c r="Q20" i="2"/>
  <c r="Q1216" i="2"/>
  <c r="P1216" i="2"/>
  <c r="P1261" i="2"/>
  <c r="Q1261" i="2"/>
  <c r="Q762" i="2"/>
  <c r="P762" i="2"/>
  <c r="P588" i="2"/>
  <c r="Q588" i="2"/>
  <c r="Q964" i="2"/>
  <c r="P964" i="2"/>
  <c r="Q1306" i="2"/>
  <c r="P1306" i="2"/>
  <c r="Q1459" i="2"/>
  <c r="P1459" i="2"/>
  <c r="Q1149" i="2"/>
  <c r="P1149" i="2"/>
  <c r="Q1274" i="2"/>
  <c r="P1274" i="2"/>
  <c r="Q1661" i="2"/>
  <c r="P1661" i="2"/>
  <c r="Q279" i="2"/>
  <c r="P279" i="2"/>
  <c r="Q1503" i="2"/>
  <c r="P1503" i="2"/>
  <c r="Q370" i="2"/>
  <c r="P370" i="2"/>
  <c r="Q499" i="2"/>
  <c r="P499" i="2"/>
  <c r="Q1269" i="2"/>
  <c r="P1269" i="2"/>
  <c r="Q234" i="2"/>
  <c r="P234" i="2"/>
  <c r="Q1556" i="2"/>
  <c r="P1556" i="2"/>
  <c r="Q231" i="2"/>
  <c r="P231" i="2"/>
  <c r="Q768" i="2"/>
  <c r="P768" i="2"/>
  <c r="Q489" i="2"/>
  <c r="P489" i="2"/>
  <c r="Q1395" i="2"/>
  <c r="P1395" i="2"/>
  <c r="Q1614" i="2"/>
  <c r="P1614" i="2"/>
  <c r="Q927" i="2"/>
  <c r="P927" i="2"/>
  <c r="Q433" i="2"/>
  <c r="P433" i="2"/>
  <c r="Q210" i="2"/>
  <c r="P210" i="2"/>
  <c r="Q906" i="2"/>
  <c r="P906" i="2"/>
  <c r="Q581" i="2"/>
  <c r="P581" i="2"/>
  <c r="Q88" i="2"/>
  <c r="P88" i="2"/>
  <c r="Q321" i="2"/>
  <c r="P321" i="2"/>
  <c r="Q1576" i="2"/>
  <c r="P1576" i="2"/>
  <c r="Q1208" i="2"/>
  <c r="P1208" i="2"/>
  <c r="P1077" i="2"/>
  <c r="Q1077" i="2"/>
  <c r="P1591" i="2"/>
  <c r="Q1591" i="2"/>
  <c r="Q765" i="2"/>
  <c r="P765" i="2"/>
  <c r="Q562" i="2"/>
  <c r="P562" i="2"/>
  <c r="Q1520" i="2"/>
  <c r="P1520" i="2"/>
  <c r="Q288" i="2"/>
  <c r="P288" i="2"/>
  <c r="Q1266" i="2"/>
  <c r="P1266" i="2"/>
  <c r="Q608" i="2"/>
  <c r="P608" i="2"/>
  <c r="Q1422" i="2"/>
  <c r="P1422" i="2"/>
  <c r="Q1209" i="2"/>
  <c r="P1209" i="2"/>
  <c r="Q377" i="2"/>
  <c r="P377" i="2"/>
  <c r="Q450" i="2"/>
  <c r="P450" i="2"/>
  <c r="Q343" i="2"/>
  <c r="P343" i="2"/>
  <c r="Q859" i="2"/>
  <c r="P859" i="2"/>
  <c r="Q952" i="2"/>
  <c r="P952" i="2"/>
  <c r="Q957" i="2"/>
  <c r="P957" i="2"/>
  <c r="Q1530" i="2"/>
  <c r="P1530" i="2"/>
  <c r="Q287" i="2"/>
  <c r="P287" i="2"/>
  <c r="Q1519" i="2"/>
  <c r="P1519" i="2"/>
  <c r="P309" i="2"/>
  <c r="Q309" i="2"/>
  <c r="P1073" i="2"/>
  <c r="Q1073" i="2"/>
  <c r="P272" i="2"/>
  <c r="Q272" i="2"/>
  <c r="Q1254" i="2"/>
  <c r="P1254" i="2"/>
  <c r="Q1640" i="2"/>
  <c r="P1640" i="2"/>
  <c r="Q1750" i="2"/>
  <c r="P1750" i="2"/>
  <c r="Q452" i="2"/>
  <c r="P452" i="2"/>
  <c r="Q418" i="2"/>
  <c r="P418" i="2"/>
  <c r="Q104" i="2"/>
  <c r="P104" i="2"/>
  <c r="Q533" i="2"/>
  <c r="P533" i="2"/>
  <c r="Q1438" i="2"/>
  <c r="P1438" i="2"/>
  <c r="Q566" i="2"/>
  <c r="P566" i="2"/>
  <c r="Q485" i="2"/>
  <c r="P485" i="2"/>
  <c r="Q1030" i="2"/>
  <c r="P1030" i="2"/>
  <c r="P384" i="2"/>
  <c r="Q384" i="2"/>
  <c r="Q546" i="2"/>
  <c r="P546" i="2"/>
  <c r="P1360" i="2"/>
  <c r="Q1360" i="2"/>
  <c r="Q974" i="2"/>
  <c r="P974" i="2"/>
  <c r="Q434" i="2"/>
  <c r="P434" i="2"/>
  <c r="Q563" i="2"/>
  <c r="P563" i="2"/>
  <c r="Q1303" i="2"/>
  <c r="P1303" i="2"/>
  <c r="Q660" i="2"/>
  <c r="P660" i="2"/>
  <c r="Q197" i="2"/>
  <c r="P197" i="2"/>
  <c r="Q1240" i="2"/>
  <c r="P1240" i="2"/>
  <c r="P591" i="2"/>
  <c r="Q591" i="2"/>
  <c r="Q1279" i="2"/>
  <c r="P1279" i="2"/>
  <c r="Q1644" i="2"/>
  <c r="P1644" i="2"/>
  <c r="Q1781" i="2"/>
  <c r="P1781" i="2"/>
  <c r="Q387" i="2"/>
  <c r="P387" i="2"/>
  <c r="Q1440" i="2"/>
  <c r="P1440" i="2"/>
  <c r="Q1737" i="2"/>
  <c r="P1737" i="2"/>
  <c r="Q703" i="2"/>
  <c r="P703" i="2"/>
  <c r="P1114" i="2"/>
  <c r="Q1114" i="2"/>
  <c r="Q928" i="2"/>
  <c r="P928" i="2"/>
  <c r="Q1305" i="2"/>
  <c r="P1305" i="2"/>
  <c r="Q1141" i="2"/>
  <c r="P1141" i="2"/>
  <c r="Q589" i="2"/>
  <c r="P589" i="2"/>
  <c r="Q649" i="2"/>
  <c r="P649" i="2"/>
  <c r="Q994" i="2"/>
  <c r="P994" i="2"/>
  <c r="Q1359" i="2"/>
  <c r="P1359" i="2"/>
  <c r="Q494" i="2"/>
  <c r="P494" i="2"/>
  <c r="Q1499" i="2"/>
  <c r="P1499" i="2"/>
  <c r="Q1199" i="2"/>
  <c r="P1199" i="2"/>
  <c r="Q1191" i="2"/>
  <c r="P1191" i="2"/>
  <c r="Q769" i="2"/>
  <c r="P769" i="2"/>
  <c r="Q1786" i="2"/>
  <c r="P1786" i="2"/>
  <c r="Q992" i="2"/>
  <c r="P992" i="2"/>
  <c r="Q1133" i="2"/>
  <c r="P1133" i="2"/>
  <c r="Q850" i="2"/>
  <c r="P850" i="2"/>
  <c r="Q1771" i="2"/>
  <c r="P1771" i="2"/>
  <c r="Q1442" i="2"/>
  <c r="P1442" i="2"/>
  <c r="Q776" i="2"/>
  <c r="P776" i="2"/>
  <c r="Q897" i="2"/>
  <c r="P897" i="2"/>
  <c r="Q1539" i="2"/>
  <c r="P1539" i="2"/>
  <c r="Q701" i="2"/>
  <c r="P701" i="2"/>
  <c r="Q1724" i="2"/>
  <c r="P1724" i="2"/>
  <c r="Q1074" i="2"/>
  <c r="P1074" i="2"/>
  <c r="Q1592" i="2"/>
  <c r="P1592" i="2"/>
  <c r="Q6" i="2"/>
  <c r="P6" i="2"/>
  <c r="Q351" i="2"/>
  <c r="P351" i="2"/>
  <c r="Q1214" i="2"/>
  <c r="P1214" i="2"/>
  <c r="P1094" i="2"/>
  <c r="Q1094" i="2"/>
  <c r="Q815" i="2"/>
  <c r="P815" i="2"/>
  <c r="Q169" i="2"/>
  <c r="P169" i="2"/>
  <c r="Q754" i="2"/>
  <c r="P754" i="2"/>
  <c r="P941" i="2"/>
  <c r="Q941" i="2"/>
  <c r="Q1559" i="2"/>
  <c r="P1559" i="2"/>
  <c r="Q1740" i="2"/>
  <c r="P1740" i="2"/>
  <c r="Q373" i="2"/>
  <c r="P373" i="2"/>
  <c r="Q113" i="2"/>
  <c r="P113" i="2"/>
  <c r="Q1447" i="2"/>
  <c r="P1447" i="2"/>
  <c r="Q1590" i="2"/>
  <c r="P1590" i="2"/>
  <c r="Q435" i="2"/>
  <c r="P435" i="2"/>
  <c r="P428" i="2"/>
  <c r="Q428" i="2"/>
  <c r="Q847" i="2"/>
  <c r="P847" i="2"/>
  <c r="Q932" i="2"/>
  <c r="P932" i="2"/>
  <c r="Q1751" i="2"/>
  <c r="P1751" i="2"/>
  <c r="Q1218" i="2"/>
  <c r="P1218" i="2"/>
  <c r="Q1226" i="2"/>
  <c r="P1226" i="2"/>
  <c r="Q1145" i="2"/>
  <c r="P1145" i="2"/>
  <c r="Q1497" i="2"/>
  <c r="P1497" i="2"/>
  <c r="Q207" i="2"/>
  <c r="P207" i="2"/>
  <c r="Q188" i="2"/>
  <c r="P188" i="2"/>
  <c r="Q353" i="2"/>
  <c r="P353" i="2"/>
  <c r="Q748" i="2"/>
  <c r="P748" i="2"/>
  <c r="Q851" i="2"/>
  <c r="P851" i="2"/>
  <c r="P711" i="2"/>
  <c r="Q711" i="2"/>
  <c r="Q436" i="2"/>
  <c r="P436" i="2"/>
  <c r="Q224" i="2"/>
  <c r="P224" i="2"/>
  <c r="Q755" i="2"/>
  <c r="P755" i="2"/>
  <c r="Q521" i="2"/>
  <c r="P521" i="2"/>
  <c r="Q1774" i="2"/>
  <c r="P1774" i="2"/>
  <c r="Q348" i="2"/>
  <c r="P348" i="2"/>
  <c r="Q341" i="2"/>
  <c r="P341" i="2"/>
  <c r="Q1413" i="2"/>
  <c r="P1413" i="2"/>
  <c r="Q1511" i="2"/>
  <c r="P1511" i="2"/>
  <c r="Q95" i="2"/>
  <c r="P95" i="2"/>
  <c r="Q427" i="2"/>
  <c r="P427" i="2"/>
  <c r="Q1486" i="2"/>
  <c r="P1486" i="2"/>
  <c r="Q136" i="2"/>
  <c r="P136" i="2"/>
  <c r="Q257" i="2"/>
  <c r="P257" i="2"/>
  <c r="Q1097" i="2"/>
  <c r="P1097" i="2"/>
  <c r="P1324" i="2"/>
  <c r="Q1324" i="2"/>
  <c r="Q1518" i="2"/>
  <c r="P1518" i="2"/>
  <c r="Q170" i="2"/>
  <c r="P170" i="2"/>
  <c r="Q913" i="2"/>
  <c r="P913" i="2"/>
  <c r="Q116" i="2"/>
  <c r="P116" i="2"/>
  <c r="Q1245" i="2"/>
  <c r="P1245" i="2"/>
  <c r="P643" i="2"/>
  <c r="Q643" i="2"/>
  <c r="Q541" i="2"/>
  <c r="P541" i="2"/>
  <c r="Q48" i="2"/>
  <c r="P48" i="2"/>
  <c r="Q1657" i="2"/>
  <c r="P1657" i="2"/>
  <c r="Q618" i="2"/>
  <c r="P618" i="2"/>
  <c r="Q979" i="2"/>
  <c r="P979" i="2"/>
  <c r="Q134" i="2"/>
  <c r="P134" i="2"/>
  <c r="Q367" i="2"/>
  <c r="P367" i="2"/>
  <c r="Q512" i="2"/>
  <c r="P512" i="2"/>
  <c r="Q745" i="2"/>
  <c r="P745" i="2"/>
  <c r="Q887" i="2"/>
  <c r="P887" i="2"/>
  <c r="Q1680" i="2"/>
  <c r="P1680" i="2"/>
  <c r="Q620" i="2"/>
  <c r="P620" i="2"/>
  <c r="Q1758" i="2"/>
  <c r="P1758" i="2"/>
  <c r="Q1428" i="2"/>
  <c r="P1428" i="2"/>
  <c r="Q1665" i="2"/>
  <c r="P1665" i="2"/>
  <c r="Q1487" i="2"/>
  <c r="P1487" i="2"/>
  <c r="Q1160" i="2"/>
  <c r="P1160" i="2"/>
  <c r="Q4" i="2"/>
  <c r="P4" i="2"/>
  <c r="P32" i="2"/>
  <c r="Q32" i="2"/>
  <c r="Q1411" i="2"/>
  <c r="P1411" i="2"/>
  <c r="Q829" i="2"/>
  <c r="P829" i="2"/>
  <c r="Q519" i="2"/>
  <c r="P519" i="2"/>
  <c r="P1328" i="2"/>
  <c r="Q1328" i="2"/>
  <c r="Q1243" i="2"/>
  <c r="P1243" i="2"/>
  <c r="Q744" i="2"/>
  <c r="P744" i="2"/>
  <c r="Q977" i="2"/>
  <c r="P977" i="2"/>
  <c r="Q1329" i="2"/>
  <c r="P1329" i="2"/>
  <c r="Q602" i="2"/>
  <c r="P602" i="2"/>
  <c r="P93" i="2"/>
  <c r="Q93" i="2"/>
  <c r="Q112" i="2"/>
  <c r="P112" i="2"/>
  <c r="Q1164" i="2"/>
  <c r="P1164" i="2"/>
  <c r="Q963" i="2"/>
  <c r="P963" i="2"/>
  <c r="P39" i="2"/>
  <c r="Q39" i="2"/>
  <c r="Q198" i="2"/>
  <c r="P198" i="2"/>
  <c r="Q898" i="2"/>
  <c r="P898" i="2"/>
  <c r="Q989" i="2"/>
  <c r="P989" i="2"/>
  <c r="P1380" i="2"/>
  <c r="Q1380" i="2"/>
  <c r="Q408" i="2"/>
  <c r="P408" i="2"/>
  <c r="P610" i="2"/>
  <c r="Q610" i="2"/>
  <c r="Q36" i="2"/>
  <c r="P36" i="2"/>
  <c r="Q1776" i="2"/>
  <c r="P1776" i="2"/>
  <c r="Q1174" i="2"/>
  <c r="P1174" i="2"/>
  <c r="Q12" i="2"/>
  <c r="P12" i="2"/>
  <c r="Q329" i="2"/>
  <c r="P329" i="2"/>
  <c r="Q1341" i="2"/>
  <c r="P1341" i="2"/>
  <c r="Q786" i="2"/>
  <c r="P786" i="2"/>
  <c r="Q1543" i="2"/>
  <c r="P1543" i="2"/>
  <c r="Q1013" i="2"/>
  <c r="P1013" i="2"/>
  <c r="Q771" i="2"/>
  <c r="P771" i="2"/>
  <c r="Q872" i="2"/>
  <c r="P872" i="2"/>
  <c r="Q1794" i="2"/>
  <c r="P1794" i="2"/>
  <c r="Q1290" i="2"/>
  <c r="P1290" i="2"/>
  <c r="Q629" i="2"/>
  <c r="P629" i="2"/>
  <c r="Q881" i="2"/>
  <c r="P881" i="2"/>
  <c r="Q787" i="2"/>
  <c r="P787" i="2"/>
  <c r="Q1385" i="2"/>
  <c r="P1385" i="2"/>
  <c r="Q901" i="2"/>
  <c r="P901" i="2"/>
  <c r="Q910" i="2"/>
  <c r="P910" i="2"/>
  <c r="Q441" i="2"/>
  <c r="P441" i="2"/>
  <c r="Q15" i="2"/>
  <c r="P15" i="2"/>
  <c r="Q17" i="2"/>
  <c r="P17" i="2"/>
  <c r="Q347" i="2"/>
  <c r="P347" i="2"/>
  <c r="Q308" i="2"/>
  <c r="P308" i="2"/>
  <c r="Q1628" i="2"/>
  <c r="P1628" i="2"/>
  <c r="Q310" i="2"/>
  <c r="P310" i="2"/>
  <c r="Q1315" i="2"/>
  <c r="P1315" i="2"/>
  <c r="Q894" i="2"/>
  <c r="P894" i="2"/>
  <c r="Q248" i="2"/>
  <c r="P248" i="2"/>
  <c r="P128" i="2"/>
  <c r="Q128" i="2"/>
  <c r="P114" i="2"/>
  <c r="Q114" i="2"/>
  <c r="Q140" i="2"/>
  <c r="P140" i="2"/>
  <c r="Q1671" i="2"/>
  <c r="P1671" i="2"/>
  <c r="Q718" i="2"/>
  <c r="P718" i="2"/>
  <c r="Q58" i="2"/>
  <c r="P58" i="2"/>
  <c r="P1546" i="2"/>
  <c r="Q1546" i="2"/>
  <c r="Q94" i="2"/>
  <c r="P94" i="2"/>
  <c r="Q914" i="2"/>
  <c r="P914" i="2"/>
  <c r="Q1471" i="2"/>
  <c r="P1471" i="2"/>
  <c r="Q1581" i="2"/>
  <c r="P1581" i="2"/>
  <c r="Q1232" i="2"/>
  <c r="P1232" i="2"/>
  <c r="Q691" i="2"/>
  <c r="P691" i="2"/>
  <c r="Q1623" i="2"/>
  <c r="P1623" i="2"/>
  <c r="Q230" i="2"/>
  <c r="P230" i="2"/>
  <c r="Q1197" i="2"/>
  <c r="P1197" i="2"/>
  <c r="Q1679" i="2"/>
  <c r="P1679" i="2"/>
  <c r="Q1570" i="2"/>
  <c r="P1570" i="2"/>
  <c r="Q1773" i="2"/>
  <c r="P1773" i="2"/>
  <c r="Q80" i="2"/>
  <c r="P80" i="2"/>
  <c r="Q1345" i="2"/>
  <c r="P1345" i="2"/>
  <c r="Q312" i="2"/>
  <c r="P312" i="2"/>
  <c r="Q218" i="2"/>
  <c r="P218" i="2"/>
  <c r="Q1037" i="2"/>
  <c r="P1037" i="2"/>
  <c r="Q1627" i="2"/>
  <c r="P1627" i="2"/>
  <c r="P735" i="2"/>
  <c r="Q735" i="2"/>
  <c r="Q1009" i="2"/>
  <c r="P1009" i="2"/>
  <c r="Q1735" i="2"/>
  <c r="P1735" i="2"/>
  <c r="Q970" i="2"/>
  <c r="P970" i="2"/>
  <c r="Q936" i="2"/>
  <c r="P936" i="2"/>
  <c r="Q950" i="2"/>
  <c r="P950" i="2"/>
  <c r="Q25" i="2"/>
  <c r="P25" i="2"/>
  <c r="Q596" i="2"/>
  <c r="P596" i="2"/>
  <c r="Q510" i="2"/>
  <c r="P510" i="2"/>
  <c r="P888" i="2"/>
  <c r="Q888" i="2"/>
  <c r="Q111" i="2"/>
  <c r="P111" i="2"/>
  <c r="Q1001" i="2"/>
  <c r="P1001" i="2"/>
  <c r="Q1291" i="2"/>
  <c r="P1291" i="2"/>
  <c r="Q1146" i="2"/>
  <c r="P1146" i="2"/>
  <c r="Q712" i="2"/>
  <c r="P712" i="2"/>
  <c r="Q1204" i="2"/>
  <c r="P1204" i="2"/>
  <c r="Q1339" i="2"/>
  <c r="P1339" i="2"/>
  <c r="Q1502" i="2"/>
  <c r="P1502" i="2"/>
  <c r="Q1246" i="2"/>
  <c r="P1246" i="2"/>
  <c r="Q1047" i="2"/>
  <c r="P1047" i="2"/>
  <c r="Q1125" i="2"/>
  <c r="P1125" i="2"/>
  <c r="Q1186" i="2"/>
  <c r="P1186" i="2"/>
  <c r="Q1704" i="2"/>
  <c r="P1704" i="2"/>
  <c r="P1338" i="2"/>
  <c r="Q1338" i="2"/>
  <c r="Q788" i="2"/>
  <c r="P788" i="2"/>
  <c r="Q973" i="2"/>
  <c r="P973" i="2"/>
  <c r="Q1363" i="2"/>
  <c r="P1363" i="2"/>
  <c r="Q1788" i="2"/>
  <c r="P1788" i="2"/>
  <c r="P28" i="2"/>
  <c r="Q28" i="2"/>
  <c r="Q1561" i="2"/>
  <c r="P1561" i="2"/>
  <c r="Q316" i="2"/>
  <c r="P316" i="2"/>
  <c r="Q61" i="2"/>
  <c r="P61" i="2"/>
  <c r="Q667" i="2"/>
  <c r="P667" i="2"/>
  <c r="Q191" i="2"/>
  <c r="P191" i="2"/>
  <c r="Q250" i="2"/>
  <c r="P250" i="2"/>
  <c r="Q1645" i="2"/>
  <c r="P1645" i="2"/>
  <c r="Q488" i="2"/>
  <c r="P488" i="2"/>
  <c r="Q939" i="2"/>
  <c r="P939" i="2"/>
  <c r="Q1014" i="2"/>
  <c r="P1014" i="2"/>
  <c r="P1344" i="2"/>
  <c r="Q1344" i="2"/>
  <c r="Q1417" i="2"/>
  <c r="P1417" i="2"/>
  <c r="Q119" i="2"/>
  <c r="P119" i="2"/>
  <c r="Q385" i="2"/>
  <c r="P385" i="2"/>
  <c r="Q1007" i="2"/>
  <c r="P1007" i="2"/>
  <c r="Q106" i="2"/>
  <c r="P106" i="2"/>
  <c r="Q189" i="2"/>
  <c r="P189" i="2"/>
  <c r="Q323" i="2"/>
  <c r="P323" i="2"/>
  <c r="Q855" i="2"/>
  <c r="P855" i="2"/>
  <c r="Q539" i="2"/>
  <c r="P539" i="2"/>
  <c r="Q1527" i="2"/>
  <c r="P1527" i="2"/>
  <c r="Q966" i="2"/>
  <c r="P966" i="2"/>
  <c r="Q1108" i="2"/>
  <c r="P1108" i="2"/>
  <c r="Q1084" i="2"/>
  <c r="P1084" i="2"/>
  <c r="Q1571" i="2"/>
  <c r="P1571" i="2"/>
  <c r="Q1150" i="2"/>
  <c r="P1150" i="2"/>
  <c r="P695" i="2"/>
  <c r="Q695" i="2"/>
  <c r="P1334" i="2"/>
  <c r="Q1334" i="2"/>
  <c r="Q266" i="2"/>
  <c r="P266" i="2"/>
  <c r="Q724" i="2"/>
  <c r="P724" i="2"/>
  <c r="Q935" i="2"/>
  <c r="P935" i="2"/>
  <c r="Q1178" i="2"/>
  <c r="P1178" i="2"/>
  <c r="Q1597" i="2"/>
  <c r="P1597" i="2"/>
  <c r="Q1451" i="2"/>
  <c r="P1451" i="2"/>
  <c r="Q1163" i="2"/>
  <c r="P1163" i="2"/>
  <c r="Q1086" i="2"/>
  <c r="R1086" i="2" s="1"/>
  <c r="P1086" i="2"/>
  <c r="Q336" i="2"/>
  <c r="P336" i="2"/>
  <c r="Q174" i="2"/>
  <c r="P174" i="2"/>
  <c r="Q552" i="2"/>
  <c r="P552" i="2"/>
  <c r="Q971" i="2"/>
  <c r="P971" i="2"/>
  <c r="Q799" i="2"/>
  <c r="P799" i="2"/>
  <c r="Q944" i="2"/>
  <c r="P944" i="2"/>
  <c r="Q1177" i="2"/>
  <c r="P1177" i="2"/>
  <c r="Q1529" i="2"/>
  <c r="P1529" i="2"/>
  <c r="Q1692" i="2"/>
  <c r="P1692" i="2"/>
  <c r="Q877" i="2"/>
  <c r="P877" i="2"/>
  <c r="Q617" i="2"/>
  <c r="P617" i="2"/>
  <c r="Q580" i="2"/>
  <c r="P580" i="2"/>
  <c r="Q699" i="2"/>
  <c r="P699" i="2"/>
  <c r="Q1686" i="2"/>
  <c r="P1686" i="2"/>
  <c r="Q328" i="2"/>
  <c r="P328" i="2"/>
  <c r="P49" i="2"/>
  <c r="Q49" i="2"/>
  <c r="Q1436" i="2"/>
  <c r="P1436" i="2"/>
  <c r="Q862" i="2"/>
  <c r="P862" i="2"/>
  <c r="P583" i="2"/>
  <c r="Q583" i="2"/>
  <c r="P1362" i="2"/>
  <c r="Q1362" i="2"/>
  <c r="Q609" i="2"/>
  <c r="P609" i="2"/>
  <c r="Q676" i="2"/>
  <c r="P676" i="2"/>
  <c r="Q934" i="2"/>
  <c r="P934" i="2"/>
  <c r="Q1621" i="2"/>
  <c r="P1621" i="2"/>
  <c r="Q1321" i="2"/>
  <c r="P1321" i="2"/>
  <c r="Q1120" i="2"/>
  <c r="P1120" i="2"/>
  <c r="Q412" i="2"/>
  <c r="P412" i="2"/>
  <c r="Q637" i="2"/>
  <c r="P637" i="2"/>
  <c r="Q976" i="2"/>
  <c r="P976" i="2"/>
  <c r="Q1513" i="2"/>
  <c r="P1513" i="2"/>
  <c r="Q38" i="2"/>
  <c r="P38" i="2"/>
  <c r="Q905" i="2"/>
  <c r="P905" i="2"/>
  <c r="Q995" i="2"/>
  <c r="P995" i="2"/>
  <c r="Q918" i="2"/>
  <c r="P918" i="2"/>
  <c r="Q1248" i="2"/>
  <c r="P1248" i="2"/>
  <c r="Q482" i="2"/>
  <c r="P482" i="2"/>
  <c r="Q167" i="2"/>
  <c r="P167" i="2"/>
  <c r="Q1766" i="2"/>
  <c r="P1766" i="2"/>
  <c r="Q670" i="2"/>
  <c r="P670" i="2"/>
  <c r="Q1098" i="2"/>
  <c r="P1098" i="2"/>
  <c r="Q1410" i="2"/>
  <c r="P1410" i="2"/>
  <c r="P1225" i="2"/>
  <c r="Q1225" i="2"/>
  <c r="Q982" i="2"/>
  <c r="P982" i="2"/>
  <c r="Q349" i="2"/>
  <c r="P349" i="2"/>
  <c r="Q770" i="2"/>
  <c r="P770" i="2"/>
  <c r="Q394" i="2"/>
  <c r="P394" i="2"/>
  <c r="Q474" i="2"/>
  <c r="P474" i="2"/>
  <c r="Q73" i="2"/>
  <c r="P73" i="2"/>
  <c r="Q228" i="2"/>
  <c r="P228" i="2"/>
  <c r="Q981" i="2"/>
  <c r="P981" i="2"/>
  <c r="P1382" i="2"/>
  <c r="Q1382" i="2"/>
  <c r="Q1051" i="2"/>
  <c r="P1051" i="2"/>
  <c r="Q1211" i="2"/>
  <c r="P1211" i="2"/>
  <c r="Q1566" i="2"/>
  <c r="P1566" i="2"/>
  <c r="P630" i="2"/>
  <c r="Q630" i="2"/>
  <c r="Q1635" i="2"/>
  <c r="P1635" i="2"/>
  <c r="Q1646" i="2"/>
  <c r="P1646" i="2"/>
  <c r="Q448" i="2"/>
  <c r="P448" i="2"/>
  <c r="Q715" i="2"/>
  <c r="P715" i="2"/>
  <c r="Q1668" i="2"/>
  <c r="P1668" i="2"/>
  <c r="Q1038" i="2"/>
  <c r="P1038" i="2"/>
  <c r="P1368" i="2"/>
  <c r="Q1368" i="2"/>
  <c r="Q834" i="2"/>
  <c r="P834" i="2"/>
  <c r="Q261" i="2"/>
  <c r="P261" i="2"/>
  <c r="Q647" i="2"/>
  <c r="P647" i="2"/>
  <c r="Q459" i="2"/>
  <c r="P459" i="2"/>
  <c r="Q1190" i="2"/>
  <c r="P1190" i="2"/>
  <c r="P1415" i="2"/>
  <c r="Q1415" i="2"/>
  <c r="Q364" i="2"/>
  <c r="P364" i="2"/>
  <c r="Q464" i="2"/>
  <c r="P464" i="2"/>
  <c r="Q726" i="2"/>
  <c r="P726" i="2"/>
  <c r="Q130" i="2"/>
  <c r="P130" i="2"/>
  <c r="Q1055" i="2"/>
  <c r="P1055" i="2"/>
  <c r="Q1018" i="2"/>
  <c r="P1018" i="2"/>
  <c r="P953" i="2"/>
  <c r="Q953" i="2"/>
  <c r="P1416" i="2"/>
  <c r="Q1416" i="2"/>
  <c r="Q1638" i="2"/>
  <c r="P1638" i="2"/>
  <c r="Q1135" i="2"/>
  <c r="P1135" i="2"/>
  <c r="Q1124" i="2"/>
  <c r="P1124" i="2"/>
  <c r="Q812" i="2"/>
  <c r="P812" i="2"/>
  <c r="Q1648" i="2"/>
  <c r="P1648" i="2"/>
  <c r="Q260" i="2"/>
  <c r="P260" i="2"/>
  <c r="Q544" i="2"/>
  <c r="P544" i="2"/>
  <c r="Q1215" i="2"/>
  <c r="P1215" i="2"/>
  <c r="Q1192" i="2"/>
  <c r="P1192" i="2"/>
  <c r="Q991" i="2"/>
  <c r="P991" i="2"/>
  <c r="Q983" i="2"/>
  <c r="P983" i="2"/>
  <c r="Q1122" i="2"/>
  <c r="P1122" i="2"/>
  <c r="Q101" i="2"/>
  <c r="P101" i="2"/>
  <c r="Q8" i="2"/>
  <c r="P8" i="2"/>
  <c r="Q1565" i="2"/>
  <c r="P1565" i="2"/>
  <c r="Q716" i="2"/>
  <c r="P716" i="2"/>
  <c r="Q451" i="2"/>
  <c r="P451" i="2"/>
  <c r="Q78" i="2"/>
  <c r="P78" i="2"/>
  <c r="Q689" i="2"/>
  <c r="P689" i="2"/>
  <c r="Q1509" i="2"/>
  <c r="P1509" i="2"/>
  <c r="Q475" i="2"/>
  <c r="P475" i="2"/>
  <c r="Q1202" i="2"/>
  <c r="P1202" i="2"/>
  <c r="Q1236" i="2"/>
  <c r="P1236" i="2"/>
  <c r="Q1798" i="2"/>
  <c r="P1798" i="2"/>
  <c r="Q1685" i="2"/>
  <c r="P1685" i="2"/>
  <c r="Q687" i="2"/>
  <c r="P687" i="2"/>
  <c r="P1317" i="2"/>
  <c r="Q1317" i="2"/>
  <c r="Q1369" i="2"/>
  <c r="P1369" i="2"/>
  <c r="Q925" i="2"/>
  <c r="P925" i="2"/>
  <c r="P366" i="2"/>
  <c r="Q366" i="2"/>
  <c r="P599" i="2"/>
  <c r="Q599" i="2"/>
  <c r="Q1255" i="2"/>
  <c r="P1255" i="2"/>
  <c r="Q1783" i="2"/>
  <c r="P1783" i="2"/>
  <c r="Q758" i="2"/>
  <c r="P758" i="2"/>
  <c r="P551" i="2"/>
  <c r="Q551" i="2"/>
  <c r="Q431" i="2"/>
  <c r="P431" i="2"/>
  <c r="Q1629" i="2"/>
  <c r="P1629" i="2"/>
  <c r="Q1079" i="2"/>
  <c r="P1079" i="2"/>
  <c r="Q1715" i="2"/>
  <c r="P1715" i="2"/>
  <c r="Q1068" i="2"/>
  <c r="P1068" i="2"/>
  <c r="Q142" i="2"/>
  <c r="P142" i="2"/>
  <c r="Q753" i="2"/>
  <c r="P753" i="2"/>
  <c r="Q1659" i="2"/>
  <c r="P1659" i="2"/>
  <c r="Q644" i="2"/>
  <c r="P644" i="2"/>
  <c r="P1386" i="2"/>
  <c r="Q1386" i="2"/>
  <c r="Q121" i="2"/>
  <c r="P121" i="2"/>
  <c r="P1075" i="2"/>
  <c r="Q1075" i="2"/>
  <c r="Q1789" i="2"/>
  <c r="P1789" i="2"/>
  <c r="Q586" i="2"/>
  <c r="P586" i="2"/>
  <c r="P634" i="2"/>
  <c r="Q634" i="2"/>
  <c r="Q447" i="2"/>
  <c r="P447" i="2"/>
  <c r="Q747" i="2"/>
  <c r="P747" i="2"/>
  <c r="Q1289" i="2"/>
  <c r="P1289" i="2"/>
  <c r="Q1203" i="2"/>
  <c r="P1203" i="2"/>
  <c r="Q10" i="2"/>
  <c r="P10" i="2"/>
  <c r="P1599" i="2"/>
  <c r="Q1599" i="2"/>
  <c r="Q179" i="2"/>
  <c r="P179" i="2"/>
  <c r="Q1325" i="2"/>
  <c r="P1325" i="2"/>
  <c r="Q1057" i="2"/>
  <c r="P1057" i="2"/>
  <c r="Q502" i="2"/>
  <c r="P502" i="2"/>
  <c r="Q301" i="2"/>
  <c r="P301" i="2"/>
  <c r="Q1403" i="2"/>
  <c r="P1403" i="2"/>
  <c r="P138" i="2"/>
  <c r="Q138" i="2"/>
  <c r="Q296" i="2"/>
  <c r="P296" i="2"/>
  <c r="Q529" i="2"/>
  <c r="P529" i="2"/>
  <c r="Q466" i="2"/>
  <c r="P466" i="2"/>
  <c r="Q730" i="2"/>
  <c r="P730" i="2"/>
  <c r="Q1688" i="2"/>
  <c r="P1688" i="2"/>
  <c r="Q774" i="2"/>
  <c r="P774" i="2"/>
  <c r="Q1189" i="2"/>
  <c r="P1189" i="2"/>
  <c r="Q1626" i="2"/>
  <c r="P1626" i="2"/>
  <c r="Q53" i="2"/>
  <c r="P53" i="2"/>
  <c r="Q72" i="2"/>
  <c r="P72" i="2"/>
  <c r="Q606" i="2"/>
  <c r="P606" i="2"/>
  <c r="Q1569" i="2"/>
  <c r="P1569" i="2"/>
  <c r="Q870" i="2"/>
  <c r="P870" i="2"/>
  <c r="Q781" i="2"/>
  <c r="P781" i="2"/>
  <c r="Q626" i="2"/>
  <c r="P626" i="2"/>
  <c r="Q1498" i="2"/>
  <c r="P1498" i="2"/>
  <c r="Q96" i="2"/>
  <c r="P96" i="2"/>
  <c r="Q1060" i="2"/>
  <c r="P1060" i="2"/>
  <c r="Q1738" i="2"/>
  <c r="P1738" i="2"/>
  <c r="Q92" i="2"/>
  <c r="P92" i="2"/>
  <c r="Q1470" i="2"/>
  <c r="P1470" i="2"/>
  <c r="Q294" i="2"/>
  <c r="P294" i="2"/>
  <c r="Q1409" i="2"/>
  <c r="P1409" i="2"/>
  <c r="Q215" i="2"/>
  <c r="P215" i="2"/>
  <c r="Q1457" i="2"/>
  <c r="P1457" i="2"/>
  <c r="Q1379" i="2"/>
  <c r="P1379" i="2"/>
  <c r="P536" i="2"/>
  <c r="Q536" i="2"/>
  <c r="Q1221" i="2"/>
  <c r="P1221" i="2"/>
  <c r="Q509" i="2"/>
  <c r="P509" i="2"/>
  <c r="Q166" i="2"/>
  <c r="P166" i="2"/>
  <c r="Q1478" i="2"/>
  <c r="P1478" i="2"/>
  <c r="P1578" i="2"/>
  <c r="Q1578" i="2"/>
  <c r="Q1421" i="2"/>
  <c r="P1421" i="2"/>
  <c r="Q1011" i="2"/>
  <c r="P1011" i="2"/>
  <c r="Q381" i="2"/>
  <c r="P381" i="2"/>
  <c r="P483" i="2"/>
  <c r="Q483" i="2"/>
  <c r="Q1521" i="2"/>
  <c r="P1521" i="2"/>
  <c r="Q1639" i="2"/>
  <c r="P1639" i="2"/>
  <c r="Q1666" i="2"/>
  <c r="P1666" i="2"/>
  <c r="Q1642" i="2"/>
  <c r="P1642" i="2"/>
  <c r="P390" i="2"/>
  <c r="Q390" i="2"/>
  <c r="Q371" i="2"/>
  <c r="P371" i="2"/>
  <c r="Q55" i="2"/>
  <c r="P55" i="2"/>
  <c r="Q945" i="2"/>
  <c r="P945" i="2"/>
  <c r="Q1227" i="2"/>
  <c r="P1227" i="2"/>
  <c r="Q1293" i="2"/>
  <c r="P1293" i="2"/>
  <c r="Q600" i="2"/>
  <c r="P600" i="2"/>
  <c r="Q1712" i="2"/>
  <c r="P1712" i="2"/>
  <c r="P1342" i="2"/>
  <c r="Q1342" i="2"/>
  <c r="Q1131" i="2"/>
  <c r="P1131" i="2"/>
  <c r="Q1302" i="2"/>
  <c r="P1302" i="2"/>
  <c r="Q458" i="2"/>
  <c r="P458" i="2"/>
  <c r="Q1696" i="2"/>
  <c r="P1696" i="2"/>
  <c r="P1082" i="2"/>
  <c r="Q1082" i="2"/>
  <c r="Q469" i="2"/>
  <c r="P469" i="2"/>
  <c r="Q947" i="2"/>
  <c r="P947" i="2"/>
  <c r="Q497" i="2"/>
  <c r="P497" i="2"/>
  <c r="Q491" i="2"/>
  <c r="P491" i="2"/>
  <c r="Q864" i="2"/>
  <c r="P864" i="2"/>
  <c r="Q1711" i="2"/>
  <c r="P1711" i="2"/>
  <c r="Q110" i="2"/>
  <c r="P110" i="2"/>
  <c r="Q1464" i="2"/>
  <c r="P1464" i="2"/>
  <c r="P3" i="2"/>
  <c r="R332" i="2" l="1"/>
  <c r="R258" i="2"/>
  <c r="R1531" i="2"/>
  <c r="R551" i="2"/>
  <c r="S2" i="2"/>
  <c r="S77" i="2"/>
  <c r="R718" i="2"/>
  <c r="R49" i="2"/>
  <c r="R176" i="2"/>
  <c r="R445" i="2"/>
  <c r="R100" i="2"/>
  <c r="R422" i="2"/>
  <c r="R1151" i="2"/>
  <c r="R765" i="2"/>
  <c r="C10" i="9" a="1"/>
  <c r="C10" i="9" s="1"/>
  <c r="C9" i="9"/>
  <c r="R1437" i="2"/>
  <c r="R987" i="2"/>
  <c r="R282" i="2"/>
  <c r="R685" i="2"/>
  <c r="R1362" i="2"/>
  <c r="R530" i="2"/>
  <c r="R820" i="2"/>
  <c r="R55" i="2"/>
  <c r="R1138" i="2"/>
  <c r="R959" i="2"/>
  <c r="R1371" i="2"/>
  <c r="R709" i="2"/>
  <c r="R1383" i="2"/>
  <c r="R701" i="2"/>
  <c r="R192" i="2"/>
  <c r="R1409" i="2"/>
  <c r="R157" i="2"/>
  <c r="R1453" i="2"/>
  <c r="R253" i="2"/>
  <c r="R237" i="2"/>
  <c r="R801" i="2"/>
  <c r="R1444" i="2"/>
  <c r="R322" i="2"/>
  <c r="R307" i="2"/>
  <c r="R666" i="2"/>
  <c r="R386" i="2"/>
  <c r="R364" i="2"/>
  <c r="R1796" i="2"/>
  <c r="R908" i="2"/>
  <c r="R568" i="2"/>
  <c r="R410" i="2"/>
  <c r="R1063" i="2"/>
  <c r="S4" i="2"/>
  <c r="S8" i="2"/>
  <c r="S12" i="2"/>
  <c r="S16" i="2"/>
  <c r="S20" i="2"/>
  <c r="S24" i="2"/>
  <c r="S28" i="2"/>
  <c r="S32" i="2"/>
  <c r="S36" i="2"/>
  <c r="S40" i="2"/>
  <c r="S44" i="2"/>
  <c r="S48" i="2"/>
  <c r="S52" i="2"/>
  <c r="S56" i="2"/>
  <c r="S60" i="2"/>
  <c r="S7" i="2"/>
  <c r="S11" i="2"/>
  <c r="S15" i="2"/>
  <c r="S19" i="2"/>
  <c r="S23" i="2"/>
  <c r="S27" i="2"/>
  <c r="S31" i="2"/>
  <c r="S35" i="2"/>
  <c r="S39" i="2"/>
  <c r="S43" i="2"/>
  <c r="S9" i="2"/>
  <c r="S6" i="2"/>
  <c r="S10" i="2"/>
  <c r="S13" i="2"/>
  <c r="S37" i="2"/>
  <c r="S57" i="2"/>
  <c r="S61" i="2"/>
  <c r="S65" i="2"/>
  <c r="S69" i="2"/>
  <c r="S73" i="2"/>
  <c r="S81" i="2"/>
  <c r="S85" i="2"/>
  <c r="S89" i="2"/>
  <c r="S26" i="2"/>
  <c r="S46" i="2"/>
  <c r="S55" i="2"/>
  <c r="S41" i="2"/>
  <c r="S51" i="2"/>
  <c r="S58" i="2"/>
  <c r="S54" i="2"/>
  <c r="S21" i="2"/>
  <c r="S22" i="2"/>
  <c r="S29" i="2"/>
  <c r="S30" i="2"/>
  <c r="S95" i="2"/>
  <c r="S99" i="2"/>
  <c r="S103" i="2"/>
  <c r="S17" i="2"/>
  <c r="S18" i="2"/>
  <c r="S25" i="2"/>
  <c r="S14" i="2"/>
  <c r="S33" i="2"/>
  <c r="S49" i="2"/>
  <c r="S59" i="2"/>
  <c r="S62" i="2"/>
  <c r="S67" i="2"/>
  <c r="S86" i="2"/>
  <c r="S88" i="2"/>
  <c r="S93" i="2"/>
  <c r="S100" i="2"/>
  <c r="S108" i="2"/>
  <c r="S115" i="2"/>
  <c r="S124" i="2"/>
  <c r="S66" i="2"/>
  <c r="S68" i="2"/>
  <c r="S79" i="2"/>
  <c r="S98" i="2"/>
  <c r="S110" i="2"/>
  <c r="S42" i="2"/>
  <c r="S78" i="2"/>
  <c r="S80" i="2"/>
  <c r="S96" i="2"/>
  <c r="S45" i="2"/>
  <c r="S71" i="2"/>
  <c r="S90" i="2"/>
  <c r="S94" i="2"/>
  <c r="S105" i="2"/>
  <c r="S114" i="2"/>
  <c r="S121" i="2"/>
  <c r="S126" i="2"/>
  <c r="S130" i="2"/>
  <c r="S134" i="2"/>
  <c r="S138" i="2"/>
  <c r="S142" i="2"/>
  <c r="S146" i="2"/>
  <c r="S150" i="2"/>
  <c r="S154" i="2"/>
  <c r="S158" i="2"/>
  <c r="S162" i="2"/>
  <c r="S166" i="2"/>
  <c r="S170" i="2"/>
  <c r="S174" i="2"/>
  <c r="S178" i="2"/>
  <c r="S182" i="2"/>
  <c r="S38" i="2"/>
  <c r="S47" i="2"/>
  <c r="S70" i="2"/>
  <c r="S72" i="2"/>
  <c r="S83" i="2"/>
  <c r="S91" i="2"/>
  <c r="S5" i="2"/>
  <c r="S50" i="2"/>
  <c r="S75" i="2"/>
  <c r="S92" i="2"/>
  <c r="S97" i="2"/>
  <c r="S104" i="2"/>
  <c r="S82" i="2"/>
  <c r="S127" i="2"/>
  <c r="S136" i="2"/>
  <c r="S143" i="2"/>
  <c r="S152" i="2"/>
  <c r="S159" i="2"/>
  <c r="S168" i="2"/>
  <c r="S64" i="2"/>
  <c r="S74" i="2"/>
  <c r="S87" i="2"/>
  <c r="S111" i="2"/>
  <c r="S118" i="2"/>
  <c r="S102" i="2"/>
  <c r="S106" i="2"/>
  <c r="S112" i="2"/>
  <c r="S116" i="2"/>
  <c r="S132" i="2"/>
  <c r="S139" i="2"/>
  <c r="S148" i="2"/>
  <c r="S155" i="2"/>
  <c r="S164" i="2"/>
  <c r="S171" i="2"/>
  <c r="S180" i="2"/>
  <c r="S186" i="2"/>
  <c r="S122" i="2"/>
  <c r="S137" i="2"/>
  <c r="S147" i="2"/>
  <c r="S123" i="2"/>
  <c r="S133" i="2"/>
  <c r="S84" i="2"/>
  <c r="S128" i="2"/>
  <c r="S153" i="2"/>
  <c r="S163" i="2"/>
  <c r="S172" i="2"/>
  <c r="S176" i="2"/>
  <c r="S179" i="2"/>
  <c r="S197" i="2"/>
  <c r="S109" i="2"/>
  <c r="S129" i="2"/>
  <c r="S149" i="2"/>
  <c r="S173" i="2"/>
  <c r="S63" i="2"/>
  <c r="S76" i="2"/>
  <c r="S107" i="2"/>
  <c r="S117" i="2"/>
  <c r="S120" i="2"/>
  <c r="S131" i="2"/>
  <c r="S140" i="2"/>
  <c r="S160" i="2"/>
  <c r="S196" i="2"/>
  <c r="S119" i="2"/>
  <c r="S141" i="2"/>
  <c r="S151" i="2"/>
  <c r="S101" i="2"/>
  <c r="S144" i="2"/>
  <c r="S161" i="2"/>
  <c r="S198" i="2"/>
  <c r="S264" i="2"/>
  <c r="S156" i="2"/>
  <c r="S184" i="2"/>
  <c r="S189" i="2"/>
  <c r="S194" i="2"/>
  <c r="S201" i="2"/>
  <c r="S206" i="2"/>
  <c r="S209" i="2"/>
  <c r="S214" i="2"/>
  <c r="S217" i="2"/>
  <c r="S222" i="2"/>
  <c r="S225" i="2"/>
  <c r="S230" i="2"/>
  <c r="S233" i="2"/>
  <c r="S238" i="2"/>
  <c r="S241" i="2"/>
  <c r="S246" i="2"/>
  <c r="S249" i="2"/>
  <c r="S254" i="2"/>
  <c r="S257" i="2"/>
  <c r="S262" i="2"/>
  <c r="S266" i="2"/>
  <c r="S53" i="2"/>
  <c r="S157" i="2"/>
  <c r="S175" i="2"/>
  <c r="S185" i="2"/>
  <c r="S190" i="2"/>
  <c r="S191" i="2"/>
  <c r="S195" i="2"/>
  <c r="S34" i="2"/>
  <c r="S177" i="2"/>
  <c r="S199" i="2"/>
  <c r="S204" i="2"/>
  <c r="S207" i="2"/>
  <c r="S212" i="2"/>
  <c r="S215" i="2"/>
  <c r="S220" i="2"/>
  <c r="S223" i="2"/>
  <c r="S228" i="2"/>
  <c r="S231" i="2"/>
  <c r="S236" i="2"/>
  <c r="S239" i="2"/>
  <c r="S244" i="2"/>
  <c r="S247" i="2"/>
  <c r="S252" i="2"/>
  <c r="S255" i="2"/>
  <c r="S260" i="2"/>
  <c r="S263" i="2"/>
  <c r="S269" i="2"/>
  <c r="S273" i="2"/>
  <c r="S277" i="2"/>
  <c r="S281" i="2"/>
  <c r="S285" i="2"/>
  <c r="S289" i="2"/>
  <c r="S293" i="2"/>
  <c r="S297" i="2"/>
  <c r="S301" i="2"/>
  <c r="S305" i="2"/>
  <c r="S309" i="2"/>
  <c r="S125" i="2"/>
  <c r="S202" i="2"/>
  <c r="S205" i="2"/>
  <c r="S210" i="2"/>
  <c r="S213" i="2"/>
  <c r="S218" i="2"/>
  <c r="S221" i="2"/>
  <c r="S226" i="2"/>
  <c r="S229" i="2"/>
  <c r="S234" i="2"/>
  <c r="S113" i="2"/>
  <c r="S145" i="2"/>
  <c r="S169" i="2"/>
  <c r="S183" i="2"/>
  <c r="S187" i="2"/>
  <c r="S193" i="2"/>
  <c r="S165" i="2"/>
  <c r="S219" i="2"/>
  <c r="S232" i="2"/>
  <c r="S240" i="2"/>
  <c r="S242" i="2"/>
  <c r="S251" i="2"/>
  <c r="S261" i="2"/>
  <c r="S188" i="2"/>
  <c r="S203" i="2"/>
  <c r="S216" i="2"/>
  <c r="S256" i="2"/>
  <c r="S258" i="2"/>
  <c r="S192" i="2"/>
  <c r="S227" i="2"/>
  <c r="S265" i="2"/>
  <c r="S275" i="2"/>
  <c r="S282" i="2"/>
  <c r="S291" i="2"/>
  <c r="S298" i="2"/>
  <c r="S307" i="2"/>
  <c r="S313" i="2"/>
  <c r="S322" i="2"/>
  <c r="S329" i="2"/>
  <c r="S338" i="2"/>
  <c r="S345" i="2"/>
  <c r="S354" i="2"/>
  <c r="S167" i="2"/>
  <c r="S235" i="2"/>
  <c r="S245" i="2"/>
  <c r="S268" i="2"/>
  <c r="S276" i="2"/>
  <c r="S292" i="2"/>
  <c r="S308" i="2"/>
  <c r="S312" i="2"/>
  <c r="S319" i="2"/>
  <c r="S328" i="2"/>
  <c r="S335" i="2"/>
  <c r="S344" i="2"/>
  <c r="S351" i="2"/>
  <c r="S358" i="2"/>
  <c r="S362" i="2"/>
  <c r="S366" i="2"/>
  <c r="S370" i="2"/>
  <c r="S181" i="2"/>
  <c r="S248" i="2"/>
  <c r="S259" i="2"/>
  <c r="S300" i="2"/>
  <c r="S316" i="2"/>
  <c r="S320" i="2"/>
  <c r="S323" i="2"/>
  <c r="S337" i="2"/>
  <c r="S340" i="2"/>
  <c r="S350" i="2"/>
  <c r="S376" i="2"/>
  <c r="S385" i="2"/>
  <c r="S392" i="2"/>
  <c r="S278" i="2"/>
  <c r="S287" i="2"/>
  <c r="S310" i="2"/>
  <c r="S314" i="2"/>
  <c r="S327" i="2"/>
  <c r="S333" i="2"/>
  <c r="S347" i="2"/>
  <c r="S357" i="2"/>
  <c r="S364" i="2"/>
  <c r="S371" i="2"/>
  <c r="S378" i="2"/>
  <c r="S387" i="2"/>
  <c r="S394" i="2"/>
  <c r="S399" i="2"/>
  <c r="S403" i="2"/>
  <c r="S407" i="2"/>
  <c r="S411" i="2"/>
  <c r="S415" i="2"/>
  <c r="S419" i="2"/>
  <c r="S423" i="2"/>
  <c r="S427" i="2"/>
  <c r="S431" i="2"/>
  <c r="S435" i="2"/>
  <c r="S253" i="2"/>
  <c r="S274" i="2"/>
  <c r="S279" i="2"/>
  <c r="S283" i="2"/>
  <c r="S288" i="2"/>
  <c r="S306" i="2"/>
  <c r="S321" i="2"/>
  <c r="S324" i="2"/>
  <c r="S334" i="2"/>
  <c r="S369" i="2"/>
  <c r="S373" i="2"/>
  <c r="S380" i="2"/>
  <c r="S389" i="2"/>
  <c r="S396" i="2"/>
  <c r="S211" i="2"/>
  <c r="S267" i="2"/>
  <c r="S270" i="2"/>
  <c r="S280" i="2"/>
  <c r="S302" i="2"/>
  <c r="S311" i="2"/>
  <c r="S317" i="2"/>
  <c r="S331" i="2"/>
  <c r="S341" i="2"/>
  <c r="S360" i="2"/>
  <c r="S367" i="2"/>
  <c r="S375" i="2"/>
  <c r="S382" i="2"/>
  <c r="S391" i="2"/>
  <c r="S398" i="2"/>
  <c r="S402" i="2"/>
  <c r="S406" i="2"/>
  <c r="S410" i="2"/>
  <c r="S414" i="2"/>
  <c r="S418" i="2"/>
  <c r="S422" i="2"/>
  <c r="S426" i="2"/>
  <c r="S430" i="2"/>
  <c r="S434" i="2"/>
  <c r="S438" i="2"/>
  <c r="S442" i="2"/>
  <c r="S446" i="2"/>
  <c r="S450" i="2"/>
  <c r="S454" i="2"/>
  <c r="S458" i="2"/>
  <c r="S462" i="2"/>
  <c r="S466" i="2"/>
  <c r="S470" i="2"/>
  <c r="S474" i="2"/>
  <c r="S478" i="2"/>
  <c r="S482" i="2"/>
  <c r="S486" i="2"/>
  <c r="S490" i="2"/>
  <c r="S494" i="2"/>
  <c r="S498" i="2"/>
  <c r="S502" i="2"/>
  <c r="S506" i="2"/>
  <c r="S510" i="2"/>
  <c r="S514" i="2"/>
  <c r="S518" i="2"/>
  <c r="S522" i="2"/>
  <c r="S526" i="2"/>
  <c r="S530" i="2"/>
  <c r="S534" i="2"/>
  <c r="S538" i="2"/>
  <c r="S542" i="2"/>
  <c r="S546" i="2"/>
  <c r="S550" i="2"/>
  <c r="S554" i="2"/>
  <c r="S558" i="2"/>
  <c r="S243" i="2"/>
  <c r="S284" i="2"/>
  <c r="S318" i="2"/>
  <c r="S200" i="2"/>
  <c r="S208" i="2"/>
  <c r="S272" i="2"/>
  <c r="S290" i="2"/>
  <c r="S295" i="2"/>
  <c r="S299" i="2"/>
  <c r="S304" i="2"/>
  <c r="S332" i="2"/>
  <c r="S336" i="2"/>
  <c r="S339" i="2"/>
  <c r="S353" i="2"/>
  <c r="S356" i="2"/>
  <c r="S361" i="2"/>
  <c r="S372" i="2"/>
  <c r="S381" i="2"/>
  <c r="S388" i="2"/>
  <c r="S397" i="2"/>
  <c r="S325" i="2"/>
  <c r="S359" i="2"/>
  <c r="S368" i="2"/>
  <c r="S395" i="2"/>
  <c r="S455" i="2"/>
  <c r="S471" i="2"/>
  <c r="S487" i="2"/>
  <c r="S503" i="2"/>
  <c r="S519" i="2"/>
  <c r="S535" i="2"/>
  <c r="S543" i="2"/>
  <c r="S551" i="2"/>
  <c r="S559" i="2"/>
  <c r="S563" i="2"/>
  <c r="S567" i="2"/>
  <c r="S571" i="2"/>
  <c r="S575" i="2"/>
  <c r="S579" i="2"/>
  <c r="S583" i="2"/>
  <c r="S587" i="2"/>
  <c r="S591" i="2"/>
  <c r="S595" i="2"/>
  <c r="S599" i="2"/>
  <c r="S603" i="2"/>
  <c r="S607" i="2"/>
  <c r="S611" i="2"/>
  <c r="S615" i="2"/>
  <c r="S619" i="2"/>
  <c r="S623" i="2"/>
  <c r="S627" i="2"/>
  <c r="S631" i="2"/>
  <c r="S635" i="2"/>
  <c r="S639" i="2"/>
  <c r="S643" i="2"/>
  <c r="S647" i="2"/>
  <c r="S651" i="2"/>
  <c r="S655" i="2"/>
  <c r="S659" i="2"/>
  <c r="S663" i="2"/>
  <c r="S271" i="2"/>
  <c r="S303" i="2"/>
  <c r="S377" i="2"/>
  <c r="S379" i="2"/>
  <c r="S393" i="2"/>
  <c r="S408" i="2"/>
  <c r="S409" i="2"/>
  <c r="S424" i="2"/>
  <c r="S425" i="2"/>
  <c r="S443" i="2"/>
  <c r="S447" i="2"/>
  <c r="S453" i="2"/>
  <c r="S460" i="2"/>
  <c r="S469" i="2"/>
  <c r="S476" i="2"/>
  <c r="S485" i="2"/>
  <c r="S492" i="2"/>
  <c r="S501" i="2"/>
  <c r="S508" i="2"/>
  <c r="S517" i="2"/>
  <c r="S524" i="2"/>
  <c r="S533" i="2"/>
  <c r="S540" i="2"/>
  <c r="S548" i="2"/>
  <c r="S556" i="2"/>
  <c r="S294" i="2"/>
  <c r="S330" i="2"/>
  <c r="S348" i="2"/>
  <c r="S374" i="2"/>
  <c r="S451" i="2"/>
  <c r="S467" i="2"/>
  <c r="S483" i="2"/>
  <c r="S499" i="2"/>
  <c r="S515" i="2"/>
  <c r="S531" i="2"/>
  <c r="S545" i="2"/>
  <c r="S553" i="2"/>
  <c r="S562" i="2"/>
  <c r="S566" i="2"/>
  <c r="S570" i="2"/>
  <c r="S574" i="2"/>
  <c r="S578" i="2"/>
  <c r="S582" i="2"/>
  <c r="S586" i="2"/>
  <c r="S590" i="2"/>
  <c r="S594" i="2"/>
  <c r="S598" i="2"/>
  <c r="S602" i="2"/>
  <c r="S606" i="2"/>
  <c r="S610" i="2"/>
  <c r="S614" i="2"/>
  <c r="S618" i="2"/>
  <c r="S622" i="2"/>
  <c r="S626" i="2"/>
  <c r="S630" i="2"/>
  <c r="S634" i="2"/>
  <c r="S237" i="2"/>
  <c r="S346" i="2"/>
  <c r="S349" i="2"/>
  <c r="S390" i="2"/>
  <c r="S404" i="2"/>
  <c r="S405" i="2"/>
  <c r="S420" i="2"/>
  <c r="S421" i="2"/>
  <c r="S436" i="2"/>
  <c r="S437" i="2"/>
  <c r="S444" i="2"/>
  <c r="S448" i="2"/>
  <c r="S456" i="2"/>
  <c r="S465" i="2"/>
  <c r="S472" i="2"/>
  <c r="S481" i="2"/>
  <c r="S488" i="2"/>
  <c r="S497" i="2"/>
  <c r="S504" i="2"/>
  <c r="S513" i="2"/>
  <c r="S520" i="2"/>
  <c r="S529" i="2"/>
  <c r="S536" i="2"/>
  <c r="S355" i="2"/>
  <c r="S439" i="2"/>
  <c r="S440" i="2"/>
  <c r="S463" i="2"/>
  <c r="S479" i="2"/>
  <c r="S495" i="2"/>
  <c r="S511" i="2"/>
  <c r="S527" i="2"/>
  <c r="S135" i="2"/>
  <c r="S250" i="2"/>
  <c r="S352" i="2"/>
  <c r="S383" i="2"/>
  <c r="S459" i="2"/>
  <c r="S475" i="2"/>
  <c r="S491" i="2"/>
  <c r="S507" i="2"/>
  <c r="S523" i="2"/>
  <c r="S539" i="2"/>
  <c r="S541" i="2"/>
  <c r="S549" i="2"/>
  <c r="S557" i="2"/>
  <c r="S560" i="2"/>
  <c r="S564" i="2"/>
  <c r="S568" i="2"/>
  <c r="S572" i="2"/>
  <c r="S576" i="2"/>
  <c r="S580" i="2"/>
  <c r="S584" i="2"/>
  <c r="S588" i="2"/>
  <c r="S592" i="2"/>
  <c r="S596" i="2"/>
  <c r="S600" i="2"/>
  <c r="S604" i="2"/>
  <c r="S224" i="2"/>
  <c r="S286" i="2"/>
  <c r="S326" i="2"/>
  <c r="S363" i="2"/>
  <c r="S384" i="2"/>
  <c r="S386" i="2"/>
  <c r="S412" i="2"/>
  <c r="S413" i="2"/>
  <c r="S428" i="2"/>
  <c r="S429" i="2"/>
  <c r="S457" i="2"/>
  <c r="S464" i="2"/>
  <c r="S473" i="2"/>
  <c r="S480" i="2"/>
  <c r="S489" i="2"/>
  <c r="S496" i="2"/>
  <c r="S449" i="2"/>
  <c r="S516" i="2"/>
  <c r="S528" i="2"/>
  <c r="S461" i="2"/>
  <c r="S509" i="2"/>
  <c r="S315" i="2"/>
  <c r="S342" i="2"/>
  <c r="S343" i="2"/>
  <c r="S365" i="2"/>
  <c r="S401" i="2"/>
  <c r="S452" i="2"/>
  <c r="S477" i="2"/>
  <c r="S493" i="2"/>
  <c r="S525" i="2"/>
  <c r="S532" i="2"/>
  <c r="S608" i="2"/>
  <c r="S625" i="2"/>
  <c r="S641" i="2"/>
  <c r="S649" i="2"/>
  <c r="S417" i="2"/>
  <c r="S505" i="2"/>
  <c r="S537" i="2"/>
  <c r="S555" i="2"/>
  <c r="S561" i="2"/>
  <c r="S565" i="2"/>
  <c r="S569" i="2"/>
  <c r="S573" i="2"/>
  <c r="S577" i="2"/>
  <c r="S581" i="2"/>
  <c r="S585" i="2"/>
  <c r="S601" i="2"/>
  <c r="S612" i="2"/>
  <c r="S629" i="2"/>
  <c r="S638" i="2"/>
  <c r="S646" i="2"/>
  <c r="S400" i="2"/>
  <c r="S433" i="2"/>
  <c r="S544" i="2"/>
  <c r="S589" i="2"/>
  <c r="S296" i="2"/>
  <c r="S416" i="2"/>
  <c r="S441" i="2"/>
  <c r="S512" i="2"/>
  <c r="S521" i="2"/>
  <c r="S547" i="2"/>
  <c r="S620" i="2"/>
  <c r="S640" i="2"/>
  <c r="S648" i="2"/>
  <c r="S656" i="2"/>
  <c r="S609" i="2"/>
  <c r="S613" i="2"/>
  <c r="S628" i="2"/>
  <c r="S636" i="2"/>
  <c r="S650" i="2"/>
  <c r="S500" i="2"/>
  <c r="S632" i="2"/>
  <c r="S637" i="2"/>
  <c r="S624" i="2"/>
  <c r="S633" i="2"/>
  <c r="S644" i="2"/>
  <c r="S664" i="2"/>
  <c r="S605" i="2"/>
  <c r="S645" i="2"/>
  <c r="S654" i="2"/>
  <c r="S661" i="2"/>
  <c r="S670" i="2"/>
  <c r="S674" i="2"/>
  <c r="S678" i="2"/>
  <c r="S682" i="2"/>
  <c r="S686" i="2"/>
  <c r="S690" i="2"/>
  <c r="S694" i="2"/>
  <c r="S698" i="2"/>
  <c r="S702" i="2"/>
  <c r="S706" i="2"/>
  <c r="S710" i="2"/>
  <c r="S714" i="2"/>
  <c r="S718" i="2"/>
  <c r="S722" i="2"/>
  <c r="S726" i="2"/>
  <c r="S730" i="2"/>
  <c r="S734" i="2"/>
  <c r="S738" i="2"/>
  <c r="S742" i="2"/>
  <c r="S746" i="2"/>
  <c r="S750" i="2"/>
  <c r="S445" i="2"/>
  <c r="S484" i="2"/>
  <c r="S642" i="2"/>
  <c r="S658" i="2"/>
  <c r="S666" i="2"/>
  <c r="S432" i="2"/>
  <c r="S652" i="2"/>
  <c r="S660" i="2"/>
  <c r="S468" i="2"/>
  <c r="S593" i="2"/>
  <c r="S653" i="2"/>
  <c r="S657" i="2"/>
  <c r="S665" i="2"/>
  <c r="S668" i="2"/>
  <c r="S672" i="2"/>
  <c r="S676" i="2"/>
  <c r="S680" i="2"/>
  <c r="S684" i="2"/>
  <c r="S688" i="2"/>
  <c r="S692" i="2"/>
  <c r="S696" i="2"/>
  <c r="S700" i="2"/>
  <c r="S704" i="2"/>
  <c r="S708" i="2"/>
  <c r="S712" i="2"/>
  <c r="S716" i="2"/>
  <c r="S720" i="2"/>
  <c r="S724" i="2"/>
  <c r="S728" i="2"/>
  <c r="S732" i="2"/>
  <c r="S736" i="2"/>
  <c r="S740" i="2"/>
  <c r="S744" i="2"/>
  <c r="S662" i="2"/>
  <c r="S689" i="2"/>
  <c r="S695" i="2"/>
  <c r="S707" i="2"/>
  <c r="S713" i="2"/>
  <c r="S743" i="2"/>
  <c r="S756" i="2"/>
  <c r="S621" i="2"/>
  <c r="S719" i="2"/>
  <c r="S725" i="2"/>
  <c r="S737" i="2"/>
  <c r="S751" i="2"/>
  <c r="S758" i="2"/>
  <c r="S762" i="2"/>
  <c r="S766" i="2"/>
  <c r="S770" i="2"/>
  <c r="S774" i="2"/>
  <c r="S778" i="2"/>
  <c r="S699" i="2"/>
  <c r="S705" i="2"/>
  <c r="S731" i="2"/>
  <c r="S749" i="2"/>
  <c r="S753" i="2"/>
  <c r="S691" i="2"/>
  <c r="S711" i="2"/>
  <c r="S717" i="2"/>
  <c r="S741" i="2"/>
  <c r="S747" i="2"/>
  <c r="S755" i="2"/>
  <c r="S761" i="2"/>
  <c r="S765" i="2"/>
  <c r="S769" i="2"/>
  <c r="S773" i="2"/>
  <c r="S777" i="2"/>
  <c r="S781" i="2"/>
  <c r="S785" i="2"/>
  <c r="S789" i="2"/>
  <c r="S793" i="2"/>
  <c r="S797" i="2"/>
  <c r="S801" i="2"/>
  <c r="S805" i="2"/>
  <c r="S809" i="2"/>
  <c r="S813" i="2"/>
  <c r="S817" i="2"/>
  <c r="S821" i="2"/>
  <c r="S825" i="2"/>
  <c r="S829" i="2"/>
  <c r="S833" i="2"/>
  <c r="S837" i="2"/>
  <c r="S841" i="2"/>
  <c r="S845" i="2"/>
  <c r="S849" i="2"/>
  <c r="S853" i="2"/>
  <c r="S857" i="2"/>
  <c r="S861" i="2"/>
  <c r="S865" i="2"/>
  <c r="S617" i="2"/>
  <c r="S697" i="2"/>
  <c r="S723" i="2"/>
  <c r="S729" i="2"/>
  <c r="S735" i="2"/>
  <c r="S757" i="2"/>
  <c r="S552" i="2"/>
  <c r="S667" i="2"/>
  <c r="S669" i="2"/>
  <c r="S671" i="2"/>
  <c r="S673" i="2"/>
  <c r="S675" i="2"/>
  <c r="S677" i="2"/>
  <c r="S679" i="2"/>
  <c r="S681" i="2"/>
  <c r="S683" i="2"/>
  <c r="S685" i="2"/>
  <c r="S693" i="2"/>
  <c r="S703" i="2"/>
  <c r="S616" i="2"/>
  <c r="S768" i="2"/>
  <c r="S790" i="2"/>
  <c r="S806" i="2"/>
  <c r="S822" i="2"/>
  <c r="S838" i="2"/>
  <c r="S854" i="2"/>
  <c r="S859" i="2"/>
  <c r="S863" i="2"/>
  <c r="S867" i="2"/>
  <c r="S873" i="2"/>
  <c r="S876" i="2"/>
  <c r="S881" i="2"/>
  <c r="S884" i="2"/>
  <c r="S889" i="2"/>
  <c r="S892" i="2"/>
  <c r="S897" i="2"/>
  <c r="S900" i="2"/>
  <c r="S905" i="2"/>
  <c r="S908" i="2"/>
  <c r="S913" i="2"/>
  <c r="S921" i="2"/>
  <c r="S930" i="2"/>
  <c r="S937" i="2"/>
  <c r="S941" i="2"/>
  <c r="S945" i="2"/>
  <c r="S949" i="2"/>
  <c r="S953" i="2"/>
  <c r="S957" i="2"/>
  <c r="S961" i="2"/>
  <c r="S965" i="2"/>
  <c r="S969" i="2"/>
  <c r="S973" i="2"/>
  <c r="S977" i="2"/>
  <c r="S981" i="2"/>
  <c r="S985" i="2"/>
  <c r="S989" i="2"/>
  <c r="S993" i="2"/>
  <c r="S997" i="2"/>
  <c r="S1001" i="2"/>
  <c r="S1005" i="2"/>
  <c r="S1009" i="2"/>
  <c r="S1013" i="2"/>
  <c r="S1017" i="2"/>
  <c r="S1021" i="2"/>
  <c r="S1025" i="2"/>
  <c r="S1029" i="2"/>
  <c r="S1033" i="2"/>
  <c r="S1037" i="2"/>
  <c r="S1041" i="2"/>
  <c r="S1045" i="2"/>
  <c r="S597" i="2"/>
  <c r="S739" i="2"/>
  <c r="S754" i="2"/>
  <c r="S767" i="2"/>
  <c r="S791" i="2"/>
  <c r="S792" i="2"/>
  <c r="S807" i="2"/>
  <c r="S808" i="2"/>
  <c r="S823" i="2"/>
  <c r="S824" i="2"/>
  <c r="S839" i="2"/>
  <c r="S840" i="2"/>
  <c r="S855" i="2"/>
  <c r="S856" i="2"/>
  <c r="S860" i="2"/>
  <c r="S864" i="2"/>
  <c r="S868" i="2"/>
  <c r="S916" i="2"/>
  <c r="S709" i="2"/>
  <c r="S715" i="2"/>
  <c r="S752" i="2"/>
  <c r="S764" i="2"/>
  <c r="S794" i="2"/>
  <c r="S810" i="2"/>
  <c r="S826" i="2"/>
  <c r="S842" i="2"/>
  <c r="S871" i="2"/>
  <c r="S874" i="2"/>
  <c r="S879" i="2"/>
  <c r="S882" i="2"/>
  <c r="S887" i="2"/>
  <c r="S890" i="2"/>
  <c r="S895" i="2"/>
  <c r="S898" i="2"/>
  <c r="S903" i="2"/>
  <c r="S906" i="2"/>
  <c r="S911" i="2"/>
  <c r="S914" i="2"/>
  <c r="S918" i="2"/>
  <c r="S925" i="2"/>
  <c r="S934" i="2"/>
  <c r="S940" i="2"/>
  <c r="S944" i="2"/>
  <c r="S745" i="2"/>
  <c r="S763" i="2"/>
  <c r="S779" i="2"/>
  <c r="S780" i="2"/>
  <c r="S795" i="2"/>
  <c r="S796" i="2"/>
  <c r="S811" i="2"/>
  <c r="S812" i="2"/>
  <c r="S827" i="2"/>
  <c r="S828" i="2"/>
  <c r="S843" i="2"/>
  <c r="S844" i="2"/>
  <c r="S920" i="2"/>
  <c r="S927" i="2"/>
  <c r="S936" i="2"/>
  <c r="S727" i="2"/>
  <c r="S748" i="2"/>
  <c r="S760" i="2"/>
  <c r="S776" i="2"/>
  <c r="S782" i="2"/>
  <c r="S798" i="2"/>
  <c r="S814" i="2"/>
  <c r="S830" i="2"/>
  <c r="S846" i="2"/>
  <c r="S869" i="2"/>
  <c r="S872" i="2"/>
  <c r="S877" i="2"/>
  <c r="S880" i="2"/>
  <c r="S885" i="2"/>
  <c r="S888" i="2"/>
  <c r="S893" i="2"/>
  <c r="S896" i="2"/>
  <c r="S901" i="2"/>
  <c r="S904" i="2"/>
  <c r="S909" i="2"/>
  <c r="S912" i="2"/>
  <c r="S922" i="2"/>
  <c r="S929" i="2"/>
  <c r="S939" i="2"/>
  <c r="S943" i="2"/>
  <c r="S947" i="2"/>
  <c r="S951" i="2"/>
  <c r="S955" i="2"/>
  <c r="S959" i="2"/>
  <c r="S963" i="2"/>
  <c r="S967" i="2"/>
  <c r="S971" i="2"/>
  <c r="S975" i="2"/>
  <c r="S979" i="2"/>
  <c r="S983" i="2"/>
  <c r="S987" i="2"/>
  <c r="S991" i="2"/>
  <c r="S995" i="2"/>
  <c r="S999" i="2"/>
  <c r="S1003" i="2"/>
  <c r="S1007" i="2"/>
  <c r="S1011" i="2"/>
  <c r="S1015" i="2"/>
  <c r="S1019" i="2"/>
  <c r="S1023" i="2"/>
  <c r="S1027" i="2"/>
  <c r="S1031" i="2"/>
  <c r="S1035" i="2"/>
  <c r="S1039" i="2"/>
  <c r="S687" i="2"/>
  <c r="S701" i="2"/>
  <c r="S721" i="2"/>
  <c r="S759" i="2"/>
  <c r="S775" i="2"/>
  <c r="S783" i="2"/>
  <c r="S784" i="2"/>
  <c r="S799" i="2"/>
  <c r="S800" i="2"/>
  <c r="S815" i="2"/>
  <c r="S816" i="2"/>
  <c r="S831" i="2"/>
  <c r="S832" i="2"/>
  <c r="S847" i="2"/>
  <c r="S848" i="2"/>
  <c r="S858" i="2"/>
  <c r="S862" i="2"/>
  <c r="S866" i="2"/>
  <c r="S733" i="2"/>
  <c r="S772" i="2"/>
  <c r="S786" i="2"/>
  <c r="S802" i="2"/>
  <c r="S818" i="2"/>
  <c r="S834" i="2"/>
  <c r="S850" i="2"/>
  <c r="S870" i="2"/>
  <c r="S875" i="2"/>
  <c r="S878" i="2"/>
  <c r="S883" i="2"/>
  <c r="S886" i="2"/>
  <c r="S891" i="2"/>
  <c r="S894" i="2"/>
  <c r="S899" i="2"/>
  <c r="S902" i="2"/>
  <c r="S907" i="2"/>
  <c r="S910" i="2"/>
  <c r="S915" i="2"/>
  <c r="S917" i="2"/>
  <c r="S926" i="2"/>
  <c r="S933" i="2"/>
  <c r="S938" i="2"/>
  <c r="S942" i="2"/>
  <c r="S946" i="2"/>
  <c r="S852" i="2"/>
  <c r="S956" i="2"/>
  <c r="S771" i="2"/>
  <c r="S835" i="2"/>
  <c r="S928" i="2"/>
  <c r="S935" i="2"/>
  <c r="S950" i="2"/>
  <c r="S966" i="2"/>
  <c r="S982" i="2"/>
  <c r="S998" i="2"/>
  <c r="S1014" i="2"/>
  <c r="S1030" i="2"/>
  <c r="S1042" i="2"/>
  <c r="S1052" i="2"/>
  <c r="S1062" i="2"/>
  <c r="S1066" i="2"/>
  <c r="S1070" i="2"/>
  <c r="S1074" i="2"/>
  <c r="S1078" i="2"/>
  <c r="S1082" i="2"/>
  <c r="S1086" i="2"/>
  <c r="S1090" i="2"/>
  <c r="S1094" i="2"/>
  <c r="S1098" i="2"/>
  <c r="S1102" i="2"/>
  <c r="S1106" i="2"/>
  <c r="S1110" i="2"/>
  <c r="S1114" i="2"/>
  <c r="S1118" i="2"/>
  <c r="S1122" i="2"/>
  <c r="S1126" i="2"/>
  <c r="S787" i="2"/>
  <c r="S804" i="2"/>
  <c r="S923" i="2"/>
  <c r="S931" i="2"/>
  <c r="S932" i="2"/>
  <c r="S960" i="2"/>
  <c r="S976" i="2"/>
  <c r="S992" i="2"/>
  <c r="S1008" i="2"/>
  <c r="S1024" i="2"/>
  <c r="S851" i="2"/>
  <c r="S924" i="2"/>
  <c r="S954" i="2"/>
  <c r="S970" i="2"/>
  <c r="S986" i="2"/>
  <c r="S1002" i="2"/>
  <c r="S1018" i="2"/>
  <c r="S1034" i="2"/>
  <c r="S1049" i="2"/>
  <c r="S1056" i="2"/>
  <c r="S1061" i="2"/>
  <c r="S1065" i="2"/>
  <c r="S1069" i="2"/>
  <c r="S1073" i="2"/>
  <c r="S1077" i="2"/>
  <c r="S1081" i="2"/>
  <c r="S1085" i="2"/>
  <c r="S1089" i="2"/>
  <c r="S1093" i="2"/>
  <c r="S1097" i="2"/>
  <c r="S1101" i="2"/>
  <c r="S1105" i="2"/>
  <c r="S1109" i="2"/>
  <c r="S1113" i="2"/>
  <c r="S1117" i="2"/>
  <c r="S1121" i="2"/>
  <c r="S820" i="2"/>
  <c r="S919" i="2"/>
  <c r="S964" i="2"/>
  <c r="S803" i="2"/>
  <c r="S958" i="2"/>
  <c r="S974" i="2"/>
  <c r="S990" i="2"/>
  <c r="S836" i="2"/>
  <c r="S948" i="2"/>
  <c r="S952" i="2"/>
  <c r="S968" i="2"/>
  <c r="S984" i="2"/>
  <c r="S1000" i="2"/>
  <c r="S1016" i="2"/>
  <c r="S1032" i="2"/>
  <c r="S819" i="2"/>
  <c r="S994" i="2"/>
  <c r="S996" i="2"/>
  <c r="S1038" i="2"/>
  <c r="S1050" i="2"/>
  <c r="S1057" i="2"/>
  <c r="S1060" i="2"/>
  <c r="S1075" i="2"/>
  <c r="S1092" i="2"/>
  <c r="S1107" i="2"/>
  <c r="S1127" i="2"/>
  <c r="S978" i="2"/>
  <c r="S980" i="2"/>
  <c r="S1006" i="2"/>
  <c r="S1044" i="2"/>
  <c r="S1051" i="2"/>
  <c r="S1054" i="2"/>
  <c r="S1064" i="2"/>
  <c r="S1079" i="2"/>
  <c r="S1096" i="2"/>
  <c r="S1111" i="2"/>
  <c r="S1124" i="2"/>
  <c r="S988" i="2"/>
  <c r="S1068" i="2"/>
  <c r="S1083" i="2"/>
  <c r="S1100" i="2"/>
  <c r="S1115" i="2"/>
  <c r="S972" i="2"/>
  <c r="S1040" i="2"/>
  <c r="S1048" i="2"/>
  <c r="S1058" i="2"/>
  <c r="S1072" i="2"/>
  <c r="S1087" i="2"/>
  <c r="S1104" i="2"/>
  <c r="S1119" i="2"/>
  <c r="S1129" i="2"/>
  <c r="S1133" i="2"/>
  <c r="S1137" i="2"/>
  <c r="S1141" i="2"/>
  <c r="S1145" i="2"/>
  <c r="S1149" i="2"/>
  <c r="S1153" i="2"/>
  <c r="S1157" i="2"/>
  <c r="S1161" i="2"/>
  <c r="S1165" i="2"/>
  <c r="S1169" i="2"/>
  <c r="S1173" i="2"/>
  <c r="S1177" i="2"/>
  <c r="S1181" i="2"/>
  <c r="S1185" i="2"/>
  <c r="S1189" i="2"/>
  <c r="S1193" i="2"/>
  <c r="S1197" i="2"/>
  <c r="S1201" i="2"/>
  <c r="S1205" i="2"/>
  <c r="S1209" i="2"/>
  <c r="S1213" i="2"/>
  <c r="S1217" i="2"/>
  <c r="S1221" i="2"/>
  <c r="S1225" i="2"/>
  <c r="S1229" i="2"/>
  <c r="S1233" i="2"/>
  <c r="S1237" i="2"/>
  <c r="S1241" i="2"/>
  <c r="S1245" i="2"/>
  <c r="S1249" i="2"/>
  <c r="S1253" i="2"/>
  <c r="S1257" i="2"/>
  <c r="S1261" i="2"/>
  <c r="S1020" i="2"/>
  <c r="S1026" i="2"/>
  <c r="S1028" i="2"/>
  <c r="S1036" i="2"/>
  <c r="S1055" i="2"/>
  <c r="S1076" i="2"/>
  <c r="S1091" i="2"/>
  <c r="S1108" i="2"/>
  <c r="S1123" i="2"/>
  <c r="S788" i="2"/>
  <c r="S1046" i="2"/>
  <c r="S1063" i="2"/>
  <c r="S1080" i="2"/>
  <c r="S1095" i="2"/>
  <c r="S1004" i="2"/>
  <c r="S1010" i="2"/>
  <c r="S1012" i="2"/>
  <c r="S1043" i="2"/>
  <c r="S1053" i="2"/>
  <c r="S1059" i="2"/>
  <c r="S1067" i="2"/>
  <c r="S1084" i="2"/>
  <c r="S1099" i="2"/>
  <c r="S1116" i="2"/>
  <c r="S1125" i="2"/>
  <c r="S962" i="2"/>
  <c r="S1022" i="2"/>
  <c r="S1047" i="2"/>
  <c r="S1088" i="2"/>
  <c r="S1112" i="2"/>
  <c r="S1144" i="2"/>
  <c r="S1154" i="2"/>
  <c r="S1155" i="2"/>
  <c r="S1176" i="2"/>
  <c r="S1186" i="2"/>
  <c r="S1187" i="2"/>
  <c r="S1208" i="2"/>
  <c r="S1265" i="2"/>
  <c r="S1268" i="2"/>
  <c r="S1273" i="2"/>
  <c r="S1276" i="2"/>
  <c r="S1281" i="2"/>
  <c r="S1284" i="2"/>
  <c r="S1289" i="2"/>
  <c r="S1292" i="2"/>
  <c r="S1299" i="2"/>
  <c r="S1308" i="2"/>
  <c r="S1315" i="2"/>
  <c r="S1320" i="2"/>
  <c r="S1324" i="2"/>
  <c r="S1328" i="2"/>
  <c r="S1332" i="2"/>
  <c r="S1336" i="2"/>
  <c r="S1340" i="2"/>
  <c r="S1344" i="2"/>
  <c r="S1348" i="2"/>
  <c r="S1352" i="2"/>
  <c r="S1356" i="2"/>
  <c r="S1360" i="2"/>
  <c r="S1364" i="2"/>
  <c r="S1368" i="2"/>
  <c r="S1372" i="2"/>
  <c r="S1376" i="2"/>
  <c r="S1380" i="2"/>
  <c r="S1384" i="2"/>
  <c r="S1388" i="2"/>
  <c r="S1392" i="2"/>
  <c r="S1396" i="2"/>
  <c r="S1400" i="2"/>
  <c r="S1404" i="2"/>
  <c r="S1408" i="2"/>
  <c r="S1412" i="2"/>
  <c r="S1416" i="2"/>
  <c r="S1420" i="2"/>
  <c r="S1424" i="2"/>
  <c r="S1428" i="2"/>
  <c r="S1432" i="2"/>
  <c r="S1436" i="2"/>
  <c r="S1440" i="2"/>
  <c r="S1444" i="2"/>
  <c r="S1448" i="2"/>
  <c r="S1452" i="2"/>
  <c r="S1456" i="2"/>
  <c r="S1460" i="2"/>
  <c r="S1464" i="2"/>
  <c r="S1468" i="2"/>
  <c r="S1472" i="2"/>
  <c r="S1476" i="2"/>
  <c r="S1480" i="2"/>
  <c r="S1484" i="2"/>
  <c r="S1488" i="2"/>
  <c r="S1492" i="2"/>
  <c r="S1496" i="2"/>
  <c r="S1500" i="2"/>
  <c r="S1504" i="2"/>
  <c r="S1508" i="2"/>
  <c r="S1512" i="2"/>
  <c r="S1516" i="2"/>
  <c r="S1520" i="2"/>
  <c r="S1524" i="2"/>
  <c r="S1528" i="2"/>
  <c r="S1532" i="2"/>
  <c r="S1536" i="2"/>
  <c r="S1540" i="2"/>
  <c r="S1544" i="2"/>
  <c r="S1548" i="2"/>
  <c r="S1552" i="2"/>
  <c r="S1556" i="2"/>
  <c r="S1560" i="2"/>
  <c r="S1564" i="2"/>
  <c r="S1568" i="2"/>
  <c r="S1572" i="2"/>
  <c r="S1576" i="2"/>
  <c r="S1580" i="2"/>
  <c r="S1584" i="2"/>
  <c r="S1588" i="2"/>
  <c r="S1592" i="2"/>
  <c r="S1132" i="2"/>
  <c r="S1142" i="2"/>
  <c r="S1143" i="2"/>
  <c r="S1164" i="2"/>
  <c r="S1174" i="2"/>
  <c r="S1175" i="2"/>
  <c r="S1196" i="2"/>
  <c r="S1206" i="2"/>
  <c r="S1207" i="2"/>
  <c r="S1218" i="2"/>
  <c r="S1223" i="2"/>
  <c r="S1227" i="2"/>
  <c r="S1231" i="2"/>
  <c r="S1235" i="2"/>
  <c r="S1239" i="2"/>
  <c r="S1243" i="2"/>
  <c r="S1247" i="2"/>
  <c r="S1251" i="2"/>
  <c r="S1255" i="2"/>
  <c r="S1259" i="2"/>
  <c r="S1294" i="2"/>
  <c r="S1301" i="2"/>
  <c r="S1310" i="2"/>
  <c r="S1317" i="2"/>
  <c r="S1120" i="2"/>
  <c r="S1130" i="2"/>
  <c r="S1131" i="2"/>
  <c r="S1152" i="2"/>
  <c r="S1162" i="2"/>
  <c r="S1163" i="2"/>
  <c r="S1184" i="2"/>
  <c r="S1194" i="2"/>
  <c r="S1195" i="2"/>
  <c r="S1216" i="2"/>
  <c r="S1219" i="2"/>
  <c r="S1220" i="2"/>
  <c r="S1224" i="2"/>
  <c r="S1228" i="2"/>
  <c r="S1232" i="2"/>
  <c r="S1236" i="2"/>
  <c r="S1240" i="2"/>
  <c r="S1244" i="2"/>
  <c r="S1248" i="2"/>
  <c r="S1252" i="2"/>
  <c r="S1256" i="2"/>
  <c r="S1260" i="2"/>
  <c r="S1263" i="2"/>
  <c r="S1266" i="2"/>
  <c r="S1271" i="2"/>
  <c r="S1274" i="2"/>
  <c r="S1279" i="2"/>
  <c r="S1282" i="2"/>
  <c r="S1287" i="2"/>
  <c r="S1290" i="2"/>
  <c r="S1296" i="2"/>
  <c r="S1303" i="2"/>
  <c r="S1312" i="2"/>
  <c r="S1319" i="2"/>
  <c r="S1323" i="2"/>
  <c r="S1327" i="2"/>
  <c r="S1331" i="2"/>
  <c r="S1335" i="2"/>
  <c r="S1339" i="2"/>
  <c r="S1343" i="2"/>
  <c r="S1347" i="2"/>
  <c r="S1351" i="2"/>
  <c r="S1355" i="2"/>
  <c r="S1359" i="2"/>
  <c r="S1363" i="2"/>
  <c r="S1367" i="2"/>
  <c r="S1371" i="2"/>
  <c r="S1375" i="2"/>
  <c r="S1379" i="2"/>
  <c r="S1383" i="2"/>
  <c r="S1387" i="2"/>
  <c r="S1391" i="2"/>
  <c r="S1395" i="2"/>
  <c r="S1399" i="2"/>
  <c r="S1403" i="2"/>
  <c r="S1407" i="2"/>
  <c r="S1411" i="2"/>
  <c r="S1415" i="2"/>
  <c r="S1419" i="2"/>
  <c r="S1423" i="2"/>
  <c r="S1427" i="2"/>
  <c r="S1431" i="2"/>
  <c r="S1435" i="2"/>
  <c r="S1140" i="2"/>
  <c r="S1150" i="2"/>
  <c r="S1151" i="2"/>
  <c r="S1172" i="2"/>
  <c r="S1182" i="2"/>
  <c r="S1183" i="2"/>
  <c r="S1204" i="2"/>
  <c r="S1214" i="2"/>
  <c r="S1215" i="2"/>
  <c r="S1298" i="2"/>
  <c r="S1305" i="2"/>
  <c r="S1314" i="2"/>
  <c r="S1128" i="2"/>
  <c r="S1138" i="2"/>
  <c r="S1139" i="2"/>
  <c r="S1160" i="2"/>
  <c r="S1170" i="2"/>
  <c r="S1171" i="2"/>
  <c r="S1192" i="2"/>
  <c r="S1202" i="2"/>
  <c r="S1203" i="2"/>
  <c r="S1264" i="2"/>
  <c r="S1269" i="2"/>
  <c r="S1272" i="2"/>
  <c r="S1277" i="2"/>
  <c r="S1280" i="2"/>
  <c r="S1285" i="2"/>
  <c r="S1288" i="2"/>
  <c r="S1300" i="2"/>
  <c r="S1307" i="2"/>
  <c r="S1316" i="2"/>
  <c r="S1322" i="2"/>
  <c r="S1326" i="2"/>
  <c r="S1330" i="2"/>
  <c r="S1334" i="2"/>
  <c r="S1338" i="2"/>
  <c r="S1342" i="2"/>
  <c r="S1346" i="2"/>
  <c r="S1350" i="2"/>
  <c r="S1354" i="2"/>
  <c r="S1358" i="2"/>
  <c r="S1362" i="2"/>
  <c r="S1366" i="2"/>
  <c r="S1370" i="2"/>
  <c r="S1374" i="2"/>
  <c r="S1378" i="2"/>
  <c r="S1382" i="2"/>
  <c r="S1386" i="2"/>
  <c r="S1390" i="2"/>
  <c r="S1394" i="2"/>
  <c r="S1398" i="2"/>
  <c r="S1402" i="2"/>
  <c r="S1406" i="2"/>
  <c r="S1410" i="2"/>
  <c r="S1414" i="2"/>
  <c r="S1418" i="2"/>
  <c r="S1422" i="2"/>
  <c r="S1426" i="2"/>
  <c r="S1430" i="2"/>
  <c r="S1434" i="2"/>
  <c r="S1438" i="2"/>
  <c r="S1442" i="2"/>
  <c r="S1446" i="2"/>
  <c r="S1450" i="2"/>
  <c r="S1454" i="2"/>
  <c r="S1458" i="2"/>
  <c r="S1462" i="2"/>
  <c r="S1466" i="2"/>
  <c r="S1470" i="2"/>
  <c r="S1474" i="2"/>
  <c r="S1478" i="2"/>
  <c r="S1482" i="2"/>
  <c r="S1486" i="2"/>
  <c r="S1490" i="2"/>
  <c r="S1494" i="2"/>
  <c r="S1498" i="2"/>
  <c r="S1502" i="2"/>
  <c r="S1506" i="2"/>
  <c r="S1510" i="2"/>
  <c r="S1514" i="2"/>
  <c r="S1518" i="2"/>
  <c r="S1522" i="2"/>
  <c r="S1526" i="2"/>
  <c r="S1530" i="2"/>
  <c r="S1534" i="2"/>
  <c r="S1538" i="2"/>
  <c r="S1542" i="2"/>
  <c r="S1546" i="2"/>
  <c r="S1550" i="2"/>
  <c r="S1554" i="2"/>
  <c r="S1558" i="2"/>
  <c r="S1562" i="2"/>
  <c r="S1566" i="2"/>
  <c r="S1570" i="2"/>
  <c r="S1574" i="2"/>
  <c r="S1578" i="2"/>
  <c r="S1582" i="2"/>
  <c r="S1586" i="2"/>
  <c r="S1590" i="2"/>
  <c r="S1594" i="2"/>
  <c r="S1103" i="2"/>
  <c r="S1148" i="2"/>
  <c r="S1158" i="2"/>
  <c r="S1159" i="2"/>
  <c r="S1180" i="2"/>
  <c r="S1190" i="2"/>
  <c r="S1191" i="2"/>
  <c r="S1212" i="2"/>
  <c r="S1293" i="2"/>
  <c r="S1302" i="2"/>
  <c r="S1309" i="2"/>
  <c r="S1136" i="2"/>
  <c r="S1146" i="2"/>
  <c r="S1147" i="2"/>
  <c r="S1168" i="2"/>
  <c r="S1178" i="2"/>
  <c r="S1179" i="2"/>
  <c r="S1200" i="2"/>
  <c r="S1210" i="2"/>
  <c r="S1211" i="2"/>
  <c r="S1222" i="2"/>
  <c r="S1226" i="2"/>
  <c r="S1230" i="2"/>
  <c r="S1234" i="2"/>
  <c r="S1238" i="2"/>
  <c r="S1242" i="2"/>
  <c r="S1246" i="2"/>
  <c r="S1250" i="2"/>
  <c r="S1254" i="2"/>
  <c r="S1258" i="2"/>
  <c r="S1262" i="2"/>
  <c r="S1267" i="2"/>
  <c r="S1270" i="2"/>
  <c r="S1275" i="2"/>
  <c r="S1278" i="2"/>
  <c r="S1283" i="2"/>
  <c r="S1286" i="2"/>
  <c r="S1291" i="2"/>
  <c r="S1295" i="2"/>
  <c r="S1304" i="2"/>
  <c r="S1311" i="2"/>
  <c r="S1321" i="2"/>
  <c r="S1325" i="2"/>
  <c r="S1329" i="2"/>
  <c r="S1333" i="2"/>
  <c r="S1337" i="2"/>
  <c r="S1341" i="2"/>
  <c r="S1345" i="2"/>
  <c r="S1349" i="2"/>
  <c r="S1353" i="2"/>
  <c r="S1357" i="2"/>
  <c r="S1361" i="2"/>
  <c r="S1365" i="2"/>
  <c r="S1369" i="2"/>
  <c r="S1373" i="2"/>
  <c r="S1377" i="2"/>
  <c r="S1381" i="2"/>
  <c r="S1385" i="2"/>
  <c r="S1389" i="2"/>
  <c r="S1393" i="2"/>
  <c r="S1397" i="2"/>
  <c r="S1401" i="2"/>
  <c r="S1405" i="2"/>
  <c r="S1409" i="2"/>
  <c r="S1413" i="2"/>
  <c r="S1417" i="2"/>
  <c r="S1421" i="2"/>
  <c r="S1425" i="2"/>
  <c r="S1429" i="2"/>
  <c r="S1433" i="2"/>
  <c r="S1437" i="2"/>
  <c r="S1135" i="2"/>
  <c r="S1453" i="2"/>
  <c r="S1469" i="2"/>
  <c r="S1485" i="2"/>
  <c r="S1501" i="2"/>
  <c r="S1517" i="2"/>
  <c r="S1533" i="2"/>
  <c r="S1549" i="2"/>
  <c r="S1565" i="2"/>
  <c r="S1581" i="2"/>
  <c r="S1620" i="2"/>
  <c r="S1632" i="2"/>
  <c r="S1636" i="2"/>
  <c r="S1648" i="2"/>
  <c r="S1652" i="2"/>
  <c r="S1660" i="2"/>
  <c r="S1664" i="2"/>
  <c r="S1071" i="2"/>
  <c r="S1134" i="2"/>
  <c r="S1167" i="2"/>
  <c r="S1447" i="2"/>
  <c r="S1463" i="2"/>
  <c r="S1479" i="2"/>
  <c r="S1495" i="2"/>
  <c r="S1511" i="2"/>
  <c r="S1527" i="2"/>
  <c r="S1543" i="2"/>
  <c r="S1559" i="2"/>
  <c r="S1575" i="2"/>
  <c r="S1591" i="2"/>
  <c r="S1600" i="2"/>
  <c r="S1604" i="2"/>
  <c r="S1608" i="2"/>
  <c r="S1612" i="2"/>
  <c r="S1616" i="2"/>
  <c r="S1624" i="2"/>
  <c r="S1628" i="2"/>
  <c r="S1640" i="2"/>
  <c r="S1644" i="2"/>
  <c r="S1656" i="2"/>
  <c r="S1668" i="2"/>
  <c r="S1672" i="2"/>
  <c r="S1676" i="2"/>
  <c r="S1680" i="2"/>
  <c r="S1684" i="2"/>
  <c r="S1688" i="2"/>
  <c r="S1692" i="2"/>
  <c r="S1696" i="2"/>
  <c r="S1700" i="2"/>
  <c r="S1704" i="2"/>
  <c r="S1708" i="2"/>
  <c r="S1712" i="2"/>
  <c r="S1716" i="2"/>
  <c r="S1720" i="2"/>
  <c r="S1724" i="2"/>
  <c r="S1166" i="2"/>
  <c r="S1441" i="2"/>
  <c r="S1457" i="2"/>
  <c r="S1473" i="2"/>
  <c r="S1489" i="2"/>
  <c r="S1505" i="2"/>
  <c r="S1521" i="2"/>
  <c r="S1537" i="2"/>
  <c r="S1553" i="2"/>
  <c r="S1569" i="2"/>
  <c r="S1585" i="2"/>
  <c r="S1596" i="2"/>
  <c r="S1306" i="2"/>
  <c r="S1313" i="2"/>
  <c r="S1451" i="2"/>
  <c r="S1467" i="2"/>
  <c r="S1483" i="2"/>
  <c r="S1499" i="2"/>
  <c r="S1515" i="2"/>
  <c r="S1531" i="2"/>
  <c r="S1547" i="2"/>
  <c r="S1563" i="2"/>
  <c r="S1579" i="2"/>
  <c r="S1599" i="2"/>
  <c r="S1603" i="2"/>
  <c r="S1607" i="2"/>
  <c r="S1611" i="2"/>
  <c r="S1615" i="2"/>
  <c r="S1619" i="2"/>
  <c r="S1623" i="2"/>
  <c r="S1627" i="2"/>
  <c r="S1631" i="2"/>
  <c r="S1635" i="2"/>
  <c r="S1639" i="2"/>
  <c r="S1643" i="2"/>
  <c r="S1647" i="2"/>
  <c r="S1651" i="2"/>
  <c r="S1655" i="2"/>
  <c r="S1659" i="2"/>
  <c r="S1663" i="2"/>
  <c r="S1667" i="2"/>
  <c r="S1671" i="2"/>
  <c r="S1675" i="2"/>
  <c r="S1679" i="2"/>
  <c r="S1683" i="2"/>
  <c r="S1687" i="2"/>
  <c r="S1691" i="2"/>
  <c r="S1695" i="2"/>
  <c r="S1699" i="2"/>
  <c r="S1703" i="2"/>
  <c r="S1707" i="2"/>
  <c r="S1711" i="2"/>
  <c r="S1715" i="2"/>
  <c r="S1719" i="2"/>
  <c r="S1723" i="2"/>
  <c r="S1727" i="2"/>
  <c r="S1731" i="2"/>
  <c r="S1735" i="2"/>
  <c r="S1739" i="2"/>
  <c r="S1743" i="2"/>
  <c r="S1747" i="2"/>
  <c r="S1751" i="2"/>
  <c r="S1755" i="2"/>
  <c r="S1759" i="2"/>
  <c r="S1763" i="2"/>
  <c r="S1767" i="2"/>
  <c r="S1771" i="2"/>
  <c r="S1775" i="2"/>
  <c r="S1779" i="2"/>
  <c r="S1783" i="2"/>
  <c r="S1787" i="2"/>
  <c r="S1791" i="2"/>
  <c r="S1795" i="2"/>
  <c r="S1799" i="2"/>
  <c r="S1519" i="2"/>
  <c r="S1551" i="2"/>
  <c r="S1567" i="2"/>
  <c r="S1583" i="2"/>
  <c r="S1199" i="2"/>
  <c r="S1445" i="2"/>
  <c r="S1461" i="2"/>
  <c r="S1477" i="2"/>
  <c r="S1493" i="2"/>
  <c r="S1509" i="2"/>
  <c r="S1525" i="2"/>
  <c r="S1541" i="2"/>
  <c r="S1557" i="2"/>
  <c r="S1573" i="2"/>
  <c r="S1589" i="2"/>
  <c r="S1471" i="2"/>
  <c r="S1487" i="2"/>
  <c r="S1503" i="2"/>
  <c r="S1535" i="2"/>
  <c r="S1198" i="2"/>
  <c r="S1318" i="2"/>
  <c r="S1455" i="2"/>
  <c r="S1156" i="2"/>
  <c r="S1297" i="2"/>
  <c r="S1449" i="2"/>
  <c r="S1465" i="2"/>
  <c r="S1481" i="2"/>
  <c r="S1497" i="2"/>
  <c r="S1513" i="2"/>
  <c r="S1529" i="2"/>
  <c r="S1545" i="2"/>
  <c r="S1561" i="2"/>
  <c r="S1577" i="2"/>
  <c r="S1593" i="2"/>
  <c r="S1539" i="2"/>
  <c r="S1571" i="2"/>
  <c r="S1601" i="2"/>
  <c r="S1606" i="2"/>
  <c r="S1617" i="2"/>
  <c r="S1622" i="2"/>
  <c r="S1633" i="2"/>
  <c r="S1638" i="2"/>
  <c r="S1649" i="2"/>
  <c r="S1654" i="2"/>
  <c r="S1677" i="2"/>
  <c r="S1686" i="2"/>
  <c r="S1709" i="2"/>
  <c r="S1718" i="2"/>
  <c r="S1745" i="2"/>
  <c r="S1746" i="2"/>
  <c r="S1439" i="2"/>
  <c r="S1595" i="2"/>
  <c r="S1658" i="2"/>
  <c r="S1681" i="2"/>
  <c r="S1690" i="2"/>
  <c r="S1713" i="2"/>
  <c r="S1722" i="2"/>
  <c r="S1736" i="2"/>
  <c r="S1748" i="2"/>
  <c r="S1797" i="2"/>
  <c r="S1768" i="2"/>
  <c r="S1780" i="2"/>
  <c r="S1188" i="2"/>
  <c r="S1443" i="2"/>
  <c r="S1605" i="2"/>
  <c r="S1610" i="2"/>
  <c r="S1621" i="2"/>
  <c r="S1626" i="2"/>
  <c r="S1637" i="2"/>
  <c r="S1642" i="2"/>
  <c r="S1653" i="2"/>
  <c r="S1662" i="2"/>
  <c r="S1685" i="2"/>
  <c r="S1694" i="2"/>
  <c r="S1717" i="2"/>
  <c r="S1726" i="2"/>
  <c r="S1737" i="2"/>
  <c r="S1738" i="2"/>
  <c r="S1757" i="2"/>
  <c r="S1761" i="2"/>
  <c r="S1765" i="2"/>
  <c r="S1769" i="2"/>
  <c r="S1773" i="2"/>
  <c r="S1777" i="2"/>
  <c r="S1781" i="2"/>
  <c r="S1785" i="2"/>
  <c r="S1789" i="2"/>
  <c r="S1793" i="2"/>
  <c r="S1801" i="2"/>
  <c r="S1784" i="2"/>
  <c r="S1459" i="2"/>
  <c r="S1657" i="2"/>
  <c r="S1666" i="2"/>
  <c r="S1689" i="2"/>
  <c r="S1698" i="2"/>
  <c r="S1721" i="2"/>
  <c r="S1734" i="2"/>
  <c r="S1740" i="2"/>
  <c r="S1749" i="2"/>
  <c r="S1750" i="2"/>
  <c r="S1758" i="2"/>
  <c r="S1762" i="2"/>
  <c r="S1766" i="2"/>
  <c r="S1770" i="2"/>
  <c r="S1774" i="2"/>
  <c r="S1778" i="2"/>
  <c r="S1782" i="2"/>
  <c r="S1786" i="2"/>
  <c r="S1790" i="2"/>
  <c r="S1794" i="2"/>
  <c r="S1798" i="2"/>
  <c r="S1802" i="2"/>
  <c r="S1702" i="2"/>
  <c r="S1725" i="2"/>
  <c r="S1732" i="2"/>
  <c r="S1752" i="2"/>
  <c r="S1742" i="2"/>
  <c r="S1682" i="2"/>
  <c r="S1728" i="2"/>
  <c r="S1760" i="2"/>
  <c r="S1764" i="2"/>
  <c r="S1792" i="2"/>
  <c r="S1475" i="2"/>
  <c r="S1555" i="2"/>
  <c r="S1587" i="2"/>
  <c r="S1598" i="2"/>
  <c r="S1609" i="2"/>
  <c r="S1614" i="2"/>
  <c r="S1625" i="2"/>
  <c r="S1630" i="2"/>
  <c r="S1641" i="2"/>
  <c r="S1646" i="2"/>
  <c r="S1661" i="2"/>
  <c r="S1670" i="2"/>
  <c r="S1693" i="2"/>
  <c r="S1733" i="2"/>
  <c r="S1665" i="2"/>
  <c r="S1674" i="2"/>
  <c r="S1697" i="2"/>
  <c r="S1706" i="2"/>
  <c r="S1741" i="2"/>
  <c r="S1776" i="2"/>
  <c r="S1796" i="2"/>
  <c r="S1491" i="2"/>
  <c r="S1756" i="2"/>
  <c r="S1788" i="2"/>
  <c r="S1507" i="2"/>
  <c r="S1597" i="2"/>
  <c r="S1602" i="2"/>
  <c r="S1613" i="2"/>
  <c r="S1618" i="2"/>
  <c r="S1629" i="2"/>
  <c r="S1634" i="2"/>
  <c r="S1645" i="2"/>
  <c r="S1650" i="2"/>
  <c r="S1669" i="2"/>
  <c r="S1678" i="2"/>
  <c r="S1701" i="2"/>
  <c r="S1710" i="2"/>
  <c r="S1730" i="2"/>
  <c r="S1744" i="2"/>
  <c r="S1753" i="2"/>
  <c r="S1754" i="2"/>
  <c r="S1523" i="2"/>
  <c r="S1673" i="2"/>
  <c r="S1705" i="2"/>
  <c r="S1714" i="2"/>
  <c r="S1729" i="2"/>
  <c r="S1772" i="2"/>
  <c r="S1800" i="2"/>
  <c r="T6" i="2"/>
  <c r="U6" i="2" s="1"/>
  <c r="T5" i="2"/>
  <c r="U5" i="2" s="1"/>
  <c r="T9" i="2"/>
  <c r="U9" i="2" s="1"/>
  <c r="T13" i="2"/>
  <c r="U13" i="2" s="1"/>
  <c r="T17" i="2"/>
  <c r="U17" i="2" s="1"/>
  <c r="T21" i="2"/>
  <c r="U21" i="2" s="1"/>
  <c r="T25" i="2"/>
  <c r="U25" i="2" s="1"/>
  <c r="T29" i="2"/>
  <c r="U29" i="2" s="1"/>
  <c r="T33" i="2"/>
  <c r="U33" i="2" s="1"/>
  <c r="T37" i="2"/>
  <c r="U37" i="2" s="1"/>
  <c r="T41" i="2"/>
  <c r="U41" i="2" s="1"/>
  <c r="T45" i="2"/>
  <c r="U45" i="2" s="1"/>
  <c r="T49" i="2"/>
  <c r="U49" i="2" s="1"/>
  <c r="T53" i="2"/>
  <c r="U53" i="2" s="1"/>
  <c r="T57" i="2"/>
  <c r="U57" i="2" s="1"/>
  <c r="T4" i="2"/>
  <c r="U4" i="2" s="1"/>
  <c r="T34" i="2"/>
  <c r="U34" i="2" s="1"/>
  <c r="T43" i="2"/>
  <c r="U43" i="2" s="1"/>
  <c r="T48" i="2"/>
  <c r="U48" i="2" s="1"/>
  <c r="T50" i="2"/>
  <c r="U50" i="2" s="1"/>
  <c r="T59" i="2"/>
  <c r="U59" i="2" s="1"/>
  <c r="T7" i="2"/>
  <c r="U7" i="2" s="1"/>
  <c r="T10" i="2"/>
  <c r="U10" i="2" s="1"/>
  <c r="T20" i="2"/>
  <c r="U20" i="2" s="1"/>
  <c r="T23" i="2"/>
  <c r="U23" i="2" s="1"/>
  <c r="T32" i="2"/>
  <c r="U32" i="2" s="1"/>
  <c r="T61" i="2"/>
  <c r="U61" i="2" s="1"/>
  <c r="T65" i="2"/>
  <c r="U65" i="2" s="1"/>
  <c r="T69" i="2"/>
  <c r="U69" i="2" s="1"/>
  <c r="T73" i="2"/>
  <c r="U73" i="2" s="1"/>
  <c r="T77" i="2"/>
  <c r="U77" i="2" s="1"/>
  <c r="T81" i="2"/>
  <c r="U81" i="2" s="1"/>
  <c r="T85" i="2"/>
  <c r="U85" i="2" s="1"/>
  <c r="T89" i="2"/>
  <c r="U89" i="2" s="1"/>
  <c r="T8" i="2"/>
  <c r="U8" i="2" s="1"/>
  <c r="T11" i="2"/>
  <c r="U11" i="2" s="1"/>
  <c r="T14" i="2"/>
  <c r="U14" i="2" s="1"/>
  <c r="T24" i="2"/>
  <c r="U24" i="2" s="1"/>
  <c r="T38" i="2"/>
  <c r="U38" i="2" s="1"/>
  <c r="T60" i="2"/>
  <c r="U60" i="2" s="1"/>
  <c r="T64" i="2"/>
  <c r="U64" i="2" s="1"/>
  <c r="T68" i="2"/>
  <c r="U68" i="2" s="1"/>
  <c r="T72" i="2"/>
  <c r="U72" i="2" s="1"/>
  <c r="T76" i="2"/>
  <c r="U76" i="2" s="1"/>
  <c r="T80" i="2"/>
  <c r="U80" i="2" s="1"/>
  <c r="T84" i="2"/>
  <c r="U84" i="2" s="1"/>
  <c r="T88" i="2"/>
  <c r="U88" i="2" s="1"/>
  <c r="T19" i="2"/>
  <c r="U19" i="2" s="1"/>
  <c r="T28" i="2"/>
  <c r="U28" i="2" s="1"/>
  <c r="T40" i="2"/>
  <c r="U40" i="2" s="1"/>
  <c r="T42" i="2"/>
  <c r="U42" i="2" s="1"/>
  <c r="T47" i="2"/>
  <c r="U47" i="2" s="1"/>
  <c r="T93" i="2"/>
  <c r="U93" i="2" s="1"/>
  <c r="T97" i="2"/>
  <c r="U97" i="2" s="1"/>
  <c r="T101" i="2"/>
  <c r="U101" i="2" s="1"/>
  <c r="T105" i="2"/>
  <c r="U105" i="2" s="1"/>
  <c r="T109" i="2"/>
  <c r="U109" i="2" s="1"/>
  <c r="T113" i="2"/>
  <c r="U113" i="2" s="1"/>
  <c r="T117" i="2"/>
  <c r="U117" i="2" s="1"/>
  <c r="T121" i="2"/>
  <c r="U121" i="2" s="1"/>
  <c r="T54" i="2"/>
  <c r="U54" i="2" s="1"/>
  <c r="T56" i="2"/>
  <c r="U56" i="2" s="1"/>
  <c r="T22" i="2"/>
  <c r="U22" i="2" s="1"/>
  <c r="T30" i="2"/>
  <c r="U30" i="2" s="1"/>
  <c r="T44" i="2"/>
  <c r="U44" i="2" s="1"/>
  <c r="T31" i="2"/>
  <c r="U31" i="2" s="1"/>
  <c r="T58" i="2"/>
  <c r="U58" i="2" s="1"/>
  <c r="T62" i="2"/>
  <c r="U62" i="2" s="1"/>
  <c r="T66" i="2"/>
  <c r="U66" i="2" s="1"/>
  <c r="T70" i="2"/>
  <c r="U70" i="2" s="1"/>
  <c r="T74" i="2"/>
  <c r="U74" i="2" s="1"/>
  <c r="T78" i="2"/>
  <c r="U78" i="2" s="1"/>
  <c r="T82" i="2"/>
  <c r="U82" i="2" s="1"/>
  <c r="T86" i="2"/>
  <c r="U86" i="2" s="1"/>
  <c r="T90" i="2"/>
  <c r="U90" i="2" s="1"/>
  <c r="T92" i="2"/>
  <c r="U92" i="2" s="1"/>
  <c r="T16" i="2"/>
  <c r="U16" i="2" s="1"/>
  <c r="T26" i="2"/>
  <c r="U26" i="2" s="1"/>
  <c r="T63" i="2"/>
  <c r="U63" i="2" s="1"/>
  <c r="T87" i="2"/>
  <c r="U87" i="2" s="1"/>
  <c r="T102" i="2"/>
  <c r="U102" i="2" s="1"/>
  <c r="T106" i="2"/>
  <c r="U106" i="2" s="1"/>
  <c r="T122" i="2"/>
  <c r="U122" i="2" s="1"/>
  <c r="T128" i="2"/>
  <c r="U128" i="2" s="1"/>
  <c r="T132" i="2"/>
  <c r="U132" i="2" s="1"/>
  <c r="T136" i="2"/>
  <c r="U136" i="2" s="1"/>
  <c r="T140" i="2"/>
  <c r="U140" i="2" s="1"/>
  <c r="T144" i="2"/>
  <c r="U144" i="2" s="1"/>
  <c r="T148" i="2"/>
  <c r="U148" i="2" s="1"/>
  <c r="T152" i="2"/>
  <c r="U152" i="2" s="1"/>
  <c r="T156" i="2"/>
  <c r="U156" i="2" s="1"/>
  <c r="T160" i="2"/>
  <c r="U160" i="2" s="1"/>
  <c r="T164" i="2"/>
  <c r="U164" i="2" s="1"/>
  <c r="T168" i="2"/>
  <c r="U168" i="2" s="1"/>
  <c r="T172" i="2"/>
  <c r="U172" i="2" s="1"/>
  <c r="T176" i="2"/>
  <c r="U176" i="2" s="1"/>
  <c r="T180" i="2"/>
  <c r="U180" i="2" s="1"/>
  <c r="T184" i="2"/>
  <c r="U184" i="2" s="1"/>
  <c r="T188" i="2"/>
  <c r="U188" i="2" s="1"/>
  <c r="T192" i="2"/>
  <c r="U192" i="2" s="1"/>
  <c r="T196" i="2"/>
  <c r="U196" i="2" s="1"/>
  <c r="T67" i="2"/>
  <c r="U67" i="2" s="1"/>
  <c r="T100" i="2"/>
  <c r="U100" i="2" s="1"/>
  <c r="T108" i="2"/>
  <c r="U108" i="2" s="1"/>
  <c r="T27" i="2"/>
  <c r="U27" i="2" s="1"/>
  <c r="T79" i="2"/>
  <c r="U79" i="2" s="1"/>
  <c r="T98" i="2"/>
  <c r="U98" i="2" s="1"/>
  <c r="T96" i="2"/>
  <c r="U96" i="2" s="1"/>
  <c r="T103" i="2"/>
  <c r="U103" i="2" s="1"/>
  <c r="T112" i="2"/>
  <c r="U112" i="2" s="1"/>
  <c r="T119" i="2"/>
  <c r="U119" i="2" s="1"/>
  <c r="T39" i="2"/>
  <c r="U39" i="2" s="1"/>
  <c r="T46" i="2"/>
  <c r="U46" i="2" s="1"/>
  <c r="T71" i="2"/>
  <c r="U71" i="2" s="1"/>
  <c r="T94" i="2"/>
  <c r="U94" i="2" s="1"/>
  <c r="T51" i="2"/>
  <c r="U51" i="2" s="1"/>
  <c r="T52" i="2"/>
  <c r="U52" i="2" s="1"/>
  <c r="T75" i="2"/>
  <c r="U75" i="2" s="1"/>
  <c r="T129" i="2"/>
  <c r="U129" i="2" s="1"/>
  <c r="T145" i="2"/>
  <c r="U145" i="2" s="1"/>
  <c r="T161" i="2"/>
  <c r="U161" i="2" s="1"/>
  <c r="T18" i="2"/>
  <c r="U18" i="2" s="1"/>
  <c r="T55" i="2"/>
  <c r="U55" i="2" s="1"/>
  <c r="T115" i="2"/>
  <c r="U115" i="2" s="1"/>
  <c r="T111" i="2"/>
  <c r="U111" i="2" s="1"/>
  <c r="T118" i="2"/>
  <c r="U118" i="2" s="1"/>
  <c r="T125" i="2"/>
  <c r="U125" i="2" s="1"/>
  <c r="T141" i="2"/>
  <c r="U141" i="2" s="1"/>
  <c r="T157" i="2"/>
  <c r="U157" i="2" s="1"/>
  <c r="T173" i="2"/>
  <c r="U173" i="2" s="1"/>
  <c r="T107" i="2"/>
  <c r="U107" i="2" s="1"/>
  <c r="T99" i="2"/>
  <c r="U99" i="2" s="1"/>
  <c r="T127" i="2"/>
  <c r="U127" i="2" s="1"/>
  <c r="T137" i="2"/>
  <c r="U137" i="2" s="1"/>
  <c r="T142" i="2"/>
  <c r="U142" i="2" s="1"/>
  <c r="T110" i="2"/>
  <c r="U110" i="2" s="1"/>
  <c r="T123" i="2"/>
  <c r="U123" i="2" s="1"/>
  <c r="T133" i="2"/>
  <c r="U133" i="2" s="1"/>
  <c r="T167" i="2"/>
  <c r="U167" i="2" s="1"/>
  <c r="T182" i="2"/>
  <c r="U182" i="2" s="1"/>
  <c r="T187" i="2"/>
  <c r="U187" i="2" s="1"/>
  <c r="T189" i="2"/>
  <c r="U189" i="2" s="1"/>
  <c r="T195" i="2"/>
  <c r="U195" i="2" s="1"/>
  <c r="T200" i="2"/>
  <c r="U200" i="2" s="1"/>
  <c r="T204" i="2"/>
  <c r="U204" i="2" s="1"/>
  <c r="T208" i="2"/>
  <c r="U208" i="2" s="1"/>
  <c r="T212" i="2"/>
  <c r="U212" i="2" s="1"/>
  <c r="T216" i="2"/>
  <c r="U216" i="2" s="1"/>
  <c r="T220" i="2"/>
  <c r="U220" i="2" s="1"/>
  <c r="T224" i="2"/>
  <c r="U224" i="2" s="1"/>
  <c r="T228" i="2"/>
  <c r="U228" i="2" s="1"/>
  <c r="T232" i="2"/>
  <c r="U232" i="2" s="1"/>
  <c r="T236" i="2"/>
  <c r="U236" i="2" s="1"/>
  <c r="T240" i="2"/>
  <c r="U240" i="2" s="1"/>
  <c r="T244" i="2"/>
  <c r="U244" i="2" s="1"/>
  <c r="T248" i="2"/>
  <c r="U248" i="2" s="1"/>
  <c r="T252" i="2"/>
  <c r="U252" i="2" s="1"/>
  <c r="T256" i="2"/>
  <c r="U256" i="2" s="1"/>
  <c r="T260" i="2"/>
  <c r="U260" i="2" s="1"/>
  <c r="T264" i="2"/>
  <c r="U264" i="2" s="1"/>
  <c r="T12" i="2"/>
  <c r="U12" i="2" s="1"/>
  <c r="T15" i="2"/>
  <c r="U15" i="2" s="1"/>
  <c r="T91" i="2"/>
  <c r="U91" i="2" s="1"/>
  <c r="T104" i="2"/>
  <c r="U104" i="2" s="1"/>
  <c r="T134" i="2"/>
  <c r="U134" i="2" s="1"/>
  <c r="T138" i="2"/>
  <c r="U138" i="2" s="1"/>
  <c r="T143" i="2"/>
  <c r="U143" i="2" s="1"/>
  <c r="T153" i="2"/>
  <c r="U153" i="2" s="1"/>
  <c r="T158" i="2"/>
  <c r="U158" i="2" s="1"/>
  <c r="T163" i="2"/>
  <c r="U163" i="2" s="1"/>
  <c r="T179" i="2"/>
  <c r="U179" i="2" s="1"/>
  <c r="T135" i="2"/>
  <c r="U135" i="2" s="1"/>
  <c r="T146" i="2"/>
  <c r="U146" i="2" s="1"/>
  <c r="T165" i="2"/>
  <c r="U165" i="2" s="1"/>
  <c r="T190" i="2"/>
  <c r="U190" i="2" s="1"/>
  <c r="T194" i="2"/>
  <c r="U194" i="2" s="1"/>
  <c r="T202" i="2"/>
  <c r="U202" i="2" s="1"/>
  <c r="T206" i="2"/>
  <c r="U206" i="2" s="1"/>
  <c r="T210" i="2"/>
  <c r="U210" i="2" s="1"/>
  <c r="T214" i="2"/>
  <c r="U214" i="2" s="1"/>
  <c r="T218" i="2"/>
  <c r="U218" i="2" s="1"/>
  <c r="T222" i="2"/>
  <c r="U222" i="2" s="1"/>
  <c r="T226" i="2"/>
  <c r="U226" i="2" s="1"/>
  <c r="T230" i="2"/>
  <c r="U230" i="2" s="1"/>
  <c r="T234" i="2"/>
  <c r="U234" i="2" s="1"/>
  <c r="T238" i="2"/>
  <c r="U238" i="2" s="1"/>
  <c r="T242" i="2"/>
  <c r="U242" i="2" s="1"/>
  <c r="T246" i="2"/>
  <c r="U246" i="2" s="1"/>
  <c r="T250" i="2"/>
  <c r="U250" i="2" s="1"/>
  <c r="T254" i="2"/>
  <c r="U254" i="2" s="1"/>
  <c r="T258" i="2"/>
  <c r="U258" i="2" s="1"/>
  <c r="T262" i="2"/>
  <c r="U262" i="2" s="1"/>
  <c r="T120" i="2"/>
  <c r="U120" i="2" s="1"/>
  <c r="T126" i="2"/>
  <c r="U126" i="2" s="1"/>
  <c r="T131" i="2"/>
  <c r="U131" i="2" s="1"/>
  <c r="T155" i="2"/>
  <c r="U155" i="2" s="1"/>
  <c r="T83" i="2"/>
  <c r="U83" i="2" s="1"/>
  <c r="T139" i="2"/>
  <c r="U139" i="2" s="1"/>
  <c r="T170" i="2"/>
  <c r="U170" i="2" s="1"/>
  <c r="T203" i="2"/>
  <c r="U203" i="2" s="1"/>
  <c r="T211" i="2"/>
  <c r="U211" i="2" s="1"/>
  <c r="T219" i="2"/>
  <c r="U219" i="2" s="1"/>
  <c r="T227" i="2"/>
  <c r="U227" i="2" s="1"/>
  <c r="T235" i="2"/>
  <c r="U235" i="2" s="1"/>
  <c r="T243" i="2"/>
  <c r="U243" i="2" s="1"/>
  <c r="T251" i="2"/>
  <c r="U251" i="2" s="1"/>
  <c r="T259" i="2"/>
  <c r="U259" i="2" s="1"/>
  <c r="T267" i="2"/>
  <c r="U267" i="2" s="1"/>
  <c r="T271" i="2"/>
  <c r="U271" i="2" s="1"/>
  <c r="T275" i="2"/>
  <c r="U275" i="2" s="1"/>
  <c r="T279" i="2"/>
  <c r="U279" i="2" s="1"/>
  <c r="T283" i="2"/>
  <c r="U283" i="2" s="1"/>
  <c r="T287" i="2"/>
  <c r="U287" i="2" s="1"/>
  <c r="T291" i="2"/>
  <c r="U291" i="2" s="1"/>
  <c r="T295" i="2"/>
  <c r="U295" i="2" s="1"/>
  <c r="T299" i="2"/>
  <c r="U299" i="2" s="1"/>
  <c r="T303" i="2"/>
  <c r="U303" i="2" s="1"/>
  <c r="T307" i="2"/>
  <c r="U307" i="2" s="1"/>
  <c r="T311" i="2"/>
  <c r="U311" i="2" s="1"/>
  <c r="T315" i="2"/>
  <c r="U315" i="2" s="1"/>
  <c r="T319" i="2"/>
  <c r="U319" i="2" s="1"/>
  <c r="T323" i="2"/>
  <c r="U323" i="2" s="1"/>
  <c r="T327" i="2"/>
  <c r="U327" i="2" s="1"/>
  <c r="T331" i="2"/>
  <c r="U331" i="2" s="1"/>
  <c r="T335" i="2"/>
  <c r="U335" i="2" s="1"/>
  <c r="T339" i="2"/>
  <c r="U339" i="2" s="1"/>
  <c r="T343" i="2"/>
  <c r="U343" i="2" s="1"/>
  <c r="T347" i="2"/>
  <c r="U347" i="2" s="1"/>
  <c r="T351" i="2"/>
  <c r="U351" i="2" s="1"/>
  <c r="T355" i="2"/>
  <c r="U355" i="2" s="1"/>
  <c r="T149" i="2"/>
  <c r="U149" i="2" s="1"/>
  <c r="T171" i="2"/>
  <c r="U171" i="2" s="1"/>
  <c r="T174" i="2"/>
  <c r="U174" i="2" s="1"/>
  <c r="T198" i="2"/>
  <c r="U198" i="2" s="1"/>
  <c r="T159" i="2"/>
  <c r="U159" i="2" s="1"/>
  <c r="T201" i="2"/>
  <c r="U201" i="2" s="1"/>
  <c r="T209" i="2"/>
  <c r="U209" i="2" s="1"/>
  <c r="T217" i="2"/>
  <c r="U217" i="2" s="1"/>
  <c r="T225" i="2"/>
  <c r="U225" i="2" s="1"/>
  <c r="T233" i="2"/>
  <c r="U233" i="2" s="1"/>
  <c r="T241" i="2"/>
  <c r="U241" i="2" s="1"/>
  <c r="T249" i="2"/>
  <c r="U249" i="2" s="1"/>
  <c r="T257" i="2"/>
  <c r="U257" i="2" s="1"/>
  <c r="T35" i="2"/>
  <c r="U35" i="2" s="1"/>
  <c r="T36" i="2"/>
  <c r="U36" i="2" s="1"/>
  <c r="T116" i="2"/>
  <c r="U116" i="2" s="1"/>
  <c r="T130" i="2"/>
  <c r="U130" i="2" s="1"/>
  <c r="T175" i="2"/>
  <c r="U175" i="2" s="1"/>
  <c r="T185" i="2"/>
  <c r="U185" i="2" s="1"/>
  <c r="T191" i="2"/>
  <c r="U191" i="2" s="1"/>
  <c r="T124" i="2"/>
  <c r="U124" i="2" s="1"/>
  <c r="T181" i="2"/>
  <c r="U181" i="2" s="1"/>
  <c r="T186" i="2"/>
  <c r="U186" i="2" s="1"/>
  <c r="T197" i="2"/>
  <c r="U197" i="2" s="1"/>
  <c r="T114" i="2"/>
  <c r="U114" i="2" s="1"/>
  <c r="T166" i="2"/>
  <c r="U166" i="2" s="1"/>
  <c r="T205" i="2"/>
  <c r="U205" i="2" s="1"/>
  <c r="T213" i="2"/>
  <c r="U213" i="2" s="1"/>
  <c r="T221" i="2"/>
  <c r="U221" i="2" s="1"/>
  <c r="T229" i="2"/>
  <c r="U229" i="2" s="1"/>
  <c r="T237" i="2"/>
  <c r="U237" i="2" s="1"/>
  <c r="T245" i="2"/>
  <c r="U245" i="2" s="1"/>
  <c r="T253" i="2"/>
  <c r="U253" i="2" s="1"/>
  <c r="T261" i="2"/>
  <c r="U261" i="2" s="1"/>
  <c r="T268" i="2"/>
  <c r="U268" i="2" s="1"/>
  <c r="T147" i="2"/>
  <c r="U147" i="2" s="1"/>
  <c r="T150" i="2"/>
  <c r="U150" i="2" s="1"/>
  <c r="T151" i="2"/>
  <c r="U151" i="2" s="1"/>
  <c r="T193" i="2"/>
  <c r="U193" i="2" s="1"/>
  <c r="T207" i="2"/>
  <c r="U207" i="2" s="1"/>
  <c r="T169" i="2"/>
  <c r="U169" i="2" s="1"/>
  <c r="T183" i="2"/>
  <c r="U183" i="2" s="1"/>
  <c r="T231" i="2"/>
  <c r="U231" i="2" s="1"/>
  <c r="T247" i="2"/>
  <c r="U247" i="2" s="1"/>
  <c r="T162" i="2"/>
  <c r="U162" i="2" s="1"/>
  <c r="T177" i="2"/>
  <c r="U177" i="2" s="1"/>
  <c r="T178" i="2"/>
  <c r="U178" i="2" s="1"/>
  <c r="T255" i="2"/>
  <c r="U255" i="2" s="1"/>
  <c r="T284" i="2"/>
  <c r="U284" i="2" s="1"/>
  <c r="T300" i="2"/>
  <c r="U300" i="2" s="1"/>
  <c r="T320" i="2"/>
  <c r="U320" i="2" s="1"/>
  <c r="T336" i="2"/>
  <c r="U336" i="2" s="1"/>
  <c r="T352" i="2"/>
  <c r="U352" i="2" s="1"/>
  <c r="T360" i="2"/>
  <c r="U360" i="2" s="1"/>
  <c r="T364" i="2"/>
  <c r="U364" i="2" s="1"/>
  <c r="T368" i="2"/>
  <c r="U368" i="2" s="1"/>
  <c r="T372" i="2"/>
  <c r="U372" i="2" s="1"/>
  <c r="T376" i="2"/>
  <c r="U376" i="2" s="1"/>
  <c r="T380" i="2"/>
  <c r="U380" i="2" s="1"/>
  <c r="T384" i="2"/>
  <c r="U384" i="2" s="1"/>
  <c r="T388" i="2"/>
  <c r="U388" i="2" s="1"/>
  <c r="T392" i="2"/>
  <c r="U392" i="2" s="1"/>
  <c r="T396" i="2"/>
  <c r="U396" i="2" s="1"/>
  <c r="T199" i="2"/>
  <c r="U199" i="2" s="1"/>
  <c r="T278" i="2"/>
  <c r="U278" i="2" s="1"/>
  <c r="T285" i="2"/>
  <c r="U285" i="2" s="1"/>
  <c r="T294" i="2"/>
  <c r="U294" i="2" s="1"/>
  <c r="T301" i="2"/>
  <c r="U301" i="2" s="1"/>
  <c r="T310" i="2"/>
  <c r="U310" i="2" s="1"/>
  <c r="T317" i="2"/>
  <c r="U317" i="2" s="1"/>
  <c r="T326" i="2"/>
  <c r="U326" i="2" s="1"/>
  <c r="T333" i="2"/>
  <c r="U333" i="2" s="1"/>
  <c r="T342" i="2"/>
  <c r="U342" i="2" s="1"/>
  <c r="T349" i="2"/>
  <c r="U349" i="2" s="1"/>
  <c r="T273" i="2"/>
  <c r="U273" i="2" s="1"/>
  <c r="T277" i="2"/>
  <c r="U277" i="2" s="1"/>
  <c r="T286" i="2"/>
  <c r="U286" i="2" s="1"/>
  <c r="T296" i="2"/>
  <c r="U296" i="2" s="1"/>
  <c r="T305" i="2"/>
  <c r="U305" i="2" s="1"/>
  <c r="T309" i="2"/>
  <c r="U309" i="2" s="1"/>
  <c r="T313" i="2"/>
  <c r="U313" i="2" s="1"/>
  <c r="T330" i="2"/>
  <c r="U330" i="2" s="1"/>
  <c r="T359" i="2"/>
  <c r="U359" i="2" s="1"/>
  <c r="T366" i="2"/>
  <c r="U366" i="2" s="1"/>
  <c r="T374" i="2"/>
  <c r="U374" i="2" s="1"/>
  <c r="T383" i="2"/>
  <c r="U383" i="2" s="1"/>
  <c r="T390" i="2"/>
  <c r="U390" i="2" s="1"/>
  <c r="T400" i="2"/>
  <c r="U400" i="2" s="1"/>
  <c r="T404" i="2"/>
  <c r="U404" i="2" s="1"/>
  <c r="T408" i="2"/>
  <c r="U408" i="2" s="1"/>
  <c r="T412" i="2"/>
  <c r="U412" i="2" s="1"/>
  <c r="T416" i="2"/>
  <c r="U416" i="2" s="1"/>
  <c r="T420" i="2"/>
  <c r="U420" i="2" s="1"/>
  <c r="T424" i="2"/>
  <c r="U424" i="2" s="1"/>
  <c r="T428" i="2"/>
  <c r="U428" i="2" s="1"/>
  <c r="T432" i="2"/>
  <c r="U432" i="2" s="1"/>
  <c r="T436" i="2"/>
  <c r="U436" i="2" s="1"/>
  <c r="T440" i="2"/>
  <c r="U440" i="2" s="1"/>
  <c r="T444" i="2"/>
  <c r="U444" i="2" s="1"/>
  <c r="T448" i="2"/>
  <c r="U448" i="2" s="1"/>
  <c r="T215" i="2"/>
  <c r="U215" i="2" s="1"/>
  <c r="T239" i="2"/>
  <c r="U239" i="2" s="1"/>
  <c r="T282" i="2"/>
  <c r="U282" i="2" s="1"/>
  <c r="T316" i="2"/>
  <c r="U316" i="2" s="1"/>
  <c r="T337" i="2"/>
  <c r="U337" i="2" s="1"/>
  <c r="T340" i="2"/>
  <c r="U340" i="2" s="1"/>
  <c r="T344" i="2"/>
  <c r="U344" i="2" s="1"/>
  <c r="T350" i="2"/>
  <c r="U350" i="2" s="1"/>
  <c r="T385" i="2"/>
  <c r="U385" i="2" s="1"/>
  <c r="T269" i="2"/>
  <c r="U269" i="2" s="1"/>
  <c r="T297" i="2"/>
  <c r="U297" i="2" s="1"/>
  <c r="T314" i="2"/>
  <c r="U314" i="2" s="1"/>
  <c r="T354" i="2"/>
  <c r="U354" i="2" s="1"/>
  <c r="T357" i="2"/>
  <c r="U357" i="2" s="1"/>
  <c r="T362" i="2"/>
  <c r="U362" i="2" s="1"/>
  <c r="T371" i="2"/>
  <c r="U371" i="2" s="1"/>
  <c r="T378" i="2"/>
  <c r="U378" i="2" s="1"/>
  <c r="T387" i="2"/>
  <c r="U387" i="2" s="1"/>
  <c r="T394" i="2"/>
  <c r="U394" i="2" s="1"/>
  <c r="T399" i="2"/>
  <c r="U399" i="2" s="1"/>
  <c r="T403" i="2"/>
  <c r="U403" i="2" s="1"/>
  <c r="T407" i="2"/>
  <c r="U407" i="2" s="1"/>
  <c r="T411" i="2"/>
  <c r="U411" i="2" s="1"/>
  <c r="T415" i="2"/>
  <c r="U415" i="2" s="1"/>
  <c r="T419" i="2"/>
  <c r="U419" i="2" s="1"/>
  <c r="T423" i="2"/>
  <c r="U423" i="2" s="1"/>
  <c r="T427" i="2"/>
  <c r="U427" i="2" s="1"/>
  <c r="T431" i="2"/>
  <c r="U431" i="2" s="1"/>
  <c r="T435" i="2"/>
  <c r="U435" i="2" s="1"/>
  <c r="T439" i="2"/>
  <c r="U439" i="2" s="1"/>
  <c r="T443" i="2"/>
  <c r="U443" i="2" s="1"/>
  <c r="T447" i="2"/>
  <c r="U447" i="2" s="1"/>
  <c r="T451" i="2"/>
  <c r="U451" i="2" s="1"/>
  <c r="T455" i="2"/>
  <c r="U455" i="2" s="1"/>
  <c r="T459" i="2"/>
  <c r="U459" i="2" s="1"/>
  <c r="T463" i="2"/>
  <c r="U463" i="2" s="1"/>
  <c r="T467" i="2"/>
  <c r="U467" i="2" s="1"/>
  <c r="T471" i="2"/>
  <c r="U471" i="2" s="1"/>
  <c r="T475" i="2"/>
  <c r="U475" i="2" s="1"/>
  <c r="T479" i="2"/>
  <c r="U479" i="2" s="1"/>
  <c r="T483" i="2"/>
  <c r="U483" i="2" s="1"/>
  <c r="T487" i="2"/>
  <c r="U487" i="2" s="1"/>
  <c r="T491" i="2"/>
  <c r="U491" i="2" s="1"/>
  <c r="T495" i="2"/>
  <c r="U495" i="2" s="1"/>
  <c r="T499" i="2"/>
  <c r="U499" i="2" s="1"/>
  <c r="T503" i="2"/>
  <c r="U503" i="2" s="1"/>
  <c r="T507" i="2"/>
  <c r="U507" i="2" s="1"/>
  <c r="T511" i="2"/>
  <c r="U511" i="2" s="1"/>
  <c r="T515" i="2"/>
  <c r="U515" i="2" s="1"/>
  <c r="T519" i="2"/>
  <c r="U519" i="2" s="1"/>
  <c r="T523" i="2"/>
  <c r="U523" i="2" s="1"/>
  <c r="T527" i="2"/>
  <c r="U527" i="2" s="1"/>
  <c r="T531" i="2"/>
  <c r="U531" i="2" s="1"/>
  <c r="T535" i="2"/>
  <c r="U535" i="2" s="1"/>
  <c r="T539" i="2"/>
  <c r="U539" i="2" s="1"/>
  <c r="T266" i="2"/>
  <c r="U266" i="2" s="1"/>
  <c r="T274" i="2"/>
  <c r="U274" i="2" s="1"/>
  <c r="T288" i="2"/>
  <c r="U288" i="2" s="1"/>
  <c r="T292" i="2"/>
  <c r="U292" i="2" s="1"/>
  <c r="T306" i="2"/>
  <c r="U306" i="2" s="1"/>
  <c r="T321" i="2"/>
  <c r="U321" i="2" s="1"/>
  <c r="T324" i="2"/>
  <c r="U324" i="2" s="1"/>
  <c r="T328" i="2"/>
  <c r="U328" i="2" s="1"/>
  <c r="T334" i="2"/>
  <c r="U334" i="2" s="1"/>
  <c r="T369" i="2"/>
  <c r="U369" i="2" s="1"/>
  <c r="T373" i="2"/>
  <c r="U373" i="2" s="1"/>
  <c r="T389" i="2"/>
  <c r="U389" i="2" s="1"/>
  <c r="T265" i="2"/>
  <c r="U265" i="2" s="1"/>
  <c r="T270" i="2"/>
  <c r="U270" i="2" s="1"/>
  <c r="T280" i="2"/>
  <c r="U280" i="2" s="1"/>
  <c r="T289" i="2"/>
  <c r="U289" i="2" s="1"/>
  <c r="T293" i="2"/>
  <c r="U293" i="2" s="1"/>
  <c r="T302" i="2"/>
  <c r="U302" i="2" s="1"/>
  <c r="T281" i="2"/>
  <c r="U281" i="2" s="1"/>
  <c r="T322" i="2"/>
  <c r="U322" i="2" s="1"/>
  <c r="T325" i="2"/>
  <c r="U325" i="2" s="1"/>
  <c r="T329" i="2"/>
  <c r="U329" i="2" s="1"/>
  <c r="T346" i="2"/>
  <c r="U346" i="2" s="1"/>
  <c r="T363" i="2"/>
  <c r="U363" i="2" s="1"/>
  <c r="T370" i="2"/>
  <c r="U370" i="2" s="1"/>
  <c r="T379" i="2"/>
  <c r="U379" i="2" s="1"/>
  <c r="T386" i="2"/>
  <c r="U386" i="2" s="1"/>
  <c r="T395" i="2"/>
  <c r="U395" i="2" s="1"/>
  <c r="T401" i="2"/>
  <c r="U401" i="2" s="1"/>
  <c r="T405" i="2"/>
  <c r="U405" i="2" s="1"/>
  <c r="T409" i="2"/>
  <c r="U409" i="2" s="1"/>
  <c r="T413" i="2"/>
  <c r="U413" i="2" s="1"/>
  <c r="T417" i="2"/>
  <c r="U417" i="2" s="1"/>
  <c r="T421" i="2"/>
  <c r="U421" i="2" s="1"/>
  <c r="T425" i="2"/>
  <c r="U425" i="2" s="1"/>
  <c r="T429" i="2"/>
  <c r="U429" i="2" s="1"/>
  <c r="T433" i="2"/>
  <c r="U433" i="2" s="1"/>
  <c r="T437" i="2"/>
  <c r="U437" i="2" s="1"/>
  <c r="T272" i="2"/>
  <c r="U272" i="2" s="1"/>
  <c r="T290" i="2"/>
  <c r="U290" i="2" s="1"/>
  <c r="T304" i="2"/>
  <c r="U304" i="2" s="1"/>
  <c r="T318" i="2"/>
  <c r="U318" i="2" s="1"/>
  <c r="T358" i="2"/>
  <c r="U358" i="2" s="1"/>
  <c r="T361" i="2"/>
  <c r="U361" i="2" s="1"/>
  <c r="T367" i="2"/>
  <c r="U367" i="2" s="1"/>
  <c r="T410" i="2"/>
  <c r="U410" i="2" s="1"/>
  <c r="T426" i="2"/>
  <c r="U426" i="2" s="1"/>
  <c r="T457" i="2"/>
  <c r="U457" i="2" s="1"/>
  <c r="T462" i="2"/>
  <c r="U462" i="2" s="1"/>
  <c r="T464" i="2"/>
  <c r="U464" i="2" s="1"/>
  <c r="T473" i="2"/>
  <c r="U473" i="2" s="1"/>
  <c r="T478" i="2"/>
  <c r="U478" i="2" s="1"/>
  <c r="T480" i="2"/>
  <c r="U480" i="2" s="1"/>
  <c r="T489" i="2"/>
  <c r="U489" i="2" s="1"/>
  <c r="T494" i="2"/>
  <c r="U494" i="2" s="1"/>
  <c r="T496" i="2"/>
  <c r="U496" i="2" s="1"/>
  <c r="T505" i="2"/>
  <c r="U505" i="2" s="1"/>
  <c r="T510" i="2"/>
  <c r="U510" i="2" s="1"/>
  <c r="T512" i="2"/>
  <c r="U512" i="2" s="1"/>
  <c r="T521" i="2"/>
  <c r="U521" i="2" s="1"/>
  <c r="T526" i="2"/>
  <c r="U526" i="2" s="1"/>
  <c r="T528" i="2"/>
  <c r="U528" i="2" s="1"/>
  <c r="T537" i="2"/>
  <c r="U537" i="2" s="1"/>
  <c r="T223" i="2"/>
  <c r="U223" i="2" s="1"/>
  <c r="T543" i="2"/>
  <c r="U543" i="2" s="1"/>
  <c r="T551" i="2"/>
  <c r="U551" i="2" s="1"/>
  <c r="T559" i="2"/>
  <c r="U559" i="2" s="1"/>
  <c r="T563" i="2"/>
  <c r="U563" i="2" s="1"/>
  <c r="T567" i="2"/>
  <c r="U567" i="2" s="1"/>
  <c r="T571" i="2"/>
  <c r="U571" i="2" s="1"/>
  <c r="T575" i="2"/>
  <c r="U575" i="2" s="1"/>
  <c r="T579" i="2"/>
  <c r="U579" i="2" s="1"/>
  <c r="T583" i="2"/>
  <c r="U583" i="2" s="1"/>
  <c r="T587" i="2"/>
  <c r="U587" i="2" s="1"/>
  <c r="T377" i="2"/>
  <c r="U377" i="2" s="1"/>
  <c r="T393" i="2"/>
  <c r="U393" i="2" s="1"/>
  <c r="T406" i="2"/>
  <c r="U406" i="2" s="1"/>
  <c r="T422" i="2"/>
  <c r="U422" i="2" s="1"/>
  <c r="T453" i="2"/>
  <c r="U453" i="2" s="1"/>
  <c r="T458" i="2"/>
  <c r="U458" i="2" s="1"/>
  <c r="T460" i="2"/>
  <c r="U460" i="2" s="1"/>
  <c r="T469" i="2"/>
  <c r="U469" i="2" s="1"/>
  <c r="T474" i="2"/>
  <c r="U474" i="2" s="1"/>
  <c r="T476" i="2"/>
  <c r="U476" i="2" s="1"/>
  <c r="T485" i="2"/>
  <c r="U485" i="2" s="1"/>
  <c r="T490" i="2"/>
  <c r="U490" i="2" s="1"/>
  <c r="T492" i="2"/>
  <c r="U492" i="2" s="1"/>
  <c r="T501" i="2"/>
  <c r="U501" i="2" s="1"/>
  <c r="T506" i="2"/>
  <c r="U506" i="2" s="1"/>
  <c r="T508" i="2"/>
  <c r="U508" i="2" s="1"/>
  <c r="T517" i="2"/>
  <c r="U517" i="2" s="1"/>
  <c r="T522" i="2"/>
  <c r="U522" i="2" s="1"/>
  <c r="T524" i="2"/>
  <c r="U524" i="2" s="1"/>
  <c r="T533" i="2"/>
  <c r="U533" i="2" s="1"/>
  <c r="T538" i="2"/>
  <c r="U538" i="2" s="1"/>
  <c r="T540" i="2"/>
  <c r="U540" i="2" s="1"/>
  <c r="T548" i="2"/>
  <c r="U548" i="2" s="1"/>
  <c r="T556" i="2"/>
  <c r="U556" i="2" s="1"/>
  <c r="T276" i="2"/>
  <c r="U276" i="2" s="1"/>
  <c r="T308" i="2"/>
  <c r="U308" i="2" s="1"/>
  <c r="T348" i="2"/>
  <c r="U348" i="2" s="1"/>
  <c r="T375" i="2"/>
  <c r="U375" i="2" s="1"/>
  <c r="T391" i="2"/>
  <c r="U391" i="2" s="1"/>
  <c r="T438" i="2"/>
  <c r="U438" i="2" s="1"/>
  <c r="T542" i="2"/>
  <c r="U542" i="2" s="1"/>
  <c r="T545" i="2"/>
  <c r="U545" i="2" s="1"/>
  <c r="T550" i="2"/>
  <c r="U550" i="2" s="1"/>
  <c r="T312" i="2"/>
  <c r="U312" i="2" s="1"/>
  <c r="T332" i="2"/>
  <c r="U332" i="2" s="1"/>
  <c r="T338" i="2"/>
  <c r="U338" i="2" s="1"/>
  <c r="T345" i="2"/>
  <c r="U345" i="2" s="1"/>
  <c r="T356" i="2"/>
  <c r="U356" i="2" s="1"/>
  <c r="T402" i="2"/>
  <c r="U402" i="2" s="1"/>
  <c r="T418" i="2"/>
  <c r="U418" i="2" s="1"/>
  <c r="T434" i="2"/>
  <c r="U434" i="2" s="1"/>
  <c r="T454" i="2"/>
  <c r="U454" i="2" s="1"/>
  <c r="T456" i="2"/>
  <c r="U456" i="2" s="1"/>
  <c r="T465" i="2"/>
  <c r="U465" i="2" s="1"/>
  <c r="T470" i="2"/>
  <c r="U470" i="2" s="1"/>
  <c r="T472" i="2"/>
  <c r="U472" i="2" s="1"/>
  <c r="T481" i="2"/>
  <c r="U481" i="2" s="1"/>
  <c r="T486" i="2"/>
  <c r="U486" i="2" s="1"/>
  <c r="T488" i="2"/>
  <c r="U488" i="2" s="1"/>
  <c r="T497" i="2"/>
  <c r="U497" i="2" s="1"/>
  <c r="T502" i="2"/>
  <c r="U502" i="2" s="1"/>
  <c r="T504" i="2"/>
  <c r="U504" i="2" s="1"/>
  <c r="T513" i="2"/>
  <c r="U513" i="2" s="1"/>
  <c r="T518" i="2"/>
  <c r="U518" i="2" s="1"/>
  <c r="T520" i="2"/>
  <c r="U520" i="2" s="1"/>
  <c r="T529" i="2"/>
  <c r="U529" i="2" s="1"/>
  <c r="T154" i="2"/>
  <c r="U154" i="2" s="1"/>
  <c r="T298" i="2"/>
  <c r="U298" i="2" s="1"/>
  <c r="T365" i="2"/>
  <c r="U365" i="2" s="1"/>
  <c r="T397" i="2"/>
  <c r="U397" i="2" s="1"/>
  <c r="T398" i="2"/>
  <c r="U398" i="2" s="1"/>
  <c r="T414" i="2"/>
  <c r="U414" i="2" s="1"/>
  <c r="T430" i="2"/>
  <c r="U430" i="2" s="1"/>
  <c r="T441" i="2"/>
  <c r="U441" i="2" s="1"/>
  <c r="T445" i="2"/>
  <c r="U445" i="2" s="1"/>
  <c r="T449" i="2"/>
  <c r="U449" i="2" s="1"/>
  <c r="T452" i="2"/>
  <c r="U452" i="2" s="1"/>
  <c r="T461" i="2"/>
  <c r="U461" i="2" s="1"/>
  <c r="T466" i="2"/>
  <c r="U466" i="2" s="1"/>
  <c r="T468" i="2"/>
  <c r="U468" i="2" s="1"/>
  <c r="T477" i="2"/>
  <c r="U477" i="2" s="1"/>
  <c r="T482" i="2"/>
  <c r="U482" i="2" s="1"/>
  <c r="T484" i="2"/>
  <c r="U484" i="2" s="1"/>
  <c r="T493" i="2"/>
  <c r="U493" i="2" s="1"/>
  <c r="T498" i="2"/>
  <c r="U498" i="2" s="1"/>
  <c r="T500" i="2"/>
  <c r="U500" i="2" s="1"/>
  <c r="T509" i="2"/>
  <c r="U509" i="2" s="1"/>
  <c r="T514" i="2"/>
  <c r="U514" i="2" s="1"/>
  <c r="T516" i="2"/>
  <c r="U516" i="2" s="1"/>
  <c r="T525" i="2"/>
  <c r="U525" i="2" s="1"/>
  <c r="T530" i="2"/>
  <c r="U530" i="2" s="1"/>
  <c r="T532" i="2"/>
  <c r="U532" i="2" s="1"/>
  <c r="T544" i="2"/>
  <c r="U544" i="2" s="1"/>
  <c r="T552" i="2"/>
  <c r="U552" i="2" s="1"/>
  <c r="T341" i="2"/>
  <c r="U341" i="2" s="1"/>
  <c r="T381" i="2"/>
  <c r="U381" i="2" s="1"/>
  <c r="T382" i="2"/>
  <c r="U382" i="2" s="1"/>
  <c r="T442" i="2"/>
  <c r="U442" i="2" s="1"/>
  <c r="T446" i="2"/>
  <c r="U446" i="2" s="1"/>
  <c r="T450" i="2"/>
  <c r="U450" i="2" s="1"/>
  <c r="T263" i="2"/>
  <c r="U263" i="2" s="1"/>
  <c r="T353" i="2"/>
  <c r="U353" i="2" s="1"/>
  <c r="T560" i="2"/>
  <c r="U560" i="2" s="1"/>
  <c r="T564" i="2"/>
  <c r="U564" i="2" s="1"/>
  <c r="T568" i="2"/>
  <c r="U568" i="2" s="1"/>
  <c r="T572" i="2"/>
  <c r="U572" i="2" s="1"/>
  <c r="T576" i="2"/>
  <c r="U576" i="2" s="1"/>
  <c r="T591" i="2"/>
  <c r="U591" i="2" s="1"/>
  <c r="T593" i="2"/>
  <c r="U593" i="2" s="1"/>
  <c r="T610" i="2"/>
  <c r="U610" i="2" s="1"/>
  <c r="T621" i="2"/>
  <c r="U621" i="2" s="1"/>
  <c r="T627" i="2"/>
  <c r="U627" i="2" s="1"/>
  <c r="T636" i="2"/>
  <c r="U636" i="2" s="1"/>
  <c r="T644" i="2"/>
  <c r="U644" i="2" s="1"/>
  <c r="T652" i="2"/>
  <c r="U652" i="2" s="1"/>
  <c r="T541" i="2"/>
  <c r="U541" i="2" s="1"/>
  <c r="T546" i="2"/>
  <c r="U546" i="2" s="1"/>
  <c r="T596" i="2"/>
  <c r="U596" i="2" s="1"/>
  <c r="T606" i="2"/>
  <c r="U606" i="2" s="1"/>
  <c r="T608" i="2"/>
  <c r="U608" i="2" s="1"/>
  <c r="T614" i="2"/>
  <c r="U614" i="2" s="1"/>
  <c r="T625" i="2"/>
  <c r="U625" i="2" s="1"/>
  <c r="T631" i="2"/>
  <c r="U631" i="2" s="1"/>
  <c r="T641" i="2"/>
  <c r="U641" i="2" s="1"/>
  <c r="T649" i="2"/>
  <c r="U649" i="2" s="1"/>
  <c r="T95" i="2"/>
  <c r="U95" i="2" s="1"/>
  <c r="T536" i="2"/>
  <c r="U536" i="2" s="1"/>
  <c r="T555" i="2"/>
  <c r="U555" i="2" s="1"/>
  <c r="T557" i="2"/>
  <c r="U557" i="2" s="1"/>
  <c r="T558" i="2"/>
  <c r="U558" i="2" s="1"/>
  <c r="T561" i="2"/>
  <c r="U561" i="2" s="1"/>
  <c r="T562" i="2"/>
  <c r="U562" i="2" s="1"/>
  <c r="T565" i="2"/>
  <c r="U565" i="2" s="1"/>
  <c r="T566" i="2"/>
  <c r="U566" i="2" s="1"/>
  <c r="T569" i="2"/>
  <c r="U569" i="2" s="1"/>
  <c r="T570" i="2"/>
  <c r="U570" i="2" s="1"/>
  <c r="T573" i="2"/>
  <c r="U573" i="2" s="1"/>
  <c r="T574" i="2"/>
  <c r="U574" i="2" s="1"/>
  <c r="T577" i="2"/>
  <c r="U577" i="2" s="1"/>
  <c r="T578" i="2"/>
  <c r="U578" i="2" s="1"/>
  <c r="T581" i="2"/>
  <c r="U581" i="2" s="1"/>
  <c r="T582" i="2"/>
  <c r="U582" i="2" s="1"/>
  <c r="T585" i="2"/>
  <c r="U585" i="2" s="1"/>
  <c r="T586" i="2"/>
  <c r="U586" i="2" s="1"/>
  <c r="T534" i="2"/>
  <c r="U534" i="2" s="1"/>
  <c r="T549" i="2"/>
  <c r="U549" i="2" s="1"/>
  <c r="T589" i="2"/>
  <c r="U589" i="2" s="1"/>
  <c r="T604" i="2"/>
  <c r="U604" i="2" s="1"/>
  <c r="T616" i="2"/>
  <c r="U616" i="2" s="1"/>
  <c r="T622" i="2"/>
  <c r="U622" i="2" s="1"/>
  <c r="T633" i="2"/>
  <c r="U633" i="2" s="1"/>
  <c r="T603" i="2"/>
  <c r="U603" i="2" s="1"/>
  <c r="T623" i="2"/>
  <c r="U623" i="2" s="1"/>
  <c r="T640" i="2"/>
  <c r="U640" i="2" s="1"/>
  <c r="T647" i="2"/>
  <c r="U647" i="2" s="1"/>
  <c r="T653" i="2"/>
  <c r="U653" i="2" s="1"/>
  <c r="T657" i="2"/>
  <c r="U657" i="2" s="1"/>
  <c r="T599" i="2"/>
  <c r="U599" i="2" s="1"/>
  <c r="T609" i="2"/>
  <c r="U609" i="2" s="1"/>
  <c r="T613" i="2"/>
  <c r="U613" i="2" s="1"/>
  <c r="T628" i="2"/>
  <c r="U628" i="2" s="1"/>
  <c r="T595" i="2"/>
  <c r="U595" i="2" s="1"/>
  <c r="T619" i="2"/>
  <c r="U619" i="2" s="1"/>
  <c r="T629" i="2"/>
  <c r="U629" i="2" s="1"/>
  <c r="T632" i="2"/>
  <c r="U632" i="2" s="1"/>
  <c r="T637" i="2"/>
  <c r="U637" i="2" s="1"/>
  <c r="T651" i="2"/>
  <c r="U651" i="2" s="1"/>
  <c r="T667" i="2"/>
  <c r="U667" i="2" s="1"/>
  <c r="T671" i="2"/>
  <c r="U671" i="2" s="1"/>
  <c r="T675" i="2"/>
  <c r="U675" i="2" s="1"/>
  <c r="T679" i="2"/>
  <c r="U679" i="2" s="1"/>
  <c r="T683" i="2"/>
  <c r="U683" i="2" s="1"/>
  <c r="T687" i="2"/>
  <c r="U687" i="2" s="1"/>
  <c r="T691" i="2"/>
  <c r="U691" i="2" s="1"/>
  <c r="T695" i="2"/>
  <c r="U695" i="2" s="1"/>
  <c r="T553" i="2"/>
  <c r="U553" i="2" s="1"/>
  <c r="T554" i="2"/>
  <c r="U554" i="2" s="1"/>
  <c r="T624" i="2"/>
  <c r="U624" i="2" s="1"/>
  <c r="T626" i="2"/>
  <c r="U626" i="2" s="1"/>
  <c r="T634" i="2"/>
  <c r="U634" i="2" s="1"/>
  <c r="T638" i="2"/>
  <c r="U638" i="2" s="1"/>
  <c r="T656" i="2"/>
  <c r="U656" i="2" s="1"/>
  <c r="T664" i="2"/>
  <c r="U664" i="2" s="1"/>
  <c r="T547" i="2"/>
  <c r="U547" i="2" s="1"/>
  <c r="T590" i="2"/>
  <c r="U590" i="2" s="1"/>
  <c r="T605" i="2"/>
  <c r="U605" i="2" s="1"/>
  <c r="T615" i="2"/>
  <c r="U615" i="2" s="1"/>
  <c r="T620" i="2"/>
  <c r="U620" i="2" s="1"/>
  <c r="T630" i="2"/>
  <c r="U630" i="2" s="1"/>
  <c r="T635" i="2"/>
  <c r="U635" i="2" s="1"/>
  <c r="T645" i="2"/>
  <c r="U645" i="2" s="1"/>
  <c r="T648" i="2"/>
  <c r="U648" i="2" s="1"/>
  <c r="T654" i="2"/>
  <c r="U654" i="2" s="1"/>
  <c r="T661" i="2"/>
  <c r="U661" i="2" s="1"/>
  <c r="T670" i="2"/>
  <c r="U670" i="2" s="1"/>
  <c r="T674" i="2"/>
  <c r="U674" i="2" s="1"/>
  <c r="T678" i="2"/>
  <c r="U678" i="2" s="1"/>
  <c r="T682" i="2"/>
  <c r="U682" i="2" s="1"/>
  <c r="T686" i="2"/>
  <c r="U686" i="2" s="1"/>
  <c r="T690" i="2"/>
  <c r="U690" i="2" s="1"/>
  <c r="T694" i="2"/>
  <c r="U694" i="2" s="1"/>
  <c r="T698" i="2"/>
  <c r="U698" i="2" s="1"/>
  <c r="T702" i="2"/>
  <c r="U702" i="2" s="1"/>
  <c r="T706" i="2"/>
  <c r="U706" i="2" s="1"/>
  <c r="T710" i="2"/>
  <c r="U710" i="2" s="1"/>
  <c r="T714" i="2"/>
  <c r="U714" i="2" s="1"/>
  <c r="T718" i="2"/>
  <c r="U718" i="2" s="1"/>
  <c r="T722" i="2"/>
  <c r="U722" i="2" s="1"/>
  <c r="T726" i="2"/>
  <c r="U726" i="2" s="1"/>
  <c r="T730" i="2"/>
  <c r="U730" i="2" s="1"/>
  <c r="T734" i="2"/>
  <c r="U734" i="2" s="1"/>
  <c r="T738" i="2"/>
  <c r="U738" i="2" s="1"/>
  <c r="T742" i="2"/>
  <c r="U742" i="2" s="1"/>
  <c r="T746" i="2"/>
  <c r="U746" i="2" s="1"/>
  <c r="T750" i="2"/>
  <c r="U750" i="2" s="1"/>
  <c r="T754" i="2"/>
  <c r="U754" i="2" s="1"/>
  <c r="T597" i="2"/>
  <c r="U597" i="2" s="1"/>
  <c r="T601" i="2"/>
  <c r="U601" i="2" s="1"/>
  <c r="T617" i="2"/>
  <c r="U617" i="2" s="1"/>
  <c r="T618" i="2"/>
  <c r="U618" i="2" s="1"/>
  <c r="T639" i="2"/>
  <c r="U639" i="2" s="1"/>
  <c r="T643" i="2"/>
  <c r="U643" i="2" s="1"/>
  <c r="T669" i="2"/>
  <c r="U669" i="2" s="1"/>
  <c r="T673" i="2"/>
  <c r="U673" i="2" s="1"/>
  <c r="T677" i="2"/>
  <c r="U677" i="2" s="1"/>
  <c r="T681" i="2"/>
  <c r="U681" i="2" s="1"/>
  <c r="T685" i="2"/>
  <c r="U685" i="2" s="1"/>
  <c r="T592" i="2"/>
  <c r="U592" i="2" s="1"/>
  <c r="T594" i="2"/>
  <c r="U594" i="2" s="1"/>
  <c r="T598" i="2"/>
  <c r="U598" i="2" s="1"/>
  <c r="T602" i="2"/>
  <c r="U602" i="2" s="1"/>
  <c r="T612" i="2"/>
  <c r="U612" i="2" s="1"/>
  <c r="T655" i="2"/>
  <c r="U655" i="2" s="1"/>
  <c r="T660" i="2"/>
  <c r="U660" i="2" s="1"/>
  <c r="T600" i="2"/>
  <c r="U600" i="2" s="1"/>
  <c r="T607" i="2"/>
  <c r="U607" i="2" s="1"/>
  <c r="T701" i="2"/>
  <c r="U701" i="2" s="1"/>
  <c r="T704" i="2"/>
  <c r="U704" i="2" s="1"/>
  <c r="T727" i="2"/>
  <c r="U727" i="2" s="1"/>
  <c r="T733" i="2"/>
  <c r="U733" i="2" s="1"/>
  <c r="T748" i="2"/>
  <c r="U748" i="2" s="1"/>
  <c r="T759" i="2"/>
  <c r="U759" i="2" s="1"/>
  <c r="T763" i="2"/>
  <c r="U763" i="2" s="1"/>
  <c r="T767" i="2"/>
  <c r="U767" i="2" s="1"/>
  <c r="T771" i="2"/>
  <c r="U771" i="2" s="1"/>
  <c r="T775" i="2"/>
  <c r="U775" i="2" s="1"/>
  <c r="T779" i="2"/>
  <c r="U779" i="2" s="1"/>
  <c r="T783" i="2"/>
  <c r="U783" i="2" s="1"/>
  <c r="T787" i="2"/>
  <c r="U787" i="2" s="1"/>
  <c r="T791" i="2"/>
  <c r="U791" i="2" s="1"/>
  <c r="T795" i="2"/>
  <c r="U795" i="2" s="1"/>
  <c r="T799" i="2"/>
  <c r="U799" i="2" s="1"/>
  <c r="T803" i="2"/>
  <c r="U803" i="2" s="1"/>
  <c r="T807" i="2"/>
  <c r="U807" i="2" s="1"/>
  <c r="T811" i="2"/>
  <c r="U811" i="2" s="1"/>
  <c r="T815" i="2"/>
  <c r="U815" i="2" s="1"/>
  <c r="T819" i="2"/>
  <c r="U819" i="2" s="1"/>
  <c r="T823" i="2"/>
  <c r="U823" i="2" s="1"/>
  <c r="T827" i="2"/>
  <c r="U827" i="2" s="1"/>
  <c r="T831" i="2"/>
  <c r="U831" i="2" s="1"/>
  <c r="T835" i="2"/>
  <c r="U835" i="2" s="1"/>
  <c r="T839" i="2"/>
  <c r="U839" i="2" s="1"/>
  <c r="T843" i="2"/>
  <c r="U843" i="2" s="1"/>
  <c r="T847" i="2"/>
  <c r="U847" i="2" s="1"/>
  <c r="T851" i="2"/>
  <c r="U851" i="2" s="1"/>
  <c r="T855" i="2"/>
  <c r="U855" i="2" s="1"/>
  <c r="T859" i="2"/>
  <c r="U859" i="2" s="1"/>
  <c r="T863" i="2"/>
  <c r="U863" i="2" s="1"/>
  <c r="T867" i="2"/>
  <c r="U867" i="2" s="1"/>
  <c r="T871" i="2"/>
  <c r="U871" i="2" s="1"/>
  <c r="T875" i="2"/>
  <c r="U875" i="2" s="1"/>
  <c r="T879" i="2"/>
  <c r="U879" i="2" s="1"/>
  <c r="T883" i="2"/>
  <c r="U883" i="2" s="1"/>
  <c r="T887" i="2"/>
  <c r="U887" i="2" s="1"/>
  <c r="T891" i="2"/>
  <c r="U891" i="2" s="1"/>
  <c r="T895" i="2"/>
  <c r="U895" i="2" s="1"/>
  <c r="T899" i="2"/>
  <c r="U899" i="2" s="1"/>
  <c r="T903" i="2"/>
  <c r="U903" i="2" s="1"/>
  <c r="T907" i="2"/>
  <c r="U907" i="2" s="1"/>
  <c r="T911" i="2"/>
  <c r="U911" i="2" s="1"/>
  <c r="T915" i="2"/>
  <c r="U915" i="2" s="1"/>
  <c r="T650" i="2"/>
  <c r="U650" i="2" s="1"/>
  <c r="T662" i="2"/>
  <c r="U662" i="2" s="1"/>
  <c r="T689" i="2"/>
  <c r="U689" i="2" s="1"/>
  <c r="T707" i="2"/>
  <c r="U707" i="2" s="1"/>
  <c r="T713" i="2"/>
  <c r="U713" i="2" s="1"/>
  <c r="T716" i="2"/>
  <c r="U716" i="2" s="1"/>
  <c r="T740" i="2"/>
  <c r="U740" i="2" s="1"/>
  <c r="T743" i="2"/>
  <c r="U743" i="2" s="1"/>
  <c r="T756" i="2"/>
  <c r="U756" i="2" s="1"/>
  <c r="T588" i="2"/>
  <c r="U588" i="2" s="1"/>
  <c r="T611" i="2"/>
  <c r="U611" i="2" s="1"/>
  <c r="T663" i="2"/>
  <c r="U663" i="2" s="1"/>
  <c r="T696" i="2"/>
  <c r="U696" i="2" s="1"/>
  <c r="T719" i="2"/>
  <c r="U719" i="2" s="1"/>
  <c r="T725" i="2"/>
  <c r="U725" i="2" s="1"/>
  <c r="T728" i="2"/>
  <c r="U728" i="2" s="1"/>
  <c r="T737" i="2"/>
  <c r="U737" i="2" s="1"/>
  <c r="T751" i="2"/>
  <c r="U751" i="2" s="1"/>
  <c r="T758" i="2"/>
  <c r="U758" i="2" s="1"/>
  <c r="T762" i="2"/>
  <c r="U762" i="2" s="1"/>
  <c r="T766" i="2"/>
  <c r="U766" i="2" s="1"/>
  <c r="T770" i="2"/>
  <c r="U770" i="2" s="1"/>
  <c r="T774" i="2"/>
  <c r="U774" i="2" s="1"/>
  <c r="T778" i="2"/>
  <c r="U778" i="2" s="1"/>
  <c r="T782" i="2"/>
  <c r="U782" i="2" s="1"/>
  <c r="T786" i="2"/>
  <c r="U786" i="2" s="1"/>
  <c r="T790" i="2"/>
  <c r="U790" i="2" s="1"/>
  <c r="T794" i="2"/>
  <c r="U794" i="2" s="1"/>
  <c r="T798" i="2"/>
  <c r="U798" i="2" s="1"/>
  <c r="T802" i="2"/>
  <c r="U802" i="2" s="1"/>
  <c r="T806" i="2"/>
  <c r="U806" i="2" s="1"/>
  <c r="T810" i="2"/>
  <c r="U810" i="2" s="1"/>
  <c r="T814" i="2"/>
  <c r="U814" i="2" s="1"/>
  <c r="T818" i="2"/>
  <c r="U818" i="2" s="1"/>
  <c r="T822" i="2"/>
  <c r="U822" i="2" s="1"/>
  <c r="T826" i="2"/>
  <c r="U826" i="2" s="1"/>
  <c r="T830" i="2"/>
  <c r="U830" i="2" s="1"/>
  <c r="T834" i="2"/>
  <c r="U834" i="2" s="1"/>
  <c r="T838" i="2"/>
  <c r="U838" i="2" s="1"/>
  <c r="T842" i="2"/>
  <c r="U842" i="2" s="1"/>
  <c r="T846" i="2"/>
  <c r="U846" i="2" s="1"/>
  <c r="T850" i="2"/>
  <c r="U850" i="2" s="1"/>
  <c r="T854" i="2"/>
  <c r="U854" i="2" s="1"/>
  <c r="T665" i="2"/>
  <c r="U665" i="2" s="1"/>
  <c r="T699" i="2"/>
  <c r="U699" i="2" s="1"/>
  <c r="T705" i="2"/>
  <c r="U705" i="2" s="1"/>
  <c r="T708" i="2"/>
  <c r="U708" i="2" s="1"/>
  <c r="T731" i="2"/>
  <c r="U731" i="2" s="1"/>
  <c r="T744" i="2"/>
  <c r="U744" i="2" s="1"/>
  <c r="T749" i="2"/>
  <c r="U749" i="2" s="1"/>
  <c r="T753" i="2"/>
  <c r="U753" i="2" s="1"/>
  <c r="T584" i="2"/>
  <c r="U584" i="2" s="1"/>
  <c r="T666" i="2"/>
  <c r="U666" i="2" s="1"/>
  <c r="T692" i="2"/>
  <c r="U692" i="2" s="1"/>
  <c r="T711" i="2"/>
  <c r="U711" i="2" s="1"/>
  <c r="T717" i="2"/>
  <c r="U717" i="2" s="1"/>
  <c r="T720" i="2"/>
  <c r="U720" i="2" s="1"/>
  <c r="T741" i="2"/>
  <c r="U741" i="2" s="1"/>
  <c r="T747" i="2"/>
  <c r="U747" i="2" s="1"/>
  <c r="T755" i="2"/>
  <c r="U755" i="2" s="1"/>
  <c r="T761" i="2"/>
  <c r="U761" i="2" s="1"/>
  <c r="T765" i="2"/>
  <c r="U765" i="2" s="1"/>
  <c r="T769" i="2"/>
  <c r="U769" i="2" s="1"/>
  <c r="T773" i="2"/>
  <c r="U773" i="2" s="1"/>
  <c r="T777" i="2"/>
  <c r="U777" i="2" s="1"/>
  <c r="T781" i="2"/>
  <c r="U781" i="2" s="1"/>
  <c r="T785" i="2"/>
  <c r="U785" i="2" s="1"/>
  <c r="T789" i="2"/>
  <c r="U789" i="2" s="1"/>
  <c r="T793" i="2"/>
  <c r="U793" i="2" s="1"/>
  <c r="T797" i="2"/>
  <c r="U797" i="2" s="1"/>
  <c r="T801" i="2"/>
  <c r="U801" i="2" s="1"/>
  <c r="T805" i="2"/>
  <c r="U805" i="2" s="1"/>
  <c r="T809" i="2"/>
  <c r="U809" i="2" s="1"/>
  <c r="T813" i="2"/>
  <c r="U813" i="2" s="1"/>
  <c r="T817" i="2"/>
  <c r="U817" i="2" s="1"/>
  <c r="T821" i="2"/>
  <c r="U821" i="2" s="1"/>
  <c r="T825" i="2"/>
  <c r="U825" i="2" s="1"/>
  <c r="T829" i="2"/>
  <c r="U829" i="2" s="1"/>
  <c r="T833" i="2"/>
  <c r="U833" i="2" s="1"/>
  <c r="T837" i="2"/>
  <c r="U837" i="2" s="1"/>
  <c r="T841" i="2"/>
  <c r="U841" i="2" s="1"/>
  <c r="T845" i="2"/>
  <c r="U845" i="2" s="1"/>
  <c r="T849" i="2"/>
  <c r="U849" i="2" s="1"/>
  <c r="T853" i="2"/>
  <c r="U853" i="2" s="1"/>
  <c r="T857" i="2"/>
  <c r="U857" i="2" s="1"/>
  <c r="T861" i="2"/>
  <c r="U861" i="2" s="1"/>
  <c r="T865" i="2"/>
  <c r="U865" i="2" s="1"/>
  <c r="T869" i="2"/>
  <c r="U869" i="2" s="1"/>
  <c r="T873" i="2"/>
  <c r="U873" i="2" s="1"/>
  <c r="T877" i="2"/>
  <c r="U877" i="2" s="1"/>
  <c r="T881" i="2"/>
  <c r="U881" i="2" s="1"/>
  <c r="T885" i="2"/>
  <c r="U885" i="2" s="1"/>
  <c r="T889" i="2"/>
  <c r="U889" i="2" s="1"/>
  <c r="T893" i="2"/>
  <c r="U893" i="2" s="1"/>
  <c r="T897" i="2"/>
  <c r="U897" i="2" s="1"/>
  <c r="T901" i="2"/>
  <c r="U901" i="2" s="1"/>
  <c r="T905" i="2"/>
  <c r="U905" i="2" s="1"/>
  <c r="T909" i="2"/>
  <c r="U909" i="2" s="1"/>
  <c r="T913" i="2"/>
  <c r="U913" i="2" s="1"/>
  <c r="T917" i="2"/>
  <c r="U917" i="2" s="1"/>
  <c r="T921" i="2"/>
  <c r="U921" i="2" s="1"/>
  <c r="T925" i="2"/>
  <c r="U925" i="2" s="1"/>
  <c r="T929" i="2"/>
  <c r="U929" i="2" s="1"/>
  <c r="T933" i="2"/>
  <c r="U933" i="2" s="1"/>
  <c r="T646" i="2"/>
  <c r="U646" i="2" s="1"/>
  <c r="T658" i="2"/>
  <c r="U658" i="2" s="1"/>
  <c r="T668" i="2"/>
  <c r="U668" i="2" s="1"/>
  <c r="T672" i="2"/>
  <c r="U672" i="2" s="1"/>
  <c r="T676" i="2"/>
  <c r="U676" i="2" s="1"/>
  <c r="T680" i="2"/>
  <c r="U680" i="2" s="1"/>
  <c r="T684" i="2"/>
  <c r="U684" i="2" s="1"/>
  <c r="T697" i="2"/>
  <c r="U697" i="2" s="1"/>
  <c r="T700" i="2"/>
  <c r="U700" i="2" s="1"/>
  <c r="T580" i="2"/>
  <c r="U580" i="2" s="1"/>
  <c r="T642" i="2"/>
  <c r="U642" i="2" s="1"/>
  <c r="T788" i="2"/>
  <c r="U788" i="2" s="1"/>
  <c r="T804" i="2"/>
  <c r="U804" i="2" s="1"/>
  <c r="T820" i="2"/>
  <c r="U820" i="2" s="1"/>
  <c r="T836" i="2"/>
  <c r="U836" i="2" s="1"/>
  <c r="T852" i="2"/>
  <c r="U852" i="2" s="1"/>
  <c r="T919" i="2"/>
  <c r="U919" i="2" s="1"/>
  <c r="T928" i="2"/>
  <c r="U928" i="2" s="1"/>
  <c r="T935" i="2"/>
  <c r="U935" i="2" s="1"/>
  <c r="T659" i="2"/>
  <c r="U659" i="2" s="1"/>
  <c r="T768" i="2"/>
  <c r="U768" i="2" s="1"/>
  <c r="T876" i="2"/>
  <c r="U876" i="2" s="1"/>
  <c r="T884" i="2"/>
  <c r="U884" i="2" s="1"/>
  <c r="T892" i="2"/>
  <c r="U892" i="2" s="1"/>
  <c r="T900" i="2"/>
  <c r="U900" i="2" s="1"/>
  <c r="T908" i="2"/>
  <c r="U908" i="2" s="1"/>
  <c r="T693" i="2"/>
  <c r="U693" i="2" s="1"/>
  <c r="T739" i="2"/>
  <c r="U739" i="2" s="1"/>
  <c r="T792" i="2"/>
  <c r="U792" i="2" s="1"/>
  <c r="T808" i="2"/>
  <c r="U808" i="2" s="1"/>
  <c r="T824" i="2"/>
  <c r="U824" i="2" s="1"/>
  <c r="T840" i="2"/>
  <c r="U840" i="2" s="1"/>
  <c r="T856" i="2"/>
  <c r="U856" i="2" s="1"/>
  <c r="T860" i="2"/>
  <c r="U860" i="2" s="1"/>
  <c r="T864" i="2"/>
  <c r="U864" i="2" s="1"/>
  <c r="T868" i="2"/>
  <c r="U868" i="2" s="1"/>
  <c r="T916" i="2"/>
  <c r="U916" i="2" s="1"/>
  <c r="T923" i="2"/>
  <c r="U923" i="2" s="1"/>
  <c r="T932" i="2"/>
  <c r="U932" i="2" s="1"/>
  <c r="T709" i="2"/>
  <c r="U709" i="2" s="1"/>
  <c r="T712" i="2"/>
  <c r="U712" i="2" s="1"/>
  <c r="T715" i="2"/>
  <c r="U715" i="2" s="1"/>
  <c r="T752" i="2"/>
  <c r="U752" i="2" s="1"/>
  <c r="T764" i="2"/>
  <c r="U764" i="2" s="1"/>
  <c r="T874" i="2"/>
  <c r="U874" i="2" s="1"/>
  <c r="T882" i="2"/>
  <c r="U882" i="2" s="1"/>
  <c r="T890" i="2"/>
  <c r="U890" i="2" s="1"/>
  <c r="T898" i="2"/>
  <c r="U898" i="2" s="1"/>
  <c r="T906" i="2"/>
  <c r="U906" i="2" s="1"/>
  <c r="T914" i="2"/>
  <c r="U914" i="2" s="1"/>
  <c r="T918" i="2"/>
  <c r="U918" i="2" s="1"/>
  <c r="T934" i="2"/>
  <c r="U934" i="2" s="1"/>
  <c r="T940" i="2"/>
  <c r="U940" i="2" s="1"/>
  <c r="T944" i="2"/>
  <c r="U944" i="2" s="1"/>
  <c r="T948" i="2"/>
  <c r="U948" i="2" s="1"/>
  <c r="T952" i="2"/>
  <c r="U952" i="2" s="1"/>
  <c r="T956" i="2"/>
  <c r="U956" i="2" s="1"/>
  <c r="T960" i="2"/>
  <c r="U960" i="2" s="1"/>
  <c r="T964" i="2"/>
  <c r="U964" i="2" s="1"/>
  <c r="T968" i="2"/>
  <c r="U968" i="2" s="1"/>
  <c r="T972" i="2"/>
  <c r="U972" i="2" s="1"/>
  <c r="T976" i="2"/>
  <c r="U976" i="2" s="1"/>
  <c r="T980" i="2"/>
  <c r="U980" i="2" s="1"/>
  <c r="T984" i="2"/>
  <c r="U984" i="2" s="1"/>
  <c r="T988" i="2"/>
  <c r="U988" i="2" s="1"/>
  <c r="T992" i="2"/>
  <c r="U992" i="2" s="1"/>
  <c r="T996" i="2"/>
  <c r="U996" i="2" s="1"/>
  <c r="T1000" i="2"/>
  <c r="U1000" i="2" s="1"/>
  <c r="T1004" i="2"/>
  <c r="U1004" i="2" s="1"/>
  <c r="T1008" i="2"/>
  <c r="U1008" i="2" s="1"/>
  <c r="T1012" i="2"/>
  <c r="U1012" i="2" s="1"/>
  <c r="T1016" i="2"/>
  <c r="U1016" i="2" s="1"/>
  <c r="T1020" i="2"/>
  <c r="U1020" i="2" s="1"/>
  <c r="T1024" i="2"/>
  <c r="U1024" i="2" s="1"/>
  <c r="T1028" i="2"/>
  <c r="U1028" i="2" s="1"/>
  <c r="T1032" i="2"/>
  <c r="U1032" i="2" s="1"/>
  <c r="T1036" i="2"/>
  <c r="U1036" i="2" s="1"/>
  <c r="T1040" i="2"/>
  <c r="U1040" i="2" s="1"/>
  <c r="T1044" i="2"/>
  <c r="U1044" i="2" s="1"/>
  <c r="T1048" i="2"/>
  <c r="U1048" i="2" s="1"/>
  <c r="T1052" i="2"/>
  <c r="U1052" i="2" s="1"/>
  <c r="T1056" i="2"/>
  <c r="U1056" i="2" s="1"/>
  <c r="T688" i="2"/>
  <c r="U688" i="2" s="1"/>
  <c r="T729" i="2"/>
  <c r="U729" i="2" s="1"/>
  <c r="T745" i="2"/>
  <c r="U745" i="2" s="1"/>
  <c r="T780" i="2"/>
  <c r="U780" i="2" s="1"/>
  <c r="T796" i="2"/>
  <c r="U796" i="2" s="1"/>
  <c r="T812" i="2"/>
  <c r="U812" i="2" s="1"/>
  <c r="T828" i="2"/>
  <c r="U828" i="2" s="1"/>
  <c r="T844" i="2"/>
  <c r="U844" i="2" s="1"/>
  <c r="T920" i="2"/>
  <c r="U920" i="2" s="1"/>
  <c r="T927" i="2"/>
  <c r="U927" i="2" s="1"/>
  <c r="T936" i="2"/>
  <c r="U936" i="2" s="1"/>
  <c r="T757" i="2"/>
  <c r="U757" i="2" s="1"/>
  <c r="T760" i="2"/>
  <c r="U760" i="2" s="1"/>
  <c r="T776" i="2"/>
  <c r="U776" i="2" s="1"/>
  <c r="T703" i="2"/>
  <c r="U703" i="2" s="1"/>
  <c r="T721" i="2"/>
  <c r="U721" i="2" s="1"/>
  <c r="T732" i="2"/>
  <c r="U732" i="2" s="1"/>
  <c r="T735" i="2"/>
  <c r="U735" i="2" s="1"/>
  <c r="T736" i="2"/>
  <c r="U736" i="2" s="1"/>
  <c r="T784" i="2"/>
  <c r="U784" i="2" s="1"/>
  <c r="T800" i="2"/>
  <c r="U800" i="2" s="1"/>
  <c r="T816" i="2"/>
  <c r="U816" i="2" s="1"/>
  <c r="T832" i="2"/>
  <c r="U832" i="2" s="1"/>
  <c r="T848" i="2"/>
  <c r="U848" i="2" s="1"/>
  <c r="T858" i="2"/>
  <c r="U858" i="2" s="1"/>
  <c r="T862" i="2"/>
  <c r="U862" i="2" s="1"/>
  <c r="T866" i="2"/>
  <c r="U866" i="2" s="1"/>
  <c r="T924" i="2"/>
  <c r="U924" i="2" s="1"/>
  <c r="T931" i="2"/>
  <c r="U931" i="2" s="1"/>
  <c r="T937" i="2"/>
  <c r="U937" i="2" s="1"/>
  <c r="T945" i="2"/>
  <c r="U945" i="2" s="1"/>
  <c r="T953" i="2"/>
  <c r="U953" i="2" s="1"/>
  <c r="T962" i="2"/>
  <c r="U962" i="2" s="1"/>
  <c r="T870" i="2"/>
  <c r="U870" i="2" s="1"/>
  <c r="T872" i="2"/>
  <c r="U872" i="2" s="1"/>
  <c r="T888" i="2"/>
  <c r="U888" i="2" s="1"/>
  <c r="T902" i="2"/>
  <c r="U902" i="2" s="1"/>
  <c r="T922" i="2"/>
  <c r="U922" i="2" s="1"/>
  <c r="T930" i="2"/>
  <c r="U930" i="2" s="1"/>
  <c r="T963" i="2"/>
  <c r="U963" i="2" s="1"/>
  <c r="T979" i="2"/>
  <c r="U979" i="2" s="1"/>
  <c r="T995" i="2"/>
  <c r="U995" i="2" s="1"/>
  <c r="T1011" i="2"/>
  <c r="U1011" i="2" s="1"/>
  <c r="T1027" i="2"/>
  <c r="U1027" i="2" s="1"/>
  <c r="T1050" i="2"/>
  <c r="U1050" i="2" s="1"/>
  <c r="T1059" i="2"/>
  <c r="U1059" i="2" s="1"/>
  <c r="T912" i="2"/>
  <c r="U912" i="2" s="1"/>
  <c r="T938" i="2"/>
  <c r="U938" i="2" s="1"/>
  <c r="T939" i="2"/>
  <c r="U939" i="2" s="1"/>
  <c r="T946" i="2"/>
  <c r="U946" i="2" s="1"/>
  <c r="T950" i="2"/>
  <c r="U950" i="2" s="1"/>
  <c r="T957" i="2"/>
  <c r="U957" i="2" s="1"/>
  <c r="T966" i="2"/>
  <c r="U966" i="2" s="1"/>
  <c r="T973" i="2"/>
  <c r="U973" i="2" s="1"/>
  <c r="T982" i="2"/>
  <c r="U982" i="2" s="1"/>
  <c r="T989" i="2"/>
  <c r="U989" i="2" s="1"/>
  <c r="T998" i="2"/>
  <c r="U998" i="2" s="1"/>
  <c r="T1005" i="2"/>
  <c r="U1005" i="2" s="1"/>
  <c r="T1014" i="2"/>
  <c r="U1014" i="2" s="1"/>
  <c r="T1021" i="2"/>
  <c r="U1021" i="2" s="1"/>
  <c r="T886" i="2"/>
  <c r="U886" i="2" s="1"/>
  <c r="T926" i="2"/>
  <c r="U926" i="2" s="1"/>
  <c r="T947" i="2"/>
  <c r="U947" i="2" s="1"/>
  <c r="T951" i="2"/>
  <c r="U951" i="2" s="1"/>
  <c r="T967" i="2"/>
  <c r="U967" i="2" s="1"/>
  <c r="T983" i="2"/>
  <c r="U983" i="2" s="1"/>
  <c r="T999" i="2"/>
  <c r="U999" i="2" s="1"/>
  <c r="T1015" i="2"/>
  <c r="U1015" i="2" s="1"/>
  <c r="T1031" i="2"/>
  <c r="U1031" i="2" s="1"/>
  <c r="T1045" i="2"/>
  <c r="U1045" i="2" s="1"/>
  <c r="T1047" i="2"/>
  <c r="U1047" i="2" s="1"/>
  <c r="T1054" i="2"/>
  <c r="U1054" i="2" s="1"/>
  <c r="T723" i="2"/>
  <c r="U723" i="2" s="1"/>
  <c r="T724" i="2"/>
  <c r="U724" i="2" s="1"/>
  <c r="T896" i="2"/>
  <c r="U896" i="2" s="1"/>
  <c r="T910" i="2"/>
  <c r="U910" i="2" s="1"/>
  <c r="T941" i="2"/>
  <c r="U941" i="2" s="1"/>
  <c r="T954" i="2"/>
  <c r="U954" i="2" s="1"/>
  <c r="T961" i="2"/>
  <c r="U961" i="2" s="1"/>
  <c r="T955" i="2"/>
  <c r="U955" i="2" s="1"/>
  <c r="T971" i="2"/>
  <c r="U971" i="2" s="1"/>
  <c r="T987" i="2"/>
  <c r="U987" i="2" s="1"/>
  <c r="T772" i="2"/>
  <c r="U772" i="2" s="1"/>
  <c r="T878" i="2"/>
  <c r="U878" i="2" s="1"/>
  <c r="T880" i="2"/>
  <c r="U880" i="2" s="1"/>
  <c r="T894" i="2"/>
  <c r="U894" i="2" s="1"/>
  <c r="T942" i="2"/>
  <c r="U942" i="2" s="1"/>
  <c r="T943" i="2"/>
  <c r="U943" i="2" s="1"/>
  <c r="T958" i="2"/>
  <c r="U958" i="2" s="1"/>
  <c r="T965" i="2"/>
  <c r="U965" i="2" s="1"/>
  <c r="T974" i="2"/>
  <c r="U974" i="2" s="1"/>
  <c r="T981" i="2"/>
  <c r="U981" i="2" s="1"/>
  <c r="T990" i="2"/>
  <c r="U990" i="2" s="1"/>
  <c r="T997" i="2"/>
  <c r="U997" i="2" s="1"/>
  <c r="T1006" i="2"/>
  <c r="U1006" i="2" s="1"/>
  <c r="T1013" i="2"/>
  <c r="U1013" i="2" s="1"/>
  <c r="T1022" i="2"/>
  <c r="U1022" i="2" s="1"/>
  <c r="T1029" i="2"/>
  <c r="U1029" i="2" s="1"/>
  <c r="T993" i="2"/>
  <c r="U993" i="2" s="1"/>
  <c r="T1007" i="2"/>
  <c r="U1007" i="2" s="1"/>
  <c r="T1062" i="2"/>
  <c r="U1062" i="2" s="1"/>
  <c r="T1071" i="2"/>
  <c r="U1071" i="2" s="1"/>
  <c r="T1077" i="2"/>
  <c r="U1077" i="2" s="1"/>
  <c r="T1088" i="2"/>
  <c r="U1088" i="2" s="1"/>
  <c r="T1094" i="2"/>
  <c r="U1094" i="2" s="1"/>
  <c r="T1103" i="2"/>
  <c r="U1103" i="2" s="1"/>
  <c r="T1109" i="2"/>
  <c r="U1109" i="2" s="1"/>
  <c r="T1120" i="2"/>
  <c r="U1120" i="2" s="1"/>
  <c r="T1131" i="2"/>
  <c r="U1131" i="2" s="1"/>
  <c r="T1135" i="2"/>
  <c r="U1135" i="2" s="1"/>
  <c r="T1139" i="2"/>
  <c r="U1139" i="2" s="1"/>
  <c r="T1143" i="2"/>
  <c r="U1143" i="2" s="1"/>
  <c r="T1147" i="2"/>
  <c r="U1147" i="2" s="1"/>
  <c r="T1151" i="2"/>
  <c r="U1151" i="2" s="1"/>
  <c r="T1155" i="2"/>
  <c r="U1155" i="2" s="1"/>
  <c r="T1159" i="2"/>
  <c r="U1159" i="2" s="1"/>
  <c r="T1163" i="2"/>
  <c r="U1163" i="2" s="1"/>
  <c r="T1167" i="2"/>
  <c r="U1167" i="2" s="1"/>
  <c r="T1171" i="2"/>
  <c r="U1171" i="2" s="1"/>
  <c r="T1175" i="2"/>
  <c r="U1175" i="2" s="1"/>
  <c r="T1179" i="2"/>
  <c r="U1179" i="2" s="1"/>
  <c r="T1183" i="2"/>
  <c r="U1183" i="2" s="1"/>
  <c r="T1187" i="2"/>
  <c r="U1187" i="2" s="1"/>
  <c r="T1191" i="2"/>
  <c r="U1191" i="2" s="1"/>
  <c r="T1195" i="2"/>
  <c r="U1195" i="2" s="1"/>
  <c r="T1199" i="2"/>
  <c r="U1199" i="2" s="1"/>
  <c r="T1203" i="2"/>
  <c r="U1203" i="2" s="1"/>
  <c r="T1207" i="2"/>
  <c r="U1207" i="2" s="1"/>
  <c r="T1211" i="2"/>
  <c r="U1211" i="2" s="1"/>
  <c r="T1215" i="2"/>
  <c r="U1215" i="2" s="1"/>
  <c r="T1219" i="2"/>
  <c r="U1219" i="2" s="1"/>
  <c r="T1223" i="2"/>
  <c r="U1223" i="2" s="1"/>
  <c r="T1227" i="2"/>
  <c r="U1227" i="2" s="1"/>
  <c r="T1231" i="2"/>
  <c r="U1231" i="2" s="1"/>
  <c r="T1235" i="2"/>
  <c r="U1235" i="2" s="1"/>
  <c r="T1239" i="2"/>
  <c r="U1239" i="2" s="1"/>
  <c r="T1243" i="2"/>
  <c r="U1243" i="2" s="1"/>
  <c r="T1247" i="2"/>
  <c r="U1247" i="2" s="1"/>
  <c r="T1251" i="2"/>
  <c r="U1251" i="2" s="1"/>
  <c r="T1255" i="2"/>
  <c r="U1255" i="2" s="1"/>
  <c r="T1259" i="2"/>
  <c r="U1259" i="2" s="1"/>
  <c r="T1263" i="2"/>
  <c r="U1263" i="2" s="1"/>
  <c r="T1267" i="2"/>
  <c r="U1267" i="2" s="1"/>
  <c r="T1271" i="2"/>
  <c r="U1271" i="2" s="1"/>
  <c r="T1275" i="2"/>
  <c r="U1275" i="2" s="1"/>
  <c r="T1279" i="2"/>
  <c r="U1279" i="2" s="1"/>
  <c r="T1283" i="2"/>
  <c r="U1283" i="2" s="1"/>
  <c r="T1287" i="2"/>
  <c r="U1287" i="2" s="1"/>
  <c r="T1291" i="2"/>
  <c r="U1291" i="2" s="1"/>
  <c r="T977" i="2"/>
  <c r="U977" i="2" s="1"/>
  <c r="T994" i="2"/>
  <c r="U994" i="2" s="1"/>
  <c r="T1034" i="2"/>
  <c r="U1034" i="2" s="1"/>
  <c r="T1038" i="2"/>
  <c r="U1038" i="2" s="1"/>
  <c r="T1057" i="2"/>
  <c r="U1057" i="2" s="1"/>
  <c r="T1060" i="2"/>
  <c r="U1060" i="2" s="1"/>
  <c r="T1066" i="2"/>
  <c r="U1066" i="2" s="1"/>
  <c r="T1075" i="2"/>
  <c r="U1075" i="2" s="1"/>
  <c r="T1081" i="2"/>
  <c r="U1081" i="2" s="1"/>
  <c r="T1092" i="2"/>
  <c r="U1092" i="2" s="1"/>
  <c r="T1098" i="2"/>
  <c r="U1098" i="2" s="1"/>
  <c r="T1107" i="2"/>
  <c r="U1107" i="2" s="1"/>
  <c r="T1113" i="2"/>
  <c r="U1113" i="2" s="1"/>
  <c r="T978" i="2"/>
  <c r="U978" i="2" s="1"/>
  <c r="T991" i="2"/>
  <c r="U991" i="2" s="1"/>
  <c r="T1035" i="2"/>
  <c r="U1035" i="2" s="1"/>
  <c r="T1039" i="2"/>
  <c r="U1039" i="2" s="1"/>
  <c r="T1051" i="2"/>
  <c r="U1051" i="2" s="1"/>
  <c r="T1064" i="2"/>
  <c r="U1064" i="2" s="1"/>
  <c r="T1070" i="2"/>
  <c r="U1070" i="2" s="1"/>
  <c r="T1079" i="2"/>
  <c r="U1079" i="2" s="1"/>
  <c r="T1085" i="2"/>
  <c r="U1085" i="2" s="1"/>
  <c r="T1096" i="2"/>
  <c r="U1096" i="2" s="1"/>
  <c r="T1102" i="2"/>
  <c r="U1102" i="2" s="1"/>
  <c r="T1111" i="2"/>
  <c r="U1111" i="2" s="1"/>
  <c r="T1117" i="2"/>
  <c r="U1117" i="2" s="1"/>
  <c r="T1124" i="2"/>
  <c r="U1124" i="2" s="1"/>
  <c r="T1130" i="2"/>
  <c r="U1130" i="2" s="1"/>
  <c r="T1134" i="2"/>
  <c r="U1134" i="2" s="1"/>
  <c r="T1138" i="2"/>
  <c r="U1138" i="2" s="1"/>
  <c r="T1142" i="2"/>
  <c r="U1142" i="2" s="1"/>
  <c r="T1146" i="2"/>
  <c r="U1146" i="2" s="1"/>
  <c r="T1150" i="2"/>
  <c r="U1150" i="2" s="1"/>
  <c r="T1154" i="2"/>
  <c r="U1154" i="2" s="1"/>
  <c r="T1158" i="2"/>
  <c r="U1158" i="2" s="1"/>
  <c r="T1162" i="2"/>
  <c r="U1162" i="2" s="1"/>
  <c r="T1166" i="2"/>
  <c r="U1166" i="2" s="1"/>
  <c r="T1170" i="2"/>
  <c r="U1170" i="2" s="1"/>
  <c r="T1174" i="2"/>
  <c r="U1174" i="2" s="1"/>
  <c r="T1178" i="2"/>
  <c r="U1178" i="2" s="1"/>
  <c r="T1182" i="2"/>
  <c r="U1182" i="2" s="1"/>
  <c r="T1186" i="2"/>
  <c r="U1186" i="2" s="1"/>
  <c r="T1190" i="2"/>
  <c r="U1190" i="2" s="1"/>
  <c r="T1194" i="2"/>
  <c r="U1194" i="2" s="1"/>
  <c r="T1198" i="2"/>
  <c r="U1198" i="2" s="1"/>
  <c r="T1202" i="2"/>
  <c r="U1202" i="2" s="1"/>
  <c r="T1206" i="2"/>
  <c r="U1206" i="2" s="1"/>
  <c r="T1210" i="2"/>
  <c r="U1210" i="2" s="1"/>
  <c r="T1214" i="2"/>
  <c r="U1214" i="2" s="1"/>
  <c r="T1218" i="2"/>
  <c r="U1218" i="2" s="1"/>
  <c r="T975" i="2"/>
  <c r="U975" i="2" s="1"/>
  <c r="T985" i="2"/>
  <c r="U985" i="2" s="1"/>
  <c r="T986" i="2"/>
  <c r="U986" i="2" s="1"/>
  <c r="T1017" i="2"/>
  <c r="U1017" i="2" s="1"/>
  <c r="T1068" i="2"/>
  <c r="U1068" i="2" s="1"/>
  <c r="T1074" i="2"/>
  <c r="U1074" i="2" s="1"/>
  <c r="T1083" i="2"/>
  <c r="U1083" i="2" s="1"/>
  <c r="T1089" i="2"/>
  <c r="U1089" i="2" s="1"/>
  <c r="T1100" i="2"/>
  <c r="U1100" i="2" s="1"/>
  <c r="T1106" i="2"/>
  <c r="U1106" i="2" s="1"/>
  <c r="T1115" i="2"/>
  <c r="U1115" i="2" s="1"/>
  <c r="T1121" i="2"/>
  <c r="U1121" i="2" s="1"/>
  <c r="T1126" i="2"/>
  <c r="U1126" i="2" s="1"/>
  <c r="T949" i="2"/>
  <c r="U949" i="2" s="1"/>
  <c r="T959" i="2"/>
  <c r="U959" i="2" s="1"/>
  <c r="T969" i="2"/>
  <c r="U969" i="2" s="1"/>
  <c r="T970" i="2"/>
  <c r="U970" i="2" s="1"/>
  <c r="T1018" i="2"/>
  <c r="U1018" i="2" s="1"/>
  <c r="T1019" i="2"/>
  <c r="U1019" i="2" s="1"/>
  <c r="T1025" i="2"/>
  <c r="U1025" i="2" s="1"/>
  <c r="T1041" i="2"/>
  <c r="U1041" i="2" s="1"/>
  <c r="T1058" i="2"/>
  <c r="U1058" i="2" s="1"/>
  <c r="T1061" i="2"/>
  <c r="U1061" i="2" s="1"/>
  <c r="T1072" i="2"/>
  <c r="U1072" i="2" s="1"/>
  <c r="T1078" i="2"/>
  <c r="U1078" i="2" s="1"/>
  <c r="T1087" i="2"/>
  <c r="U1087" i="2" s="1"/>
  <c r="T1093" i="2"/>
  <c r="U1093" i="2" s="1"/>
  <c r="T1104" i="2"/>
  <c r="U1104" i="2" s="1"/>
  <c r="T1110" i="2"/>
  <c r="U1110" i="2" s="1"/>
  <c r="T1119" i="2"/>
  <c r="U1119" i="2" s="1"/>
  <c r="T1129" i="2"/>
  <c r="U1129" i="2" s="1"/>
  <c r="T1133" i="2"/>
  <c r="U1133" i="2" s="1"/>
  <c r="T1137" i="2"/>
  <c r="U1137" i="2" s="1"/>
  <c r="T1141" i="2"/>
  <c r="U1141" i="2" s="1"/>
  <c r="T1145" i="2"/>
  <c r="U1145" i="2" s="1"/>
  <c r="T1149" i="2"/>
  <c r="U1149" i="2" s="1"/>
  <c r="T1153" i="2"/>
  <c r="U1153" i="2" s="1"/>
  <c r="T1157" i="2"/>
  <c r="U1157" i="2" s="1"/>
  <c r="T1161" i="2"/>
  <c r="U1161" i="2" s="1"/>
  <c r="T1165" i="2"/>
  <c r="U1165" i="2" s="1"/>
  <c r="T1169" i="2"/>
  <c r="U1169" i="2" s="1"/>
  <c r="T1173" i="2"/>
  <c r="U1173" i="2" s="1"/>
  <c r="T1177" i="2"/>
  <c r="U1177" i="2" s="1"/>
  <c r="T1181" i="2"/>
  <c r="U1181" i="2" s="1"/>
  <c r="T1185" i="2"/>
  <c r="U1185" i="2" s="1"/>
  <c r="T1189" i="2"/>
  <c r="U1189" i="2" s="1"/>
  <c r="T1193" i="2"/>
  <c r="U1193" i="2" s="1"/>
  <c r="T1197" i="2"/>
  <c r="U1197" i="2" s="1"/>
  <c r="T1201" i="2"/>
  <c r="U1201" i="2" s="1"/>
  <c r="T1205" i="2"/>
  <c r="U1205" i="2" s="1"/>
  <c r="T1209" i="2"/>
  <c r="U1209" i="2" s="1"/>
  <c r="T1213" i="2"/>
  <c r="U1213" i="2" s="1"/>
  <c r="T1217" i="2"/>
  <c r="U1217" i="2" s="1"/>
  <c r="T1221" i="2"/>
  <c r="U1221" i="2" s="1"/>
  <c r="T1225" i="2"/>
  <c r="U1225" i="2" s="1"/>
  <c r="T1229" i="2"/>
  <c r="U1229" i="2" s="1"/>
  <c r="T1233" i="2"/>
  <c r="U1233" i="2" s="1"/>
  <c r="T1237" i="2"/>
  <c r="U1237" i="2" s="1"/>
  <c r="T1241" i="2"/>
  <c r="U1241" i="2" s="1"/>
  <c r="T1245" i="2"/>
  <c r="U1245" i="2" s="1"/>
  <c r="T1249" i="2"/>
  <c r="U1249" i="2" s="1"/>
  <c r="T1253" i="2"/>
  <c r="U1253" i="2" s="1"/>
  <c r="T1257" i="2"/>
  <c r="U1257" i="2" s="1"/>
  <c r="T1261" i="2"/>
  <c r="U1261" i="2" s="1"/>
  <c r="T1265" i="2"/>
  <c r="U1265" i="2" s="1"/>
  <c r="T1269" i="2"/>
  <c r="U1269" i="2" s="1"/>
  <c r="T1273" i="2"/>
  <c r="U1273" i="2" s="1"/>
  <c r="T1277" i="2"/>
  <c r="U1277" i="2" s="1"/>
  <c r="T1281" i="2"/>
  <c r="U1281" i="2" s="1"/>
  <c r="T1285" i="2"/>
  <c r="U1285" i="2" s="1"/>
  <c r="T1289" i="2"/>
  <c r="U1289" i="2" s="1"/>
  <c r="T1293" i="2"/>
  <c r="U1293" i="2" s="1"/>
  <c r="T1297" i="2"/>
  <c r="U1297" i="2" s="1"/>
  <c r="T1301" i="2"/>
  <c r="U1301" i="2" s="1"/>
  <c r="T1305" i="2"/>
  <c r="U1305" i="2" s="1"/>
  <c r="T1309" i="2"/>
  <c r="U1309" i="2" s="1"/>
  <c r="T1313" i="2"/>
  <c r="U1313" i="2" s="1"/>
  <c r="T1317" i="2"/>
  <c r="U1317" i="2" s="1"/>
  <c r="T1001" i="2"/>
  <c r="U1001" i="2" s="1"/>
  <c r="T1026" i="2"/>
  <c r="U1026" i="2" s="1"/>
  <c r="T1030" i="2"/>
  <c r="U1030" i="2" s="1"/>
  <c r="T1037" i="2"/>
  <c r="U1037" i="2" s="1"/>
  <c r="T1049" i="2"/>
  <c r="U1049" i="2" s="1"/>
  <c r="T1055" i="2"/>
  <c r="U1055" i="2" s="1"/>
  <c r="T1065" i="2"/>
  <c r="U1065" i="2" s="1"/>
  <c r="T1076" i="2"/>
  <c r="U1076" i="2" s="1"/>
  <c r="T1082" i="2"/>
  <c r="U1082" i="2" s="1"/>
  <c r="T1091" i="2"/>
  <c r="U1091" i="2" s="1"/>
  <c r="T1097" i="2"/>
  <c r="U1097" i="2" s="1"/>
  <c r="T1002" i="2"/>
  <c r="U1002" i="2" s="1"/>
  <c r="T1003" i="2"/>
  <c r="U1003" i="2" s="1"/>
  <c r="T1009" i="2"/>
  <c r="U1009" i="2" s="1"/>
  <c r="T1023" i="2"/>
  <c r="U1023" i="2" s="1"/>
  <c r="T1033" i="2"/>
  <c r="U1033" i="2" s="1"/>
  <c r="T1042" i="2"/>
  <c r="U1042" i="2" s="1"/>
  <c r="T1046" i="2"/>
  <c r="U1046" i="2" s="1"/>
  <c r="T1063" i="2"/>
  <c r="U1063" i="2" s="1"/>
  <c r="T1069" i="2"/>
  <c r="U1069" i="2" s="1"/>
  <c r="T1080" i="2"/>
  <c r="U1080" i="2" s="1"/>
  <c r="T1086" i="2"/>
  <c r="U1086" i="2" s="1"/>
  <c r="T1095" i="2"/>
  <c r="U1095" i="2" s="1"/>
  <c r="T1101" i="2"/>
  <c r="U1101" i="2" s="1"/>
  <c r="T1112" i="2"/>
  <c r="U1112" i="2" s="1"/>
  <c r="T1118" i="2"/>
  <c r="U1118" i="2" s="1"/>
  <c r="T1128" i="2"/>
  <c r="U1128" i="2" s="1"/>
  <c r="T1132" i="2"/>
  <c r="U1132" i="2" s="1"/>
  <c r="T1136" i="2"/>
  <c r="U1136" i="2" s="1"/>
  <c r="T1140" i="2"/>
  <c r="U1140" i="2" s="1"/>
  <c r="T1144" i="2"/>
  <c r="U1144" i="2" s="1"/>
  <c r="T1148" i="2"/>
  <c r="U1148" i="2" s="1"/>
  <c r="T1152" i="2"/>
  <c r="U1152" i="2" s="1"/>
  <c r="T1156" i="2"/>
  <c r="U1156" i="2" s="1"/>
  <c r="T1160" i="2"/>
  <c r="U1160" i="2" s="1"/>
  <c r="T1164" i="2"/>
  <c r="U1164" i="2" s="1"/>
  <c r="T1168" i="2"/>
  <c r="U1168" i="2" s="1"/>
  <c r="T1172" i="2"/>
  <c r="U1172" i="2" s="1"/>
  <c r="T1176" i="2"/>
  <c r="U1176" i="2" s="1"/>
  <c r="T1180" i="2"/>
  <c r="U1180" i="2" s="1"/>
  <c r="T1184" i="2"/>
  <c r="U1184" i="2" s="1"/>
  <c r="T1188" i="2"/>
  <c r="U1188" i="2" s="1"/>
  <c r="T1192" i="2"/>
  <c r="U1192" i="2" s="1"/>
  <c r="T1196" i="2"/>
  <c r="U1196" i="2" s="1"/>
  <c r="T1200" i="2"/>
  <c r="U1200" i="2" s="1"/>
  <c r="T1204" i="2"/>
  <c r="U1204" i="2" s="1"/>
  <c r="T1208" i="2"/>
  <c r="U1208" i="2" s="1"/>
  <c r="T1212" i="2"/>
  <c r="U1212" i="2" s="1"/>
  <c r="T1216" i="2"/>
  <c r="U1216" i="2" s="1"/>
  <c r="T1105" i="2"/>
  <c r="U1105" i="2" s="1"/>
  <c r="T1114" i="2"/>
  <c r="U1114" i="2" s="1"/>
  <c r="T1306" i="2"/>
  <c r="U1306" i="2" s="1"/>
  <c r="T1073" i="2"/>
  <c r="U1073" i="2" s="1"/>
  <c r="T1090" i="2"/>
  <c r="U1090" i="2" s="1"/>
  <c r="T1099" i="2"/>
  <c r="U1099" i="2" s="1"/>
  <c r="T1268" i="2"/>
  <c r="U1268" i="2" s="1"/>
  <c r="T1276" i="2"/>
  <c r="U1276" i="2" s="1"/>
  <c r="T1284" i="2"/>
  <c r="U1284" i="2" s="1"/>
  <c r="T1292" i="2"/>
  <c r="U1292" i="2" s="1"/>
  <c r="T1299" i="2"/>
  <c r="U1299" i="2" s="1"/>
  <c r="T1308" i="2"/>
  <c r="U1308" i="2" s="1"/>
  <c r="T1315" i="2"/>
  <c r="U1315" i="2" s="1"/>
  <c r="T1320" i="2"/>
  <c r="U1320" i="2" s="1"/>
  <c r="T1324" i="2"/>
  <c r="U1324" i="2" s="1"/>
  <c r="T1328" i="2"/>
  <c r="U1328" i="2" s="1"/>
  <c r="T1332" i="2"/>
  <c r="U1332" i="2" s="1"/>
  <c r="T1336" i="2"/>
  <c r="U1336" i="2" s="1"/>
  <c r="T1340" i="2"/>
  <c r="U1340" i="2" s="1"/>
  <c r="T1344" i="2"/>
  <c r="U1344" i="2" s="1"/>
  <c r="T1348" i="2"/>
  <c r="U1348" i="2" s="1"/>
  <c r="T1352" i="2"/>
  <c r="U1352" i="2" s="1"/>
  <c r="T1356" i="2"/>
  <c r="U1356" i="2" s="1"/>
  <c r="T1360" i="2"/>
  <c r="U1360" i="2" s="1"/>
  <c r="T1364" i="2"/>
  <c r="U1364" i="2" s="1"/>
  <c r="T1368" i="2"/>
  <c r="U1368" i="2" s="1"/>
  <c r="T1372" i="2"/>
  <c r="U1372" i="2" s="1"/>
  <c r="T1376" i="2"/>
  <c r="U1376" i="2" s="1"/>
  <c r="T1380" i="2"/>
  <c r="U1380" i="2" s="1"/>
  <c r="T1384" i="2"/>
  <c r="U1384" i="2" s="1"/>
  <c r="T1388" i="2"/>
  <c r="U1388" i="2" s="1"/>
  <c r="T1392" i="2"/>
  <c r="U1392" i="2" s="1"/>
  <c r="T1396" i="2"/>
  <c r="U1396" i="2" s="1"/>
  <c r="T1294" i="2"/>
  <c r="U1294" i="2" s="1"/>
  <c r="T1310" i="2"/>
  <c r="U1310" i="2" s="1"/>
  <c r="T1043" i="2"/>
  <c r="U1043" i="2" s="1"/>
  <c r="T1084" i="2"/>
  <c r="U1084" i="2" s="1"/>
  <c r="T1108" i="2"/>
  <c r="U1108" i="2" s="1"/>
  <c r="T1125" i="2"/>
  <c r="U1125" i="2" s="1"/>
  <c r="T1220" i="2"/>
  <c r="U1220" i="2" s="1"/>
  <c r="T1224" i="2"/>
  <c r="U1224" i="2" s="1"/>
  <c r="T1228" i="2"/>
  <c r="U1228" i="2" s="1"/>
  <c r="T1232" i="2"/>
  <c r="U1232" i="2" s="1"/>
  <c r="T1236" i="2"/>
  <c r="U1236" i="2" s="1"/>
  <c r="T1240" i="2"/>
  <c r="U1240" i="2" s="1"/>
  <c r="T1244" i="2"/>
  <c r="U1244" i="2" s="1"/>
  <c r="T1248" i="2"/>
  <c r="U1248" i="2" s="1"/>
  <c r="T1252" i="2"/>
  <c r="U1252" i="2" s="1"/>
  <c r="T1256" i="2"/>
  <c r="U1256" i="2" s="1"/>
  <c r="T1260" i="2"/>
  <c r="U1260" i="2" s="1"/>
  <c r="T1266" i="2"/>
  <c r="U1266" i="2" s="1"/>
  <c r="T1274" i="2"/>
  <c r="U1274" i="2" s="1"/>
  <c r="T1282" i="2"/>
  <c r="U1282" i="2" s="1"/>
  <c r="T1290" i="2"/>
  <c r="U1290" i="2" s="1"/>
  <c r="T1296" i="2"/>
  <c r="U1296" i="2" s="1"/>
  <c r="T1303" i="2"/>
  <c r="U1303" i="2" s="1"/>
  <c r="T1312" i="2"/>
  <c r="U1312" i="2" s="1"/>
  <c r="T1319" i="2"/>
  <c r="U1319" i="2" s="1"/>
  <c r="T1323" i="2"/>
  <c r="U1323" i="2" s="1"/>
  <c r="T1327" i="2"/>
  <c r="U1327" i="2" s="1"/>
  <c r="T1331" i="2"/>
  <c r="U1331" i="2" s="1"/>
  <c r="T1335" i="2"/>
  <c r="U1335" i="2" s="1"/>
  <c r="T1339" i="2"/>
  <c r="U1339" i="2" s="1"/>
  <c r="T1343" i="2"/>
  <c r="U1343" i="2" s="1"/>
  <c r="T1347" i="2"/>
  <c r="U1347" i="2" s="1"/>
  <c r="T1351" i="2"/>
  <c r="U1351" i="2" s="1"/>
  <c r="T1355" i="2"/>
  <c r="U1355" i="2" s="1"/>
  <c r="T1359" i="2"/>
  <c r="U1359" i="2" s="1"/>
  <c r="T1363" i="2"/>
  <c r="U1363" i="2" s="1"/>
  <c r="T1367" i="2"/>
  <c r="U1367" i="2" s="1"/>
  <c r="T1371" i="2"/>
  <c r="U1371" i="2" s="1"/>
  <c r="T1375" i="2"/>
  <c r="U1375" i="2" s="1"/>
  <c r="T1379" i="2"/>
  <c r="U1379" i="2" s="1"/>
  <c r="T1383" i="2"/>
  <c r="U1383" i="2" s="1"/>
  <c r="T1387" i="2"/>
  <c r="U1387" i="2" s="1"/>
  <c r="T1391" i="2"/>
  <c r="U1391" i="2" s="1"/>
  <c r="T1395" i="2"/>
  <c r="U1395" i="2" s="1"/>
  <c r="T1399" i="2"/>
  <c r="U1399" i="2" s="1"/>
  <c r="T1403" i="2"/>
  <c r="U1403" i="2" s="1"/>
  <c r="T1407" i="2"/>
  <c r="U1407" i="2" s="1"/>
  <c r="T1411" i="2"/>
  <c r="U1411" i="2" s="1"/>
  <c r="T1415" i="2"/>
  <c r="U1415" i="2" s="1"/>
  <c r="T1419" i="2"/>
  <c r="U1419" i="2" s="1"/>
  <c r="T1423" i="2"/>
  <c r="U1423" i="2" s="1"/>
  <c r="T1427" i="2"/>
  <c r="U1427" i="2" s="1"/>
  <c r="T1431" i="2"/>
  <c r="U1431" i="2" s="1"/>
  <c r="T1435" i="2"/>
  <c r="U1435" i="2" s="1"/>
  <c r="T1439" i="2"/>
  <c r="U1439" i="2" s="1"/>
  <c r="T1443" i="2"/>
  <c r="U1443" i="2" s="1"/>
  <c r="T1447" i="2"/>
  <c r="U1447" i="2" s="1"/>
  <c r="T1451" i="2"/>
  <c r="U1451" i="2" s="1"/>
  <c r="T1455" i="2"/>
  <c r="U1455" i="2" s="1"/>
  <c r="T1459" i="2"/>
  <c r="U1459" i="2" s="1"/>
  <c r="T1463" i="2"/>
  <c r="U1463" i="2" s="1"/>
  <c r="T1467" i="2"/>
  <c r="U1467" i="2" s="1"/>
  <c r="T1471" i="2"/>
  <c r="U1471" i="2" s="1"/>
  <c r="T1475" i="2"/>
  <c r="U1475" i="2" s="1"/>
  <c r="T1479" i="2"/>
  <c r="U1479" i="2" s="1"/>
  <c r="T1483" i="2"/>
  <c r="U1483" i="2" s="1"/>
  <c r="T1487" i="2"/>
  <c r="U1487" i="2" s="1"/>
  <c r="T1491" i="2"/>
  <c r="U1491" i="2" s="1"/>
  <c r="T1495" i="2"/>
  <c r="U1495" i="2" s="1"/>
  <c r="T1499" i="2"/>
  <c r="U1499" i="2" s="1"/>
  <c r="T1503" i="2"/>
  <c r="U1503" i="2" s="1"/>
  <c r="T1507" i="2"/>
  <c r="U1507" i="2" s="1"/>
  <c r="T1511" i="2"/>
  <c r="U1511" i="2" s="1"/>
  <c r="T1515" i="2"/>
  <c r="U1515" i="2" s="1"/>
  <c r="T1519" i="2"/>
  <c r="U1519" i="2" s="1"/>
  <c r="T1523" i="2"/>
  <c r="U1523" i="2" s="1"/>
  <c r="T1527" i="2"/>
  <c r="U1527" i="2" s="1"/>
  <c r="T1531" i="2"/>
  <c r="U1531" i="2" s="1"/>
  <c r="T1535" i="2"/>
  <c r="U1535" i="2" s="1"/>
  <c r="T1539" i="2"/>
  <c r="U1539" i="2" s="1"/>
  <c r="T1543" i="2"/>
  <c r="U1543" i="2" s="1"/>
  <c r="T1547" i="2"/>
  <c r="U1547" i="2" s="1"/>
  <c r="T1551" i="2"/>
  <c r="U1551" i="2" s="1"/>
  <c r="T1555" i="2"/>
  <c r="U1555" i="2" s="1"/>
  <c r="T1559" i="2"/>
  <c r="U1559" i="2" s="1"/>
  <c r="T1563" i="2"/>
  <c r="U1563" i="2" s="1"/>
  <c r="T1567" i="2"/>
  <c r="U1567" i="2" s="1"/>
  <c r="T1571" i="2"/>
  <c r="U1571" i="2" s="1"/>
  <c r="T1575" i="2"/>
  <c r="U1575" i="2" s="1"/>
  <c r="T1579" i="2"/>
  <c r="U1579" i="2" s="1"/>
  <c r="T1583" i="2"/>
  <c r="U1583" i="2" s="1"/>
  <c r="T1587" i="2"/>
  <c r="U1587" i="2" s="1"/>
  <c r="T1591" i="2"/>
  <c r="U1591" i="2" s="1"/>
  <c r="T904" i="2"/>
  <c r="U904" i="2" s="1"/>
  <c r="T1122" i="2"/>
  <c r="U1122" i="2" s="1"/>
  <c r="T1127" i="2"/>
  <c r="U1127" i="2" s="1"/>
  <c r="T1298" i="2"/>
  <c r="U1298" i="2" s="1"/>
  <c r="T1314" i="2"/>
  <c r="U1314" i="2" s="1"/>
  <c r="T1053" i="2"/>
  <c r="U1053" i="2" s="1"/>
  <c r="T1067" i="2"/>
  <c r="U1067" i="2" s="1"/>
  <c r="T1123" i="2"/>
  <c r="U1123" i="2" s="1"/>
  <c r="T1264" i="2"/>
  <c r="U1264" i="2" s="1"/>
  <c r="T1272" i="2"/>
  <c r="U1272" i="2" s="1"/>
  <c r="T1280" i="2"/>
  <c r="U1280" i="2" s="1"/>
  <c r="T1288" i="2"/>
  <c r="U1288" i="2" s="1"/>
  <c r="T1300" i="2"/>
  <c r="U1300" i="2" s="1"/>
  <c r="T1307" i="2"/>
  <c r="U1307" i="2" s="1"/>
  <c r="T1116" i="2"/>
  <c r="U1116" i="2" s="1"/>
  <c r="T1302" i="2"/>
  <c r="U1302" i="2" s="1"/>
  <c r="T1318" i="2"/>
  <c r="U1318" i="2" s="1"/>
  <c r="T1270" i="2"/>
  <c r="U1270" i="2" s="1"/>
  <c r="T1304" i="2"/>
  <c r="U1304" i="2" s="1"/>
  <c r="T1311" i="2"/>
  <c r="U1311" i="2" s="1"/>
  <c r="T1440" i="2"/>
  <c r="U1440" i="2" s="1"/>
  <c r="T1450" i="2"/>
  <c r="U1450" i="2" s="1"/>
  <c r="T1466" i="2"/>
  <c r="U1466" i="2" s="1"/>
  <c r="T1482" i="2"/>
  <c r="U1482" i="2" s="1"/>
  <c r="T1498" i="2"/>
  <c r="U1498" i="2" s="1"/>
  <c r="T1514" i="2"/>
  <c r="U1514" i="2" s="1"/>
  <c r="T1530" i="2"/>
  <c r="U1530" i="2" s="1"/>
  <c r="T1546" i="2"/>
  <c r="U1546" i="2" s="1"/>
  <c r="T1562" i="2"/>
  <c r="U1562" i="2" s="1"/>
  <c r="T1578" i="2"/>
  <c r="U1578" i="2" s="1"/>
  <c r="T1597" i="2"/>
  <c r="U1597" i="2" s="1"/>
  <c r="T1601" i="2"/>
  <c r="U1601" i="2" s="1"/>
  <c r="T1605" i="2"/>
  <c r="U1605" i="2" s="1"/>
  <c r="T1609" i="2"/>
  <c r="U1609" i="2" s="1"/>
  <c r="T1613" i="2"/>
  <c r="U1613" i="2" s="1"/>
  <c r="T1617" i="2"/>
  <c r="U1617" i="2" s="1"/>
  <c r="T1621" i="2"/>
  <c r="U1621" i="2" s="1"/>
  <c r="T1625" i="2"/>
  <c r="U1625" i="2" s="1"/>
  <c r="T1629" i="2"/>
  <c r="U1629" i="2" s="1"/>
  <c r="T1633" i="2"/>
  <c r="U1633" i="2" s="1"/>
  <c r="T1637" i="2"/>
  <c r="U1637" i="2" s="1"/>
  <c r="T1641" i="2"/>
  <c r="U1641" i="2" s="1"/>
  <c r="T1645" i="2"/>
  <c r="U1645" i="2" s="1"/>
  <c r="T1649" i="2"/>
  <c r="U1649" i="2" s="1"/>
  <c r="T1653" i="2"/>
  <c r="U1653" i="2" s="1"/>
  <c r="T1657" i="2"/>
  <c r="U1657" i="2" s="1"/>
  <c r="T1661" i="2"/>
  <c r="U1661" i="2" s="1"/>
  <c r="T1665" i="2"/>
  <c r="U1665" i="2" s="1"/>
  <c r="T1669" i="2"/>
  <c r="U1669" i="2" s="1"/>
  <c r="T1673" i="2"/>
  <c r="U1673" i="2" s="1"/>
  <c r="T1677" i="2"/>
  <c r="U1677" i="2" s="1"/>
  <c r="T1681" i="2"/>
  <c r="U1681" i="2" s="1"/>
  <c r="T1685" i="2"/>
  <c r="U1685" i="2" s="1"/>
  <c r="T1689" i="2"/>
  <c r="U1689" i="2" s="1"/>
  <c r="T1693" i="2"/>
  <c r="U1693" i="2" s="1"/>
  <c r="T1697" i="2"/>
  <c r="U1697" i="2" s="1"/>
  <c r="T1701" i="2"/>
  <c r="U1701" i="2" s="1"/>
  <c r="T1705" i="2"/>
  <c r="U1705" i="2" s="1"/>
  <c r="T1709" i="2"/>
  <c r="U1709" i="2" s="1"/>
  <c r="T1713" i="2"/>
  <c r="U1713" i="2" s="1"/>
  <c r="T1717" i="2"/>
  <c r="U1717" i="2" s="1"/>
  <c r="T1721" i="2"/>
  <c r="U1721" i="2" s="1"/>
  <c r="T1725" i="2"/>
  <c r="U1725" i="2" s="1"/>
  <c r="T1729" i="2"/>
  <c r="U1729" i="2" s="1"/>
  <c r="T1733" i="2"/>
  <c r="U1733" i="2" s="1"/>
  <c r="T1737" i="2"/>
  <c r="U1737" i="2" s="1"/>
  <c r="T1741" i="2"/>
  <c r="U1741" i="2" s="1"/>
  <c r="T1745" i="2"/>
  <c r="U1745" i="2" s="1"/>
  <c r="T1749" i="2"/>
  <c r="U1749" i="2" s="1"/>
  <c r="T1753" i="2"/>
  <c r="U1753" i="2" s="1"/>
  <c r="T1757" i="2"/>
  <c r="U1757" i="2" s="1"/>
  <c r="T1761" i="2"/>
  <c r="U1761" i="2" s="1"/>
  <c r="T1765" i="2"/>
  <c r="U1765" i="2" s="1"/>
  <c r="T1769" i="2"/>
  <c r="U1769" i="2" s="1"/>
  <c r="T1773" i="2"/>
  <c r="U1773" i="2" s="1"/>
  <c r="T1777" i="2"/>
  <c r="U1777" i="2" s="1"/>
  <c r="T1781" i="2"/>
  <c r="U1781" i="2" s="1"/>
  <c r="T1785" i="2"/>
  <c r="U1785" i="2" s="1"/>
  <c r="T1789" i="2"/>
  <c r="U1789" i="2" s="1"/>
  <c r="T1793" i="2"/>
  <c r="U1793" i="2" s="1"/>
  <c r="T1797" i="2"/>
  <c r="U1797" i="2" s="1"/>
  <c r="T1801" i="2"/>
  <c r="U1801" i="2" s="1"/>
  <c r="T1278" i="2"/>
  <c r="U1278" i="2" s="1"/>
  <c r="T1404" i="2"/>
  <c r="U1404" i="2" s="1"/>
  <c r="T1412" i="2"/>
  <c r="U1412" i="2" s="1"/>
  <c r="T1420" i="2"/>
  <c r="U1420" i="2" s="1"/>
  <c r="T1428" i="2"/>
  <c r="U1428" i="2" s="1"/>
  <c r="T1436" i="2"/>
  <c r="U1436" i="2" s="1"/>
  <c r="T1444" i="2"/>
  <c r="U1444" i="2" s="1"/>
  <c r="T1453" i="2"/>
  <c r="U1453" i="2" s="1"/>
  <c r="T1460" i="2"/>
  <c r="U1460" i="2" s="1"/>
  <c r="T1469" i="2"/>
  <c r="U1469" i="2" s="1"/>
  <c r="T1476" i="2"/>
  <c r="U1476" i="2" s="1"/>
  <c r="T1485" i="2"/>
  <c r="U1485" i="2" s="1"/>
  <c r="T1492" i="2"/>
  <c r="U1492" i="2" s="1"/>
  <c r="T1501" i="2"/>
  <c r="U1501" i="2" s="1"/>
  <c r="T1508" i="2"/>
  <c r="U1508" i="2" s="1"/>
  <c r="T1517" i="2"/>
  <c r="U1517" i="2" s="1"/>
  <c r="T1524" i="2"/>
  <c r="U1524" i="2" s="1"/>
  <c r="T1533" i="2"/>
  <c r="U1533" i="2" s="1"/>
  <c r="T1540" i="2"/>
  <c r="U1540" i="2" s="1"/>
  <c r="T1549" i="2"/>
  <c r="U1549" i="2" s="1"/>
  <c r="T1556" i="2"/>
  <c r="U1556" i="2" s="1"/>
  <c r="T1565" i="2"/>
  <c r="U1565" i="2" s="1"/>
  <c r="T1572" i="2"/>
  <c r="U1572" i="2" s="1"/>
  <c r="T1581" i="2"/>
  <c r="U1581" i="2" s="1"/>
  <c r="T1588" i="2"/>
  <c r="U1588" i="2" s="1"/>
  <c r="T1594" i="2"/>
  <c r="U1594" i="2" s="1"/>
  <c r="T1010" i="2"/>
  <c r="U1010" i="2" s="1"/>
  <c r="T1286" i="2"/>
  <c r="U1286" i="2" s="1"/>
  <c r="T1454" i="2"/>
  <c r="U1454" i="2" s="1"/>
  <c r="T1470" i="2"/>
  <c r="U1470" i="2" s="1"/>
  <c r="T1486" i="2"/>
  <c r="U1486" i="2" s="1"/>
  <c r="T1502" i="2"/>
  <c r="U1502" i="2" s="1"/>
  <c r="T1518" i="2"/>
  <c r="U1518" i="2" s="1"/>
  <c r="T1534" i="2"/>
  <c r="U1534" i="2" s="1"/>
  <c r="T1550" i="2"/>
  <c r="U1550" i="2" s="1"/>
  <c r="T1566" i="2"/>
  <c r="U1566" i="2" s="1"/>
  <c r="T1582" i="2"/>
  <c r="U1582" i="2" s="1"/>
  <c r="T1600" i="2"/>
  <c r="U1600" i="2" s="1"/>
  <c r="T1604" i="2"/>
  <c r="U1604" i="2" s="1"/>
  <c r="T1608" i="2"/>
  <c r="U1608" i="2" s="1"/>
  <c r="T1612" i="2"/>
  <c r="U1612" i="2" s="1"/>
  <c r="T1616" i="2"/>
  <c r="U1616" i="2" s="1"/>
  <c r="T1620" i="2"/>
  <c r="U1620" i="2" s="1"/>
  <c r="T1624" i="2"/>
  <c r="U1624" i="2" s="1"/>
  <c r="T1628" i="2"/>
  <c r="U1628" i="2" s="1"/>
  <c r="T1632" i="2"/>
  <c r="U1632" i="2" s="1"/>
  <c r="T1636" i="2"/>
  <c r="U1636" i="2" s="1"/>
  <c r="T1640" i="2"/>
  <c r="U1640" i="2" s="1"/>
  <c r="T1644" i="2"/>
  <c r="U1644" i="2" s="1"/>
  <c r="T1648" i="2"/>
  <c r="U1648" i="2" s="1"/>
  <c r="T1652" i="2"/>
  <c r="U1652" i="2" s="1"/>
  <c r="T1656" i="2"/>
  <c r="U1656" i="2" s="1"/>
  <c r="T1660" i="2"/>
  <c r="U1660" i="2" s="1"/>
  <c r="T1664" i="2"/>
  <c r="U1664" i="2" s="1"/>
  <c r="T1668" i="2"/>
  <c r="U1668" i="2" s="1"/>
  <c r="T1672" i="2"/>
  <c r="U1672" i="2" s="1"/>
  <c r="T1676" i="2"/>
  <c r="U1676" i="2" s="1"/>
  <c r="T1680" i="2"/>
  <c r="U1680" i="2" s="1"/>
  <c r="T1684" i="2"/>
  <c r="U1684" i="2" s="1"/>
  <c r="T1688" i="2"/>
  <c r="U1688" i="2" s="1"/>
  <c r="T1692" i="2"/>
  <c r="U1692" i="2" s="1"/>
  <c r="T1696" i="2"/>
  <c r="U1696" i="2" s="1"/>
  <c r="T1700" i="2"/>
  <c r="U1700" i="2" s="1"/>
  <c r="T1704" i="2"/>
  <c r="U1704" i="2" s="1"/>
  <c r="T1708" i="2"/>
  <c r="U1708" i="2" s="1"/>
  <c r="T1712" i="2"/>
  <c r="U1712" i="2" s="1"/>
  <c r="T1716" i="2"/>
  <c r="U1716" i="2" s="1"/>
  <c r="T1720" i="2"/>
  <c r="U1720" i="2" s="1"/>
  <c r="T1724" i="2"/>
  <c r="U1724" i="2" s="1"/>
  <c r="T1728" i="2"/>
  <c r="U1728" i="2" s="1"/>
  <c r="T1732" i="2"/>
  <c r="U1732" i="2" s="1"/>
  <c r="T1736" i="2"/>
  <c r="U1736" i="2" s="1"/>
  <c r="T1295" i="2"/>
  <c r="U1295" i="2" s="1"/>
  <c r="T1321" i="2"/>
  <c r="U1321" i="2" s="1"/>
  <c r="T1322" i="2"/>
  <c r="U1322" i="2" s="1"/>
  <c r="T1325" i="2"/>
  <c r="U1325" i="2" s="1"/>
  <c r="T1326" i="2"/>
  <c r="U1326" i="2" s="1"/>
  <c r="T1329" i="2"/>
  <c r="U1329" i="2" s="1"/>
  <c r="T1330" i="2"/>
  <c r="U1330" i="2" s="1"/>
  <c r="T1333" i="2"/>
  <c r="U1333" i="2" s="1"/>
  <c r="T1334" i="2"/>
  <c r="U1334" i="2" s="1"/>
  <c r="T1337" i="2"/>
  <c r="U1337" i="2" s="1"/>
  <c r="T1338" i="2"/>
  <c r="U1338" i="2" s="1"/>
  <c r="T1341" i="2"/>
  <c r="U1341" i="2" s="1"/>
  <c r="T1342" i="2"/>
  <c r="U1342" i="2" s="1"/>
  <c r="T1345" i="2"/>
  <c r="U1345" i="2" s="1"/>
  <c r="T1346" i="2"/>
  <c r="U1346" i="2" s="1"/>
  <c r="T1349" i="2"/>
  <c r="U1349" i="2" s="1"/>
  <c r="T1350" i="2"/>
  <c r="U1350" i="2" s="1"/>
  <c r="T1353" i="2"/>
  <c r="U1353" i="2" s="1"/>
  <c r="T1354" i="2"/>
  <c r="U1354" i="2" s="1"/>
  <c r="T1357" i="2"/>
  <c r="U1357" i="2" s="1"/>
  <c r="T1358" i="2"/>
  <c r="U1358" i="2" s="1"/>
  <c r="T1361" i="2"/>
  <c r="U1361" i="2" s="1"/>
  <c r="T1362" i="2"/>
  <c r="U1362" i="2" s="1"/>
  <c r="T1365" i="2"/>
  <c r="U1365" i="2" s="1"/>
  <c r="T1366" i="2"/>
  <c r="U1366" i="2" s="1"/>
  <c r="T1369" i="2"/>
  <c r="U1369" i="2" s="1"/>
  <c r="T1370" i="2"/>
  <c r="U1370" i="2" s="1"/>
  <c r="T1373" i="2"/>
  <c r="U1373" i="2" s="1"/>
  <c r="T1374" i="2"/>
  <c r="U1374" i="2" s="1"/>
  <c r="T1377" i="2"/>
  <c r="U1377" i="2" s="1"/>
  <c r="T1378" i="2"/>
  <c r="U1378" i="2" s="1"/>
  <c r="T1381" i="2"/>
  <c r="U1381" i="2" s="1"/>
  <c r="T1382" i="2"/>
  <c r="U1382" i="2" s="1"/>
  <c r="T1385" i="2"/>
  <c r="U1385" i="2" s="1"/>
  <c r="T1386" i="2"/>
  <c r="U1386" i="2" s="1"/>
  <c r="T1389" i="2"/>
  <c r="U1389" i="2" s="1"/>
  <c r="T1390" i="2"/>
  <c r="U1390" i="2" s="1"/>
  <c r="T1393" i="2"/>
  <c r="U1393" i="2" s="1"/>
  <c r="T1394" i="2"/>
  <c r="U1394" i="2" s="1"/>
  <c r="T1397" i="2"/>
  <c r="U1397" i="2" s="1"/>
  <c r="T1398" i="2"/>
  <c r="U1398" i="2" s="1"/>
  <c r="T1405" i="2"/>
  <c r="U1405" i="2" s="1"/>
  <c r="T1406" i="2"/>
  <c r="U1406" i="2" s="1"/>
  <c r="T1413" i="2"/>
  <c r="U1413" i="2" s="1"/>
  <c r="T1414" i="2"/>
  <c r="U1414" i="2" s="1"/>
  <c r="T1421" i="2"/>
  <c r="U1421" i="2" s="1"/>
  <c r="T1422" i="2"/>
  <c r="U1422" i="2" s="1"/>
  <c r="T1429" i="2"/>
  <c r="U1429" i="2" s="1"/>
  <c r="T1430" i="2"/>
  <c r="U1430" i="2" s="1"/>
  <c r="T1437" i="2"/>
  <c r="U1437" i="2" s="1"/>
  <c r="T1441" i="2"/>
  <c r="U1441" i="2" s="1"/>
  <c r="T1448" i="2"/>
  <c r="U1448" i="2" s="1"/>
  <c r="T1457" i="2"/>
  <c r="U1457" i="2" s="1"/>
  <c r="T1464" i="2"/>
  <c r="U1464" i="2" s="1"/>
  <c r="T1473" i="2"/>
  <c r="U1473" i="2" s="1"/>
  <c r="T1480" i="2"/>
  <c r="U1480" i="2" s="1"/>
  <c r="T1489" i="2"/>
  <c r="U1489" i="2" s="1"/>
  <c r="T1496" i="2"/>
  <c r="U1496" i="2" s="1"/>
  <c r="T1505" i="2"/>
  <c r="U1505" i="2" s="1"/>
  <c r="T1512" i="2"/>
  <c r="U1512" i="2" s="1"/>
  <c r="T1521" i="2"/>
  <c r="U1521" i="2" s="1"/>
  <c r="T1528" i="2"/>
  <c r="U1528" i="2" s="1"/>
  <c r="T1537" i="2"/>
  <c r="U1537" i="2" s="1"/>
  <c r="T1544" i="2"/>
  <c r="U1544" i="2" s="1"/>
  <c r="T1553" i="2"/>
  <c r="U1553" i="2" s="1"/>
  <c r="T1560" i="2"/>
  <c r="U1560" i="2" s="1"/>
  <c r="T1569" i="2"/>
  <c r="U1569" i="2" s="1"/>
  <c r="T1576" i="2"/>
  <c r="U1576" i="2" s="1"/>
  <c r="T1585" i="2"/>
  <c r="U1585" i="2" s="1"/>
  <c r="T1592" i="2"/>
  <c r="U1592" i="2" s="1"/>
  <c r="T1596" i="2"/>
  <c r="U1596" i="2" s="1"/>
  <c r="T1516" i="2"/>
  <c r="U1516" i="2" s="1"/>
  <c r="T1532" i="2"/>
  <c r="U1532" i="2" s="1"/>
  <c r="T1557" i="2"/>
  <c r="U1557" i="2" s="1"/>
  <c r="T1564" i="2"/>
  <c r="U1564" i="2" s="1"/>
  <c r="T1580" i="2"/>
  <c r="U1580" i="2" s="1"/>
  <c r="T1438" i="2"/>
  <c r="U1438" i="2" s="1"/>
  <c r="T1442" i="2"/>
  <c r="U1442" i="2" s="1"/>
  <c r="T1458" i="2"/>
  <c r="U1458" i="2" s="1"/>
  <c r="T1474" i="2"/>
  <c r="U1474" i="2" s="1"/>
  <c r="T1490" i="2"/>
  <c r="U1490" i="2" s="1"/>
  <c r="T1506" i="2"/>
  <c r="U1506" i="2" s="1"/>
  <c r="T1522" i="2"/>
  <c r="U1522" i="2" s="1"/>
  <c r="T1538" i="2"/>
  <c r="U1538" i="2" s="1"/>
  <c r="T1554" i="2"/>
  <c r="U1554" i="2" s="1"/>
  <c r="T1570" i="2"/>
  <c r="U1570" i="2" s="1"/>
  <c r="T1586" i="2"/>
  <c r="U1586" i="2" s="1"/>
  <c r="T1599" i="2"/>
  <c r="U1599" i="2" s="1"/>
  <c r="T1603" i="2"/>
  <c r="U1603" i="2" s="1"/>
  <c r="T1607" i="2"/>
  <c r="U1607" i="2" s="1"/>
  <c r="T1611" i="2"/>
  <c r="U1611" i="2" s="1"/>
  <c r="T1615" i="2"/>
  <c r="U1615" i="2" s="1"/>
  <c r="T1619" i="2"/>
  <c r="U1619" i="2" s="1"/>
  <c r="T1623" i="2"/>
  <c r="U1623" i="2" s="1"/>
  <c r="T1627" i="2"/>
  <c r="U1627" i="2" s="1"/>
  <c r="T1631" i="2"/>
  <c r="U1631" i="2" s="1"/>
  <c r="T1635" i="2"/>
  <c r="U1635" i="2" s="1"/>
  <c r="T1639" i="2"/>
  <c r="U1639" i="2" s="1"/>
  <c r="T1643" i="2"/>
  <c r="U1643" i="2" s="1"/>
  <c r="T1647" i="2"/>
  <c r="U1647" i="2" s="1"/>
  <c r="T1651" i="2"/>
  <c r="U1651" i="2" s="1"/>
  <c r="T1655" i="2"/>
  <c r="U1655" i="2" s="1"/>
  <c r="T1659" i="2"/>
  <c r="U1659" i="2" s="1"/>
  <c r="T1663" i="2"/>
  <c r="U1663" i="2" s="1"/>
  <c r="T1667" i="2"/>
  <c r="U1667" i="2" s="1"/>
  <c r="T1671" i="2"/>
  <c r="U1671" i="2" s="1"/>
  <c r="T1675" i="2"/>
  <c r="U1675" i="2" s="1"/>
  <c r="T1679" i="2"/>
  <c r="U1679" i="2" s="1"/>
  <c r="T1683" i="2"/>
  <c r="U1683" i="2" s="1"/>
  <c r="T1687" i="2"/>
  <c r="U1687" i="2" s="1"/>
  <c r="T1691" i="2"/>
  <c r="U1691" i="2" s="1"/>
  <c r="T1695" i="2"/>
  <c r="U1695" i="2" s="1"/>
  <c r="T1699" i="2"/>
  <c r="U1699" i="2" s="1"/>
  <c r="T1703" i="2"/>
  <c r="U1703" i="2" s="1"/>
  <c r="T1707" i="2"/>
  <c r="U1707" i="2" s="1"/>
  <c r="T1711" i="2"/>
  <c r="U1711" i="2" s="1"/>
  <c r="T1715" i="2"/>
  <c r="U1715" i="2" s="1"/>
  <c r="T1719" i="2"/>
  <c r="U1719" i="2" s="1"/>
  <c r="T1723" i="2"/>
  <c r="U1723" i="2" s="1"/>
  <c r="T1727" i="2"/>
  <c r="U1727" i="2" s="1"/>
  <c r="T1731" i="2"/>
  <c r="U1731" i="2" s="1"/>
  <c r="T1735" i="2"/>
  <c r="U1735" i="2" s="1"/>
  <c r="T1739" i="2"/>
  <c r="U1739" i="2" s="1"/>
  <c r="T1743" i="2"/>
  <c r="U1743" i="2" s="1"/>
  <c r="T1747" i="2"/>
  <c r="U1747" i="2" s="1"/>
  <c r="T1751" i="2"/>
  <c r="U1751" i="2" s="1"/>
  <c r="T1755" i="2"/>
  <c r="U1755" i="2" s="1"/>
  <c r="T1759" i="2"/>
  <c r="U1759" i="2" s="1"/>
  <c r="T1763" i="2"/>
  <c r="U1763" i="2" s="1"/>
  <c r="T1767" i="2"/>
  <c r="U1767" i="2" s="1"/>
  <c r="T1771" i="2"/>
  <c r="U1771" i="2" s="1"/>
  <c r="T1775" i="2"/>
  <c r="U1775" i="2" s="1"/>
  <c r="T1779" i="2"/>
  <c r="U1779" i="2" s="1"/>
  <c r="T1783" i="2"/>
  <c r="U1783" i="2" s="1"/>
  <c r="T1787" i="2"/>
  <c r="U1787" i="2" s="1"/>
  <c r="T1791" i="2"/>
  <c r="U1791" i="2" s="1"/>
  <c r="T1795" i="2"/>
  <c r="U1795" i="2" s="1"/>
  <c r="T1799" i="2"/>
  <c r="U1799" i="2" s="1"/>
  <c r="T1445" i="2"/>
  <c r="U1445" i="2" s="1"/>
  <c r="T1477" i="2"/>
  <c r="U1477" i="2" s="1"/>
  <c r="T1484" i="2"/>
  <c r="U1484" i="2" s="1"/>
  <c r="T1509" i="2"/>
  <c r="U1509" i="2" s="1"/>
  <c r="T1525" i="2"/>
  <c r="U1525" i="2" s="1"/>
  <c r="T1541" i="2"/>
  <c r="U1541" i="2" s="1"/>
  <c r="T1548" i="2"/>
  <c r="U1548" i="2" s="1"/>
  <c r="T1573" i="2"/>
  <c r="U1573" i="2" s="1"/>
  <c r="T1589" i="2"/>
  <c r="U1589" i="2" s="1"/>
  <c r="T1316" i="2"/>
  <c r="U1316" i="2" s="1"/>
  <c r="T1400" i="2"/>
  <c r="U1400" i="2" s="1"/>
  <c r="T1408" i="2"/>
  <c r="U1408" i="2" s="1"/>
  <c r="T1416" i="2"/>
  <c r="U1416" i="2" s="1"/>
  <c r="T1424" i="2"/>
  <c r="U1424" i="2" s="1"/>
  <c r="T1432" i="2"/>
  <c r="U1432" i="2" s="1"/>
  <c r="T1452" i="2"/>
  <c r="U1452" i="2" s="1"/>
  <c r="T1461" i="2"/>
  <c r="U1461" i="2" s="1"/>
  <c r="T1468" i="2"/>
  <c r="U1468" i="2" s="1"/>
  <c r="T1493" i="2"/>
  <c r="U1493" i="2" s="1"/>
  <c r="T1500" i="2"/>
  <c r="U1500" i="2" s="1"/>
  <c r="T1446" i="2"/>
  <c r="U1446" i="2" s="1"/>
  <c r="T1462" i="2"/>
  <c r="U1462" i="2" s="1"/>
  <c r="T1478" i="2"/>
  <c r="U1478" i="2" s="1"/>
  <c r="T1494" i="2"/>
  <c r="U1494" i="2" s="1"/>
  <c r="T1510" i="2"/>
  <c r="U1510" i="2" s="1"/>
  <c r="T1526" i="2"/>
  <c r="U1526" i="2" s="1"/>
  <c r="T1542" i="2"/>
  <c r="U1542" i="2" s="1"/>
  <c r="T1558" i="2"/>
  <c r="U1558" i="2" s="1"/>
  <c r="T1574" i="2"/>
  <c r="U1574" i="2" s="1"/>
  <c r="T1590" i="2"/>
  <c r="U1590" i="2" s="1"/>
  <c r="T1595" i="2"/>
  <c r="U1595" i="2" s="1"/>
  <c r="T1598" i="2"/>
  <c r="U1598" i="2" s="1"/>
  <c r="T1602" i="2"/>
  <c r="U1602" i="2" s="1"/>
  <c r="T1606" i="2"/>
  <c r="U1606" i="2" s="1"/>
  <c r="T1610" i="2"/>
  <c r="U1610" i="2" s="1"/>
  <c r="T1614" i="2"/>
  <c r="U1614" i="2" s="1"/>
  <c r="T1618" i="2"/>
  <c r="U1618" i="2" s="1"/>
  <c r="T1622" i="2"/>
  <c r="U1622" i="2" s="1"/>
  <c r="T1626" i="2"/>
  <c r="U1626" i="2" s="1"/>
  <c r="T1630" i="2"/>
  <c r="U1630" i="2" s="1"/>
  <c r="T1634" i="2"/>
  <c r="U1634" i="2" s="1"/>
  <c r="T1638" i="2"/>
  <c r="U1638" i="2" s="1"/>
  <c r="T1642" i="2"/>
  <c r="U1642" i="2" s="1"/>
  <c r="T1646" i="2"/>
  <c r="U1646" i="2" s="1"/>
  <c r="T1650" i="2"/>
  <c r="U1650" i="2" s="1"/>
  <c r="T1654" i="2"/>
  <c r="U1654" i="2" s="1"/>
  <c r="T1658" i="2"/>
  <c r="U1658" i="2" s="1"/>
  <c r="T1662" i="2"/>
  <c r="U1662" i="2" s="1"/>
  <c r="T1666" i="2"/>
  <c r="U1666" i="2" s="1"/>
  <c r="T1670" i="2"/>
  <c r="U1670" i="2" s="1"/>
  <c r="T1674" i="2"/>
  <c r="U1674" i="2" s="1"/>
  <c r="T1678" i="2"/>
  <c r="U1678" i="2" s="1"/>
  <c r="T1682" i="2"/>
  <c r="U1682" i="2" s="1"/>
  <c r="T1686" i="2"/>
  <c r="U1686" i="2" s="1"/>
  <c r="T1690" i="2"/>
  <c r="U1690" i="2" s="1"/>
  <c r="T1694" i="2"/>
  <c r="U1694" i="2" s="1"/>
  <c r="T1698" i="2"/>
  <c r="U1698" i="2" s="1"/>
  <c r="T1702" i="2"/>
  <c r="U1702" i="2" s="1"/>
  <c r="T1706" i="2"/>
  <c r="U1706" i="2" s="1"/>
  <c r="T1710" i="2"/>
  <c r="U1710" i="2" s="1"/>
  <c r="T1714" i="2"/>
  <c r="U1714" i="2" s="1"/>
  <c r="T1718" i="2"/>
  <c r="U1718" i="2" s="1"/>
  <c r="T1722" i="2"/>
  <c r="U1722" i="2" s="1"/>
  <c r="T1726" i="2"/>
  <c r="U1726" i="2" s="1"/>
  <c r="T1730" i="2"/>
  <c r="U1730" i="2" s="1"/>
  <c r="T1734" i="2"/>
  <c r="U1734" i="2" s="1"/>
  <c r="T1738" i="2"/>
  <c r="U1738" i="2" s="1"/>
  <c r="T1742" i="2"/>
  <c r="U1742" i="2" s="1"/>
  <c r="T1746" i="2"/>
  <c r="U1746" i="2" s="1"/>
  <c r="T1750" i="2"/>
  <c r="U1750" i="2" s="1"/>
  <c r="T1754" i="2"/>
  <c r="U1754" i="2" s="1"/>
  <c r="T1222" i="2"/>
  <c r="U1222" i="2" s="1"/>
  <c r="T1254" i="2"/>
  <c r="U1254" i="2" s="1"/>
  <c r="T1402" i="2"/>
  <c r="U1402" i="2" s="1"/>
  <c r="T1410" i="2"/>
  <c r="U1410" i="2" s="1"/>
  <c r="T1418" i="2"/>
  <c r="U1418" i="2" s="1"/>
  <c r="T1426" i="2"/>
  <c r="U1426" i="2" s="1"/>
  <c r="T1434" i="2"/>
  <c r="U1434" i="2" s="1"/>
  <c r="T1465" i="2"/>
  <c r="U1465" i="2" s="1"/>
  <c r="T1472" i="2"/>
  <c r="U1472" i="2" s="1"/>
  <c r="T1756" i="2"/>
  <c r="U1756" i="2" s="1"/>
  <c r="T1760" i="2"/>
  <c r="U1760" i="2" s="1"/>
  <c r="T1764" i="2"/>
  <c r="U1764" i="2" s="1"/>
  <c r="T1768" i="2"/>
  <c r="U1768" i="2" s="1"/>
  <c r="T1772" i="2"/>
  <c r="U1772" i="2" s="1"/>
  <c r="T1776" i="2"/>
  <c r="U1776" i="2" s="1"/>
  <c r="T1780" i="2"/>
  <c r="U1780" i="2" s="1"/>
  <c r="T1784" i="2"/>
  <c r="U1784" i="2" s="1"/>
  <c r="T1788" i="2"/>
  <c r="U1788" i="2" s="1"/>
  <c r="T1792" i="2"/>
  <c r="U1792" i="2" s="1"/>
  <c r="T1796" i="2"/>
  <c r="U1796" i="2" s="1"/>
  <c r="T1800" i="2"/>
  <c r="U1800" i="2" s="1"/>
  <c r="T1250" i="2"/>
  <c r="U1250" i="2" s="1"/>
  <c r="T1401" i="2"/>
  <c r="U1401" i="2" s="1"/>
  <c r="T1409" i="2"/>
  <c r="U1409" i="2" s="1"/>
  <c r="T1417" i="2"/>
  <c r="U1417" i="2" s="1"/>
  <c r="T1425" i="2"/>
  <c r="U1425" i="2" s="1"/>
  <c r="T1433" i="2"/>
  <c r="U1433" i="2" s="1"/>
  <c r="T1481" i="2"/>
  <c r="U1481" i="2" s="1"/>
  <c r="T1488" i="2"/>
  <c r="U1488" i="2" s="1"/>
  <c r="T1561" i="2"/>
  <c r="U1561" i="2" s="1"/>
  <c r="T1568" i="2"/>
  <c r="U1568" i="2" s="1"/>
  <c r="T1246" i="2"/>
  <c r="U1246" i="2" s="1"/>
  <c r="T1497" i="2"/>
  <c r="U1497" i="2" s="1"/>
  <c r="T1504" i="2"/>
  <c r="U1504" i="2" s="1"/>
  <c r="T1593" i="2"/>
  <c r="U1593" i="2" s="1"/>
  <c r="T1748" i="2"/>
  <c r="U1748" i="2" s="1"/>
  <c r="T1242" i="2"/>
  <c r="U1242" i="2" s="1"/>
  <c r="T1513" i="2"/>
  <c r="U1513" i="2" s="1"/>
  <c r="T1520" i="2"/>
  <c r="U1520" i="2" s="1"/>
  <c r="T1758" i="2"/>
  <c r="U1758" i="2" s="1"/>
  <c r="T1762" i="2"/>
  <c r="U1762" i="2" s="1"/>
  <c r="T1770" i="2"/>
  <c r="U1770" i="2" s="1"/>
  <c r="T1778" i="2"/>
  <c r="U1778" i="2" s="1"/>
  <c r="T1782" i="2"/>
  <c r="U1782" i="2" s="1"/>
  <c r="T1794" i="2"/>
  <c r="U1794" i="2" s="1"/>
  <c r="T1798" i="2"/>
  <c r="U1798" i="2" s="1"/>
  <c r="T1802" i="2"/>
  <c r="U1802" i="2" s="1"/>
  <c r="T1552" i="2"/>
  <c r="U1552" i="2" s="1"/>
  <c r="T1584" i="2"/>
  <c r="U1584" i="2" s="1"/>
  <c r="T1752" i="2"/>
  <c r="U1752" i="2" s="1"/>
  <c r="T1238" i="2"/>
  <c r="U1238" i="2" s="1"/>
  <c r="T1529" i="2"/>
  <c r="U1529" i="2" s="1"/>
  <c r="T1536" i="2"/>
  <c r="U1536" i="2" s="1"/>
  <c r="T1740" i="2"/>
  <c r="U1740" i="2" s="1"/>
  <c r="T1766" i="2"/>
  <c r="U1766" i="2" s="1"/>
  <c r="T1774" i="2"/>
  <c r="U1774" i="2" s="1"/>
  <c r="T1786" i="2"/>
  <c r="U1786" i="2" s="1"/>
  <c r="T1790" i="2"/>
  <c r="U1790" i="2" s="1"/>
  <c r="T1744" i="2"/>
  <c r="U1744" i="2" s="1"/>
  <c r="T1234" i="2"/>
  <c r="U1234" i="2" s="1"/>
  <c r="T1545" i="2"/>
  <c r="U1545" i="2" s="1"/>
  <c r="T1577" i="2"/>
  <c r="U1577" i="2" s="1"/>
  <c r="T1230" i="2"/>
  <c r="U1230" i="2" s="1"/>
  <c r="T1262" i="2"/>
  <c r="U1262" i="2" s="1"/>
  <c r="T1226" i="2"/>
  <c r="U1226" i="2" s="1"/>
  <c r="T1258" i="2"/>
  <c r="U1258" i="2" s="1"/>
  <c r="T1449" i="2"/>
  <c r="U1449" i="2" s="1"/>
  <c r="T1456" i="2"/>
  <c r="U1456" i="2" s="1"/>
  <c r="S3" i="2"/>
  <c r="T2" i="2"/>
  <c r="T3" i="2"/>
  <c r="U3" i="2" s="1"/>
  <c r="C5" i="9" l="1"/>
  <c r="U2" i="2"/>
  <c r="C12" i="9"/>
  <c r="F11" i="9" s="1"/>
  <c r="C11" i="9"/>
  <c r="C4" i="9"/>
  <c r="C6" i="9" l="1"/>
  <c r="C19" i="9"/>
  <c r="F29" i="9" s="1"/>
  <c r="B26" i="9"/>
  <c r="F23" i="9" s="1"/>
  <c r="B28" i="9"/>
  <c r="F6" i="9" l="1"/>
  <c r="F18" i="9" s="1"/>
  <c r="F28" i="9"/>
  <c r="C18" i="9"/>
  <c r="F31" i="9" s="1"/>
  <c r="C22" i="9"/>
  <c r="C23" i="9"/>
  <c r="F4" i="9"/>
  <c r="F17" i="9" s="1"/>
  <c r="F25" i="9" l="1"/>
  <c r="F20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<sst xmlns="http://schemas.openxmlformats.org/spreadsheetml/2006/main" count="1904" uniqueCount="91">
  <si>
    <t>Rolling Resistance Coefficient</t>
  </si>
  <si>
    <t>V1 (m/s)</t>
  </si>
  <si>
    <t>V2 (m/s)</t>
  </si>
  <si>
    <t>Aero Resistance (N)</t>
  </si>
  <si>
    <t>dt (s)</t>
  </si>
  <si>
    <t>Mean Velocity (m/s)</t>
  </si>
  <si>
    <t>Ducati Panigale 1199</t>
  </si>
  <si>
    <t>V1 (km/h)</t>
  </si>
  <si>
    <t>V2 (Km/h)</t>
  </si>
  <si>
    <t>Coefficient of Aerodynamic Drag</t>
  </si>
  <si>
    <t>Air Density (Kg/m³)</t>
  </si>
  <si>
    <t>Phase</t>
  </si>
  <si>
    <t>Low</t>
  </si>
  <si>
    <t>Middle</t>
  </si>
  <si>
    <t>High</t>
  </si>
  <si>
    <t>Extra-high</t>
  </si>
  <si>
    <t>Rotational Inertia Factor</t>
  </si>
  <si>
    <t>dv (m/s) (Decceleration)</t>
  </si>
  <si>
    <t>Total Time Elapsed
(s)</t>
  </si>
  <si>
    <t>Phase Time Elapsed (s)</t>
  </si>
  <si>
    <t>Vehicle Speed (m/s)</t>
  </si>
  <si>
    <t>Vehicle Acceleration (m/s²)</t>
  </si>
  <si>
    <t>Drag Forces (N)</t>
  </si>
  <si>
    <t>Accelerating Forces
(N)</t>
  </si>
  <si>
    <t>Braking Forces
(N)</t>
  </si>
  <si>
    <t>Enviromental Values</t>
  </si>
  <si>
    <t xml:space="preserve">Total Tractive Energy </t>
  </si>
  <si>
    <t>Total Braking Energy</t>
  </si>
  <si>
    <t>Total Energy Losses</t>
  </si>
  <si>
    <t>Power/Mass Ratio (W/kg)</t>
  </si>
  <si>
    <t>Low Speed Run</t>
  </si>
  <si>
    <t>High Speed Run</t>
  </si>
  <si>
    <t>Total Forces
(N)</t>
  </si>
  <si>
    <t>Resistance (N)</t>
  </si>
  <si>
    <t>Frontal Area (m²)</t>
  </si>
  <si>
    <t>Driving Power
(kW)</t>
  </si>
  <si>
    <t>Driving Energy
(kJ)</t>
  </si>
  <si>
    <t>Tractive Energy
(kJ)</t>
  </si>
  <si>
    <t>Braking Energy
(kJ)</t>
  </si>
  <si>
    <t>Braking Power
(kW)</t>
  </si>
  <si>
    <t>Tractive Power
(kW)</t>
  </si>
  <si>
    <t>Rolling Resistance
(N)</t>
  </si>
  <si>
    <t>Cumulative Tractive Energy
(kJ)</t>
  </si>
  <si>
    <t>Cumulative  Braking Energy
(kJ)</t>
  </si>
  <si>
    <t>Rolling Resistance</t>
  </si>
  <si>
    <t>Power (W)</t>
  </si>
  <si>
    <t>Kerb Mass (kg)</t>
  </si>
  <si>
    <t>Test Mass (kg)</t>
  </si>
  <si>
    <t>Acceleration Forces
(N)</t>
  </si>
  <si>
    <t>Power Required (kW)</t>
  </si>
  <si>
    <t>Energy (kJ)</t>
  </si>
  <si>
    <t>Braking Events</t>
  </si>
  <si>
    <t>Total Braking Time (s)</t>
  </si>
  <si>
    <t>Total Braking Energy 
(Per Event) 
(kJ)</t>
  </si>
  <si>
    <t>Motor Generator Unit (MGU)</t>
  </si>
  <si>
    <t>Energy Storage System (ESS)</t>
  </si>
  <si>
    <t>Invertor Unit</t>
  </si>
  <si>
    <t>Efficiency (90%)</t>
  </si>
  <si>
    <t>Energy Returnted to Wheel</t>
  </si>
  <si>
    <t>Average Braking Event Period (s)</t>
  </si>
  <si>
    <t>Required Cells</t>
  </si>
  <si>
    <t>Overall Efficiency (%)</t>
  </si>
  <si>
    <t>Generated Energy (kJ)</t>
  </si>
  <si>
    <t>Component Specifications</t>
  </si>
  <si>
    <t>Cell Capacitance (F)</t>
  </si>
  <si>
    <t>Capacitance (F)</t>
  </si>
  <si>
    <t>Max Capacity (kJ)</t>
  </si>
  <si>
    <t>Max Power Rating (kW)</t>
  </si>
  <si>
    <t>Wheel Radius (m)</t>
  </si>
  <si>
    <t>Efficiency (89.5%)</t>
  </si>
  <si>
    <t>Efficiency (95%)</t>
  </si>
  <si>
    <t>Max Velocity (m/s)</t>
  </si>
  <si>
    <t>Max Velocity (mph)</t>
  </si>
  <si>
    <t>Max Velocity (km/h)</t>
  </si>
  <si>
    <t>Wheel Mass (kg)</t>
  </si>
  <si>
    <t>Energy Storage (kJ)</t>
  </si>
  <si>
    <t>MGU System Ratings (Safety Margin)</t>
  </si>
  <si>
    <t>Invertor System Ratings (Safety Margin)</t>
  </si>
  <si>
    <t>Power (kW)</t>
  </si>
  <si>
    <t>Current (I)</t>
  </si>
  <si>
    <t>ESS System Ratings (Safety Margin)</t>
  </si>
  <si>
    <t>Torque (Nm)</t>
  </si>
  <si>
    <t>Average RPM Range</t>
  </si>
  <si>
    <t>System Current (I)</t>
  </si>
  <si>
    <t>Average Voltage (V)</t>
  </si>
  <si>
    <t>Min Voltage (V)</t>
  </si>
  <si>
    <t>Max Voltage (V)</t>
  </si>
  <si>
    <t>Voltage (V)</t>
  </si>
  <si>
    <t>Supercapacitor Values</t>
  </si>
  <si>
    <t>Max Cell Voltage (V)</t>
  </si>
  <si>
    <t>Maximum Braking Energy (kJ)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</si>
</sst>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3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ck">
        <color indexed="64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ck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theme="0" tint="-0.14999847407452621"/>
      </bottom>
      <diagonal/>
    </border>
    <border>
      <left/>
      <right style="thick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ck">
        <color theme="2" tint="-9.9978637043366805E-2"/>
      </right>
      <top/>
      <bottom/>
      <diagonal/>
    </border>
    <border>
      <left style="thin">
        <color theme="0" tint="-0.14999847407452621"/>
      </left>
      <right style="thin">
        <color theme="0" tint="-0.149967955565050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67955565050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6795556505021"/>
      </right>
      <top/>
      <bottom/>
      <diagonal/>
    </border>
    <border>
      <left style="thick">
        <color theme="2" tint="-9.9978637043366805E-2"/>
      </left>
      <right/>
      <top style="thick">
        <color theme="2" tint="-9.9978637043366805E-2"/>
      </top>
      <bottom/>
      <diagonal/>
    </border>
    <border>
      <left/>
      <right style="thick">
        <color theme="2" tint="-9.9978637043366805E-2"/>
      </right>
      <top style="thick">
        <color theme="2" tint="-9.9978637043366805E-2"/>
      </top>
      <bottom/>
      <diagonal/>
    </border>
    <border>
      <left style="thick">
        <color theme="2" tint="-9.9978637043366805E-2"/>
      </left>
      <right/>
      <top/>
      <bottom/>
      <diagonal/>
    </border>
    <border>
      <left style="thick">
        <color theme="2" tint="-9.9978637043366805E-2"/>
      </left>
      <right/>
      <top/>
      <bottom style="thick">
        <color theme="2" tint="-9.9978637043366805E-2"/>
      </bottom>
      <diagonal/>
    </border>
    <border>
      <left/>
      <right style="thick">
        <color theme="2" tint="-9.9978637043366805E-2"/>
      </right>
      <top/>
      <bottom style="thick">
        <color theme="2" tint="-9.9978637043366805E-2"/>
      </bottom>
      <diagonal/>
    </border>
    <border>
      <left/>
      <right/>
      <top style="thick">
        <color theme="2" tint="-9.9978637043366805E-2"/>
      </top>
      <bottom/>
      <diagonal/>
    </border>
    <border>
      <left/>
      <right style="thick">
        <color theme="2" tint="-0.24994659260841701"/>
      </right>
      <top/>
      <bottom/>
      <diagonal/>
    </border>
    <border>
      <left style="thick">
        <color theme="0" tint="-0.14996795556505021"/>
      </left>
      <right/>
      <top style="thick">
        <color theme="0" tint="-0.14996795556505021"/>
      </top>
      <bottom/>
      <diagonal/>
    </border>
    <border>
      <left/>
      <right style="thick">
        <color theme="0" tint="-0.14996795556505021"/>
      </right>
      <top style="thick">
        <color theme="0" tint="-0.14996795556505021"/>
      </top>
      <bottom/>
      <diagonal/>
    </border>
    <border>
      <left style="thick">
        <color theme="0" tint="-0.14996795556505021"/>
      </left>
      <right/>
      <top/>
      <bottom/>
      <diagonal/>
    </border>
    <border>
      <left/>
      <right style="thick">
        <color theme="0" tint="-0.14996795556505021"/>
      </right>
      <top/>
      <bottom/>
      <diagonal/>
    </border>
    <border>
      <left style="thick">
        <color theme="0" tint="-0.14996795556505021"/>
      </left>
      <right/>
      <top/>
      <bottom style="thick">
        <color theme="0" tint="-0.14996795556505021"/>
      </bottom>
      <diagonal/>
    </border>
    <border>
      <left/>
      <right style="thick">
        <color theme="0" tint="-0.14996795556505021"/>
      </right>
      <top/>
      <bottom style="thick">
        <color theme="0" tint="-0.14996795556505021"/>
      </bottom>
      <diagonal/>
    </border>
    <border>
      <left style="thick">
        <color theme="0" tint="-0.14993743705557422"/>
      </left>
      <right/>
      <top style="thick">
        <color theme="0" tint="-0.14993743705557422"/>
      </top>
      <bottom style="thick">
        <color theme="0" tint="-0.14996795556505021"/>
      </bottom>
      <diagonal/>
    </border>
    <border>
      <left/>
      <right style="thick">
        <color theme="0" tint="-0.14993743705557422"/>
      </right>
      <top style="thick">
        <color theme="0" tint="-0.14993743705557422"/>
      </top>
      <bottom style="thick">
        <color theme="0" tint="-0.1499679555650502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3" borderId="0" xfId="0" applyFill="1"/>
    <xf numFmtId="0" fontId="1" fillId="0" borderId="0" xfId="0" applyFont="1"/>
    <xf numFmtId="2" fontId="0" fillId="4" borderId="1" xfId="0" applyNumberFormat="1" applyFill="1" applyBorder="1"/>
    <xf numFmtId="2" fontId="0" fillId="0" borderId="1" xfId="0" applyNumberFormat="1" applyBorder="1"/>
    <xf numFmtId="0" fontId="1" fillId="0" borderId="1" xfId="0" applyFont="1" applyBorder="1"/>
    <xf numFmtId="1" fontId="0" fillId="0" borderId="1" xfId="0" applyNumberFormat="1" applyBorder="1"/>
    <xf numFmtId="0" fontId="1" fillId="4" borderId="1" xfId="0" applyFont="1" applyFill="1" applyBorder="1"/>
    <xf numFmtId="1" fontId="0" fillId="4" borderId="1" xfId="0" applyNumberFormat="1" applyFill="1" applyBorder="1"/>
    <xf numFmtId="2" fontId="0" fillId="0" borderId="0" xfId="0" applyNumberFormat="1"/>
    <xf numFmtId="0" fontId="1" fillId="0" borderId="3" xfId="0" applyFont="1" applyBorder="1"/>
    <xf numFmtId="1" fontId="0" fillId="0" borderId="3" xfId="0" applyNumberFormat="1" applyBorder="1"/>
    <xf numFmtId="2" fontId="0" fillId="0" borderId="3" xfId="0" applyNumberFormat="1" applyBorder="1"/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10" borderId="2" xfId="0" applyFont="1" applyFill="1" applyBorder="1" applyAlignment="1" applyProtection="1">
      <alignment horizontal="center" vertical="center" wrapText="1"/>
      <protection locked="0"/>
    </xf>
    <xf numFmtId="0" fontId="1" fillId="6" borderId="2" xfId="0" applyFont="1" applyFill="1" applyBorder="1" applyAlignment="1" applyProtection="1">
      <alignment horizontal="center" vertical="center" wrapText="1"/>
      <protection locked="0"/>
    </xf>
    <xf numFmtId="0" fontId="1" fillId="9" borderId="2" xfId="0" applyFont="1" applyFill="1" applyBorder="1" applyAlignment="1" applyProtection="1">
      <alignment horizontal="center" vertical="center" wrapText="1"/>
      <protection locked="0"/>
    </xf>
    <xf numFmtId="0" fontId="1" fillId="11" borderId="2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/>
    <xf numFmtId="0" fontId="1" fillId="10" borderId="4" xfId="0" applyFont="1" applyFill="1" applyBorder="1" applyAlignment="1" applyProtection="1">
      <alignment horizontal="center" vertical="center" wrapText="1"/>
      <protection locked="0"/>
    </xf>
    <xf numFmtId="2" fontId="0" fillId="0" borderId="5" xfId="0" applyNumberFormat="1" applyBorder="1"/>
    <xf numFmtId="2" fontId="0" fillId="4" borderId="6" xfId="0" applyNumberFormat="1" applyFill="1" applyBorder="1"/>
    <xf numFmtId="2" fontId="0" fillId="0" borderId="7" xfId="0" applyNumberFormat="1" applyBorder="1"/>
    <xf numFmtId="0" fontId="0" fillId="0" borderId="7" xfId="0" applyBorder="1"/>
    <xf numFmtId="0" fontId="1" fillId="8" borderId="4" xfId="0" applyFont="1" applyFill="1" applyBorder="1" applyAlignment="1" applyProtection="1">
      <alignment horizontal="center" vertical="center" wrapText="1"/>
      <protection locked="0"/>
    </xf>
    <xf numFmtId="0" fontId="1" fillId="5" borderId="4" xfId="0" applyFont="1" applyFill="1" applyBorder="1" applyAlignment="1" applyProtection="1">
      <alignment horizontal="center" vertical="center" wrapText="1"/>
      <protection locked="0"/>
    </xf>
    <xf numFmtId="0" fontId="1" fillId="7" borderId="4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2" fontId="0" fillId="0" borderId="9" xfId="0" applyNumberFormat="1" applyBorder="1"/>
    <xf numFmtId="2" fontId="0" fillId="4" borderId="10" xfId="0" applyNumberFormat="1" applyFill="1" applyBorder="1"/>
    <xf numFmtId="2" fontId="0" fillId="0" borderId="10" xfId="0" applyNumberFormat="1" applyBorder="1"/>
    <xf numFmtId="0" fontId="1" fillId="11" borderId="8" xfId="0" applyFont="1" applyFill="1" applyBorder="1" applyAlignment="1" applyProtection="1">
      <alignment horizontal="center" vertical="center" wrapText="1"/>
      <protection locked="0"/>
    </xf>
    <xf numFmtId="0" fontId="1" fillId="6" borderId="8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2" fontId="0" fillId="3" borderId="0" xfId="0" applyNumberFormat="1" applyFill="1"/>
    <xf numFmtId="0" fontId="1" fillId="9" borderId="11" xfId="0" applyFont="1" applyFill="1" applyBorder="1" applyAlignment="1" applyProtection="1">
      <alignment horizontal="center" vertical="center" wrapText="1"/>
      <protection locked="0"/>
    </xf>
    <xf numFmtId="2" fontId="0" fillId="0" borderId="12" xfId="0" applyNumberFormat="1" applyBorder="1"/>
    <xf numFmtId="2" fontId="0" fillId="4" borderId="13" xfId="0" applyNumberFormat="1" applyFill="1" applyBorder="1"/>
    <xf numFmtId="2" fontId="0" fillId="5" borderId="13" xfId="0" applyNumberFormat="1" applyFill="1" applyBorder="1"/>
    <xf numFmtId="2" fontId="0" fillId="9" borderId="13" xfId="0" applyNumberFormat="1" applyFill="1" applyBorder="1"/>
    <xf numFmtId="2" fontId="0" fillId="5" borderId="12" xfId="0" applyNumberFormat="1" applyFill="1" applyBorder="1"/>
    <xf numFmtId="2" fontId="0" fillId="9" borderId="12" xfId="0" applyNumberFormat="1" applyFill="1" applyBorder="1"/>
    <xf numFmtId="2" fontId="0" fillId="0" borderId="15" xfId="0" applyNumberFormat="1" applyBorder="1"/>
    <xf numFmtId="2" fontId="0" fillId="4" borderId="16" xfId="0" applyNumberFormat="1" applyFill="1" applyBorder="1"/>
    <xf numFmtId="2" fontId="0" fillId="9" borderId="15" xfId="0" applyNumberFormat="1" applyFill="1" applyBorder="1"/>
    <xf numFmtId="2" fontId="0" fillId="5" borderId="16" xfId="0" applyNumberFormat="1" applyFill="1" applyBorder="1"/>
    <xf numFmtId="2" fontId="0" fillId="5" borderId="15" xfId="0" applyNumberFormat="1" applyFill="1" applyBorder="1"/>
    <xf numFmtId="0" fontId="0" fillId="0" borderId="17" xfId="0" applyBorder="1"/>
    <xf numFmtId="0" fontId="0" fillId="3" borderId="20" xfId="0" applyFill="1" applyBorder="1"/>
    <xf numFmtId="2" fontId="0" fillId="3" borderId="14" xfId="0" applyNumberFormat="1" applyFill="1" applyBorder="1"/>
    <xf numFmtId="0" fontId="0" fillId="3" borderId="21" xfId="0" applyFill="1" applyBorder="1"/>
    <xf numFmtId="2" fontId="0" fillId="3" borderId="22" xfId="0" applyNumberFormat="1" applyFill="1" applyBorder="1"/>
    <xf numFmtId="0" fontId="0" fillId="3" borderId="22" xfId="0" applyFill="1" applyBorder="1"/>
    <xf numFmtId="0" fontId="0" fillId="3" borderId="14" xfId="0" applyFill="1" applyBorder="1"/>
    <xf numFmtId="164" fontId="0" fillId="3" borderId="22" xfId="0" applyNumberFormat="1" applyFill="1" applyBorder="1"/>
    <xf numFmtId="1" fontId="0" fillId="3" borderId="14" xfId="0" applyNumberFormat="1" applyFill="1" applyBorder="1"/>
    <xf numFmtId="1" fontId="0" fillId="3" borderId="22" xfId="0" applyNumberFormat="1" applyFill="1" applyBorder="1"/>
    <xf numFmtId="0" fontId="1" fillId="9" borderId="7" xfId="0" applyFont="1" applyFill="1" applyBorder="1" applyAlignment="1" applyProtection="1">
      <alignment horizontal="center" vertical="center" wrapText="1"/>
      <protection locked="0"/>
    </xf>
    <xf numFmtId="0" fontId="0" fillId="3" borderId="25" xfId="0" applyFill="1" applyBorder="1"/>
    <xf numFmtId="0" fontId="0" fillId="3" borderId="26" xfId="0" applyFill="1" applyBorder="1"/>
    <xf numFmtId="0" fontId="0" fillId="3" borderId="27" xfId="0" applyFill="1" applyBorder="1"/>
    <xf numFmtId="0" fontId="0" fillId="3" borderId="28" xfId="0" applyFill="1" applyBorder="1"/>
    <xf numFmtId="2" fontId="0" fillId="3" borderId="28" xfId="0" applyNumberFormat="1" applyFill="1" applyBorder="1"/>
    <xf numFmtId="0" fontId="0" fillId="3" borderId="29" xfId="0" applyFill="1" applyBorder="1"/>
    <xf numFmtId="2" fontId="0" fillId="3" borderId="30" xfId="0" applyNumberFormat="1" applyFill="1" applyBorder="1"/>
    <xf numFmtId="0" fontId="1" fillId="12" borderId="18" xfId="0" applyFont="1" applyFill="1" applyBorder="1" applyAlignment="1">
      <alignment horizontal="center"/>
    </xf>
    <xf numFmtId="0" fontId="1" fillId="12" borderId="19" xfId="0" applyFont="1" applyFill="1" applyBorder="1" applyAlignment="1">
      <alignment horizontal="center"/>
    </xf>
    <xf numFmtId="0" fontId="1" fillId="12" borderId="0" xfId="0" applyFont="1" applyFill="1" applyAlignment="1">
      <alignment horizontal="center"/>
    </xf>
    <xf numFmtId="0" fontId="1" fillId="12" borderId="24" xfId="0" applyFont="1" applyFill="1" applyBorder="1" applyAlignment="1">
      <alignment horizontal="center"/>
    </xf>
    <xf numFmtId="0" fontId="1" fillId="12" borderId="23" xfId="0" applyFont="1" applyFill="1" applyBorder="1" applyAlignment="1">
      <alignment horizontal="center"/>
    </xf>
    <xf numFmtId="2" fontId="0" fillId="3" borderId="21" xfId="0" applyNumberFormat="1" applyFill="1" applyBorder="1" applyAlignment="1">
      <alignment horizontal="center"/>
    </xf>
    <xf numFmtId="2" fontId="0" fillId="3" borderId="22" xfId="0" applyNumberFormat="1" applyFill="1" applyBorder="1" applyAlignment="1">
      <alignment horizontal="center"/>
    </xf>
    <xf numFmtId="0" fontId="1" fillId="12" borderId="31" xfId="0" applyFont="1" applyFill="1" applyBorder="1" applyAlignment="1">
      <alignment horizontal="center"/>
    </xf>
    <xf numFmtId="0" fontId="1" fillId="12" borderId="32" xfId="0" applyFont="1" applyFill="1" applyBorder="1" applyAlignment="1">
      <alignment horizontal="center"/>
    </xf>
    <xf numFmtId="0" fontId="1" fillId="12" borderId="20" xfId="0" applyFont="1" applyFill="1" applyBorder="1" applyAlignment="1">
      <alignment horizontal="center"/>
    </xf>
    <xf numFmtId="0" fontId="1" fillId="12" borderId="14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Forces</a:t>
            </a:r>
            <a:r>
              <a:rPr lang="en-GB" baseline="0"/>
              <a:t> vs.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2"/>
          <c:order val="0"/>
          <c:tx>
            <c:v>Rolling Resistance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strRef>
              <c:f>Calculations!$B:$B</c:f>
              <c:strCache>
                <c:ptCount val="1802"/>
                <c:pt idx="0">
                  <c:v>Total Time Elapsed
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xVal>
          <c:yVal>
            <c:numRef>
              <c:f>Calculations!$H$2:$H$1802</c:f>
              <c:numCache>
                <c:formatCode>0.00</c:formatCode>
                <c:ptCount val="1801"/>
                <c:pt idx="0">
                  <c:v>56.505600000000001</c:v>
                </c:pt>
                <c:pt idx="1">
                  <c:v>56.505600000000001</c:v>
                </c:pt>
                <c:pt idx="2">
                  <c:v>56.505600000000001</c:v>
                </c:pt>
                <c:pt idx="3">
                  <c:v>56.505600000000001</c:v>
                </c:pt>
                <c:pt idx="4">
                  <c:v>56.505600000000001</c:v>
                </c:pt>
                <c:pt idx="5">
                  <c:v>56.505600000000001</c:v>
                </c:pt>
                <c:pt idx="6">
                  <c:v>56.505600000000001</c:v>
                </c:pt>
                <c:pt idx="7">
                  <c:v>56.505600000000001</c:v>
                </c:pt>
                <c:pt idx="8">
                  <c:v>56.505600000000001</c:v>
                </c:pt>
                <c:pt idx="9">
                  <c:v>56.505600000000001</c:v>
                </c:pt>
                <c:pt idx="10">
                  <c:v>56.505600000000001</c:v>
                </c:pt>
                <c:pt idx="11">
                  <c:v>56.505600000000001</c:v>
                </c:pt>
                <c:pt idx="12">
                  <c:v>56.505600000000001</c:v>
                </c:pt>
                <c:pt idx="13">
                  <c:v>56.505600000000001</c:v>
                </c:pt>
                <c:pt idx="14">
                  <c:v>56.505600000000001</c:v>
                </c:pt>
                <c:pt idx="15">
                  <c:v>56.505600000000001</c:v>
                </c:pt>
                <c:pt idx="16">
                  <c:v>56.505600000000001</c:v>
                </c:pt>
                <c:pt idx="17">
                  <c:v>56.505600000000001</c:v>
                </c:pt>
                <c:pt idx="18">
                  <c:v>56.505600000000001</c:v>
                </c:pt>
                <c:pt idx="19">
                  <c:v>56.505600000000001</c:v>
                </c:pt>
                <c:pt idx="20">
                  <c:v>56.505600000000001</c:v>
                </c:pt>
                <c:pt idx="21">
                  <c:v>56.505600000000001</c:v>
                </c:pt>
                <c:pt idx="22">
                  <c:v>56.505600000000001</c:v>
                </c:pt>
                <c:pt idx="23">
                  <c:v>56.505600000000001</c:v>
                </c:pt>
                <c:pt idx="24">
                  <c:v>56.505600000000001</c:v>
                </c:pt>
                <c:pt idx="25">
                  <c:v>56.505600000000001</c:v>
                </c:pt>
                <c:pt idx="26">
                  <c:v>56.505600000000001</c:v>
                </c:pt>
                <c:pt idx="27">
                  <c:v>56.505600000000001</c:v>
                </c:pt>
                <c:pt idx="28">
                  <c:v>56.505600000000001</c:v>
                </c:pt>
                <c:pt idx="29">
                  <c:v>56.505600000000001</c:v>
                </c:pt>
                <c:pt idx="30">
                  <c:v>56.505600000000001</c:v>
                </c:pt>
                <c:pt idx="31">
                  <c:v>56.505600000000001</c:v>
                </c:pt>
                <c:pt idx="32">
                  <c:v>56.505600000000001</c:v>
                </c:pt>
                <c:pt idx="33">
                  <c:v>56.505600000000001</c:v>
                </c:pt>
                <c:pt idx="34">
                  <c:v>56.505600000000001</c:v>
                </c:pt>
                <c:pt idx="35">
                  <c:v>56.505600000000001</c:v>
                </c:pt>
                <c:pt idx="36">
                  <c:v>56.505600000000001</c:v>
                </c:pt>
                <c:pt idx="37">
                  <c:v>56.505600000000001</c:v>
                </c:pt>
                <c:pt idx="38">
                  <c:v>56.505600000000001</c:v>
                </c:pt>
                <c:pt idx="39">
                  <c:v>56.505600000000001</c:v>
                </c:pt>
                <c:pt idx="40">
                  <c:v>56.505600000000001</c:v>
                </c:pt>
                <c:pt idx="41">
                  <c:v>56.505600000000001</c:v>
                </c:pt>
                <c:pt idx="42">
                  <c:v>56.505600000000001</c:v>
                </c:pt>
                <c:pt idx="43">
                  <c:v>56.505600000000001</c:v>
                </c:pt>
                <c:pt idx="44">
                  <c:v>56.505600000000001</c:v>
                </c:pt>
                <c:pt idx="45">
                  <c:v>56.505600000000001</c:v>
                </c:pt>
                <c:pt idx="46">
                  <c:v>56.505600000000001</c:v>
                </c:pt>
                <c:pt idx="47">
                  <c:v>56.505600000000001</c:v>
                </c:pt>
                <c:pt idx="48">
                  <c:v>56.505600000000001</c:v>
                </c:pt>
                <c:pt idx="49">
                  <c:v>56.505600000000001</c:v>
                </c:pt>
                <c:pt idx="50">
                  <c:v>56.505600000000001</c:v>
                </c:pt>
                <c:pt idx="51">
                  <c:v>56.505600000000001</c:v>
                </c:pt>
                <c:pt idx="52">
                  <c:v>56.505600000000001</c:v>
                </c:pt>
                <c:pt idx="53">
                  <c:v>56.505600000000001</c:v>
                </c:pt>
                <c:pt idx="54">
                  <c:v>56.505600000000001</c:v>
                </c:pt>
                <c:pt idx="55">
                  <c:v>56.505600000000001</c:v>
                </c:pt>
                <c:pt idx="56">
                  <c:v>56.505600000000001</c:v>
                </c:pt>
                <c:pt idx="57">
                  <c:v>56.505600000000001</c:v>
                </c:pt>
                <c:pt idx="58">
                  <c:v>56.505600000000001</c:v>
                </c:pt>
                <c:pt idx="59">
                  <c:v>56.505600000000001</c:v>
                </c:pt>
                <c:pt idx="60">
                  <c:v>56.505600000000001</c:v>
                </c:pt>
                <c:pt idx="61">
                  <c:v>56.505600000000001</c:v>
                </c:pt>
                <c:pt idx="62">
                  <c:v>56.505600000000001</c:v>
                </c:pt>
                <c:pt idx="63">
                  <c:v>56.505600000000001</c:v>
                </c:pt>
                <c:pt idx="64">
                  <c:v>56.505600000000001</c:v>
                </c:pt>
                <c:pt idx="65">
                  <c:v>56.505600000000001</c:v>
                </c:pt>
                <c:pt idx="66">
                  <c:v>56.505600000000001</c:v>
                </c:pt>
                <c:pt idx="67">
                  <c:v>56.505600000000001</c:v>
                </c:pt>
                <c:pt idx="68">
                  <c:v>56.505600000000001</c:v>
                </c:pt>
                <c:pt idx="69">
                  <c:v>56.505600000000001</c:v>
                </c:pt>
                <c:pt idx="70">
                  <c:v>56.505600000000001</c:v>
                </c:pt>
                <c:pt idx="71">
                  <c:v>56.505600000000001</c:v>
                </c:pt>
                <c:pt idx="72">
                  <c:v>56.505600000000001</c:v>
                </c:pt>
                <c:pt idx="73">
                  <c:v>56.505600000000001</c:v>
                </c:pt>
                <c:pt idx="74">
                  <c:v>56.505600000000001</c:v>
                </c:pt>
                <c:pt idx="75">
                  <c:v>56.505600000000001</c:v>
                </c:pt>
                <c:pt idx="76">
                  <c:v>56.505600000000001</c:v>
                </c:pt>
                <c:pt idx="77">
                  <c:v>56.505600000000001</c:v>
                </c:pt>
                <c:pt idx="78">
                  <c:v>56.505600000000001</c:v>
                </c:pt>
                <c:pt idx="79">
                  <c:v>56.505600000000001</c:v>
                </c:pt>
                <c:pt idx="80">
                  <c:v>56.505600000000001</c:v>
                </c:pt>
                <c:pt idx="81">
                  <c:v>56.505600000000001</c:v>
                </c:pt>
                <c:pt idx="82">
                  <c:v>56.505600000000001</c:v>
                </c:pt>
                <c:pt idx="83">
                  <c:v>56.505600000000001</c:v>
                </c:pt>
                <c:pt idx="84">
                  <c:v>56.505600000000001</c:v>
                </c:pt>
                <c:pt idx="85">
                  <c:v>56.505600000000001</c:v>
                </c:pt>
                <c:pt idx="86">
                  <c:v>56.505600000000001</c:v>
                </c:pt>
                <c:pt idx="87">
                  <c:v>56.505600000000001</c:v>
                </c:pt>
                <c:pt idx="88">
                  <c:v>56.505600000000001</c:v>
                </c:pt>
                <c:pt idx="89">
                  <c:v>56.505600000000001</c:v>
                </c:pt>
                <c:pt idx="90">
                  <c:v>56.505600000000001</c:v>
                </c:pt>
                <c:pt idx="91">
                  <c:v>56.505600000000001</c:v>
                </c:pt>
                <c:pt idx="92">
                  <c:v>56.505600000000001</c:v>
                </c:pt>
                <c:pt idx="93">
                  <c:v>56.505600000000001</c:v>
                </c:pt>
                <c:pt idx="94">
                  <c:v>56.505600000000001</c:v>
                </c:pt>
                <c:pt idx="95">
                  <c:v>56.505600000000001</c:v>
                </c:pt>
                <c:pt idx="96">
                  <c:v>56.505600000000001</c:v>
                </c:pt>
                <c:pt idx="97">
                  <c:v>56.505600000000001</c:v>
                </c:pt>
                <c:pt idx="98">
                  <c:v>56.505600000000001</c:v>
                </c:pt>
                <c:pt idx="99">
                  <c:v>56.505600000000001</c:v>
                </c:pt>
                <c:pt idx="100">
                  <c:v>56.505600000000001</c:v>
                </c:pt>
                <c:pt idx="101">
                  <c:v>56.505600000000001</c:v>
                </c:pt>
                <c:pt idx="102">
                  <c:v>56.505600000000001</c:v>
                </c:pt>
                <c:pt idx="103">
                  <c:v>56.505600000000001</c:v>
                </c:pt>
                <c:pt idx="104">
                  <c:v>56.505600000000001</c:v>
                </c:pt>
                <c:pt idx="105">
                  <c:v>56.505600000000001</c:v>
                </c:pt>
                <c:pt idx="106">
                  <c:v>56.505600000000001</c:v>
                </c:pt>
                <c:pt idx="107">
                  <c:v>56.505600000000001</c:v>
                </c:pt>
                <c:pt idx="108">
                  <c:v>56.505600000000001</c:v>
                </c:pt>
                <c:pt idx="109">
                  <c:v>56.505600000000001</c:v>
                </c:pt>
                <c:pt idx="110">
                  <c:v>56.505600000000001</c:v>
                </c:pt>
                <c:pt idx="111">
                  <c:v>56.505600000000001</c:v>
                </c:pt>
                <c:pt idx="112">
                  <c:v>56.505600000000001</c:v>
                </c:pt>
                <c:pt idx="113">
                  <c:v>56.505600000000001</c:v>
                </c:pt>
                <c:pt idx="114">
                  <c:v>56.505600000000001</c:v>
                </c:pt>
                <c:pt idx="115">
                  <c:v>56.505600000000001</c:v>
                </c:pt>
                <c:pt idx="116">
                  <c:v>56.505600000000001</c:v>
                </c:pt>
                <c:pt idx="117">
                  <c:v>56.505600000000001</c:v>
                </c:pt>
                <c:pt idx="118">
                  <c:v>56.505600000000001</c:v>
                </c:pt>
                <c:pt idx="119">
                  <c:v>56.505600000000001</c:v>
                </c:pt>
                <c:pt idx="120">
                  <c:v>56.505600000000001</c:v>
                </c:pt>
                <c:pt idx="121">
                  <c:v>56.505600000000001</c:v>
                </c:pt>
                <c:pt idx="122">
                  <c:v>56.505600000000001</c:v>
                </c:pt>
                <c:pt idx="123">
                  <c:v>56.505600000000001</c:v>
                </c:pt>
                <c:pt idx="124">
                  <c:v>56.505600000000001</c:v>
                </c:pt>
                <c:pt idx="125">
                  <c:v>56.505600000000001</c:v>
                </c:pt>
                <c:pt idx="126">
                  <c:v>56.505600000000001</c:v>
                </c:pt>
                <c:pt idx="127">
                  <c:v>56.505600000000001</c:v>
                </c:pt>
                <c:pt idx="128">
                  <c:v>56.505600000000001</c:v>
                </c:pt>
                <c:pt idx="129">
                  <c:v>56.505600000000001</c:v>
                </c:pt>
                <c:pt idx="130">
                  <c:v>56.505600000000001</c:v>
                </c:pt>
                <c:pt idx="131">
                  <c:v>56.505600000000001</c:v>
                </c:pt>
                <c:pt idx="132">
                  <c:v>56.505600000000001</c:v>
                </c:pt>
                <c:pt idx="133">
                  <c:v>56.505600000000001</c:v>
                </c:pt>
                <c:pt idx="134">
                  <c:v>56.505600000000001</c:v>
                </c:pt>
                <c:pt idx="135">
                  <c:v>56.505600000000001</c:v>
                </c:pt>
                <c:pt idx="136">
                  <c:v>56.505600000000001</c:v>
                </c:pt>
                <c:pt idx="137">
                  <c:v>56.505600000000001</c:v>
                </c:pt>
                <c:pt idx="138">
                  <c:v>56.505600000000001</c:v>
                </c:pt>
                <c:pt idx="139">
                  <c:v>56.505600000000001</c:v>
                </c:pt>
                <c:pt idx="140">
                  <c:v>56.505600000000001</c:v>
                </c:pt>
                <c:pt idx="141">
                  <c:v>56.505600000000001</c:v>
                </c:pt>
                <c:pt idx="142">
                  <c:v>56.505600000000001</c:v>
                </c:pt>
                <c:pt idx="143">
                  <c:v>56.505600000000001</c:v>
                </c:pt>
                <c:pt idx="144">
                  <c:v>56.505600000000001</c:v>
                </c:pt>
                <c:pt idx="145">
                  <c:v>56.505600000000001</c:v>
                </c:pt>
                <c:pt idx="146">
                  <c:v>56.505600000000001</c:v>
                </c:pt>
                <c:pt idx="147">
                  <c:v>56.505600000000001</c:v>
                </c:pt>
                <c:pt idx="148">
                  <c:v>56.505600000000001</c:v>
                </c:pt>
                <c:pt idx="149">
                  <c:v>56.505600000000001</c:v>
                </c:pt>
                <c:pt idx="150">
                  <c:v>56.505600000000001</c:v>
                </c:pt>
                <c:pt idx="151">
                  <c:v>56.505600000000001</c:v>
                </c:pt>
                <c:pt idx="152">
                  <c:v>56.505600000000001</c:v>
                </c:pt>
                <c:pt idx="153">
                  <c:v>56.505600000000001</c:v>
                </c:pt>
                <c:pt idx="154">
                  <c:v>56.505600000000001</c:v>
                </c:pt>
                <c:pt idx="155">
                  <c:v>56.505600000000001</c:v>
                </c:pt>
                <c:pt idx="156">
                  <c:v>56.505600000000001</c:v>
                </c:pt>
                <c:pt idx="157">
                  <c:v>56.505600000000001</c:v>
                </c:pt>
                <c:pt idx="158">
                  <c:v>56.505600000000001</c:v>
                </c:pt>
                <c:pt idx="159">
                  <c:v>56.505600000000001</c:v>
                </c:pt>
                <c:pt idx="160">
                  <c:v>56.505600000000001</c:v>
                </c:pt>
                <c:pt idx="161">
                  <c:v>56.505600000000001</c:v>
                </c:pt>
                <c:pt idx="162">
                  <c:v>56.505600000000001</c:v>
                </c:pt>
                <c:pt idx="163">
                  <c:v>56.505600000000001</c:v>
                </c:pt>
                <c:pt idx="164">
                  <c:v>56.505600000000001</c:v>
                </c:pt>
                <c:pt idx="165">
                  <c:v>56.505600000000001</c:v>
                </c:pt>
                <c:pt idx="166">
                  <c:v>56.505600000000001</c:v>
                </c:pt>
                <c:pt idx="167">
                  <c:v>56.505600000000001</c:v>
                </c:pt>
                <c:pt idx="168">
                  <c:v>56.505600000000001</c:v>
                </c:pt>
                <c:pt idx="169">
                  <c:v>56.505600000000001</c:v>
                </c:pt>
                <c:pt idx="170">
                  <c:v>56.505600000000001</c:v>
                </c:pt>
                <c:pt idx="171">
                  <c:v>56.505600000000001</c:v>
                </c:pt>
                <c:pt idx="172">
                  <c:v>56.505600000000001</c:v>
                </c:pt>
                <c:pt idx="173">
                  <c:v>56.505600000000001</c:v>
                </c:pt>
                <c:pt idx="174">
                  <c:v>56.505600000000001</c:v>
                </c:pt>
                <c:pt idx="175">
                  <c:v>56.505600000000001</c:v>
                </c:pt>
                <c:pt idx="176">
                  <c:v>56.505600000000001</c:v>
                </c:pt>
                <c:pt idx="177">
                  <c:v>56.505600000000001</c:v>
                </c:pt>
                <c:pt idx="178">
                  <c:v>56.505600000000001</c:v>
                </c:pt>
                <c:pt idx="179">
                  <c:v>56.505600000000001</c:v>
                </c:pt>
                <c:pt idx="180">
                  <c:v>56.505600000000001</c:v>
                </c:pt>
                <c:pt idx="181">
                  <c:v>56.505600000000001</c:v>
                </c:pt>
                <c:pt idx="182">
                  <c:v>56.505600000000001</c:v>
                </c:pt>
                <c:pt idx="183">
                  <c:v>56.505600000000001</c:v>
                </c:pt>
                <c:pt idx="184">
                  <c:v>56.505600000000001</c:v>
                </c:pt>
                <c:pt idx="185">
                  <c:v>56.505600000000001</c:v>
                </c:pt>
                <c:pt idx="186">
                  <c:v>56.505600000000001</c:v>
                </c:pt>
                <c:pt idx="187">
                  <c:v>56.505600000000001</c:v>
                </c:pt>
                <c:pt idx="188">
                  <c:v>56.505600000000001</c:v>
                </c:pt>
                <c:pt idx="189">
                  <c:v>56.505600000000001</c:v>
                </c:pt>
                <c:pt idx="190">
                  <c:v>56.505600000000001</c:v>
                </c:pt>
                <c:pt idx="191">
                  <c:v>56.505600000000001</c:v>
                </c:pt>
                <c:pt idx="192">
                  <c:v>56.505600000000001</c:v>
                </c:pt>
                <c:pt idx="193">
                  <c:v>56.505600000000001</c:v>
                </c:pt>
                <c:pt idx="194">
                  <c:v>56.505600000000001</c:v>
                </c:pt>
                <c:pt idx="195">
                  <c:v>56.505600000000001</c:v>
                </c:pt>
                <c:pt idx="196">
                  <c:v>56.505600000000001</c:v>
                </c:pt>
                <c:pt idx="197">
                  <c:v>56.505600000000001</c:v>
                </c:pt>
                <c:pt idx="198">
                  <c:v>56.505600000000001</c:v>
                </c:pt>
                <c:pt idx="199">
                  <c:v>56.505600000000001</c:v>
                </c:pt>
                <c:pt idx="200">
                  <c:v>56.505600000000001</c:v>
                </c:pt>
                <c:pt idx="201">
                  <c:v>56.505600000000001</c:v>
                </c:pt>
                <c:pt idx="202">
                  <c:v>56.505600000000001</c:v>
                </c:pt>
                <c:pt idx="203">
                  <c:v>56.505600000000001</c:v>
                </c:pt>
                <c:pt idx="204">
                  <c:v>56.505600000000001</c:v>
                </c:pt>
                <c:pt idx="205">
                  <c:v>56.505600000000001</c:v>
                </c:pt>
                <c:pt idx="206">
                  <c:v>56.505600000000001</c:v>
                </c:pt>
                <c:pt idx="207">
                  <c:v>56.505600000000001</c:v>
                </c:pt>
                <c:pt idx="208">
                  <c:v>56.505600000000001</c:v>
                </c:pt>
                <c:pt idx="209">
                  <c:v>56.505600000000001</c:v>
                </c:pt>
                <c:pt idx="210">
                  <c:v>56.505600000000001</c:v>
                </c:pt>
                <c:pt idx="211">
                  <c:v>56.505600000000001</c:v>
                </c:pt>
                <c:pt idx="212">
                  <c:v>56.505600000000001</c:v>
                </c:pt>
                <c:pt idx="213">
                  <c:v>56.505600000000001</c:v>
                </c:pt>
                <c:pt idx="214">
                  <c:v>56.505600000000001</c:v>
                </c:pt>
                <c:pt idx="215">
                  <c:v>56.505600000000001</c:v>
                </c:pt>
                <c:pt idx="216">
                  <c:v>56.505600000000001</c:v>
                </c:pt>
                <c:pt idx="217">
                  <c:v>56.505600000000001</c:v>
                </c:pt>
                <c:pt idx="218">
                  <c:v>56.505600000000001</c:v>
                </c:pt>
                <c:pt idx="219">
                  <c:v>56.505600000000001</c:v>
                </c:pt>
                <c:pt idx="220">
                  <c:v>56.505600000000001</c:v>
                </c:pt>
                <c:pt idx="221">
                  <c:v>56.505600000000001</c:v>
                </c:pt>
                <c:pt idx="222">
                  <c:v>56.505600000000001</c:v>
                </c:pt>
                <c:pt idx="223">
                  <c:v>56.505600000000001</c:v>
                </c:pt>
                <c:pt idx="224">
                  <c:v>56.505600000000001</c:v>
                </c:pt>
                <c:pt idx="225">
                  <c:v>56.505600000000001</c:v>
                </c:pt>
                <c:pt idx="226">
                  <c:v>56.505600000000001</c:v>
                </c:pt>
                <c:pt idx="227">
                  <c:v>56.505600000000001</c:v>
                </c:pt>
                <c:pt idx="228">
                  <c:v>56.505600000000001</c:v>
                </c:pt>
                <c:pt idx="229">
                  <c:v>56.505600000000001</c:v>
                </c:pt>
                <c:pt idx="230">
                  <c:v>56.505600000000001</c:v>
                </c:pt>
                <c:pt idx="231">
                  <c:v>56.505600000000001</c:v>
                </c:pt>
                <c:pt idx="232">
                  <c:v>56.505600000000001</c:v>
                </c:pt>
                <c:pt idx="233">
                  <c:v>56.505600000000001</c:v>
                </c:pt>
                <c:pt idx="234">
                  <c:v>56.505600000000001</c:v>
                </c:pt>
                <c:pt idx="235">
                  <c:v>56.505600000000001</c:v>
                </c:pt>
                <c:pt idx="236">
                  <c:v>56.505600000000001</c:v>
                </c:pt>
                <c:pt idx="237">
                  <c:v>56.505600000000001</c:v>
                </c:pt>
                <c:pt idx="238">
                  <c:v>56.505600000000001</c:v>
                </c:pt>
                <c:pt idx="239">
                  <c:v>56.505600000000001</c:v>
                </c:pt>
                <c:pt idx="240">
                  <c:v>56.505600000000001</c:v>
                </c:pt>
                <c:pt idx="241">
                  <c:v>56.505600000000001</c:v>
                </c:pt>
                <c:pt idx="242">
                  <c:v>56.505600000000001</c:v>
                </c:pt>
                <c:pt idx="243">
                  <c:v>56.505600000000001</c:v>
                </c:pt>
                <c:pt idx="244">
                  <c:v>56.505600000000001</c:v>
                </c:pt>
                <c:pt idx="245">
                  <c:v>56.505600000000001</c:v>
                </c:pt>
                <c:pt idx="246">
                  <c:v>56.505600000000001</c:v>
                </c:pt>
                <c:pt idx="247">
                  <c:v>56.505600000000001</c:v>
                </c:pt>
                <c:pt idx="248">
                  <c:v>56.505600000000001</c:v>
                </c:pt>
                <c:pt idx="249">
                  <c:v>56.505600000000001</c:v>
                </c:pt>
                <c:pt idx="250">
                  <c:v>56.505600000000001</c:v>
                </c:pt>
                <c:pt idx="251">
                  <c:v>56.505600000000001</c:v>
                </c:pt>
                <c:pt idx="252">
                  <c:v>56.505600000000001</c:v>
                </c:pt>
                <c:pt idx="253">
                  <c:v>56.505600000000001</c:v>
                </c:pt>
                <c:pt idx="254">
                  <c:v>56.505600000000001</c:v>
                </c:pt>
                <c:pt idx="255">
                  <c:v>56.505600000000001</c:v>
                </c:pt>
                <c:pt idx="256">
                  <c:v>56.505600000000001</c:v>
                </c:pt>
                <c:pt idx="257">
                  <c:v>56.505600000000001</c:v>
                </c:pt>
                <c:pt idx="258">
                  <c:v>56.505600000000001</c:v>
                </c:pt>
                <c:pt idx="259">
                  <c:v>56.505600000000001</c:v>
                </c:pt>
                <c:pt idx="260">
                  <c:v>56.505600000000001</c:v>
                </c:pt>
                <c:pt idx="261">
                  <c:v>56.505600000000001</c:v>
                </c:pt>
                <c:pt idx="262">
                  <c:v>56.505600000000001</c:v>
                </c:pt>
                <c:pt idx="263">
                  <c:v>56.505600000000001</c:v>
                </c:pt>
                <c:pt idx="264">
                  <c:v>56.505600000000001</c:v>
                </c:pt>
                <c:pt idx="265">
                  <c:v>56.505600000000001</c:v>
                </c:pt>
                <c:pt idx="266">
                  <c:v>56.505600000000001</c:v>
                </c:pt>
                <c:pt idx="267">
                  <c:v>56.505600000000001</c:v>
                </c:pt>
                <c:pt idx="268">
                  <c:v>56.505600000000001</c:v>
                </c:pt>
                <c:pt idx="269">
                  <c:v>56.505600000000001</c:v>
                </c:pt>
                <c:pt idx="270">
                  <c:v>56.505600000000001</c:v>
                </c:pt>
                <c:pt idx="271">
                  <c:v>56.505600000000001</c:v>
                </c:pt>
                <c:pt idx="272">
                  <c:v>56.505600000000001</c:v>
                </c:pt>
                <c:pt idx="273">
                  <c:v>56.505600000000001</c:v>
                </c:pt>
                <c:pt idx="274">
                  <c:v>56.505600000000001</c:v>
                </c:pt>
                <c:pt idx="275">
                  <c:v>56.505600000000001</c:v>
                </c:pt>
                <c:pt idx="276">
                  <c:v>56.505600000000001</c:v>
                </c:pt>
                <c:pt idx="277">
                  <c:v>56.505600000000001</c:v>
                </c:pt>
                <c:pt idx="278">
                  <c:v>56.505600000000001</c:v>
                </c:pt>
                <c:pt idx="279">
                  <c:v>56.505600000000001</c:v>
                </c:pt>
                <c:pt idx="280">
                  <c:v>56.505600000000001</c:v>
                </c:pt>
                <c:pt idx="281">
                  <c:v>56.505600000000001</c:v>
                </c:pt>
                <c:pt idx="282">
                  <c:v>56.505600000000001</c:v>
                </c:pt>
                <c:pt idx="283">
                  <c:v>56.505600000000001</c:v>
                </c:pt>
                <c:pt idx="284">
                  <c:v>56.505600000000001</c:v>
                </c:pt>
                <c:pt idx="285">
                  <c:v>56.505600000000001</c:v>
                </c:pt>
                <c:pt idx="286">
                  <c:v>56.505600000000001</c:v>
                </c:pt>
                <c:pt idx="287">
                  <c:v>56.505600000000001</c:v>
                </c:pt>
                <c:pt idx="288">
                  <c:v>56.505600000000001</c:v>
                </c:pt>
                <c:pt idx="289">
                  <c:v>56.505600000000001</c:v>
                </c:pt>
                <c:pt idx="290">
                  <c:v>56.505600000000001</c:v>
                </c:pt>
                <c:pt idx="291">
                  <c:v>56.505600000000001</c:v>
                </c:pt>
                <c:pt idx="292">
                  <c:v>56.505600000000001</c:v>
                </c:pt>
                <c:pt idx="293">
                  <c:v>56.505600000000001</c:v>
                </c:pt>
                <c:pt idx="294">
                  <c:v>56.505600000000001</c:v>
                </c:pt>
                <c:pt idx="295">
                  <c:v>56.505600000000001</c:v>
                </c:pt>
                <c:pt idx="296">
                  <c:v>56.505600000000001</c:v>
                </c:pt>
                <c:pt idx="297">
                  <c:v>56.505600000000001</c:v>
                </c:pt>
                <c:pt idx="298">
                  <c:v>56.505600000000001</c:v>
                </c:pt>
                <c:pt idx="299">
                  <c:v>56.505600000000001</c:v>
                </c:pt>
                <c:pt idx="300">
                  <c:v>56.505600000000001</c:v>
                </c:pt>
                <c:pt idx="301">
                  <c:v>56.505600000000001</c:v>
                </c:pt>
                <c:pt idx="302">
                  <c:v>56.505600000000001</c:v>
                </c:pt>
                <c:pt idx="303">
                  <c:v>56.505600000000001</c:v>
                </c:pt>
                <c:pt idx="304">
                  <c:v>56.505600000000001</c:v>
                </c:pt>
                <c:pt idx="305">
                  <c:v>56.505600000000001</c:v>
                </c:pt>
                <c:pt idx="306">
                  <c:v>56.505600000000001</c:v>
                </c:pt>
                <c:pt idx="307">
                  <c:v>56.505600000000001</c:v>
                </c:pt>
                <c:pt idx="308">
                  <c:v>56.505600000000001</c:v>
                </c:pt>
                <c:pt idx="309">
                  <c:v>56.505600000000001</c:v>
                </c:pt>
                <c:pt idx="310">
                  <c:v>56.505600000000001</c:v>
                </c:pt>
                <c:pt idx="311">
                  <c:v>56.505600000000001</c:v>
                </c:pt>
                <c:pt idx="312">
                  <c:v>56.505600000000001</c:v>
                </c:pt>
                <c:pt idx="313">
                  <c:v>56.505600000000001</c:v>
                </c:pt>
                <c:pt idx="314">
                  <c:v>56.505600000000001</c:v>
                </c:pt>
                <c:pt idx="315">
                  <c:v>56.505600000000001</c:v>
                </c:pt>
                <c:pt idx="316">
                  <c:v>56.505600000000001</c:v>
                </c:pt>
                <c:pt idx="317">
                  <c:v>56.505600000000001</c:v>
                </c:pt>
                <c:pt idx="318">
                  <c:v>56.505600000000001</c:v>
                </c:pt>
                <c:pt idx="319">
                  <c:v>56.505600000000001</c:v>
                </c:pt>
                <c:pt idx="320">
                  <c:v>56.505600000000001</c:v>
                </c:pt>
                <c:pt idx="321">
                  <c:v>56.505600000000001</c:v>
                </c:pt>
                <c:pt idx="322">
                  <c:v>56.505600000000001</c:v>
                </c:pt>
                <c:pt idx="323">
                  <c:v>56.505600000000001</c:v>
                </c:pt>
                <c:pt idx="324">
                  <c:v>56.505600000000001</c:v>
                </c:pt>
                <c:pt idx="325">
                  <c:v>56.505600000000001</c:v>
                </c:pt>
                <c:pt idx="326">
                  <c:v>56.505600000000001</c:v>
                </c:pt>
                <c:pt idx="327">
                  <c:v>56.505600000000001</c:v>
                </c:pt>
                <c:pt idx="328">
                  <c:v>56.505600000000001</c:v>
                </c:pt>
                <c:pt idx="329">
                  <c:v>56.505600000000001</c:v>
                </c:pt>
                <c:pt idx="330">
                  <c:v>56.505600000000001</c:v>
                </c:pt>
                <c:pt idx="331">
                  <c:v>56.505600000000001</c:v>
                </c:pt>
                <c:pt idx="332">
                  <c:v>56.505600000000001</c:v>
                </c:pt>
                <c:pt idx="333">
                  <c:v>56.505600000000001</c:v>
                </c:pt>
                <c:pt idx="334">
                  <c:v>56.505600000000001</c:v>
                </c:pt>
                <c:pt idx="335">
                  <c:v>56.505600000000001</c:v>
                </c:pt>
                <c:pt idx="336">
                  <c:v>56.505600000000001</c:v>
                </c:pt>
                <c:pt idx="337">
                  <c:v>56.505600000000001</c:v>
                </c:pt>
                <c:pt idx="338">
                  <c:v>56.505600000000001</c:v>
                </c:pt>
                <c:pt idx="339">
                  <c:v>56.505600000000001</c:v>
                </c:pt>
                <c:pt idx="340">
                  <c:v>56.505600000000001</c:v>
                </c:pt>
                <c:pt idx="341">
                  <c:v>56.505600000000001</c:v>
                </c:pt>
                <c:pt idx="342">
                  <c:v>56.505600000000001</c:v>
                </c:pt>
                <c:pt idx="343">
                  <c:v>56.505600000000001</c:v>
                </c:pt>
                <c:pt idx="344">
                  <c:v>56.505600000000001</c:v>
                </c:pt>
                <c:pt idx="345">
                  <c:v>56.505600000000001</c:v>
                </c:pt>
                <c:pt idx="346">
                  <c:v>56.505600000000001</c:v>
                </c:pt>
                <c:pt idx="347">
                  <c:v>56.505600000000001</c:v>
                </c:pt>
                <c:pt idx="348">
                  <c:v>56.505600000000001</c:v>
                </c:pt>
                <c:pt idx="349">
                  <c:v>56.505600000000001</c:v>
                </c:pt>
                <c:pt idx="350">
                  <c:v>56.505600000000001</c:v>
                </c:pt>
                <c:pt idx="351">
                  <c:v>56.505600000000001</c:v>
                </c:pt>
                <c:pt idx="352">
                  <c:v>56.505600000000001</c:v>
                </c:pt>
                <c:pt idx="353">
                  <c:v>56.505600000000001</c:v>
                </c:pt>
                <c:pt idx="354">
                  <c:v>56.505600000000001</c:v>
                </c:pt>
                <c:pt idx="355">
                  <c:v>56.505600000000001</c:v>
                </c:pt>
                <c:pt idx="356">
                  <c:v>56.505600000000001</c:v>
                </c:pt>
                <c:pt idx="357">
                  <c:v>56.505600000000001</c:v>
                </c:pt>
                <c:pt idx="358">
                  <c:v>56.505600000000001</c:v>
                </c:pt>
                <c:pt idx="359">
                  <c:v>56.505600000000001</c:v>
                </c:pt>
                <c:pt idx="360">
                  <c:v>56.505600000000001</c:v>
                </c:pt>
                <c:pt idx="361">
                  <c:v>56.505600000000001</c:v>
                </c:pt>
                <c:pt idx="362">
                  <c:v>56.505600000000001</c:v>
                </c:pt>
                <c:pt idx="363">
                  <c:v>56.505600000000001</c:v>
                </c:pt>
                <c:pt idx="364">
                  <c:v>56.505600000000001</c:v>
                </c:pt>
                <c:pt idx="365">
                  <c:v>56.505600000000001</c:v>
                </c:pt>
                <c:pt idx="366">
                  <c:v>56.505600000000001</c:v>
                </c:pt>
                <c:pt idx="367">
                  <c:v>56.505600000000001</c:v>
                </c:pt>
                <c:pt idx="368">
                  <c:v>56.505600000000001</c:v>
                </c:pt>
                <c:pt idx="369">
                  <c:v>56.505600000000001</c:v>
                </c:pt>
                <c:pt idx="370">
                  <c:v>56.505600000000001</c:v>
                </c:pt>
                <c:pt idx="371">
                  <c:v>56.505600000000001</c:v>
                </c:pt>
                <c:pt idx="372">
                  <c:v>56.505600000000001</c:v>
                </c:pt>
                <c:pt idx="373">
                  <c:v>56.505600000000001</c:v>
                </c:pt>
                <c:pt idx="374">
                  <c:v>56.505600000000001</c:v>
                </c:pt>
                <c:pt idx="375">
                  <c:v>56.505600000000001</c:v>
                </c:pt>
                <c:pt idx="376">
                  <c:v>56.505600000000001</c:v>
                </c:pt>
                <c:pt idx="377">
                  <c:v>56.505600000000001</c:v>
                </c:pt>
                <c:pt idx="378">
                  <c:v>56.505600000000001</c:v>
                </c:pt>
                <c:pt idx="379">
                  <c:v>56.505600000000001</c:v>
                </c:pt>
                <c:pt idx="380">
                  <c:v>56.505600000000001</c:v>
                </c:pt>
                <c:pt idx="381">
                  <c:v>56.505600000000001</c:v>
                </c:pt>
                <c:pt idx="382">
                  <c:v>56.505600000000001</c:v>
                </c:pt>
                <c:pt idx="383">
                  <c:v>56.505600000000001</c:v>
                </c:pt>
                <c:pt idx="384">
                  <c:v>56.505600000000001</c:v>
                </c:pt>
                <c:pt idx="385">
                  <c:v>56.505600000000001</c:v>
                </c:pt>
                <c:pt idx="386">
                  <c:v>56.505600000000001</c:v>
                </c:pt>
                <c:pt idx="387">
                  <c:v>56.505600000000001</c:v>
                </c:pt>
                <c:pt idx="388">
                  <c:v>56.505600000000001</c:v>
                </c:pt>
                <c:pt idx="389">
                  <c:v>56.505600000000001</c:v>
                </c:pt>
                <c:pt idx="390">
                  <c:v>56.505600000000001</c:v>
                </c:pt>
                <c:pt idx="391">
                  <c:v>56.505600000000001</c:v>
                </c:pt>
                <c:pt idx="392">
                  <c:v>56.505600000000001</c:v>
                </c:pt>
                <c:pt idx="393">
                  <c:v>56.505600000000001</c:v>
                </c:pt>
                <c:pt idx="394">
                  <c:v>56.505600000000001</c:v>
                </c:pt>
                <c:pt idx="395">
                  <c:v>56.505600000000001</c:v>
                </c:pt>
                <c:pt idx="396">
                  <c:v>56.505600000000001</c:v>
                </c:pt>
                <c:pt idx="397">
                  <c:v>56.505600000000001</c:v>
                </c:pt>
                <c:pt idx="398">
                  <c:v>56.505600000000001</c:v>
                </c:pt>
                <c:pt idx="399">
                  <c:v>56.505600000000001</c:v>
                </c:pt>
                <c:pt idx="400">
                  <c:v>56.505600000000001</c:v>
                </c:pt>
                <c:pt idx="401">
                  <c:v>56.505600000000001</c:v>
                </c:pt>
                <c:pt idx="402">
                  <c:v>56.505600000000001</c:v>
                </c:pt>
                <c:pt idx="403">
                  <c:v>56.505600000000001</c:v>
                </c:pt>
                <c:pt idx="404">
                  <c:v>56.505600000000001</c:v>
                </c:pt>
                <c:pt idx="405">
                  <c:v>56.505600000000001</c:v>
                </c:pt>
                <c:pt idx="406">
                  <c:v>56.505600000000001</c:v>
                </c:pt>
                <c:pt idx="407">
                  <c:v>56.505600000000001</c:v>
                </c:pt>
                <c:pt idx="408">
                  <c:v>56.505600000000001</c:v>
                </c:pt>
                <c:pt idx="409">
                  <c:v>56.505600000000001</c:v>
                </c:pt>
                <c:pt idx="410">
                  <c:v>56.505600000000001</c:v>
                </c:pt>
                <c:pt idx="411">
                  <c:v>56.505600000000001</c:v>
                </c:pt>
                <c:pt idx="412">
                  <c:v>56.505600000000001</c:v>
                </c:pt>
                <c:pt idx="413">
                  <c:v>56.505600000000001</c:v>
                </c:pt>
                <c:pt idx="414">
                  <c:v>56.505600000000001</c:v>
                </c:pt>
                <c:pt idx="415">
                  <c:v>56.505600000000001</c:v>
                </c:pt>
                <c:pt idx="416">
                  <c:v>56.505600000000001</c:v>
                </c:pt>
                <c:pt idx="417">
                  <c:v>56.505600000000001</c:v>
                </c:pt>
                <c:pt idx="418">
                  <c:v>56.505600000000001</c:v>
                </c:pt>
                <c:pt idx="419">
                  <c:v>56.505600000000001</c:v>
                </c:pt>
                <c:pt idx="420">
                  <c:v>56.505600000000001</c:v>
                </c:pt>
                <c:pt idx="421">
                  <c:v>56.505600000000001</c:v>
                </c:pt>
                <c:pt idx="422">
                  <c:v>56.505600000000001</c:v>
                </c:pt>
                <c:pt idx="423">
                  <c:v>56.505600000000001</c:v>
                </c:pt>
                <c:pt idx="424">
                  <c:v>56.505600000000001</c:v>
                </c:pt>
                <c:pt idx="425">
                  <c:v>56.505600000000001</c:v>
                </c:pt>
                <c:pt idx="426">
                  <c:v>56.505600000000001</c:v>
                </c:pt>
                <c:pt idx="427">
                  <c:v>56.505600000000001</c:v>
                </c:pt>
                <c:pt idx="428">
                  <c:v>56.505600000000001</c:v>
                </c:pt>
                <c:pt idx="429">
                  <c:v>56.505600000000001</c:v>
                </c:pt>
                <c:pt idx="430">
                  <c:v>56.505600000000001</c:v>
                </c:pt>
                <c:pt idx="431">
                  <c:v>56.505600000000001</c:v>
                </c:pt>
                <c:pt idx="432">
                  <c:v>56.505600000000001</c:v>
                </c:pt>
                <c:pt idx="433">
                  <c:v>56.505600000000001</c:v>
                </c:pt>
                <c:pt idx="434">
                  <c:v>56.505600000000001</c:v>
                </c:pt>
                <c:pt idx="435">
                  <c:v>56.505600000000001</c:v>
                </c:pt>
                <c:pt idx="436">
                  <c:v>56.505600000000001</c:v>
                </c:pt>
                <c:pt idx="437">
                  <c:v>56.505600000000001</c:v>
                </c:pt>
                <c:pt idx="438">
                  <c:v>56.505600000000001</c:v>
                </c:pt>
                <c:pt idx="439">
                  <c:v>56.505600000000001</c:v>
                </c:pt>
                <c:pt idx="440">
                  <c:v>56.505600000000001</c:v>
                </c:pt>
                <c:pt idx="441">
                  <c:v>56.505600000000001</c:v>
                </c:pt>
                <c:pt idx="442">
                  <c:v>56.505600000000001</c:v>
                </c:pt>
                <c:pt idx="443">
                  <c:v>56.505600000000001</c:v>
                </c:pt>
                <c:pt idx="444">
                  <c:v>56.505600000000001</c:v>
                </c:pt>
                <c:pt idx="445">
                  <c:v>56.505600000000001</c:v>
                </c:pt>
                <c:pt idx="446">
                  <c:v>56.505600000000001</c:v>
                </c:pt>
                <c:pt idx="447">
                  <c:v>56.505600000000001</c:v>
                </c:pt>
                <c:pt idx="448">
                  <c:v>56.505600000000001</c:v>
                </c:pt>
                <c:pt idx="449">
                  <c:v>56.505600000000001</c:v>
                </c:pt>
                <c:pt idx="450">
                  <c:v>56.505600000000001</c:v>
                </c:pt>
                <c:pt idx="451">
                  <c:v>56.505600000000001</c:v>
                </c:pt>
                <c:pt idx="452">
                  <c:v>56.505600000000001</c:v>
                </c:pt>
                <c:pt idx="453">
                  <c:v>56.505600000000001</c:v>
                </c:pt>
                <c:pt idx="454">
                  <c:v>56.505600000000001</c:v>
                </c:pt>
                <c:pt idx="455">
                  <c:v>56.505600000000001</c:v>
                </c:pt>
                <c:pt idx="456">
                  <c:v>56.505600000000001</c:v>
                </c:pt>
                <c:pt idx="457">
                  <c:v>56.505600000000001</c:v>
                </c:pt>
                <c:pt idx="458">
                  <c:v>56.505600000000001</c:v>
                </c:pt>
                <c:pt idx="459">
                  <c:v>56.505600000000001</c:v>
                </c:pt>
                <c:pt idx="460">
                  <c:v>56.505600000000001</c:v>
                </c:pt>
                <c:pt idx="461">
                  <c:v>56.505600000000001</c:v>
                </c:pt>
                <c:pt idx="462">
                  <c:v>56.505600000000001</c:v>
                </c:pt>
                <c:pt idx="463">
                  <c:v>56.505600000000001</c:v>
                </c:pt>
                <c:pt idx="464">
                  <c:v>56.505600000000001</c:v>
                </c:pt>
                <c:pt idx="465">
                  <c:v>56.505600000000001</c:v>
                </c:pt>
                <c:pt idx="466">
                  <c:v>56.505600000000001</c:v>
                </c:pt>
                <c:pt idx="467">
                  <c:v>56.505600000000001</c:v>
                </c:pt>
                <c:pt idx="468">
                  <c:v>56.505600000000001</c:v>
                </c:pt>
                <c:pt idx="469">
                  <c:v>56.505600000000001</c:v>
                </c:pt>
                <c:pt idx="470">
                  <c:v>56.505600000000001</c:v>
                </c:pt>
                <c:pt idx="471">
                  <c:v>56.505600000000001</c:v>
                </c:pt>
                <c:pt idx="472">
                  <c:v>56.505600000000001</c:v>
                </c:pt>
                <c:pt idx="473">
                  <c:v>56.505600000000001</c:v>
                </c:pt>
                <c:pt idx="474">
                  <c:v>56.505600000000001</c:v>
                </c:pt>
                <c:pt idx="475">
                  <c:v>56.505600000000001</c:v>
                </c:pt>
                <c:pt idx="476">
                  <c:v>56.505600000000001</c:v>
                </c:pt>
                <c:pt idx="477">
                  <c:v>56.505600000000001</c:v>
                </c:pt>
                <c:pt idx="478">
                  <c:v>56.505600000000001</c:v>
                </c:pt>
                <c:pt idx="479">
                  <c:v>56.505600000000001</c:v>
                </c:pt>
                <c:pt idx="480">
                  <c:v>56.505600000000001</c:v>
                </c:pt>
                <c:pt idx="481">
                  <c:v>56.505600000000001</c:v>
                </c:pt>
                <c:pt idx="482">
                  <c:v>56.505600000000001</c:v>
                </c:pt>
                <c:pt idx="483">
                  <c:v>56.505600000000001</c:v>
                </c:pt>
                <c:pt idx="484">
                  <c:v>56.505600000000001</c:v>
                </c:pt>
                <c:pt idx="485">
                  <c:v>56.505600000000001</c:v>
                </c:pt>
                <c:pt idx="486">
                  <c:v>56.505600000000001</c:v>
                </c:pt>
                <c:pt idx="487">
                  <c:v>56.505600000000001</c:v>
                </c:pt>
                <c:pt idx="488">
                  <c:v>56.505600000000001</c:v>
                </c:pt>
                <c:pt idx="489">
                  <c:v>56.505600000000001</c:v>
                </c:pt>
                <c:pt idx="490">
                  <c:v>56.505600000000001</c:v>
                </c:pt>
                <c:pt idx="491">
                  <c:v>56.505600000000001</c:v>
                </c:pt>
                <c:pt idx="492">
                  <c:v>56.505600000000001</c:v>
                </c:pt>
                <c:pt idx="493">
                  <c:v>56.505600000000001</c:v>
                </c:pt>
                <c:pt idx="494">
                  <c:v>56.505600000000001</c:v>
                </c:pt>
                <c:pt idx="495">
                  <c:v>56.505600000000001</c:v>
                </c:pt>
                <c:pt idx="496">
                  <c:v>56.505600000000001</c:v>
                </c:pt>
                <c:pt idx="497">
                  <c:v>56.505600000000001</c:v>
                </c:pt>
                <c:pt idx="498">
                  <c:v>56.505600000000001</c:v>
                </c:pt>
                <c:pt idx="499">
                  <c:v>56.505600000000001</c:v>
                </c:pt>
                <c:pt idx="500">
                  <c:v>56.505600000000001</c:v>
                </c:pt>
                <c:pt idx="501">
                  <c:v>56.505600000000001</c:v>
                </c:pt>
                <c:pt idx="502">
                  <c:v>56.505600000000001</c:v>
                </c:pt>
                <c:pt idx="503">
                  <c:v>56.505600000000001</c:v>
                </c:pt>
                <c:pt idx="504">
                  <c:v>56.505600000000001</c:v>
                </c:pt>
                <c:pt idx="505">
                  <c:v>56.505600000000001</c:v>
                </c:pt>
                <c:pt idx="506">
                  <c:v>56.505600000000001</c:v>
                </c:pt>
                <c:pt idx="507">
                  <c:v>56.505600000000001</c:v>
                </c:pt>
                <c:pt idx="508">
                  <c:v>56.505600000000001</c:v>
                </c:pt>
                <c:pt idx="509">
                  <c:v>56.505600000000001</c:v>
                </c:pt>
                <c:pt idx="510">
                  <c:v>56.505600000000001</c:v>
                </c:pt>
                <c:pt idx="511">
                  <c:v>56.505600000000001</c:v>
                </c:pt>
                <c:pt idx="512">
                  <c:v>56.505600000000001</c:v>
                </c:pt>
                <c:pt idx="513">
                  <c:v>56.505600000000001</c:v>
                </c:pt>
                <c:pt idx="514">
                  <c:v>56.505600000000001</c:v>
                </c:pt>
                <c:pt idx="515">
                  <c:v>56.505600000000001</c:v>
                </c:pt>
                <c:pt idx="516">
                  <c:v>56.505600000000001</c:v>
                </c:pt>
                <c:pt idx="517">
                  <c:v>56.505600000000001</c:v>
                </c:pt>
                <c:pt idx="518">
                  <c:v>56.505600000000001</c:v>
                </c:pt>
                <c:pt idx="519">
                  <c:v>56.505600000000001</c:v>
                </c:pt>
                <c:pt idx="520">
                  <c:v>56.505600000000001</c:v>
                </c:pt>
                <c:pt idx="521">
                  <c:v>56.505600000000001</c:v>
                </c:pt>
                <c:pt idx="522">
                  <c:v>56.505600000000001</c:v>
                </c:pt>
                <c:pt idx="523">
                  <c:v>56.505600000000001</c:v>
                </c:pt>
                <c:pt idx="524">
                  <c:v>56.505600000000001</c:v>
                </c:pt>
                <c:pt idx="525">
                  <c:v>56.505600000000001</c:v>
                </c:pt>
                <c:pt idx="526">
                  <c:v>56.505600000000001</c:v>
                </c:pt>
                <c:pt idx="527">
                  <c:v>56.505600000000001</c:v>
                </c:pt>
                <c:pt idx="528">
                  <c:v>56.505600000000001</c:v>
                </c:pt>
                <c:pt idx="529">
                  <c:v>56.505600000000001</c:v>
                </c:pt>
                <c:pt idx="530">
                  <c:v>56.505600000000001</c:v>
                </c:pt>
                <c:pt idx="531">
                  <c:v>56.505600000000001</c:v>
                </c:pt>
                <c:pt idx="532">
                  <c:v>56.505600000000001</c:v>
                </c:pt>
                <c:pt idx="533">
                  <c:v>56.505600000000001</c:v>
                </c:pt>
                <c:pt idx="534">
                  <c:v>56.505600000000001</c:v>
                </c:pt>
                <c:pt idx="535">
                  <c:v>56.505600000000001</c:v>
                </c:pt>
                <c:pt idx="536">
                  <c:v>56.505600000000001</c:v>
                </c:pt>
                <c:pt idx="537">
                  <c:v>56.505600000000001</c:v>
                </c:pt>
                <c:pt idx="538">
                  <c:v>56.505600000000001</c:v>
                </c:pt>
                <c:pt idx="539">
                  <c:v>56.505600000000001</c:v>
                </c:pt>
                <c:pt idx="540">
                  <c:v>56.505600000000001</c:v>
                </c:pt>
                <c:pt idx="541">
                  <c:v>56.505600000000001</c:v>
                </c:pt>
                <c:pt idx="542">
                  <c:v>56.505600000000001</c:v>
                </c:pt>
                <c:pt idx="543">
                  <c:v>56.505600000000001</c:v>
                </c:pt>
                <c:pt idx="544">
                  <c:v>56.505600000000001</c:v>
                </c:pt>
                <c:pt idx="545">
                  <c:v>56.505600000000001</c:v>
                </c:pt>
                <c:pt idx="546">
                  <c:v>56.505600000000001</c:v>
                </c:pt>
                <c:pt idx="547">
                  <c:v>56.505600000000001</c:v>
                </c:pt>
                <c:pt idx="548">
                  <c:v>56.505600000000001</c:v>
                </c:pt>
                <c:pt idx="549">
                  <c:v>56.505600000000001</c:v>
                </c:pt>
                <c:pt idx="550">
                  <c:v>56.505600000000001</c:v>
                </c:pt>
                <c:pt idx="551">
                  <c:v>56.505600000000001</c:v>
                </c:pt>
                <c:pt idx="552">
                  <c:v>56.505600000000001</c:v>
                </c:pt>
                <c:pt idx="553">
                  <c:v>56.505600000000001</c:v>
                </c:pt>
                <c:pt idx="554">
                  <c:v>56.505600000000001</c:v>
                </c:pt>
                <c:pt idx="555">
                  <c:v>56.505600000000001</c:v>
                </c:pt>
                <c:pt idx="556">
                  <c:v>56.505600000000001</c:v>
                </c:pt>
                <c:pt idx="557">
                  <c:v>56.505600000000001</c:v>
                </c:pt>
                <c:pt idx="558">
                  <c:v>56.505600000000001</c:v>
                </c:pt>
                <c:pt idx="559">
                  <c:v>56.505600000000001</c:v>
                </c:pt>
                <c:pt idx="560">
                  <c:v>56.505600000000001</c:v>
                </c:pt>
                <c:pt idx="561">
                  <c:v>56.505600000000001</c:v>
                </c:pt>
                <c:pt idx="562">
                  <c:v>56.505600000000001</c:v>
                </c:pt>
                <c:pt idx="563">
                  <c:v>56.505600000000001</c:v>
                </c:pt>
                <c:pt idx="564">
                  <c:v>56.505600000000001</c:v>
                </c:pt>
                <c:pt idx="565">
                  <c:v>56.505600000000001</c:v>
                </c:pt>
                <c:pt idx="566">
                  <c:v>56.505600000000001</c:v>
                </c:pt>
                <c:pt idx="567">
                  <c:v>56.505600000000001</c:v>
                </c:pt>
                <c:pt idx="568">
                  <c:v>56.505600000000001</c:v>
                </c:pt>
                <c:pt idx="569">
                  <c:v>56.505600000000001</c:v>
                </c:pt>
                <c:pt idx="570">
                  <c:v>56.505600000000001</c:v>
                </c:pt>
                <c:pt idx="571">
                  <c:v>56.505600000000001</c:v>
                </c:pt>
                <c:pt idx="572">
                  <c:v>56.505600000000001</c:v>
                </c:pt>
                <c:pt idx="573">
                  <c:v>56.505600000000001</c:v>
                </c:pt>
                <c:pt idx="574">
                  <c:v>56.505600000000001</c:v>
                </c:pt>
                <c:pt idx="575">
                  <c:v>56.505600000000001</c:v>
                </c:pt>
                <c:pt idx="576">
                  <c:v>56.505600000000001</c:v>
                </c:pt>
                <c:pt idx="577">
                  <c:v>56.505600000000001</c:v>
                </c:pt>
                <c:pt idx="578">
                  <c:v>56.505600000000001</c:v>
                </c:pt>
                <c:pt idx="579">
                  <c:v>56.505600000000001</c:v>
                </c:pt>
                <c:pt idx="580">
                  <c:v>56.505600000000001</c:v>
                </c:pt>
                <c:pt idx="581">
                  <c:v>56.505600000000001</c:v>
                </c:pt>
                <c:pt idx="582">
                  <c:v>56.505600000000001</c:v>
                </c:pt>
                <c:pt idx="583">
                  <c:v>56.505600000000001</c:v>
                </c:pt>
                <c:pt idx="584">
                  <c:v>56.505600000000001</c:v>
                </c:pt>
                <c:pt idx="585">
                  <c:v>56.505600000000001</c:v>
                </c:pt>
                <c:pt idx="586">
                  <c:v>56.505600000000001</c:v>
                </c:pt>
                <c:pt idx="587">
                  <c:v>56.505600000000001</c:v>
                </c:pt>
                <c:pt idx="588">
                  <c:v>56.505600000000001</c:v>
                </c:pt>
                <c:pt idx="589">
                  <c:v>56.505600000000001</c:v>
                </c:pt>
                <c:pt idx="590">
                  <c:v>56.505600000000001</c:v>
                </c:pt>
                <c:pt idx="591">
                  <c:v>56.505600000000001</c:v>
                </c:pt>
                <c:pt idx="592">
                  <c:v>56.505600000000001</c:v>
                </c:pt>
                <c:pt idx="593">
                  <c:v>56.505600000000001</c:v>
                </c:pt>
                <c:pt idx="594">
                  <c:v>56.505600000000001</c:v>
                </c:pt>
                <c:pt idx="595">
                  <c:v>56.505600000000001</c:v>
                </c:pt>
                <c:pt idx="596">
                  <c:v>56.505600000000001</c:v>
                </c:pt>
                <c:pt idx="597">
                  <c:v>56.505600000000001</c:v>
                </c:pt>
                <c:pt idx="598">
                  <c:v>56.505600000000001</c:v>
                </c:pt>
                <c:pt idx="599">
                  <c:v>56.505600000000001</c:v>
                </c:pt>
                <c:pt idx="600">
                  <c:v>56.505600000000001</c:v>
                </c:pt>
                <c:pt idx="601">
                  <c:v>56.505600000000001</c:v>
                </c:pt>
                <c:pt idx="602">
                  <c:v>56.505600000000001</c:v>
                </c:pt>
                <c:pt idx="603">
                  <c:v>56.505600000000001</c:v>
                </c:pt>
                <c:pt idx="604">
                  <c:v>56.505600000000001</c:v>
                </c:pt>
                <c:pt idx="605">
                  <c:v>56.505600000000001</c:v>
                </c:pt>
                <c:pt idx="606">
                  <c:v>56.505600000000001</c:v>
                </c:pt>
                <c:pt idx="607">
                  <c:v>56.505600000000001</c:v>
                </c:pt>
                <c:pt idx="608">
                  <c:v>56.505600000000001</c:v>
                </c:pt>
                <c:pt idx="609">
                  <c:v>56.505600000000001</c:v>
                </c:pt>
                <c:pt idx="610">
                  <c:v>56.505600000000001</c:v>
                </c:pt>
                <c:pt idx="611">
                  <c:v>56.505600000000001</c:v>
                </c:pt>
                <c:pt idx="612">
                  <c:v>56.505600000000001</c:v>
                </c:pt>
                <c:pt idx="613">
                  <c:v>56.505600000000001</c:v>
                </c:pt>
                <c:pt idx="614">
                  <c:v>56.505600000000001</c:v>
                </c:pt>
                <c:pt idx="615">
                  <c:v>56.505600000000001</c:v>
                </c:pt>
                <c:pt idx="616">
                  <c:v>56.505600000000001</c:v>
                </c:pt>
                <c:pt idx="617">
                  <c:v>56.505600000000001</c:v>
                </c:pt>
                <c:pt idx="618">
                  <c:v>56.505600000000001</c:v>
                </c:pt>
                <c:pt idx="619">
                  <c:v>56.505600000000001</c:v>
                </c:pt>
                <c:pt idx="620">
                  <c:v>56.505600000000001</c:v>
                </c:pt>
                <c:pt idx="621">
                  <c:v>56.505600000000001</c:v>
                </c:pt>
                <c:pt idx="622">
                  <c:v>56.505600000000001</c:v>
                </c:pt>
                <c:pt idx="623">
                  <c:v>56.505600000000001</c:v>
                </c:pt>
                <c:pt idx="624">
                  <c:v>56.505600000000001</c:v>
                </c:pt>
                <c:pt idx="625">
                  <c:v>56.505600000000001</c:v>
                </c:pt>
                <c:pt idx="626">
                  <c:v>56.505600000000001</c:v>
                </c:pt>
                <c:pt idx="627">
                  <c:v>56.505600000000001</c:v>
                </c:pt>
                <c:pt idx="628">
                  <c:v>56.505600000000001</c:v>
                </c:pt>
                <c:pt idx="629">
                  <c:v>56.505600000000001</c:v>
                </c:pt>
                <c:pt idx="630">
                  <c:v>56.505600000000001</c:v>
                </c:pt>
                <c:pt idx="631">
                  <c:v>56.505600000000001</c:v>
                </c:pt>
                <c:pt idx="632">
                  <c:v>56.505600000000001</c:v>
                </c:pt>
                <c:pt idx="633">
                  <c:v>56.505600000000001</c:v>
                </c:pt>
                <c:pt idx="634">
                  <c:v>56.505600000000001</c:v>
                </c:pt>
                <c:pt idx="635">
                  <c:v>56.505600000000001</c:v>
                </c:pt>
                <c:pt idx="636">
                  <c:v>56.505600000000001</c:v>
                </c:pt>
                <c:pt idx="637">
                  <c:v>56.505600000000001</c:v>
                </c:pt>
                <c:pt idx="638">
                  <c:v>56.505600000000001</c:v>
                </c:pt>
                <c:pt idx="639">
                  <c:v>56.505600000000001</c:v>
                </c:pt>
                <c:pt idx="640">
                  <c:v>56.505600000000001</c:v>
                </c:pt>
                <c:pt idx="641">
                  <c:v>56.505600000000001</c:v>
                </c:pt>
                <c:pt idx="642">
                  <c:v>56.505600000000001</c:v>
                </c:pt>
                <c:pt idx="643">
                  <c:v>56.505600000000001</c:v>
                </c:pt>
                <c:pt idx="644">
                  <c:v>56.505600000000001</c:v>
                </c:pt>
                <c:pt idx="645">
                  <c:v>56.505600000000001</c:v>
                </c:pt>
                <c:pt idx="646">
                  <c:v>56.505600000000001</c:v>
                </c:pt>
                <c:pt idx="647">
                  <c:v>56.505600000000001</c:v>
                </c:pt>
                <c:pt idx="648">
                  <c:v>56.505600000000001</c:v>
                </c:pt>
                <c:pt idx="649">
                  <c:v>56.505600000000001</c:v>
                </c:pt>
                <c:pt idx="650">
                  <c:v>56.505600000000001</c:v>
                </c:pt>
                <c:pt idx="651">
                  <c:v>56.505600000000001</c:v>
                </c:pt>
                <c:pt idx="652">
                  <c:v>56.505600000000001</c:v>
                </c:pt>
                <c:pt idx="653">
                  <c:v>56.505600000000001</c:v>
                </c:pt>
                <c:pt idx="654">
                  <c:v>56.505600000000001</c:v>
                </c:pt>
                <c:pt idx="655">
                  <c:v>56.505600000000001</c:v>
                </c:pt>
                <c:pt idx="656">
                  <c:v>56.505600000000001</c:v>
                </c:pt>
                <c:pt idx="657">
                  <c:v>56.505600000000001</c:v>
                </c:pt>
                <c:pt idx="658">
                  <c:v>56.505600000000001</c:v>
                </c:pt>
                <c:pt idx="659">
                  <c:v>56.505600000000001</c:v>
                </c:pt>
                <c:pt idx="660">
                  <c:v>56.505600000000001</c:v>
                </c:pt>
                <c:pt idx="661">
                  <c:v>56.505600000000001</c:v>
                </c:pt>
                <c:pt idx="662">
                  <c:v>56.505600000000001</c:v>
                </c:pt>
                <c:pt idx="663">
                  <c:v>56.505600000000001</c:v>
                </c:pt>
                <c:pt idx="664">
                  <c:v>56.505600000000001</c:v>
                </c:pt>
                <c:pt idx="665">
                  <c:v>56.505600000000001</c:v>
                </c:pt>
                <c:pt idx="666">
                  <c:v>56.505600000000001</c:v>
                </c:pt>
                <c:pt idx="667">
                  <c:v>56.505600000000001</c:v>
                </c:pt>
                <c:pt idx="668">
                  <c:v>56.505600000000001</c:v>
                </c:pt>
                <c:pt idx="669">
                  <c:v>56.505600000000001</c:v>
                </c:pt>
                <c:pt idx="670">
                  <c:v>56.505600000000001</c:v>
                </c:pt>
                <c:pt idx="671">
                  <c:v>56.505600000000001</c:v>
                </c:pt>
                <c:pt idx="672">
                  <c:v>56.505600000000001</c:v>
                </c:pt>
                <c:pt idx="673">
                  <c:v>56.505600000000001</c:v>
                </c:pt>
                <c:pt idx="674">
                  <c:v>56.505600000000001</c:v>
                </c:pt>
                <c:pt idx="675">
                  <c:v>56.505600000000001</c:v>
                </c:pt>
                <c:pt idx="676">
                  <c:v>56.505600000000001</c:v>
                </c:pt>
                <c:pt idx="677">
                  <c:v>56.505600000000001</c:v>
                </c:pt>
                <c:pt idx="678">
                  <c:v>56.505600000000001</c:v>
                </c:pt>
                <c:pt idx="679">
                  <c:v>56.505600000000001</c:v>
                </c:pt>
                <c:pt idx="680">
                  <c:v>56.505600000000001</c:v>
                </c:pt>
                <c:pt idx="681">
                  <c:v>56.505600000000001</c:v>
                </c:pt>
                <c:pt idx="682">
                  <c:v>56.505600000000001</c:v>
                </c:pt>
                <c:pt idx="683">
                  <c:v>56.505600000000001</c:v>
                </c:pt>
                <c:pt idx="684">
                  <c:v>56.505600000000001</c:v>
                </c:pt>
                <c:pt idx="685">
                  <c:v>56.505600000000001</c:v>
                </c:pt>
                <c:pt idx="686">
                  <c:v>56.505600000000001</c:v>
                </c:pt>
                <c:pt idx="687">
                  <c:v>56.505600000000001</c:v>
                </c:pt>
                <c:pt idx="688">
                  <c:v>56.505600000000001</c:v>
                </c:pt>
                <c:pt idx="689">
                  <c:v>56.505600000000001</c:v>
                </c:pt>
                <c:pt idx="690">
                  <c:v>56.505600000000001</c:v>
                </c:pt>
                <c:pt idx="691">
                  <c:v>56.505600000000001</c:v>
                </c:pt>
                <c:pt idx="692">
                  <c:v>56.505600000000001</c:v>
                </c:pt>
                <c:pt idx="693">
                  <c:v>56.505600000000001</c:v>
                </c:pt>
                <c:pt idx="694">
                  <c:v>56.505600000000001</c:v>
                </c:pt>
                <c:pt idx="695">
                  <c:v>56.505600000000001</c:v>
                </c:pt>
                <c:pt idx="696">
                  <c:v>56.505600000000001</c:v>
                </c:pt>
                <c:pt idx="697">
                  <c:v>56.505600000000001</c:v>
                </c:pt>
                <c:pt idx="698">
                  <c:v>56.505600000000001</c:v>
                </c:pt>
                <c:pt idx="699">
                  <c:v>56.505600000000001</c:v>
                </c:pt>
                <c:pt idx="700">
                  <c:v>56.505600000000001</c:v>
                </c:pt>
                <c:pt idx="701">
                  <c:v>56.505600000000001</c:v>
                </c:pt>
                <c:pt idx="702">
                  <c:v>56.505600000000001</c:v>
                </c:pt>
                <c:pt idx="703">
                  <c:v>56.505600000000001</c:v>
                </c:pt>
                <c:pt idx="704">
                  <c:v>56.505600000000001</c:v>
                </c:pt>
                <c:pt idx="705">
                  <c:v>56.505600000000001</c:v>
                </c:pt>
                <c:pt idx="706">
                  <c:v>56.505600000000001</c:v>
                </c:pt>
                <c:pt idx="707">
                  <c:v>56.505600000000001</c:v>
                </c:pt>
                <c:pt idx="708">
                  <c:v>56.505600000000001</c:v>
                </c:pt>
                <c:pt idx="709">
                  <c:v>56.505600000000001</c:v>
                </c:pt>
                <c:pt idx="710">
                  <c:v>56.505600000000001</c:v>
                </c:pt>
                <c:pt idx="711">
                  <c:v>56.505600000000001</c:v>
                </c:pt>
                <c:pt idx="712">
                  <c:v>56.505600000000001</c:v>
                </c:pt>
                <c:pt idx="713">
                  <c:v>56.505600000000001</c:v>
                </c:pt>
                <c:pt idx="714">
                  <c:v>56.505600000000001</c:v>
                </c:pt>
                <c:pt idx="715">
                  <c:v>56.505600000000001</c:v>
                </c:pt>
                <c:pt idx="716">
                  <c:v>56.505600000000001</c:v>
                </c:pt>
                <c:pt idx="717">
                  <c:v>56.505600000000001</c:v>
                </c:pt>
                <c:pt idx="718">
                  <c:v>56.505600000000001</c:v>
                </c:pt>
                <c:pt idx="719">
                  <c:v>56.505600000000001</c:v>
                </c:pt>
                <c:pt idx="720">
                  <c:v>56.505600000000001</c:v>
                </c:pt>
                <c:pt idx="721">
                  <c:v>56.505600000000001</c:v>
                </c:pt>
                <c:pt idx="722">
                  <c:v>56.505600000000001</c:v>
                </c:pt>
                <c:pt idx="723">
                  <c:v>56.505600000000001</c:v>
                </c:pt>
                <c:pt idx="724">
                  <c:v>56.505600000000001</c:v>
                </c:pt>
                <c:pt idx="725">
                  <c:v>56.505600000000001</c:v>
                </c:pt>
                <c:pt idx="726">
                  <c:v>56.505600000000001</c:v>
                </c:pt>
                <c:pt idx="727">
                  <c:v>56.505600000000001</c:v>
                </c:pt>
                <c:pt idx="728">
                  <c:v>56.505600000000001</c:v>
                </c:pt>
                <c:pt idx="729">
                  <c:v>56.505600000000001</c:v>
                </c:pt>
                <c:pt idx="730">
                  <c:v>56.505600000000001</c:v>
                </c:pt>
                <c:pt idx="731">
                  <c:v>56.505600000000001</c:v>
                </c:pt>
                <c:pt idx="732">
                  <c:v>56.505600000000001</c:v>
                </c:pt>
                <c:pt idx="733">
                  <c:v>56.505600000000001</c:v>
                </c:pt>
                <c:pt idx="734">
                  <c:v>56.505600000000001</c:v>
                </c:pt>
                <c:pt idx="735">
                  <c:v>56.505600000000001</c:v>
                </c:pt>
                <c:pt idx="736">
                  <c:v>56.505600000000001</c:v>
                </c:pt>
                <c:pt idx="737">
                  <c:v>56.505600000000001</c:v>
                </c:pt>
                <c:pt idx="738">
                  <c:v>56.505600000000001</c:v>
                </c:pt>
                <c:pt idx="739">
                  <c:v>56.505600000000001</c:v>
                </c:pt>
                <c:pt idx="740">
                  <c:v>56.505600000000001</c:v>
                </c:pt>
                <c:pt idx="741">
                  <c:v>56.505600000000001</c:v>
                </c:pt>
                <c:pt idx="742">
                  <c:v>56.505600000000001</c:v>
                </c:pt>
                <c:pt idx="743">
                  <c:v>56.505600000000001</c:v>
                </c:pt>
                <c:pt idx="744">
                  <c:v>56.505600000000001</c:v>
                </c:pt>
                <c:pt idx="745">
                  <c:v>56.505600000000001</c:v>
                </c:pt>
                <c:pt idx="746">
                  <c:v>56.505600000000001</c:v>
                </c:pt>
                <c:pt idx="747">
                  <c:v>56.505600000000001</c:v>
                </c:pt>
                <c:pt idx="748">
                  <c:v>56.505600000000001</c:v>
                </c:pt>
                <c:pt idx="749">
                  <c:v>56.505600000000001</c:v>
                </c:pt>
                <c:pt idx="750">
                  <c:v>56.505600000000001</c:v>
                </c:pt>
                <c:pt idx="751">
                  <c:v>56.505600000000001</c:v>
                </c:pt>
                <c:pt idx="752">
                  <c:v>56.505600000000001</c:v>
                </c:pt>
                <c:pt idx="753">
                  <c:v>56.505600000000001</c:v>
                </c:pt>
                <c:pt idx="754">
                  <c:v>56.505600000000001</c:v>
                </c:pt>
                <c:pt idx="755">
                  <c:v>56.505600000000001</c:v>
                </c:pt>
                <c:pt idx="756">
                  <c:v>56.505600000000001</c:v>
                </c:pt>
                <c:pt idx="757">
                  <c:v>56.505600000000001</c:v>
                </c:pt>
                <c:pt idx="758">
                  <c:v>56.505600000000001</c:v>
                </c:pt>
                <c:pt idx="759">
                  <c:v>56.505600000000001</c:v>
                </c:pt>
                <c:pt idx="760">
                  <c:v>56.505600000000001</c:v>
                </c:pt>
                <c:pt idx="761">
                  <c:v>56.505600000000001</c:v>
                </c:pt>
                <c:pt idx="762">
                  <c:v>56.505600000000001</c:v>
                </c:pt>
                <c:pt idx="763">
                  <c:v>56.505600000000001</c:v>
                </c:pt>
                <c:pt idx="764">
                  <c:v>56.505600000000001</c:v>
                </c:pt>
                <c:pt idx="765">
                  <c:v>56.505600000000001</c:v>
                </c:pt>
                <c:pt idx="766">
                  <c:v>56.505600000000001</c:v>
                </c:pt>
                <c:pt idx="767">
                  <c:v>56.505600000000001</c:v>
                </c:pt>
                <c:pt idx="768">
                  <c:v>56.505600000000001</c:v>
                </c:pt>
                <c:pt idx="769">
                  <c:v>56.505600000000001</c:v>
                </c:pt>
                <c:pt idx="770">
                  <c:v>56.505600000000001</c:v>
                </c:pt>
                <c:pt idx="771">
                  <c:v>56.505600000000001</c:v>
                </c:pt>
                <c:pt idx="772">
                  <c:v>56.505600000000001</c:v>
                </c:pt>
                <c:pt idx="773">
                  <c:v>56.505600000000001</c:v>
                </c:pt>
                <c:pt idx="774">
                  <c:v>56.505600000000001</c:v>
                </c:pt>
                <c:pt idx="775">
                  <c:v>56.505600000000001</c:v>
                </c:pt>
                <c:pt idx="776">
                  <c:v>56.505600000000001</c:v>
                </c:pt>
                <c:pt idx="777">
                  <c:v>56.505600000000001</c:v>
                </c:pt>
                <c:pt idx="778">
                  <c:v>56.505600000000001</c:v>
                </c:pt>
                <c:pt idx="779">
                  <c:v>56.505600000000001</c:v>
                </c:pt>
                <c:pt idx="780">
                  <c:v>56.505600000000001</c:v>
                </c:pt>
                <c:pt idx="781">
                  <c:v>56.505600000000001</c:v>
                </c:pt>
                <c:pt idx="782">
                  <c:v>56.505600000000001</c:v>
                </c:pt>
                <c:pt idx="783">
                  <c:v>56.505600000000001</c:v>
                </c:pt>
                <c:pt idx="784">
                  <c:v>56.505600000000001</c:v>
                </c:pt>
                <c:pt idx="785">
                  <c:v>56.505600000000001</c:v>
                </c:pt>
                <c:pt idx="786">
                  <c:v>56.505600000000001</c:v>
                </c:pt>
                <c:pt idx="787">
                  <c:v>56.505600000000001</c:v>
                </c:pt>
                <c:pt idx="788">
                  <c:v>56.505600000000001</c:v>
                </c:pt>
                <c:pt idx="789">
                  <c:v>56.505600000000001</c:v>
                </c:pt>
                <c:pt idx="790">
                  <c:v>56.505600000000001</c:v>
                </c:pt>
                <c:pt idx="791">
                  <c:v>56.505600000000001</c:v>
                </c:pt>
                <c:pt idx="792">
                  <c:v>56.505600000000001</c:v>
                </c:pt>
                <c:pt idx="793">
                  <c:v>56.505600000000001</c:v>
                </c:pt>
                <c:pt idx="794">
                  <c:v>56.505600000000001</c:v>
                </c:pt>
                <c:pt idx="795">
                  <c:v>56.505600000000001</c:v>
                </c:pt>
                <c:pt idx="796">
                  <c:v>56.505600000000001</c:v>
                </c:pt>
                <c:pt idx="797">
                  <c:v>56.505600000000001</c:v>
                </c:pt>
                <c:pt idx="798">
                  <c:v>56.505600000000001</c:v>
                </c:pt>
                <c:pt idx="799">
                  <c:v>56.505600000000001</c:v>
                </c:pt>
                <c:pt idx="800">
                  <c:v>56.505600000000001</c:v>
                </c:pt>
                <c:pt idx="801">
                  <c:v>56.505600000000001</c:v>
                </c:pt>
                <c:pt idx="802">
                  <c:v>56.505600000000001</c:v>
                </c:pt>
                <c:pt idx="803">
                  <c:v>56.505600000000001</c:v>
                </c:pt>
                <c:pt idx="804">
                  <c:v>56.505600000000001</c:v>
                </c:pt>
                <c:pt idx="805">
                  <c:v>56.505600000000001</c:v>
                </c:pt>
                <c:pt idx="806">
                  <c:v>56.505600000000001</c:v>
                </c:pt>
                <c:pt idx="807">
                  <c:v>56.505600000000001</c:v>
                </c:pt>
                <c:pt idx="808">
                  <c:v>56.505600000000001</c:v>
                </c:pt>
                <c:pt idx="809">
                  <c:v>56.505600000000001</c:v>
                </c:pt>
                <c:pt idx="810">
                  <c:v>56.505600000000001</c:v>
                </c:pt>
                <c:pt idx="811">
                  <c:v>56.505600000000001</c:v>
                </c:pt>
                <c:pt idx="812">
                  <c:v>56.505600000000001</c:v>
                </c:pt>
                <c:pt idx="813">
                  <c:v>56.505600000000001</c:v>
                </c:pt>
                <c:pt idx="814">
                  <c:v>56.505600000000001</c:v>
                </c:pt>
                <c:pt idx="815">
                  <c:v>56.505600000000001</c:v>
                </c:pt>
                <c:pt idx="816">
                  <c:v>56.505600000000001</c:v>
                </c:pt>
                <c:pt idx="817">
                  <c:v>56.505600000000001</c:v>
                </c:pt>
                <c:pt idx="818">
                  <c:v>56.505600000000001</c:v>
                </c:pt>
                <c:pt idx="819">
                  <c:v>56.505600000000001</c:v>
                </c:pt>
                <c:pt idx="820">
                  <c:v>56.505600000000001</c:v>
                </c:pt>
                <c:pt idx="821">
                  <c:v>56.505600000000001</c:v>
                </c:pt>
                <c:pt idx="822">
                  <c:v>56.505600000000001</c:v>
                </c:pt>
                <c:pt idx="823">
                  <c:v>56.505600000000001</c:v>
                </c:pt>
                <c:pt idx="824">
                  <c:v>56.505600000000001</c:v>
                </c:pt>
                <c:pt idx="825">
                  <c:v>56.505600000000001</c:v>
                </c:pt>
                <c:pt idx="826">
                  <c:v>56.505600000000001</c:v>
                </c:pt>
                <c:pt idx="827">
                  <c:v>56.505600000000001</c:v>
                </c:pt>
                <c:pt idx="828">
                  <c:v>56.505600000000001</c:v>
                </c:pt>
                <c:pt idx="829">
                  <c:v>56.505600000000001</c:v>
                </c:pt>
                <c:pt idx="830">
                  <c:v>56.505600000000001</c:v>
                </c:pt>
                <c:pt idx="831">
                  <c:v>56.505600000000001</c:v>
                </c:pt>
                <c:pt idx="832">
                  <c:v>56.505600000000001</c:v>
                </c:pt>
                <c:pt idx="833">
                  <c:v>56.505600000000001</c:v>
                </c:pt>
                <c:pt idx="834">
                  <c:v>56.505600000000001</c:v>
                </c:pt>
                <c:pt idx="835">
                  <c:v>56.505600000000001</c:v>
                </c:pt>
                <c:pt idx="836">
                  <c:v>56.505600000000001</c:v>
                </c:pt>
                <c:pt idx="837">
                  <c:v>56.505600000000001</c:v>
                </c:pt>
                <c:pt idx="838">
                  <c:v>56.505600000000001</c:v>
                </c:pt>
                <c:pt idx="839">
                  <c:v>56.505600000000001</c:v>
                </c:pt>
                <c:pt idx="840">
                  <c:v>56.505600000000001</c:v>
                </c:pt>
                <c:pt idx="841">
                  <c:v>56.505600000000001</c:v>
                </c:pt>
                <c:pt idx="842">
                  <c:v>56.505600000000001</c:v>
                </c:pt>
                <c:pt idx="843">
                  <c:v>56.505600000000001</c:v>
                </c:pt>
                <c:pt idx="844">
                  <c:v>56.505600000000001</c:v>
                </c:pt>
                <c:pt idx="845">
                  <c:v>56.505600000000001</c:v>
                </c:pt>
                <c:pt idx="846">
                  <c:v>56.505600000000001</c:v>
                </c:pt>
                <c:pt idx="847">
                  <c:v>56.505600000000001</c:v>
                </c:pt>
                <c:pt idx="848">
                  <c:v>56.505600000000001</c:v>
                </c:pt>
                <c:pt idx="849">
                  <c:v>56.505600000000001</c:v>
                </c:pt>
                <c:pt idx="850">
                  <c:v>56.505600000000001</c:v>
                </c:pt>
                <c:pt idx="851">
                  <c:v>56.505600000000001</c:v>
                </c:pt>
                <c:pt idx="852">
                  <c:v>56.505600000000001</c:v>
                </c:pt>
                <c:pt idx="853">
                  <c:v>56.505600000000001</c:v>
                </c:pt>
                <c:pt idx="854">
                  <c:v>56.505600000000001</c:v>
                </c:pt>
                <c:pt idx="855">
                  <c:v>56.505600000000001</c:v>
                </c:pt>
                <c:pt idx="856">
                  <c:v>56.505600000000001</c:v>
                </c:pt>
                <c:pt idx="857">
                  <c:v>56.505600000000001</c:v>
                </c:pt>
                <c:pt idx="858">
                  <c:v>56.505600000000001</c:v>
                </c:pt>
                <c:pt idx="859">
                  <c:v>56.505600000000001</c:v>
                </c:pt>
                <c:pt idx="860">
                  <c:v>56.505600000000001</c:v>
                </c:pt>
                <c:pt idx="861">
                  <c:v>56.505600000000001</c:v>
                </c:pt>
                <c:pt idx="862">
                  <c:v>56.505600000000001</c:v>
                </c:pt>
                <c:pt idx="863">
                  <c:v>56.505600000000001</c:v>
                </c:pt>
                <c:pt idx="864">
                  <c:v>56.505600000000001</c:v>
                </c:pt>
                <c:pt idx="865">
                  <c:v>56.505600000000001</c:v>
                </c:pt>
                <c:pt idx="866">
                  <c:v>56.505600000000001</c:v>
                </c:pt>
                <c:pt idx="867">
                  <c:v>56.505600000000001</c:v>
                </c:pt>
                <c:pt idx="868">
                  <c:v>56.505600000000001</c:v>
                </c:pt>
                <c:pt idx="869">
                  <c:v>56.505600000000001</c:v>
                </c:pt>
                <c:pt idx="870">
                  <c:v>56.505600000000001</c:v>
                </c:pt>
                <c:pt idx="871">
                  <c:v>56.505600000000001</c:v>
                </c:pt>
                <c:pt idx="872">
                  <c:v>56.505600000000001</c:v>
                </c:pt>
                <c:pt idx="873">
                  <c:v>56.505600000000001</c:v>
                </c:pt>
                <c:pt idx="874">
                  <c:v>56.505600000000001</c:v>
                </c:pt>
                <c:pt idx="875">
                  <c:v>56.505600000000001</c:v>
                </c:pt>
                <c:pt idx="876">
                  <c:v>56.505600000000001</c:v>
                </c:pt>
                <c:pt idx="877">
                  <c:v>56.505600000000001</c:v>
                </c:pt>
                <c:pt idx="878">
                  <c:v>56.505600000000001</c:v>
                </c:pt>
                <c:pt idx="879">
                  <c:v>56.505600000000001</c:v>
                </c:pt>
                <c:pt idx="880">
                  <c:v>56.505600000000001</c:v>
                </c:pt>
                <c:pt idx="881">
                  <c:v>56.505600000000001</c:v>
                </c:pt>
                <c:pt idx="882">
                  <c:v>56.505600000000001</c:v>
                </c:pt>
                <c:pt idx="883">
                  <c:v>56.505600000000001</c:v>
                </c:pt>
                <c:pt idx="884">
                  <c:v>56.505600000000001</c:v>
                </c:pt>
                <c:pt idx="885">
                  <c:v>56.505600000000001</c:v>
                </c:pt>
                <c:pt idx="886">
                  <c:v>56.505600000000001</c:v>
                </c:pt>
                <c:pt idx="887">
                  <c:v>56.505600000000001</c:v>
                </c:pt>
                <c:pt idx="888">
                  <c:v>56.505600000000001</c:v>
                </c:pt>
                <c:pt idx="889">
                  <c:v>56.505600000000001</c:v>
                </c:pt>
                <c:pt idx="890">
                  <c:v>56.505600000000001</c:v>
                </c:pt>
                <c:pt idx="891">
                  <c:v>56.505600000000001</c:v>
                </c:pt>
                <c:pt idx="892">
                  <c:v>56.505600000000001</c:v>
                </c:pt>
                <c:pt idx="893">
                  <c:v>56.505600000000001</c:v>
                </c:pt>
                <c:pt idx="894">
                  <c:v>56.505600000000001</c:v>
                </c:pt>
                <c:pt idx="895">
                  <c:v>56.505600000000001</c:v>
                </c:pt>
                <c:pt idx="896">
                  <c:v>56.505600000000001</c:v>
                </c:pt>
                <c:pt idx="897">
                  <c:v>56.505600000000001</c:v>
                </c:pt>
                <c:pt idx="898">
                  <c:v>56.505600000000001</c:v>
                </c:pt>
                <c:pt idx="899">
                  <c:v>56.505600000000001</c:v>
                </c:pt>
                <c:pt idx="900">
                  <c:v>56.505600000000001</c:v>
                </c:pt>
                <c:pt idx="901">
                  <c:v>56.505600000000001</c:v>
                </c:pt>
                <c:pt idx="902">
                  <c:v>56.505600000000001</c:v>
                </c:pt>
                <c:pt idx="903">
                  <c:v>56.505600000000001</c:v>
                </c:pt>
                <c:pt idx="904">
                  <c:v>56.505600000000001</c:v>
                </c:pt>
                <c:pt idx="905">
                  <c:v>56.505600000000001</c:v>
                </c:pt>
                <c:pt idx="906">
                  <c:v>56.505600000000001</c:v>
                </c:pt>
                <c:pt idx="907">
                  <c:v>56.505600000000001</c:v>
                </c:pt>
                <c:pt idx="908">
                  <c:v>56.505600000000001</c:v>
                </c:pt>
                <c:pt idx="909">
                  <c:v>56.505600000000001</c:v>
                </c:pt>
                <c:pt idx="910">
                  <c:v>56.505600000000001</c:v>
                </c:pt>
                <c:pt idx="911">
                  <c:v>56.505600000000001</c:v>
                </c:pt>
                <c:pt idx="912">
                  <c:v>56.505600000000001</c:v>
                </c:pt>
                <c:pt idx="913">
                  <c:v>56.505600000000001</c:v>
                </c:pt>
                <c:pt idx="914">
                  <c:v>56.505600000000001</c:v>
                </c:pt>
                <c:pt idx="915">
                  <c:v>56.505600000000001</c:v>
                </c:pt>
                <c:pt idx="916">
                  <c:v>56.505600000000001</c:v>
                </c:pt>
                <c:pt idx="917">
                  <c:v>56.505600000000001</c:v>
                </c:pt>
                <c:pt idx="918">
                  <c:v>56.505600000000001</c:v>
                </c:pt>
                <c:pt idx="919">
                  <c:v>56.505600000000001</c:v>
                </c:pt>
                <c:pt idx="920">
                  <c:v>56.505600000000001</c:v>
                </c:pt>
                <c:pt idx="921">
                  <c:v>56.505600000000001</c:v>
                </c:pt>
                <c:pt idx="922">
                  <c:v>56.505600000000001</c:v>
                </c:pt>
                <c:pt idx="923">
                  <c:v>56.505600000000001</c:v>
                </c:pt>
                <c:pt idx="924">
                  <c:v>56.505600000000001</c:v>
                </c:pt>
                <c:pt idx="925">
                  <c:v>56.505600000000001</c:v>
                </c:pt>
                <c:pt idx="926">
                  <c:v>56.505600000000001</c:v>
                </c:pt>
                <c:pt idx="927">
                  <c:v>56.505600000000001</c:v>
                </c:pt>
                <c:pt idx="928">
                  <c:v>56.505600000000001</c:v>
                </c:pt>
                <c:pt idx="929">
                  <c:v>56.505600000000001</c:v>
                </c:pt>
                <c:pt idx="930">
                  <c:v>56.505600000000001</c:v>
                </c:pt>
                <c:pt idx="931">
                  <c:v>56.505600000000001</c:v>
                </c:pt>
                <c:pt idx="932">
                  <c:v>56.505600000000001</c:v>
                </c:pt>
                <c:pt idx="933">
                  <c:v>56.505600000000001</c:v>
                </c:pt>
                <c:pt idx="934">
                  <c:v>56.505600000000001</c:v>
                </c:pt>
                <c:pt idx="935">
                  <c:v>56.505600000000001</c:v>
                </c:pt>
                <c:pt idx="936">
                  <c:v>56.505600000000001</c:v>
                </c:pt>
                <c:pt idx="937">
                  <c:v>56.505600000000001</c:v>
                </c:pt>
                <c:pt idx="938">
                  <c:v>56.505600000000001</c:v>
                </c:pt>
                <c:pt idx="939">
                  <c:v>56.505600000000001</c:v>
                </c:pt>
                <c:pt idx="940">
                  <c:v>56.505600000000001</c:v>
                </c:pt>
                <c:pt idx="941">
                  <c:v>56.505600000000001</c:v>
                </c:pt>
                <c:pt idx="942">
                  <c:v>56.505600000000001</c:v>
                </c:pt>
                <c:pt idx="943">
                  <c:v>56.505600000000001</c:v>
                </c:pt>
                <c:pt idx="944">
                  <c:v>56.505600000000001</c:v>
                </c:pt>
                <c:pt idx="945">
                  <c:v>56.505600000000001</c:v>
                </c:pt>
                <c:pt idx="946">
                  <c:v>56.505600000000001</c:v>
                </c:pt>
                <c:pt idx="947">
                  <c:v>56.505600000000001</c:v>
                </c:pt>
                <c:pt idx="948">
                  <c:v>56.505600000000001</c:v>
                </c:pt>
                <c:pt idx="949">
                  <c:v>56.505600000000001</c:v>
                </c:pt>
                <c:pt idx="950">
                  <c:v>56.505600000000001</c:v>
                </c:pt>
                <c:pt idx="951">
                  <c:v>56.505600000000001</c:v>
                </c:pt>
                <c:pt idx="952">
                  <c:v>56.505600000000001</c:v>
                </c:pt>
                <c:pt idx="953">
                  <c:v>56.505600000000001</c:v>
                </c:pt>
                <c:pt idx="954">
                  <c:v>56.505600000000001</c:v>
                </c:pt>
                <c:pt idx="955">
                  <c:v>56.505600000000001</c:v>
                </c:pt>
                <c:pt idx="956">
                  <c:v>56.505600000000001</c:v>
                </c:pt>
                <c:pt idx="957">
                  <c:v>56.505600000000001</c:v>
                </c:pt>
                <c:pt idx="958">
                  <c:v>56.505600000000001</c:v>
                </c:pt>
                <c:pt idx="959">
                  <c:v>56.505600000000001</c:v>
                </c:pt>
                <c:pt idx="960">
                  <c:v>56.505600000000001</c:v>
                </c:pt>
                <c:pt idx="961">
                  <c:v>56.505600000000001</c:v>
                </c:pt>
                <c:pt idx="962">
                  <c:v>56.505600000000001</c:v>
                </c:pt>
                <c:pt idx="963">
                  <c:v>56.505600000000001</c:v>
                </c:pt>
                <c:pt idx="964">
                  <c:v>56.505600000000001</c:v>
                </c:pt>
                <c:pt idx="965">
                  <c:v>56.505600000000001</c:v>
                </c:pt>
                <c:pt idx="966">
                  <c:v>56.505600000000001</c:v>
                </c:pt>
                <c:pt idx="967">
                  <c:v>56.505600000000001</c:v>
                </c:pt>
                <c:pt idx="968">
                  <c:v>56.505600000000001</c:v>
                </c:pt>
                <c:pt idx="969">
                  <c:v>56.505600000000001</c:v>
                </c:pt>
                <c:pt idx="970">
                  <c:v>56.505600000000001</c:v>
                </c:pt>
                <c:pt idx="971">
                  <c:v>56.505600000000001</c:v>
                </c:pt>
                <c:pt idx="972">
                  <c:v>56.505600000000001</c:v>
                </c:pt>
                <c:pt idx="973">
                  <c:v>56.505600000000001</c:v>
                </c:pt>
                <c:pt idx="974">
                  <c:v>56.505600000000001</c:v>
                </c:pt>
                <c:pt idx="975">
                  <c:v>56.505600000000001</c:v>
                </c:pt>
                <c:pt idx="976">
                  <c:v>56.505600000000001</c:v>
                </c:pt>
                <c:pt idx="977">
                  <c:v>56.505600000000001</c:v>
                </c:pt>
                <c:pt idx="978">
                  <c:v>56.505600000000001</c:v>
                </c:pt>
                <c:pt idx="979">
                  <c:v>56.505600000000001</c:v>
                </c:pt>
                <c:pt idx="980">
                  <c:v>56.505600000000001</c:v>
                </c:pt>
                <c:pt idx="981">
                  <c:v>56.505600000000001</c:v>
                </c:pt>
                <c:pt idx="982">
                  <c:v>56.505600000000001</c:v>
                </c:pt>
                <c:pt idx="983">
                  <c:v>56.505600000000001</c:v>
                </c:pt>
                <c:pt idx="984">
                  <c:v>56.505600000000001</c:v>
                </c:pt>
                <c:pt idx="985">
                  <c:v>56.505600000000001</c:v>
                </c:pt>
                <c:pt idx="986">
                  <c:v>56.505600000000001</c:v>
                </c:pt>
                <c:pt idx="987">
                  <c:v>56.505600000000001</c:v>
                </c:pt>
                <c:pt idx="988">
                  <c:v>56.505600000000001</c:v>
                </c:pt>
                <c:pt idx="989">
                  <c:v>56.505600000000001</c:v>
                </c:pt>
                <c:pt idx="990">
                  <c:v>56.505600000000001</c:v>
                </c:pt>
                <c:pt idx="991">
                  <c:v>56.505600000000001</c:v>
                </c:pt>
                <c:pt idx="992">
                  <c:v>56.505600000000001</c:v>
                </c:pt>
                <c:pt idx="993">
                  <c:v>56.505600000000001</c:v>
                </c:pt>
                <c:pt idx="994">
                  <c:v>56.505600000000001</c:v>
                </c:pt>
                <c:pt idx="995">
                  <c:v>56.505600000000001</c:v>
                </c:pt>
                <c:pt idx="996">
                  <c:v>56.505600000000001</c:v>
                </c:pt>
                <c:pt idx="997">
                  <c:v>56.505600000000001</c:v>
                </c:pt>
                <c:pt idx="998">
                  <c:v>56.505600000000001</c:v>
                </c:pt>
                <c:pt idx="999">
                  <c:v>56.505600000000001</c:v>
                </c:pt>
                <c:pt idx="1000">
                  <c:v>56.505600000000001</c:v>
                </c:pt>
                <c:pt idx="1001">
                  <c:v>56.505600000000001</c:v>
                </c:pt>
                <c:pt idx="1002">
                  <c:v>56.505600000000001</c:v>
                </c:pt>
                <c:pt idx="1003">
                  <c:v>56.505600000000001</c:v>
                </c:pt>
                <c:pt idx="1004">
                  <c:v>56.505600000000001</c:v>
                </c:pt>
                <c:pt idx="1005">
                  <c:v>56.505600000000001</c:v>
                </c:pt>
                <c:pt idx="1006">
                  <c:v>56.505600000000001</c:v>
                </c:pt>
                <c:pt idx="1007">
                  <c:v>56.505600000000001</c:v>
                </c:pt>
                <c:pt idx="1008">
                  <c:v>56.505600000000001</c:v>
                </c:pt>
                <c:pt idx="1009">
                  <c:v>56.505600000000001</c:v>
                </c:pt>
                <c:pt idx="1010">
                  <c:v>56.505600000000001</c:v>
                </c:pt>
                <c:pt idx="1011">
                  <c:v>56.505600000000001</c:v>
                </c:pt>
                <c:pt idx="1012">
                  <c:v>56.505600000000001</c:v>
                </c:pt>
                <c:pt idx="1013">
                  <c:v>56.505600000000001</c:v>
                </c:pt>
                <c:pt idx="1014">
                  <c:v>56.505600000000001</c:v>
                </c:pt>
                <c:pt idx="1015">
                  <c:v>56.505600000000001</c:v>
                </c:pt>
                <c:pt idx="1016">
                  <c:v>56.505600000000001</c:v>
                </c:pt>
                <c:pt idx="1017">
                  <c:v>56.505600000000001</c:v>
                </c:pt>
                <c:pt idx="1018">
                  <c:v>56.505600000000001</c:v>
                </c:pt>
                <c:pt idx="1019">
                  <c:v>56.505600000000001</c:v>
                </c:pt>
                <c:pt idx="1020">
                  <c:v>56.505600000000001</c:v>
                </c:pt>
                <c:pt idx="1021">
                  <c:v>56.505600000000001</c:v>
                </c:pt>
                <c:pt idx="1022">
                  <c:v>56.505600000000001</c:v>
                </c:pt>
                <c:pt idx="1023">
                  <c:v>56.505600000000001</c:v>
                </c:pt>
                <c:pt idx="1024">
                  <c:v>56.505600000000001</c:v>
                </c:pt>
                <c:pt idx="1025">
                  <c:v>56.505600000000001</c:v>
                </c:pt>
                <c:pt idx="1026">
                  <c:v>56.505600000000001</c:v>
                </c:pt>
                <c:pt idx="1027">
                  <c:v>56.505600000000001</c:v>
                </c:pt>
                <c:pt idx="1028">
                  <c:v>56.505600000000001</c:v>
                </c:pt>
                <c:pt idx="1029">
                  <c:v>56.505600000000001</c:v>
                </c:pt>
                <c:pt idx="1030">
                  <c:v>56.505600000000001</c:v>
                </c:pt>
                <c:pt idx="1031">
                  <c:v>56.505600000000001</c:v>
                </c:pt>
                <c:pt idx="1032">
                  <c:v>56.505600000000001</c:v>
                </c:pt>
                <c:pt idx="1033">
                  <c:v>56.505600000000001</c:v>
                </c:pt>
                <c:pt idx="1034">
                  <c:v>56.505600000000001</c:v>
                </c:pt>
                <c:pt idx="1035">
                  <c:v>56.505600000000001</c:v>
                </c:pt>
                <c:pt idx="1036">
                  <c:v>56.505600000000001</c:v>
                </c:pt>
                <c:pt idx="1037">
                  <c:v>56.505600000000001</c:v>
                </c:pt>
                <c:pt idx="1038">
                  <c:v>56.505600000000001</c:v>
                </c:pt>
                <c:pt idx="1039">
                  <c:v>56.505600000000001</c:v>
                </c:pt>
                <c:pt idx="1040">
                  <c:v>56.505600000000001</c:v>
                </c:pt>
                <c:pt idx="1041">
                  <c:v>56.505600000000001</c:v>
                </c:pt>
                <c:pt idx="1042">
                  <c:v>56.505600000000001</c:v>
                </c:pt>
                <c:pt idx="1043">
                  <c:v>56.505600000000001</c:v>
                </c:pt>
                <c:pt idx="1044">
                  <c:v>56.505600000000001</c:v>
                </c:pt>
                <c:pt idx="1045">
                  <c:v>56.505600000000001</c:v>
                </c:pt>
                <c:pt idx="1046">
                  <c:v>56.505600000000001</c:v>
                </c:pt>
                <c:pt idx="1047">
                  <c:v>56.505600000000001</c:v>
                </c:pt>
                <c:pt idx="1048">
                  <c:v>56.505600000000001</c:v>
                </c:pt>
                <c:pt idx="1049">
                  <c:v>56.505600000000001</c:v>
                </c:pt>
                <c:pt idx="1050">
                  <c:v>56.505600000000001</c:v>
                </c:pt>
                <c:pt idx="1051">
                  <c:v>56.505600000000001</c:v>
                </c:pt>
                <c:pt idx="1052">
                  <c:v>56.505600000000001</c:v>
                </c:pt>
                <c:pt idx="1053">
                  <c:v>56.505600000000001</c:v>
                </c:pt>
                <c:pt idx="1054">
                  <c:v>56.505600000000001</c:v>
                </c:pt>
                <c:pt idx="1055">
                  <c:v>56.505600000000001</c:v>
                </c:pt>
                <c:pt idx="1056">
                  <c:v>56.505600000000001</c:v>
                </c:pt>
                <c:pt idx="1057">
                  <c:v>56.505600000000001</c:v>
                </c:pt>
                <c:pt idx="1058">
                  <c:v>56.505600000000001</c:v>
                </c:pt>
                <c:pt idx="1059">
                  <c:v>56.505600000000001</c:v>
                </c:pt>
                <c:pt idx="1060">
                  <c:v>56.505600000000001</c:v>
                </c:pt>
                <c:pt idx="1061">
                  <c:v>56.505600000000001</c:v>
                </c:pt>
                <c:pt idx="1062">
                  <c:v>56.505600000000001</c:v>
                </c:pt>
                <c:pt idx="1063">
                  <c:v>56.505600000000001</c:v>
                </c:pt>
                <c:pt idx="1064">
                  <c:v>56.505600000000001</c:v>
                </c:pt>
                <c:pt idx="1065">
                  <c:v>56.505600000000001</c:v>
                </c:pt>
                <c:pt idx="1066">
                  <c:v>56.505600000000001</c:v>
                </c:pt>
                <c:pt idx="1067">
                  <c:v>56.505600000000001</c:v>
                </c:pt>
                <c:pt idx="1068">
                  <c:v>56.505600000000001</c:v>
                </c:pt>
                <c:pt idx="1069">
                  <c:v>56.505600000000001</c:v>
                </c:pt>
                <c:pt idx="1070">
                  <c:v>56.505600000000001</c:v>
                </c:pt>
                <c:pt idx="1071">
                  <c:v>56.505600000000001</c:v>
                </c:pt>
                <c:pt idx="1072">
                  <c:v>56.505600000000001</c:v>
                </c:pt>
                <c:pt idx="1073">
                  <c:v>56.505600000000001</c:v>
                </c:pt>
                <c:pt idx="1074">
                  <c:v>56.505600000000001</c:v>
                </c:pt>
                <c:pt idx="1075">
                  <c:v>56.505600000000001</c:v>
                </c:pt>
                <c:pt idx="1076">
                  <c:v>56.505600000000001</c:v>
                </c:pt>
                <c:pt idx="1077">
                  <c:v>56.505600000000001</c:v>
                </c:pt>
                <c:pt idx="1078">
                  <c:v>56.505600000000001</c:v>
                </c:pt>
                <c:pt idx="1079">
                  <c:v>56.505600000000001</c:v>
                </c:pt>
                <c:pt idx="1080">
                  <c:v>56.505600000000001</c:v>
                </c:pt>
                <c:pt idx="1081">
                  <c:v>56.505600000000001</c:v>
                </c:pt>
                <c:pt idx="1082">
                  <c:v>56.505600000000001</c:v>
                </c:pt>
                <c:pt idx="1083">
                  <c:v>56.505600000000001</c:v>
                </c:pt>
                <c:pt idx="1084">
                  <c:v>56.505600000000001</c:v>
                </c:pt>
                <c:pt idx="1085">
                  <c:v>56.505600000000001</c:v>
                </c:pt>
                <c:pt idx="1086">
                  <c:v>56.505600000000001</c:v>
                </c:pt>
                <c:pt idx="1087">
                  <c:v>56.505600000000001</c:v>
                </c:pt>
                <c:pt idx="1088">
                  <c:v>56.505600000000001</c:v>
                </c:pt>
                <c:pt idx="1089">
                  <c:v>56.505600000000001</c:v>
                </c:pt>
                <c:pt idx="1090">
                  <c:v>56.505600000000001</c:v>
                </c:pt>
                <c:pt idx="1091">
                  <c:v>56.505600000000001</c:v>
                </c:pt>
                <c:pt idx="1092">
                  <c:v>56.505600000000001</c:v>
                </c:pt>
                <c:pt idx="1093">
                  <c:v>56.505600000000001</c:v>
                </c:pt>
                <c:pt idx="1094">
                  <c:v>56.505600000000001</c:v>
                </c:pt>
                <c:pt idx="1095">
                  <c:v>56.505600000000001</c:v>
                </c:pt>
                <c:pt idx="1096">
                  <c:v>56.505600000000001</c:v>
                </c:pt>
                <c:pt idx="1097">
                  <c:v>56.505600000000001</c:v>
                </c:pt>
                <c:pt idx="1098">
                  <c:v>56.505600000000001</c:v>
                </c:pt>
                <c:pt idx="1099">
                  <c:v>56.505600000000001</c:v>
                </c:pt>
                <c:pt idx="1100">
                  <c:v>56.505600000000001</c:v>
                </c:pt>
                <c:pt idx="1101">
                  <c:v>56.505600000000001</c:v>
                </c:pt>
                <c:pt idx="1102">
                  <c:v>56.505600000000001</c:v>
                </c:pt>
                <c:pt idx="1103">
                  <c:v>56.505600000000001</c:v>
                </c:pt>
                <c:pt idx="1104">
                  <c:v>56.505600000000001</c:v>
                </c:pt>
                <c:pt idx="1105">
                  <c:v>56.505600000000001</c:v>
                </c:pt>
                <c:pt idx="1106">
                  <c:v>56.505600000000001</c:v>
                </c:pt>
                <c:pt idx="1107">
                  <c:v>56.505600000000001</c:v>
                </c:pt>
                <c:pt idx="1108">
                  <c:v>56.505600000000001</c:v>
                </c:pt>
                <c:pt idx="1109">
                  <c:v>56.505600000000001</c:v>
                </c:pt>
                <c:pt idx="1110">
                  <c:v>56.505600000000001</c:v>
                </c:pt>
                <c:pt idx="1111">
                  <c:v>56.505600000000001</c:v>
                </c:pt>
                <c:pt idx="1112">
                  <c:v>56.505600000000001</c:v>
                </c:pt>
                <c:pt idx="1113">
                  <c:v>56.505600000000001</c:v>
                </c:pt>
                <c:pt idx="1114">
                  <c:v>56.505600000000001</c:v>
                </c:pt>
                <c:pt idx="1115">
                  <c:v>56.505600000000001</c:v>
                </c:pt>
                <c:pt idx="1116">
                  <c:v>56.505600000000001</c:v>
                </c:pt>
                <c:pt idx="1117">
                  <c:v>56.505600000000001</c:v>
                </c:pt>
                <c:pt idx="1118">
                  <c:v>56.505600000000001</c:v>
                </c:pt>
                <c:pt idx="1119">
                  <c:v>56.505600000000001</c:v>
                </c:pt>
                <c:pt idx="1120">
                  <c:v>56.505600000000001</c:v>
                </c:pt>
                <c:pt idx="1121">
                  <c:v>56.505600000000001</c:v>
                </c:pt>
                <c:pt idx="1122">
                  <c:v>56.505600000000001</c:v>
                </c:pt>
                <c:pt idx="1123">
                  <c:v>56.505600000000001</c:v>
                </c:pt>
                <c:pt idx="1124">
                  <c:v>56.505600000000001</c:v>
                </c:pt>
                <c:pt idx="1125">
                  <c:v>56.505600000000001</c:v>
                </c:pt>
                <c:pt idx="1126">
                  <c:v>56.505600000000001</c:v>
                </c:pt>
                <c:pt idx="1127">
                  <c:v>56.505600000000001</c:v>
                </c:pt>
                <c:pt idx="1128">
                  <c:v>56.505600000000001</c:v>
                </c:pt>
                <c:pt idx="1129">
                  <c:v>56.505600000000001</c:v>
                </c:pt>
                <c:pt idx="1130">
                  <c:v>56.505600000000001</c:v>
                </c:pt>
                <c:pt idx="1131">
                  <c:v>56.505600000000001</c:v>
                </c:pt>
                <c:pt idx="1132">
                  <c:v>56.505600000000001</c:v>
                </c:pt>
                <c:pt idx="1133">
                  <c:v>56.505600000000001</c:v>
                </c:pt>
                <c:pt idx="1134">
                  <c:v>56.505600000000001</c:v>
                </c:pt>
                <c:pt idx="1135">
                  <c:v>56.505600000000001</c:v>
                </c:pt>
                <c:pt idx="1136">
                  <c:v>56.505600000000001</c:v>
                </c:pt>
                <c:pt idx="1137">
                  <c:v>56.505600000000001</c:v>
                </c:pt>
                <c:pt idx="1138">
                  <c:v>56.505600000000001</c:v>
                </c:pt>
                <c:pt idx="1139">
                  <c:v>56.505600000000001</c:v>
                </c:pt>
                <c:pt idx="1140">
                  <c:v>56.505600000000001</c:v>
                </c:pt>
                <c:pt idx="1141">
                  <c:v>56.505600000000001</c:v>
                </c:pt>
                <c:pt idx="1142">
                  <c:v>56.505600000000001</c:v>
                </c:pt>
                <c:pt idx="1143">
                  <c:v>56.505600000000001</c:v>
                </c:pt>
                <c:pt idx="1144">
                  <c:v>56.505600000000001</c:v>
                </c:pt>
                <c:pt idx="1145">
                  <c:v>56.505600000000001</c:v>
                </c:pt>
                <c:pt idx="1146">
                  <c:v>56.505600000000001</c:v>
                </c:pt>
                <c:pt idx="1147">
                  <c:v>56.505600000000001</c:v>
                </c:pt>
                <c:pt idx="1148">
                  <c:v>56.505600000000001</c:v>
                </c:pt>
                <c:pt idx="1149">
                  <c:v>56.505600000000001</c:v>
                </c:pt>
                <c:pt idx="1150">
                  <c:v>56.505600000000001</c:v>
                </c:pt>
                <c:pt idx="1151">
                  <c:v>56.505600000000001</c:v>
                </c:pt>
                <c:pt idx="1152">
                  <c:v>56.505600000000001</c:v>
                </c:pt>
                <c:pt idx="1153">
                  <c:v>56.505600000000001</c:v>
                </c:pt>
                <c:pt idx="1154">
                  <c:v>56.505600000000001</c:v>
                </c:pt>
                <c:pt idx="1155">
                  <c:v>56.505600000000001</c:v>
                </c:pt>
                <c:pt idx="1156">
                  <c:v>56.505600000000001</c:v>
                </c:pt>
                <c:pt idx="1157">
                  <c:v>56.505600000000001</c:v>
                </c:pt>
                <c:pt idx="1158">
                  <c:v>56.505600000000001</c:v>
                </c:pt>
                <c:pt idx="1159">
                  <c:v>56.505600000000001</c:v>
                </c:pt>
                <c:pt idx="1160">
                  <c:v>56.505600000000001</c:v>
                </c:pt>
                <c:pt idx="1161">
                  <c:v>56.505600000000001</c:v>
                </c:pt>
                <c:pt idx="1162">
                  <c:v>56.505600000000001</c:v>
                </c:pt>
                <c:pt idx="1163">
                  <c:v>56.505600000000001</c:v>
                </c:pt>
                <c:pt idx="1164">
                  <c:v>56.505600000000001</c:v>
                </c:pt>
                <c:pt idx="1165">
                  <c:v>56.505600000000001</c:v>
                </c:pt>
                <c:pt idx="1166">
                  <c:v>56.505600000000001</c:v>
                </c:pt>
                <c:pt idx="1167">
                  <c:v>56.505600000000001</c:v>
                </c:pt>
                <c:pt idx="1168">
                  <c:v>56.505600000000001</c:v>
                </c:pt>
                <c:pt idx="1169">
                  <c:v>56.505600000000001</c:v>
                </c:pt>
                <c:pt idx="1170">
                  <c:v>56.505600000000001</c:v>
                </c:pt>
                <c:pt idx="1171">
                  <c:v>56.505600000000001</c:v>
                </c:pt>
                <c:pt idx="1172">
                  <c:v>56.505600000000001</c:v>
                </c:pt>
                <c:pt idx="1173">
                  <c:v>56.505600000000001</c:v>
                </c:pt>
                <c:pt idx="1174">
                  <c:v>56.505600000000001</c:v>
                </c:pt>
                <c:pt idx="1175">
                  <c:v>56.505600000000001</c:v>
                </c:pt>
                <c:pt idx="1176">
                  <c:v>56.505600000000001</c:v>
                </c:pt>
                <c:pt idx="1177">
                  <c:v>56.505600000000001</c:v>
                </c:pt>
                <c:pt idx="1178">
                  <c:v>56.505600000000001</c:v>
                </c:pt>
                <c:pt idx="1179">
                  <c:v>56.505600000000001</c:v>
                </c:pt>
                <c:pt idx="1180">
                  <c:v>56.505600000000001</c:v>
                </c:pt>
                <c:pt idx="1181">
                  <c:v>56.505600000000001</c:v>
                </c:pt>
                <c:pt idx="1182">
                  <c:v>56.505600000000001</c:v>
                </c:pt>
                <c:pt idx="1183">
                  <c:v>56.505600000000001</c:v>
                </c:pt>
                <c:pt idx="1184">
                  <c:v>56.505600000000001</c:v>
                </c:pt>
                <c:pt idx="1185">
                  <c:v>56.505600000000001</c:v>
                </c:pt>
                <c:pt idx="1186">
                  <c:v>56.505600000000001</c:v>
                </c:pt>
                <c:pt idx="1187">
                  <c:v>56.505600000000001</c:v>
                </c:pt>
                <c:pt idx="1188">
                  <c:v>56.505600000000001</c:v>
                </c:pt>
                <c:pt idx="1189">
                  <c:v>56.505600000000001</c:v>
                </c:pt>
                <c:pt idx="1190">
                  <c:v>56.505600000000001</c:v>
                </c:pt>
                <c:pt idx="1191">
                  <c:v>56.505600000000001</c:v>
                </c:pt>
                <c:pt idx="1192">
                  <c:v>56.505600000000001</c:v>
                </c:pt>
                <c:pt idx="1193">
                  <c:v>56.505600000000001</c:v>
                </c:pt>
                <c:pt idx="1194">
                  <c:v>56.505600000000001</c:v>
                </c:pt>
                <c:pt idx="1195">
                  <c:v>56.505600000000001</c:v>
                </c:pt>
                <c:pt idx="1196">
                  <c:v>56.505600000000001</c:v>
                </c:pt>
                <c:pt idx="1197">
                  <c:v>56.505600000000001</c:v>
                </c:pt>
                <c:pt idx="1198">
                  <c:v>56.505600000000001</c:v>
                </c:pt>
                <c:pt idx="1199">
                  <c:v>56.505600000000001</c:v>
                </c:pt>
                <c:pt idx="1200">
                  <c:v>56.505600000000001</c:v>
                </c:pt>
                <c:pt idx="1201">
                  <c:v>56.505600000000001</c:v>
                </c:pt>
                <c:pt idx="1202">
                  <c:v>56.505600000000001</c:v>
                </c:pt>
                <c:pt idx="1203">
                  <c:v>56.505600000000001</c:v>
                </c:pt>
                <c:pt idx="1204">
                  <c:v>56.505600000000001</c:v>
                </c:pt>
                <c:pt idx="1205">
                  <c:v>56.505600000000001</c:v>
                </c:pt>
                <c:pt idx="1206">
                  <c:v>56.505600000000001</c:v>
                </c:pt>
                <c:pt idx="1207">
                  <c:v>56.505600000000001</c:v>
                </c:pt>
                <c:pt idx="1208">
                  <c:v>56.505600000000001</c:v>
                </c:pt>
                <c:pt idx="1209">
                  <c:v>56.505600000000001</c:v>
                </c:pt>
                <c:pt idx="1210">
                  <c:v>56.505600000000001</c:v>
                </c:pt>
                <c:pt idx="1211">
                  <c:v>56.505600000000001</c:v>
                </c:pt>
                <c:pt idx="1212">
                  <c:v>56.505600000000001</c:v>
                </c:pt>
                <c:pt idx="1213">
                  <c:v>56.505600000000001</c:v>
                </c:pt>
                <c:pt idx="1214">
                  <c:v>56.505600000000001</c:v>
                </c:pt>
                <c:pt idx="1215">
                  <c:v>56.505600000000001</c:v>
                </c:pt>
                <c:pt idx="1216">
                  <c:v>56.505600000000001</c:v>
                </c:pt>
                <c:pt idx="1217">
                  <c:v>56.505600000000001</c:v>
                </c:pt>
                <c:pt idx="1218">
                  <c:v>56.505600000000001</c:v>
                </c:pt>
                <c:pt idx="1219">
                  <c:v>56.505600000000001</c:v>
                </c:pt>
                <c:pt idx="1220">
                  <c:v>56.505600000000001</c:v>
                </c:pt>
                <c:pt idx="1221">
                  <c:v>56.505600000000001</c:v>
                </c:pt>
                <c:pt idx="1222">
                  <c:v>56.505600000000001</c:v>
                </c:pt>
                <c:pt idx="1223">
                  <c:v>56.505600000000001</c:v>
                </c:pt>
                <c:pt idx="1224">
                  <c:v>56.505600000000001</c:v>
                </c:pt>
                <c:pt idx="1225">
                  <c:v>56.505600000000001</c:v>
                </c:pt>
                <c:pt idx="1226">
                  <c:v>56.505600000000001</c:v>
                </c:pt>
                <c:pt idx="1227">
                  <c:v>56.505600000000001</c:v>
                </c:pt>
                <c:pt idx="1228">
                  <c:v>56.505600000000001</c:v>
                </c:pt>
                <c:pt idx="1229">
                  <c:v>56.505600000000001</c:v>
                </c:pt>
                <c:pt idx="1230">
                  <c:v>56.505600000000001</c:v>
                </c:pt>
                <c:pt idx="1231">
                  <c:v>56.505600000000001</c:v>
                </c:pt>
                <c:pt idx="1232">
                  <c:v>56.505600000000001</c:v>
                </c:pt>
                <c:pt idx="1233">
                  <c:v>56.505600000000001</c:v>
                </c:pt>
                <c:pt idx="1234">
                  <c:v>56.505600000000001</c:v>
                </c:pt>
                <c:pt idx="1235">
                  <c:v>56.505600000000001</c:v>
                </c:pt>
                <c:pt idx="1236">
                  <c:v>56.505600000000001</c:v>
                </c:pt>
                <c:pt idx="1237">
                  <c:v>56.505600000000001</c:v>
                </c:pt>
                <c:pt idx="1238">
                  <c:v>56.505600000000001</c:v>
                </c:pt>
                <c:pt idx="1239">
                  <c:v>56.505600000000001</c:v>
                </c:pt>
                <c:pt idx="1240">
                  <c:v>56.505600000000001</c:v>
                </c:pt>
                <c:pt idx="1241">
                  <c:v>56.505600000000001</c:v>
                </c:pt>
                <c:pt idx="1242">
                  <c:v>56.505600000000001</c:v>
                </c:pt>
                <c:pt idx="1243">
                  <c:v>56.505600000000001</c:v>
                </c:pt>
                <c:pt idx="1244">
                  <c:v>56.505600000000001</c:v>
                </c:pt>
                <c:pt idx="1245">
                  <c:v>56.505600000000001</c:v>
                </c:pt>
                <c:pt idx="1246">
                  <c:v>56.505600000000001</c:v>
                </c:pt>
                <c:pt idx="1247">
                  <c:v>56.505600000000001</c:v>
                </c:pt>
                <c:pt idx="1248">
                  <c:v>56.505600000000001</c:v>
                </c:pt>
                <c:pt idx="1249">
                  <c:v>56.505600000000001</c:v>
                </c:pt>
                <c:pt idx="1250">
                  <c:v>56.505600000000001</c:v>
                </c:pt>
                <c:pt idx="1251">
                  <c:v>56.505600000000001</c:v>
                </c:pt>
                <c:pt idx="1252">
                  <c:v>56.505600000000001</c:v>
                </c:pt>
                <c:pt idx="1253">
                  <c:v>56.505600000000001</c:v>
                </c:pt>
                <c:pt idx="1254">
                  <c:v>56.505600000000001</c:v>
                </c:pt>
                <c:pt idx="1255">
                  <c:v>56.505600000000001</c:v>
                </c:pt>
                <c:pt idx="1256">
                  <c:v>56.505600000000001</c:v>
                </c:pt>
                <c:pt idx="1257">
                  <c:v>56.505600000000001</c:v>
                </c:pt>
                <c:pt idx="1258">
                  <c:v>56.505600000000001</c:v>
                </c:pt>
                <c:pt idx="1259">
                  <c:v>56.505600000000001</c:v>
                </c:pt>
                <c:pt idx="1260">
                  <c:v>56.505600000000001</c:v>
                </c:pt>
                <c:pt idx="1261">
                  <c:v>56.505600000000001</c:v>
                </c:pt>
                <c:pt idx="1262">
                  <c:v>56.505600000000001</c:v>
                </c:pt>
                <c:pt idx="1263">
                  <c:v>56.505600000000001</c:v>
                </c:pt>
                <c:pt idx="1264">
                  <c:v>56.505600000000001</c:v>
                </c:pt>
                <c:pt idx="1265">
                  <c:v>56.505600000000001</c:v>
                </c:pt>
                <c:pt idx="1266">
                  <c:v>56.505600000000001</c:v>
                </c:pt>
                <c:pt idx="1267">
                  <c:v>56.505600000000001</c:v>
                </c:pt>
                <c:pt idx="1268">
                  <c:v>56.505600000000001</c:v>
                </c:pt>
                <c:pt idx="1269">
                  <c:v>56.505600000000001</c:v>
                </c:pt>
                <c:pt idx="1270">
                  <c:v>56.505600000000001</c:v>
                </c:pt>
                <c:pt idx="1271">
                  <c:v>56.505600000000001</c:v>
                </c:pt>
                <c:pt idx="1272">
                  <c:v>56.505600000000001</c:v>
                </c:pt>
                <c:pt idx="1273">
                  <c:v>56.505600000000001</c:v>
                </c:pt>
                <c:pt idx="1274">
                  <c:v>56.505600000000001</c:v>
                </c:pt>
                <c:pt idx="1275">
                  <c:v>56.505600000000001</c:v>
                </c:pt>
                <c:pt idx="1276">
                  <c:v>56.505600000000001</c:v>
                </c:pt>
                <c:pt idx="1277">
                  <c:v>56.505600000000001</c:v>
                </c:pt>
                <c:pt idx="1278">
                  <c:v>56.505600000000001</c:v>
                </c:pt>
                <c:pt idx="1279">
                  <c:v>56.505600000000001</c:v>
                </c:pt>
                <c:pt idx="1280">
                  <c:v>56.505600000000001</c:v>
                </c:pt>
                <c:pt idx="1281">
                  <c:v>56.505600000000001</c:v>
                </c:pt>
                <c:pt idx="1282">
                  <c:v>56.505600000000001</c:v>
                </c:pt>
                <c:pt idx="1283">
                  <c:v>56.505600000000001</c:v>
                </c:pt>
                <c:pt idx="1284">
                  <c:v>56.505600000000001</c:v>
                </c:pt>
                <c:pt idx="1285">
                  <c:v>56.505600000000001</c:v>
                </c:pt>
                <c:pt idx="1286">
                  <c:v>56.505600000000001</c:v>
                </c:pt>
                <c:pt idx="1287">
                  <c:v>56.505600000000001</c:v>
                </c:pt>
                <c:pt idx="1288">
                  <c:v>56.505600000000001</c:v>
                </c:pt>
                <c:pt idx="1289">
                  <c:v>56.505600000000001</c:v>
                </c:pt>
                <c:pt idx="1290">
                  <c:v>56.505600000000001</c:v>
                </c:pt>
                <c:pt idx="1291">
                  <c:v>56.505600000000001</c:v>
                </c:pt>
                <c:pt idx="1292">
                  <c:v>56.505600000000001</c:v>
                </c:pt>
                <c:pt idx="1293">
                  <c:v>56.505600000000001</c:v>
                </c:pt>
                <c:pt idx="1294">
                  <c:v>56.505600000000001</c:v>
                </c:pt>
                <c:pt idx="1295">
                  <c:v>56.505600000000001</c:v>
                </c:pt>
                <c:pt idx="1296">
                  <c:v>56.505600000000001</c:v>
                </c:pt>
                <c:pt idx="1297">
                  <c:v>56.505600000000001</c:v>
                </c:pt>
                <c:pt idx="1298">
                  <c:v>56.505600000000001</c:v>
                </c:pt>
                <c:pt idx="1299">
                  <c:v>56.505600000000001</c:v>
                </c:pt>
                <c:pt idx="1300">
                  <c:v>56.505600000000001</c:v>
                </c:pt>
                <c:pt idx="1301">
                  <c:v>56.505600000000001</c:v>
                </c:pt>
                <c:pt idx="1302">
                  <c:v>56.505600000000001</c:v>
                </c:pt>
                <c:pt idx="1303">
                  <c:v>56.505600000000001</c:v>
                </c:pt>
                <c:pt idx="1304">
                  <c:v>56.505600000000001</c:v>
                </c:pt>
                <c:pt idx="1305">
                  <c:v>56.505600000000001</c:v>
                </c:pt>
                <c:pt idx="1306">
                  <c:v>56.505600000000001</c:v>
                </c:pt>
                <c:pt idx="1307">
                  <c:v>56.505600000000001</c:v>
                </c:pt>
                <c:pt idx="1308">
                  <c:v>56.505600000000001</c:v>
                </c:pt>
                <c:pt idx="1309">
                  <c:v>56.505600000000001</c:v>
                </c:pt>
                <c:pt idx="1310">
                  <c:v>56.505600000000001</c:v>
                </c:pt>
                <c:pt idx="1311">
                  <c:v>56.505600000000001</c:v>
                </c:pt>
                <c:pt idx="1312">
                  <c:v>56.505600000000001</c:v>
                </c:pt>
                <c:pt idx="1313">
                  <c:v>56.505600000000001</c:v>
                </c:pt>
                <c:pt idx="1314">
                  <c:v>56.505600000000001</c:v>
                </c:pt>
                <c:pt idx="1315">
                  <c:v>56.505600000000001</c:v>
                </c:pt>
                <c:pt idx="1316">
                  <c:v>56.505600000000001</c:v>
                </c:pt>
                <c:pt idx="1317">
                  <c:v>56.505600000000001</c:v>
                </c:pt>
                <c:pt idx="1318">
                  <c:v>56.505600000000001</c:v>
                </c:pt>
                <c:pt idx="1319">
                  <c:v>56.505600000000001</c:v>
                </c:pt>
                <c:pt idx="1320">
                  <c:v>56.505600000000001</c:v>
                </c:pt>
                <c:pt idx="1321">
                  <c:v>56.505600000000001</c:v>
                </c:pt>
                <c:pt idx="1322">
                  <c:v>56.505600000000001</c:v>
                </c:pt>
                <c:pt idx="1323">
                  <c:v>56.505600000000001</c:v>
                </c:pt>
                <c:pt idx="1324">
                  <c:v>56.505600000000001</c:v>
                </c:pt>
                <c:pt idx="1325">
                  <c:v>56.505600000000001</c:v>
                </c:pt>
                <c:pt idx="1326">
                  <c:v>56.505600000000001</c:v>
                </c:pt>
                <c:pt idx="1327">
                  <c:v>56.505600000000001</c:v>
                </c:pt>
                <c:pt idx="1328">
                  <c:v>56.505600000000001</c:v>
                </c:pt>
                <c:pt idx="1329">
                  <c:v>56.505600000000001</c:v>
                </c:pt>
                <c:pt idx="1330">
                  <c:v>56.505600000000001</c:v>
                </c:pt>
                <c:pt idx="1331">
                  <c:v>56.505600000000001</c:v>
                </c:pt>
                <c:pt idx="1332">
                  <c:v>56.505600000000001</c:v>
                </c:pt>
                <c:pt idx="1333">
                  <c:v>56.505600000000001</c:v>
                </c:pt>
                <c:pt idx="1334">
                  <c:v>56.505600000000001</c:v>
                </c:pt>
                <c:pt idx="1335">
                  <c:v>56.505600000000001</c:v>
                </c:pt>
                <c:pt idx="1336">
                  <c:v>56.505600000000001</c:v>
                </c:pt>
                <c:pt idx="1337">
                  <c:v>56.505600000000001</c:v>
                </c:pt>
                <c:pt idx="1338">
                  <c:v>56.505600000000001</c:v>
                </c:pt>
                <c:pt idx="1339">
                  <c:v>56.505600000000001</c:v>
                </c:pt>
                <c:pt idx="1340">
                  <c:v>56.505600000000001</c:v>
                </c:pt>
                <c:pt idx="1341">
                  <c:v>56.505600000000001</c:v>
                </c:pt>
                <c:pt idx="1342">
                  <c:v>56.505600000000001</c:v>
                </c:pt>
                <c:pt idx="1343">
                  <c:v>56.505600000000001</c:v>
                </c:pt>
                <c:pt idx="1344">
                  <c:v>56.505600000000001</c:v>
                </c:pt>
                <c:pt idx="1345">
                  <c:v>56.505600000000001</c:v>
                </c:pt>
                <c:pt idx="1346">
                  <c:v>56.505600000000001</c:v>
                </c:pt>
                <c:pt idx="1347">
                  <c:v>56.505600000000001</c:v>
                </c:pt>
                <c:pt idx="1348">
                  <c:v>56.505600000000001</c:v>
                </c:pt>
                <c:pt idx="1349">
                  <c:v>56.505600000000001</c:v>
                </c:pt>
                <c:pt idx="1350">
                  <c:v>56.505600000000001</c:v>
                </c:pt>
                <c:pt idx="1351">
                  <c:v>56.505600000000001</c:v>
                </c:pt>
                <c:pt idx="1352">
                  <c:v>56.505600000000001</c:v>
                </c:pt>
                <c:pt idx="1353">
                  <c:v>56.505600000000001</c:v>
                </c:pt>
                <c:pt idx="1354">
                  <c:v>56.505600000000001</c:v>
                </c:pt>
                <c:pt idx="1355">
                  <c:v>56.505600000000001</c:v>
                </c:pt>
                <c:pt idx="1356">
                  <c:v>56.505600000000001</c:v>
                </c:pt>
                <c:pt idx="1357">
                  <c:v>56.505600000000001</c:v>
                </c:pt>
                <c:pt idx="1358">
                  <c:v>56.505600000000001</c:v>
                </c:pt>
                <c:pt idx="1359">
                  <c:v>56.505600000000001</c:v>
                </c:pt>
                <c:pt idx="1360">
                  <c:v>56.505600000000001</c:v>
                </c:pt>
                <c:pt idx="1361">
                  <c:v>56.505600000000001</c:v>
                </c:pt>
                <c:pt idx="1362">
                  <c:v>56.505600000000001</c:v>
                </c:pt>
                <c:pt idx="1363">
                  <c:v>56.505600000000001</c:v>
                </c:pt>
                <c:pt idx="1364">
                  <c:v>56.505600000000001</c:v>
                </c:pt>
                <c:pt idx="1365">
                  <c:v>56.505600000000001</c:v>
                </c:pt>
                <c:pt idx="1366">
                  <c:v>56.505600000000001</c:v>
                </c:pt>
                <c:pt idx="1367">
                  <c:v>56.505600000000001</c:v>
                </c:pt>
                <c:pt idx="1368">
                  <c:v>56.505600000000001</c:v>
                </c:pt>
                <c:pt idx="1369">
                  <c:v>56.505600000000001</c:v>
                </c:pt>
                <c:pt idx="1370">
                  <c:v>56.505600000000001</c:v>
                </c:pt>
                <c:pt idx="1371">
                  <c:v>56.505600000000001</c:v>
                </c:pt>
                <c:pt idx="1372">
                  <c:v>56.505600000000001</c:v>
                </c:pt>
                <c:pt idx="1373">
                  <c:v>56.505600000000001</c:v>
                </c:pt>
                <c:pt idx="1374">
                  <c:v>56.505600000000001</c:v>
                </c:pt>
                <c:pt idx="1375">
                  <c:v>56.505600000000001</c:v>
                </c:pt>
                <c:pt idx="1376">
                  <c:v>56.505600000000001</c:v>
                </c:pt>
                <c:pt idx="1377">
                  <c:v>56.505600000000001</c:v>
                </c:pt>
                <c:pt idx="1378">
                  <c:v>56.505600000000001</c:v>
                </c:pt>
                <c:pt idx="1379">
                  <c:v>56.505600000000001</c:v>
                </c:pt>
                <c:pt idx="1380">
                  <c:v>56.505600000000001</c:v>
                </c:pt>
                <c:pt idx="1381">
                  <c:v>56.505600000000001</c:v>
                </c:pt>
                <c:pt idx="1382">
                  <c:v>56.505600000000001</c:v>
                </c:pt>
                <c:pt idx="1383">
                  <c:v>56.505600000000001</c:v>
                </c:pt>
                <c:pt idx="1384">
                  <c:v>56.505600000000001</c:v>
                </c:pt>
                <c:pt idx="1385">
                  <c:v>56.505600000000001</c:v>
                </c:pt>
                <c:pt idx="1386">
                  <c:v>56.505600000000001</c:v>
                </c:pt>
                <c:pt idx="1387">
                  <c:v>56.505600000000001</c:v>
                </c:pt>
                <c:pt idx="1388">
                  <c:v>56.505600000000001</c:v>
                </c:pt>
                <c:pt idx="1389">
                  <c:v>56.505600000000001</c:v>
                </c:pt>
                <c:pt idx="1390">
                  <c:v>56.505600000000001</c:v>
                </c:pt>
                <c:pt idx="1391">
                  <c:v>56.505600000000001</c:v>
                </c:pt>
                <c:pt idx="1392">
                  <c:v>56.505600000000001</c:v>
                </c:pt>
                <c:pt idx="1393">
                  <c:v>56.505600000000001</c:v>
                </c:pt>
                <c:pt idx="1394">
                  <c:v>56.505600000000001</c:v>
                </c:pt>
                <c:pt idx="1395">
                  <c:v>56.505600000000001</c:v>
                </c:pt>
                <c:pt idx="1396">
                  <c:v>56.505600000000001</c:v>
                </c:pt>
                <c:pt idx="1397">
                  <c:v>56.505600000000001</c:v>
                </c:pt>
                <c:pt idx="1398">
                  <c:v>56.505600000000001</c:v>
                </c:pt>
                <c:pt idx="1399">
                  <c:v>56.505600000000001</c:v>
                </c:pt>
                <c:pt idx="1400">
                  <c:v>56.505600000000001</c:v>
                </c:pt>
                <c:pt idx="1401">
                  <c:v>56.505600000000001</c:v>
                </c:pt>
                <c:pt idx="1402">
                  <c:v>56.505600000000001</c:v>
                </c:pt>
                <c:pt idx="1403">
                  <c:v>56.505600000000001</c:v>
                </c:pt>
                <c:pt idx="1404">
                  <c:v>56.505600000000001</c:v>
                </c:pt>
                <c:pt idx="1405">
                  <c:v>56.505600000000001</c:v>
                </c:pt>
                <c:pt idx="1406">
                  <c:v>56.505600000000001</c:v>
                </c:pt>
                <c:pt idx="1407">
                  <c:v>56.505600000000001</c:v>
                </c:pt>
                <c:pt idx="1408">
                  <c:v>56.505600000000001</c:v>
                </c:pt>
                <c:pt idx="1409">
                  <c:v>56.505600000000001</c:v>
                </c:pt>
                <c:pt idx="1410">
                  <c:v>56.505600000000001</c:v>
                </c:pt>
                <c:pt idx="1411">
                  <c:v>56.505600000000001</c:v>
                </c:pt>
                <c:pt idx="1412">
                  <c:v>56.505600000000001</c:v>
                </c:pt>
                <c:pt idx="1413">
                  <c:v>56.505600000000001</c:v>
                </c:pt>
                <c:pt idx="1414">
                  <c:v>56.505600000000001</c:v>
                </c:pt>
                <c:pt idx="1415">
                  <c:v>56.505600000000001</c:v>
                </c:pt>
                <c:pt idx="1416">
                  <c:v>56.505600000000001</c:v>
                </c:pt>
                <c:pt idx="1417">
                  <c:v>56.505600000000001</c:v>
                </c:pt>
                <c:pt idx="1418">
                  <c:v>56.505600000000001</c:v>
                </c:pt>
                <c:pt idx="1419">
                  <c:v>56.505600000000001</c:v>
                </c:pt>
                <c:pt idx="1420">
                  <c:v>56.505600000000001</c:v>
                </c:pt>
                <c:pt idx="1421">
                  <c:v>56.505600000000001</c:v>
                </c:pt>
                <c:pt idx="1422">
                  <c:v>56.505600000000001</c:v>
                </c:pt>
                <c:pt idx="1423">
                  <c:v>56.505600000000001</c:v>
                </c:pt>
                <c:pt idx="1424">
                  <c:v>56.505600000000001</c:v>
                </c:pt>
                <c:pt idx="1425">
                  <c:v>56.505600000000001</c:v>
                </c:pt>
                <c:pt idx="1426">
                  <c:v>56.505600000000001</c:v>
                </c:pt>
                <c:pt idx="1427">
                  <c:v>56.505600000000001</c:v>
                </c:pt>
                <c:pt idx="1428">
                  <c:v>56.505600000000001</c:v>
                </c:pt>
                <c:pt idx="1429">
                  <c:v>56.505600000000001</c:v>
                </c:pt>
                <c:pt idx="1430">
                  <c:v>56.505600000000001</c:v>
                </c:pt>
                <c:pt idx="1431">
                  <c:v>56.505600000000001</c:v>
                </c:pt>
                <c:pt idx="1432">
                  <c:v>56.505600000000001</c:v>
                </c:pt>
                <c:pt idx="1433">
                  <c:v>56.505600000000001</c:v>
                </c:pt>
                <c:pt idx="1434">
                  <c:v>56.505600000000001</c:v>
                </c:pt>
                <c:pt idx="1435">
                  <c:v>56.505600000000001</c:v>
                </c:pt>
                <c:pt idx="1436">
                  <c:v>56.505600000000001</c:v>
                </c:pt>
                <c:pt idx="1437">
                  <c:v>56.505600000000001</c:v>
                </c:pt>
                <c:pt idx="1438">
                  <c:v>56.505600000000001</c:v>
                </c:pt>
                <c:pt idx="1439">
                  <c:v>56.505600000000001</c:v>
                </c:pt>
                <c:pt idx="1440">
                  <c:v>56.505600000000001</c:v>
                </c:pt>
                <c:pt idx="1441">
                  <c:v>56.505600000000001</c:v>
                </c:pt>
                <c:pt idx="1442">
                  <c:v>56.505600000000001</c:v>
                </c:pt>
                <c:pt idx="1443">
                  <c:v>56.505600000000001</c:v>
                </c:pt>
                <c:pt idx="1444">
                  <c:v>56.505600000000001</c:v>
                </c:pt>
                <c:pt idx="1445">
                  <c:v>56.505600000000001</c:v>
                </c:pt>
                <c:pt idx="1446">
                  <c:v>56.505600000000001</c:v>
                </c:pt>
                <c:pt idx="1447">
                  <c:v>56.505600000000001</c:v>
                </c:pt>
                <c:pt idx="1448">
                  <c:v>56.505600000000001</c:v>
                </c:pt>
                <c:pt idx="1449">
                  <c:v>56.505600000000001</c:v>
                </c:pt>
                <c:pt idx="1450">
                  <c:v>56.505600000000001</c:v>
                </c:pt>
                <c:pt idx="1451">
                  <c:v>56.505600000000001</c:v>
                </c:pt>
                <c:pt idx="1452">
                  <c:v>56.505600000000001</c:v>
                </c:pt>
                <c:pt idx="1453">
                  <c:v>56.505600000000001</c:v>
                </c:pt>
                <c:pt idx="1454">
                  <c:v>56.505600000000001</c:v>
                </c:pt>
                <c:pt idx="1455">
                  <c:v>56.505600000000001</c:v>
                </c:pt>
                <c:pt idx="1456">
                  <c:v>56.505600000000001</c:v>
                </c:pt>
                <c:pt idx="1457">
                  <c:v>56.505600000000001</c:v>
                </c:pt>
                <c:pt idx="1458">
                  <c:v>56.505600000000001</c:v>
                </c:pt>
                <c:pt idx="1459">
                  <c:v>56.505600000000001</c:v>
                </c:pt>
                <c:pt idx="1460">
                  <c:v>56.505600000000001</c:v>
                </c:pt>
                <c:pt idx="1461">
                  <c:v>56.505600000000001</c:v>
                </c:pt>
                <c:pt idx="1462">
                  <c:v>56.505600000000001</c:v>
                </c:pt>
                <c:pt idx="1463">
                  <c:v>56.505600000000001</c:v>
                </c:pt>
                <c:pt idx="1464">
                  <c:v>56.505600000000001</c:v>
                </c:pt>
                <c:pt idx="1465">
                  <c:v>56.505600000000001</c:v>
                </c:pt>
                <c:pt idx="1466">
                  <c:v>56.505600000000001</c:v>
                </c:pt>
                <c:pt idx="1467">
                  <c:v>56.505600000000001</c:v>
                </c:pt>
                <c:pt idx="1468">
                  <c:v>56.505600000000001</c:v>
                </c:pt>
                <c:pt idx="1469">
                  <c:v>56.505600000000001</c:v>
                </c:pt>
                <c:pt idx="1470">
                  <c:v>56.505600000000001</c:v>
                </c:pt>
                <c:pt idx="1471">
                  <c:v>56.505600000000001</c:v>
                </c:pt>
                <c:pt idx="1472">
                  <c:v>56.505600000000001</c:v>
                </c:pt>
                <c:pt idx="1473">
                  <c:v>56.505600000000001</c:v>
                </c:pt>
                <c:pt idx="1474">
                  <c:v>56.505600000000001</c:v>
                </c:pt>
                <c:pt idx="1475">
                  <c:v>56.505600000000001</c:v>
                </c:pt>
                <c:pt idx="1476">
                  <c:v>56.505600000000001</c:v>
                </c:pt>
                <c:pt idx="1477">
                  <c:v>56.505600000000001</c:v>
                </c:pt>
                <c:pt idx="1478">
                  <c:v>56.505600000000001</c:v>
                </c:pt>
                <c:pt idx="1479">
                  <c:v>56.505600000000001</c:v>
                </c:pt>
                <c:pt idx="1480">
                  <c:v>56.505600000000001</c:v>
                </c:pt>
                <c:pt idx="1481">
                  <c:v>56.505600000000001</c:v>
                </c:pt>
                <c:pt idx="1482">
                  <c:v>56.505600000000001</c:v>
                </c:pt>
                <c:pt idx="1483">
                  <c:v>56.505600000000001</c:v>
                </c:pt>
                <c:pt idx="1484">
                  <c:v>56.505600000000001</c:v>
                </c:pt>
                <c:pt idx="1485">
                  <c:v>56.505600000000001</c:v>
                </c:pt>
                <c:pt idx="1486">
                  <c:v>56.505600000000001</c:v>
                </c:pt>
                <c:pt idx="1487">
                  <c:v>56.505600000000001</c:v>
                </c:pt>
                <c:pt idx="1488">
                  <c:v>56.505600000000001</c:v>
                </c:pt>
                <c:pt idx="1489">
                  <c:v>56.505600000000001</c:v>
                </c:pt>
                <c:pt idx="1490">
                  <c:v>56.505600000000001</c:v>
                </c:pt>
                <c:pt idx="1491">
                  <c:v>56.505600000000001</c:v>
                </c:pt>
                <c:pt idx="1492">
                  <c:v>56.505600000000001</c:v>
                </c:pt>
                <c:pt idx="1493">
                  <c:v>56.505600000000001</c:v>
                </c:pt>
                <c:pt idx="1494">
                  <c:v>56.505600000000001</c:v>
                </c:pt>
                <c:pt idx="1495">
                  <c:v>56.505600000000001</c:v>
                </c:pt>
                <c:pt idx="1496">
                  <c:v>56.505600000000001</c:v>
                </c:pt>
                <c:pt idx="1497">
                  <c:v>56.505600000000001</c:v>
                </c:pt>
                <c:pt idx="1498">
                  <c:v>56.505600000000001</c:v>
                </c:pt>
                <c:pt idx="1499">
                  <c:v>56.505600000000001</c:v>
                </c:pt>
                <c:pt idx="1500">
                  <c:v>56.505600000000001</c:v>
                </c:pt>
                <c:pt idx="1501">
                  <c:v>56.505600000000001</c:v>
                </c:pt>
                <c:pt idx="1502">
                  <c:v>56.505600000000001</c:v>
                </c:pt>
                <c:pt idx="1503">
                  <c:v>56.505600000000001</c:v>
                </c:pt>
                <c:pt idx="1504">
                  <c:v>56.505600000000001</c:v>
                </c:pt>
                <c:pt idx="1505">
                  <c:v>56.505600000000001</c:v>
                </c:pt>
                <c:pt idx="1506">
                  <c:v>56.505600000000001</c:v>
                </c:pt>
                <c:pt idx="1507">
                  <c:v>56.505600000000001</c:v>
                </c:pt>
                <c:pt idx="1508">
                  <c:v>56.505600000000001</c:v>
                </c:pt>
                <c:pt idx="1509">
                  <c:v>56.505600000000001</c:v>
                </c:pt>
                <c:pt idx="1510">
                  <c:v>56.505600000000001</c:v>
                </c:pt>
                <c:pt idx="1511">
                  <c:v>56.505600000000001</c:v>
                </c:pt>
                <c:pt idx="1512">
                  <c:v>56.505600000000001</c:v>
                </c:pt>
                <c:pt idx="1513">
                  <c:v>56.505600000000001</c:v>
                </c:pt>
                <c:pt idx="1514">
                  <c:v>56.505600000000001</c:v>
                </c:pt>
                <c:pt idx="1515">
                  <c:v>56.505600000000001</c:v>
                </c:pt>
                <c:pt idx="1516">
                  <c:v>56.505600000000001</c:v>
                </c:pt>
                <c:pt idx="1517">
                  <c:v>56.505600000000001</c:v>
                </c:pt>
                <c:pt idx="1518">
                  <c:v>56.505600000000001</c:v>
                </c:pt>
                <c:pt idx="1519">
                  <c:v>56.505600000000001</c:v>
                </c:pt>
                <c:pt idx="1520">
                  <c:v>56.505600000000001</c:v>
                </c:pt>
                <c:pt idx="1521">
                  <c:v>56.505600000000001</c:v>
                </c:pt>
                <c:pt idx="1522">
                  <c:v>56.505600000000001</c:v>
                </c:pt>
                <c:pt idx="1523">
                  <c:v>56.505600000000001</c:v>
                </c:pt>
                <c:pt idx="1524">
                  <c:v>56.505600000000001</c:v>
                </c:pt>
                <c:pt idx="1525">
                  <c:v>56.505600000000001</c:v>
                </c:pt>
                <c:pt idx="1526">
                  <c:v>56.505600000000001</c:v>
                </c:pt>
                <c:pt idx="1527">
                  <c:v>56.505600000000001</c:v>
                </c:pt>
                <c:pt idx="1528">
                  <c:v>56.505600000000001</c:v>
                </c:pt>
                <c:pt idx="1529">
                  <c:v>56.505600000000001</c:v>
                </c:pt>
                <c:pt idx="1530">
                  <c:v>56.505600000000001</c:v>
                </c:pt>
                <c:pt idx="1531">
                  <c:v>56.505600000000001</c:v>
                </c:pt>
                <c:pt idx="1532">
                  <c:v>56.505600000000001</c:v>
                </c:pt>
                <c:pt idx="1533">
                  <c:v>56.505600000000001</c:v>
                </c:pt>
                <c:pt idx="1534">
                  <c:v>56.505600000000001</c:v>
                </c:pt>
                <c:pt idx="1535">
                  <c:v>56.505600000000001</c:v>
                </c:pt>
                <c:pt idx="1536">
                  <c:v>56.505600000000001</c:v>
                </c:pt>
                <c:pt idx="1537">
                  <c:v>56.505600000000001</c:v>
                </c:pt>
                <c:pt idx="1538">
                  <c:v>56.505600000000001</c:v>
                </c:pt>
                <c:pt idx="1539">
                  <c:v>56.505600000000001</c:v>
                </c:pt>
                <c:pt idx="1540">
                  <c:v>56.505600000000001</c:v>
                </c:pt>
                <c:pt idx="1541">
                  <c:v>56.505600000000001</c:v>
                </c:pt>
                <c:pt idx="1542">
                  <c:v>56.505600000000001</c:v>
                </c:pt>
                <c:pt idx="1543">
                  <c:v>56.505600000000001</c:v>
                </c:pt>
                <c:pt idx="1544">
                  <c:v>56.505600000000001</c:v>
                </c:pt>
                <c:pt idx="1545">
                  <c:v>56.505600000000001</c:v>
                </c:pt>
                <c:pt idx="1546">
                  <c:v>56.505600000000001</c:v>
                </c:pt>
                <c:pt idx="1547">
                  <c:v>56.505600000000001</c:v>
                </c:pt>
                <c:pt idx="1548">
                  <c:v>56.505600000000001</c:v>
                </c:pt>
                <c:pt idx="1549">
                  <c:v>56.505600000000001</c:v>
                </c:pt>
                <c:pt idx="1550">
                  <c:v>56.505600000000001</c:v>
                </c:pt>
                <c:pt idx="1551">
                  <c:v>56.505600000000001</c:v>
                </c:pt>
                <c:pt idx="1552">
                  <c:v>56.505600000000001</c:v>
                </c:pt>
                <c:pt idx="1553">
                  <c:v>56.505600000000001</c:v>
                </c:pt>
                <c:pt idx="1554">
                  <c:v>56.505600000000001</c:v>
                </c:pt>
                <c:pt idx="1555">
                  <c:v>56.505600000000001</c:v>
                </c:pt>
                <c:pt idx="1556">
                  <c:v>56.505600000000001</c:v>
                </c:pt>
                <c:pt idx="1557">
                  <c:v>56.505600000000001</c:v>
                </c:pt>
                <c:pt idx="1558">
                  <c:v>56.505600000000001</c:v>
                </c:pt>
                <c:pt idx="1559">
                  <c:v>56.505600000000001</c:v>
                </c:pt>
                <c:pt idx="1560">
                  <c:v>56.505600000000001</c:v>
                </c:pt>
                <c:pt idx="1561">
                  <c:v>56.505600000000001</c:v>
                </c:pt>
                <c:pt idx="1562">
                  <c:v>56.505600000000001</c:v>
                </c:pt>
                <c:pt idx="1563">
                  <c:v>56.505600000000001</c:v>
                </c:pt>
                <c:pt idx="1564">
                  <c:v>56.505600000000001</c:v>
                </c:pt>
                <c:pt idx="1565">
                  <c:v>56.505600000000001</c:v>
                </c:pt>
                <c:pt idx="1566">
                  <c:v>56.505600000000001</c:v>
                </c:pt>
                <c:pt idx="1567">
                  <c:v>56.505600000000001</c:v>
                </c:pt>
                <c:pt idx="1568">
                  <c:v>56.505600000000001</c:v>
                </c:pt>
                <c:pt idx="1569">
                  <c:v>56.505600000000001</c:v>
                </c:pt>
                <c:pt idx="1570">
                  <c:v>56.505600000000001</c:v>
                </c:pt>
                <c:pt idx="1571">
                  <c:v>56.505600000000001</c:v>
                </c:pt>
                <c:pt idx="1572">
                  <c:v>56.505600000000001</c:v>
                </c:pt>
                <c:pt idx="1573">
                  <c:v>56.505600000000001</c:v>
                </c:pt>
                <c:pt idx="1574">
                  <c:v>56.505600000000001</c:v>
                </c:pt>
                <c:pt idx="1575">
                  <c:v>56.505600000000001</c:v>
                </c:pt>
                <c:pt idx="1576">
                  <c:v>56.505600000000001</c:v>
                </c:pt>
                <c:pt idx="1577">
                  <c:v>56.505600000000001</c:v>
                </c:pt>
                <c:pt idx="1578">
                  <c:v>56.505600000000001</c:v>
                </c:pt>
                <c:pt idx="1579">
                  <c:v>56.505600000000001</c:v>
                </c:pt>
                <c:pt idx="1580">
                  <c:v>56.505600000000001</c:v>
                </c:pt>
                <c:pt idx="1581">
                  <c:v>56.505600000000001</c:v>
                </c:pt>
                <c:pt idx="1582">
                  <c:v>56.505600000000001</c:v>
                </c:pt>
                <c:pt idx="1583">
                  <c:v>56.505600000000001</c:v>
                </c:pt>
                <c:pt idx="1584">
                  <c:v>56.505600000000001</c:v>
                </c:pt>
                <c:pt idx="1585">
                  <c:v>56.505600000000001</c:v>
                </c:pt>
                <c:pt idx="1586">
                  <c:v>56.505600000000001</c:v>
                </c:pt>
                <c:pt idx="1587">
                  <c:v>56.505600000000001</c:v>
                </c:pt>
                <c:pt idx="1588">
                  <c:v>56.505600000000001</c:v>
                </c:pt>
                <c:pt idx="1589">
                  <c:v>56.505600000000001</c:v>
                </c:pt>
                <c:pt idx="1590">
                  <c:v>56.505600000000001</c:v>
                </c:pt>
                <c:pt idx="1591">
                  <c:v>56.505600000000001</c:v>
                </c:pt>
                <c:pt idx="1592">
                  <c:v>56.505600000000001</c:v>
                </c:pt>
                <c:pt idx="1593">
                  <c:v>56.505600000000001</c:v>
                </c:pt>
                <c:pt idx="1594">
                  <c:v>56.505600000000001</c:v>
                </c:pt>
                <c:pt idx="1595">
                  <c:v>56.505600000000001</c:v>
                </c:pt>
                <c:pt idx="1596">
                  <c:v>56.505600000000001</c:v>
                </c:pt>
                <c:pt idx="1597">
                  <c:v>56.505600000000001</c:v>
                </c:pt>
                <c:pt idx="1598">
                  <c:v>56.505600000000001</c:v>
                </c:pt>
                <c:pt idx="1599">
                  <c:v>56.505600000000001</c:v>
                </c:pt>
                <c:pt idx="1600">
                  <c:v>56.505600000000001</c:v>
                </c:pt>
                <c:pt idx="1601">
                  <c:v>56.505600000000001</c:v>
                </c:pt>
                <c:pt idx="1602">
                  <c:v>56.505600000000001</c:v>
                </c:pt>
                <c:pt idx="1603">
                  <c:v>56.505600000000001</c:v>
                </c:pt>
                <c:pt idx="1604">
                  <c:v>56.505600000000001</c:v>
                </c:pt>
                <c:pt idx="1605">
                  <c:v>56.505600000000001</c:v>
                </c:pt>
                <c:pt idx="1606">
                  <c:v>56.505600000000001</c:v>
                </c:pt>
                <c:pt idx="1607">
                  <c:v>56.505600000000001</c:v>
                </c:pt>
                <c:pt idx="1608">
                  <c:v>56.505600000000001</c:v>
                </c:pt>
                <c:pt idx="1609">
                  <c:v>56.505600000000001</c:v>
                </c:pt>
                <c:pt idx="1610">
                  <c:v>56.505600000000001</c:v>
                </c:pt>
                <c:pt idx="1611">
                  <c:v>56.505600000000001</c:v>
                </c:pt>
                <c:pt idx="1612">
                  <c:v>56.505600000000001</c:v>
                </c:pt>
                <c:pt idx="1613">
                  <c:v>56.505600000000001</c:v>
                </c:pt>
                <c:pt idx="1614">
                  <c:v>56.505600000000001</c:v>
                </c:pt>
                <c:pt idx="1615">
                  <c:v>56.505600000000001</c:v>
                </c:pt>
                <c:pt idx="1616">
                  <c:v>56.505600000000001</c:v>
                </c:pt>
                <c:pt idx="1617">
                  <c:v>56.505600000000001</c:v>
                </c:pt>
                <c:pt idx="1618">
                  <c:v>56.505600000000001</c:v>
                </c:pt>
                <c:pt idx="1619">
                  <c:v>56.505600000000001</c:v>
                </c:pt>
                <c:pt idx="1620">
                  <c:v>56.505600000000001</c:v>
                </c:pt>
                <c:pt idx="1621">
                  <c:v>56.505600000000001</c:v>
                </c:pt>
                <c:pt idx="1622">
                  <c:v>56.505600000000001</c:v>
                </c:pt>
                <c:pt idx="1623">
                  <c:v>56.505600000000001</c:v>
                </c:pt>
                <c:pt idx="1624">
                  <c:v>56.505600000000001</c:v>
                </c:pt>
                <c:pt idx="1625">
                  <c:v>56.505600000000001</c:v>
                </c:pt>
                <c:pt idx="1626">
                  <c:v>56.505600000000001</c:v>
                </c:pt>
                <c:pt idx="1627">
                  <c:v>56.505600000000001</c:v>
                </c:pt>
                <c:pt idx="1628">
                  <c:v>56.505600000000001</c:v>
                </c:pt>
                <c:pt idx="1629">
                  <c:v>56.505600000000001</c:v>
                </c:pt>
                <c:pt idx="1630">
                  <c:v>56.505600000000001</c:v>
                </c:pt>
                <c:pt idx="1631">
                  <c:v>56.505600000000001</c:v>
                </c:pt>
                <c:pt idx="1632">
                  <c:v>56.505600000000001</c:v>
                </c:pt>
                <c:pt idx="1633">
                  <c:v>56.505600000000001</c:v>
                </c:pt>
                <c:pt idx="1634">
                  <c:v>56.505600000000001</c:v>
                </c:pt>
                <c:pt idx="1635">
                  <c:v>56.505600000000001</c:v>
                </c:pt>
                <c:pt idx="1636">
                  <c:v>56.505600000000001</c:v>
                </c:pt>
                <c:pt idx="1637">
                  <c:v>56.505600000000001</c:v>
                </c:pt>
                <c:pt idx="1638">
                  <c:v>56.505600000000001</c:v>
                </c:pt>
                <c:pt idx="1639">
                  <c:v>56.505600000000001</c:v>
                </c:pt>
                <c:pt idx="1640">
                  <c:v>56.505600000000001</c:v>
                </c:pt>
                <c:pt idx="1641">
                  <c:v>56.505600000000001</c:v>
                </c:pt>
                <c:pt idx="1642">
                  <c:v>56.505600000000001</c:v>
                </c:pt>
                <c:pt idx="1643">
                  <c:v>56.505600000000001</c:v>
                </c:pt>
                <c:pt idx="1644">
                  <c:v>56.505600000000001</c:v>
                </c:pt>
                <c:pt idx="1645">
                  <c:v>56.505600000000001</c:v>
                </c:pt>
                <c:pt idx="1646">
                  <c:v>56.505600000000001</c:v>
                </c:pt>
                <c:pt idx="1647">
                  <c:v>56.505600000000001</c:v>
                </c:pt>
                <c:pt idx="1648">
                  <c:v>56.505600000000001</c:v>
                </c:pt>
                <c:pt idx="1649">
                  <c:v>56.505600000000001</c:v>
                </c:pt>
                <c:pt idx="1650">
                  <c:v>56.505600000000001</c:v>
                </c:pt>
                <c:pt idx="1651">
                  <c:v>56.505600000000001</c:v>
                </c:pt>
                <c:pt idx="1652">
                  <c:v>56.505600000000001</c:v>
                </c:pt>
                <c:pt idx="1653">
                  <c:v>56.505600000000001</c:v>
                </c:pt>
                <c:pt idx="1654">
                  <c:v>56.505600000000001</c:v>
                </c:pt>
                <c:pt idx="1655">
                  <c:v>56.505600000000001</c:v>
                </c:pt>
                <c:pt idx="1656">
                  <c:v>56.505600000000001</c:v>
                </c:pt>
                <c:pt idx="1657">
                  <c:v>56.505600000000001</c:v>
                </c:pt>
                <c:pt idx="1658">
                  <c:v>56.505600000000001</c:v>
                </c:pt>
                <c:pt idx="1659">
                  <c:v>56.505600000000001</c:v>
                </c:pt>
                <c:pt idx="1660">
                  <c:v>56.505600000000001</c:v>
                </c:pt>
                <c:pt idx="1661">
                  <c:v>56.505600000000001</c:v>
                </c:pt>
                <c:pt idx="1662">
                  <c:v>56.505600000000001</c:v>
                </c:pt>
                <c:pt idx="1663">
                  <c:v>56.505600000000001</c:v>
                </c:pt>
                <c:pt idx="1664">
                  <c:v>56.505600000000001</c:v>
                </c:pt>
                <c:pt idx="1665">
                  <c:v>56.505600000000001</c:v>
                </c:pt>
                <c:pt idx="1666">
                  <c:v>56.505600000000001</c:v>
                </c:pt>
                <c:pt idx="1667">
                  <c:v>56.505600000000001</c:v>
                </c:pt>
                <c:pt idx="1668">
                  <c:v>56.505600000000001</c:v>
                </c:pt>
                <c:pt idx="1669">
                  <c:v>56.505600000000001</c:v>
                </c:pt>
                <c:pt idx="1670">
                  <c:v>56.505600000000001</c:v>
                </c:pt>
                <c:pt idx="1671">
                  <c:v>56.505600000000001</c:v>
                </c:pt>
                <c:pt idx="1672">
                  <c:v>56.505600000000001</c:v>
                </c:pt>
                <c:pt idx="1673">
                  <c:v>56.505600000000001</c:v>
                </c:pt>
                <c:pt idx="1674">
                  <c:v>56.505600000000001</c:v>
                </c:pt>
                <c:pt idx="1675">
                  <c:v>56.505600000000001</c:v>
                </c:pt>
                <c:pt idx="1676">
                  <c:v>56.505600000000001</c:v>
                </c:pt>
                <c:pt idx="1677">
                  <c:v>56.505600000000001</c:v>
                </c:pt>
                <c:pt idx="1678">
                  <c:v>56.505600000000001</c:v>
                </c:pt>
                <c:pt idx="1679">
                  <c:v>56.505600000000001</c:v>
                </c:pt>
                <c:pt idx="1680">
                  <c:v>56.505600000000001</c:v>
                </c:pt>
                <c:pt idx="1681">
                  <c:v>56.505600000000001</c:v>
                </c:pt>
                <c:pt idx="1682">
                  <c:v>56.505600000000001</c:v>
                </c:pt>
                <c:pt idx="1683">
                  <c:v>56.505600000000001</c:v>
                </c:pt>
                <c:pt idx="1684">
                  <c:v>56.505600000000001</c:v>
                </c:pt>
                <c:pt idx="1685">
                  <c:v>56.505600000000001</c:v>
                </c:pt>
                <c:pt idx="1686">
                  <c:v>56.505600000000001</c:v>
                </c:pt>
                <c:pt idx="1687">
                  <c:v>56.505600000000001</c:v>
                </c:pt>
                <c:pt idx="1688">
                  <c:v>56.505600000000001</c:v>
                </c:pt>
                <c:pt idx="1689">
                  <c:v>56.505600000000001</c:v>
                </c:pt>
                <c:pt idx="1690">
                  <c:v>56.505600000000001</c:v>
                </c:pt>
                <c:pt idx="1691">
                  <c:v>56.505600000000001</c:v>
                </c:pt>
                <c:pt idx="1692">
                  <c:v>56.505600000000001</c:v>
                </c:pt>
                <c:pt idx="1693">
                  <c:v>56.505600000000001</c:v>
                </c:pt>
                <c:pt idx="1694">
                  <c:v>56.505600000000001</c:v>
                </c:pt>
                <c:pt idx="1695">
                  <c:v>56.505600000000001</c:v>
                </c:pt>
                <c:pt idx="1696">
                  <c:v>56.505600000000001</c:v>
                </c:pt>
                <c:pt idx="1697">
                  <c:v>56.505600000000001</c:v>
                </c:pt>
                <c:pt idx="1698">
                  <c:v>56.505600000000001</c:v>
                </c:pt>
                <c:pt idx="1699">
                  <c:v>56.505600000000001</c:v>
                </c:pt>
                <c:pt idx="1700">
                  <c:v>56.505600000000001</c:v>
                </c:pt>
                <c:pt idx="1701">
                  <c:v>56.505600000000001</c:v>
                </c:pt>
                <c:pt idx="1702">
                  <c:v>56.505600000000001</c:v>
                </c:pt>
                <c:pt idx="1703">
                  <c:v>56.505600000000001</c:v>
                </c:pt>
                <c:pt idx="1704">
                  <c:v>56.505600000000001</c:v>
                </c:pt>
                <c:pt idx="1705">
                  <c:v>56.505600000000001</c:v>
                </c:pt>
                <c:pt idx="1706">
                  <c:v>56.505600000000001</c:v>
                </c:pt>
                <c:pt idx="1707">
                  <c:v>56.505600000000001</c:v>
                </c:pt>
                <c:pt idx="1708">
                  <c:v>56.505600000000001</c:v>
                </c:pt>
                <c:pt idx="1709">
                  <c:v>56.505600000000001</c:v>
                </c:pt>
                <c:pt idx="1710">
                  <c:v>56.505600000000001</c:v>
                </c:pt>
                <c:pt idx="1711">
                  <c:v>56.505600000000001</c:v>
                </c:pt>
                <c:pt idx="1712">
                  <c:v>56.505600000000001</c:v>
                </c:pt>
                <c:pt idx="1713">
                  <c:v>56.505600000000001</c:v>
                </c:pt>
                <c:pt idx="1714">
                  <c:v>56.505600000000001</c:v>
                </c:pt>
                <c:pt idx="1715">
                  <c:v>56.505600000000001</c:v>
                </c:pt>
                <c:pt idx="1716">
                  <c:v>56.505600000000001</c:v>
                </c:pt>
                <c:pt idx="1717">
                  <c:v>56.505600000000001</c:v>
                </c:pt>
                <c:pt idx="1718">
                  <c:v>56.505600000000001</c:v>
                </c:pt>
                <c:pt idx="1719">
                  <c:v>56.505600000000001</c:v>
                </c:pt>
                <c:pt idx="1720">
                  <c:v>56.505600000000001</c:v>
                </c:pt>
                <c:pt idx="1721">
                  <c:v>56.505600000000001</c:v>
                </c:pt>
                <c:pt idx="1722">
                  <c:v>56.505600000000001</c:v>
                </c:pt>
                <c:pt idx="1723">
                  <c:v>56.505600000000001</c:v>
                </c:pt>
                <c:pt idx="1724">
                  <c:v>56.505600000000001</c:v>
                </c:pt>
                <c:pt idx="1725">
                  <c:v>56.505600000000001</c:v>
                </c:pt>
                <c:pt idx="1726">
                  <c:v>56.505600000000001</c:v>
                </c:pt>
                <c:pt idx="1727">
                  <c:v>56.505600000000001</c:v>
                </c:pt>
                <c:pt idx="1728">
                  <c:v>56.505600000000001</c:v>
                </c:pt>
                <c:pt idx="1729">
                  <c:v>56.505600000000001</c:v>
                </c:pt>
                <c:pt idx="1730">
                  <c:v>56.505600000000001</c:v>
                </c:pt>
                <c:pt idx="1731">
                  <c:v>56.505600000000001</c:v>
                </c:pt>
                <c:pt idx="1732">
                  <c:v>56.505600000000001</c:v>
                </c:pt>
                <c:pt idx="1733">
                  <c:v>56.505600000000001</c:v>
                </c:pt>
                <c:pt idx="1734">
                  <c:v>56.505600000000001</c:v>
                </c:pt>
                <c:pt idx="1735">
                  <c:v>56.505600000000001</c:v>
                </c:pt>
                <c:pt idx="1736">
                  <c:v>56.505600000000001</c:v>
                </c:pt>
                <c:pt idx="1737">
                  <c:v>56.505600000000001</c:v>
                </c:pt>
                <c:pt idx="1738">
                  <c:v>56.505600000000001</c:v>
                </c:pt>
                <c:pt idx="1739">
                  <c:v>56.505600000000001</c:v>
                </c:pt>
                <c:pt idx="1740">
                  <c:v>56.505600000000001</c:v>
                </c:pt>
                <c:pt idx="1741">
                  <c:v>56.505600000000001</c:v>
                </c:pt>
                <c:pt idx="1742">
                  <c:v>56.505600000000001</c:v>
                </c:pt>
                <c:pt idx="1743">
                  <c:v>56.505600000000001</c:v>
                </c:pt>
                <c:pt idx="1744">
                  <c:v>56.505600000000001</c:v>
                </c:pt>
                <c:pt idx="1745">
                  <c:v>56.505600000000001</c:v>
                </c:pt>
                <c:pt idx="1746">
                  <c:v>56.505600000000001</c:v>
                </c:pt>
                <c:pt idx="1747">
                  <c:v>56.505600000000001</c:v>
                </c:pt>
                <c:pt idx="1748">
                  <c:v>56.505600000000001</c:v>
                </c:pt>
                <c:pt idx="1749">
                  <c:v>56.505600000000001</c:v>
                </c:pt>
                <c:pt idx="1750">
                  <c:v>56.505600000000001</c:v>
                </c:pt>
                <c:pt idx="1751">
                  <c:v>56.505600000000001</c:v>
                </c:pt>
                <c:pt idx="1752">
                  <c:v>56.505600000000001</c:v>
                </c:pt>
                <c:pt idx="1753">
                  <c:v>56.505600000000001</c:v>
                </c:pt>
                <c:pt idx="1754">
                  <c:v>56.505600000000001</c:v>
                </c:pt>
                <c:pt idx="1755">
                  <c:v>56.505600000000001</c:v>
                </c:pt>
                <c:pt idx="1756">
                  <c:v>56.505600000000001</c:v>
                </c:pt>
                <c:pt idx="1757">
                  <c:v>56.505600000000001</c:v>
                </c:pt>
                <c:pt idx="1758">
                  <c:v>56.505600000000001</c:v>
                </c:pt>
                <c:pt idx="1759">
                  <c:v>56.505600000000001</c:v>
                </c:pt>
                <c:pt idx="1760">
                  <c:v>56.505600000000001</c:v>
                </c:pt>
                <c:pt idx="1761">
                  <c:v>56.505600000000001</c:v>
                </c:pt>
                <c:pt idx="1762">
                  <c:v>56.505600000000001</c:v>
                </c:pt>
                <c:pt idx="1763">
                  <c:v>56.505600000000001</c:v>
                </c:pt>
                <c:pt idx="1764">
                  <c:v>56.505600000000001</c:v>
                </c:pt>
                <c:pt idx="1765">
                  <c:v>56.505600000000001</c:v>
                </c:pt>
                <c:pt idx="1766">
                  <c:v>56.505600000000001</c:v>
                </c:pt>
                <c:pt idx="1767">
                  <c:v>56.505600000000001</c:v>
                </c:pt>
                <c:pt idx="1768">
                  <c:v>56.505600000000001</c:v>
                </c:pt>
                <c:pt idx="1769">
                  <c:v>56.505600000000001</c:v>
                </c:pt>
                <c:pt idx="1770">
                  <c:v>56.505600000000001</c:v>
                </c:pt>
                <c:pt idx="1771">
                  <c:v>56.505600000000001</c:v>
                </c:pt>
                <c:pt idx="1772">
                  <c:v>56.505600000000001</c:v>
                </c:pt>
                <c:pt idx="1773">
                  <c:v>56.505600000000001</c:v>
                </c:pt>
                <c:pt idx="1774">
                  <c:v>56.505600000000001</c:v>
                </c:pt>
                <c:pt idx="1775">
                  <c:v>56.505600000000001</c:v>
                </c:pt>
                <c:pt idx="1776">
                  <c:v>56.505600000000001</c:v>
                </c:pt>
                <c:pt idx="1777">
                  <c:v>56.505600000000001</c:v>
                </c:pt>
                <c:pt idx="1778">
                  <c:v>56.505600000000001</c:v>
                </c:pt>
                <c:pt idx="1779">
                  <c:v>56.505600000000001</c:v>
                </c:pt>
                <c:pt idx="1780">
                  <c:v>56.505600000000001</c:v>
                </c:pt>
                <c:pt idx="1781">
                  <c:v>56.505600000000001</c:v>
                </c:pt>
                <c:pt idx="1782">
                  <c:v>56.505600000000001</c:v>
                </c:pt>
                <c:pt idx="1783">
                  <c:v>56.505600000000001</c:v>
                </c:pt>
                <c:pt idx="1784">
                  <c:v>56.505600000000001</c:v>
                </c:pt>
                <c:pt idx="1785">
                  <c:v>56.505600000000001</c:v>
                </c:pt>
                <c:pt idx="1786">
                  <c:v>56.505600000000001</c:v>
                </c:pt>
                <c:pt idx="1787">
                  <c:v>56.505600000000001</c:v>
                </c:pt>
                <c:pt idx="1788">
                  <c:v>56.505600000000001</c:v>
                </c:pt>
                <c:pt idx="1789">
                  <c:v>56.505600000000001</c:v>
                </c:pt>
                <c:pt idx="1790">
                  <c:v>56.505600000000001</c:v>
                </c:pt>
                <c:pt idx="1791">
                  <c:v>56.505600000000001</c:v>
                </c:pt>
                <c:pt idx="1792">
                  <c:v>56.505600000000001</c:v>
                </c:pt>
                <c:pt idx="1793">
                  <c:v>56.505600000000001</c:v>
                </c:pt>
                <c:pt idx="1794">
                  <c:v>56.505600000000001</c:v>
                </c:pt>
                <c:pt idx="1795">
                  <c:v>56.505600000000001</c:v>
                </c:pt>
                <c:pt idx="1796">
                  <c:v>56.505600000000001</c:v>
                </c:pt>
                <c:pt idx="1797">
                  <c:v>56.505600000000001</c:v>
                </c:pt>
                <c:pt idx="1798">
                  <c:v>56.505600000000001</c:v>
                </c:pt>
                <c:pt idx="1799">
                  <c:v>56.505600000000001</c:v>
                </c:pt>
                <c:pt idx="1800">
                  <c:v>56.505600000000001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E61-4155-A21F-16AA9A4E80CB}"/>
            </c:ext>
          </c:extLst>
        </c:ser>
        <c:ser>
          <c:idx val="1"/>
          <c:order val="1"/>
          <c:tx>
            <c:v>Drag Forces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Calculations!$B:$B</c:f>
              <c:strCache>
                <c:ptCount val="1802"/>
                <c:pt idx="0">
                  <c:v>Total Time Elapsed
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xVal>
          <c:yVal>
            <c:numRef>
              <c:f>Calculations!$G:$G</c:f>
              <c:numCache>
                <c:formatCode>0.00</c:formatCode>
                <c:ptCount val="1048576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6.3140416105358877E-4</c:v>
                </c:pt>
                <c:pt idx="14">
                  <c:v>4.5618950636121779E-2</c:v>
                </c:pt>
                <c:pt idx="15">
                  <c:v>0.46029363340806634</c:v>
                </c:pt>
                <c:pt idx="16">
                  <c:v>1.5470980456215557</c:v>
                </c:pt>
                <c:pt idx="17">
                  <c:v>2.7088817019601588</c:v>
                </c:pt>
                <c:pt idx="18">
                  <c:v>4.5083835609628871</c:v>
                </c:pt>
                <c:pt idx="19">
                  <c:v>7.4330476349631089</c:v>
                </c:pt>
                <c:pt idx="20">
                  <c:v>10.67073032180565</c:v>
                </c:pt>
                <c:pt idx="21">
                  <c:v>11.937484919919411</c:v>
                </c:pt>
                <c:pt idx="22">
                  <c:v>12.464075990238106</c:v>
                </c:pt>
                <c:pt idx="23">
                  <c:v>12.642131963655219</c:v>
                </c:pt>
                <c:pt idx="24">
                  <c:v>13.092796683607215</c:v>
                </c:pt>
                <c:pt idx="25">
                  <c:v>13.366983940544738</c:v>
                </c:pt>
                <c:pt idx="26">
                  <c:v>14.974381083546909</c:v>
                </c:pt>
                <c:pt idx="27">
                  <c:v>16.06307970824356</c:v>
                </c:pt>
                <c:pt idx="28">
                  <c:v>18.355076812868088</c:v>
                </c:pt>
                <c:pt idx="29">
                  <c:v>21.145093949523634</c:v>
                </c:pt>
                <c:pt idx="30">
                  <c:v>24.132424886508431</c:v>
                </c:pt>
                <c:pt idx="31">
                  <c:v>26.924494086687389</c:v>
                </c:pt>
                <c:pt idx="32">
                  <c:v>28.511844147576113</c:v>
                </c:pt>
                <c:pt idx="33">
                  <c:v>29.595333687944066</c:v>
                </c:pt>
                <c:pt idx="34">
                  <c:v>30.421210330602168</c:v>
                </c:pt>
                <c:pt idx="35">
                  <c:v>31.118122673365065</c:v>
                </c:pt>
                <c:pt idx="36">
                  <c:v>31.258452248159234</c:v>
                </c:pt>
                <c:pt idx="37">
                  <c:v>30.83841063001833</c:v>
                </c:pt>
                <c:pt idx="38">
                  <c:v>28.780822320184953</c:v>
                </c:pt>
                <c:pt idx="39">
                  <c:v>25.130043460973095</c:v>
                </c:pt>
                <c:pt idx="40">
                  <c:v>21.609807412059077</c:v>
                </c:pt>
                <c:pt idx="41">
                  <c:v>18.897295136172861</c:v>
                </c:pt>
                <c:pt idx="42">
                  <c:v>16.46844117963996</c:v>
                </c:pt>
                <c:pt idx="43">
                  <c:v>13.275272486151701</c:v>
                </c:pt>
                <c:pt idx="44">
                  <c:v>9.944773387634287</c:v>
                </c:pt>
                <c:pt idx="45">
                  <c:v>7.7795306683412662</c:v>
                </c:pt>
                <c:pt idx="46">
                  <c:v>6.8950912897454515</c:v>
                </c:pt>
                <c:pt idx="47">
                  <c:v>6.5691288916015376</c:v>
                </c:pt>
                <c:pt idx="48">
                  <c:v>6.0022858060156787</c:v>
                </c:pt>
                <c:pt idx="49">
                  <c:v>5.3442048191575742</c:v>
                </c:pt>
                <c:pt idx="50">
                  <c:v>5.0013523597054759</c:v>
                </c:pt>
                <c:pt idx="51">
                  <c:v>5.0013523597054759</c:v>
                </c:pt>
                <c:pt idx="52">
                  <c:v>4.7790980950146116</c:v>
                </c:pt>
                <c:pt idx="53">
                  <c:v>3.8908702914524764</c:v>
                </c:pt>
                <c:pt idx="54">
                  <c:v>2.7088817019601588</c:v>
                </c:pt>
                <c:pt idx="55">
                  <c:v>2.3110970804963982</c:v>
                </c:pt>
                <c:pt idx="56">
                  <c:v>2.2730549797929194</c:v>
                </c:pt>
                <c:pt idx="57">
                  <c:v>2.2730549797929194</c:v>
                </c:pt>
                <c:pt idx="58">
                  <c:v>2.2730549797929194</c:v>
                </c:pt>
                <c:pt idx="59">
                  <c:v>2.3881283881449362</c:v>
                </c:pt>
                <c:pt idx="60">
                  <c:v>2.5060431152216935</c:v>
                </c:pt>
                <c:pt idx="61">
                  <c:v>3.4110031290517489</c:v>
                </c:pt>
                <c:pt idx="62">
                  <c:v>3.6951350015258644</c:v>
                </c:pt>
                <c:pt idx="63">
                  <c:v>3.9906321488989445</c:v>
                </c:pt>
                <c:pt idx="64">
                  <c:v>4.142642700672595</c:v>
                </c:pt>
                <c:pt idx="65">
                  <c:v>4.6157222683419983</c:v>
                </c:pt>
                <c:pt idx="66">
                  <c:v>5.0013523597054759</c:v>
                </c:pt>
                <c:pt idx="67">
                  <c:v>5.1713579300691563</c:v>
                </c:pt>
                <c:pt idx="68">
                  <c:v>5.3442048191575742</c:v>
                </c:pt>
                <c:pt idx="69">
                  <c:v>6.504883518214335</c:v>
                </c:pt>
                <c:pt idx="70">
                  <c:v>8.4961743911370906</c:v>
                </c:pt>
                <c:pt idx="71">
                  <c:v>11.085089302497067</c:v>
                </c:pt>
                <c:pt idx="72">
                  <c:v>14.017803779550727</c:v>
                </c:pt>
                <c:pt idx="73">
                  <c:v>16.775777155032806</c:v>
                </c:pt>
                <c:pt idx="74">
                  <c:v>18.679460700609365</c:v>
                </c:pt>
                <c:pt idx="75">
                  <c:v>19.893177349194627</c:v>
                </c:pt>
                <c:pt idx="76">
                  <c:v>20.914631430739071</c:v>
                </c:pt>
                <c:pt idx="77">
                  <c:v>22.079572107882946</c:v>
                </c:pt>
                <c:pt idx="78">
                  <c:v>23.397470443042046</c:v>
                </c:pt>
                <c:pt idx="79">
                  <c:v>24.379935317641429</c:v>
                </c:pt>
                <c:pt idx="80">
                  <c:v>24.628708557096548</c:v>
                </c:pt>
                <c:pt idx="81">
                  <c:v>24.009143224062715</c:v>
                </c:pt>
                <c:pt idx="82">
                  <c:v>23.397470443042046</c:v>
                </c:pt>
                <c:pt idx="83">
                  <c:v>21.961657380806184</c:v>
                </c:pt>
                <c:pt idx="84">
                  <c:v>21.609807412059077</c:v>
                </c:pt>
                <c:pt idx="85">
                  <c:v>21.26079876203671</c:v>
                </c:pt>
                <c:pt idx="86">
                  <c:v>20.343999920186885</c:v>
                </c:pt>
                <c:pt idx="87">
                  <c:v>19.669660276181659</c:v>
                </c:pt>
                <c:pt idx="88">
                  <c:v>18.897295136172861</c:v>
                </c:pt>
                <c:pt idx="89">
                  <c:v>18.462889073367993</c:v>
                </c:pt>
                <c:pt idx="90">
                  <c:v>16.06307970824356</c:v>
                </c:pt>
                <c:pt idx="91">
                  <c:v>11.764480179790729</c:v>
                </c:pt>
                <c:pt idx="92">
                  <c:v>7.639990348748424</c:v>
                </c:pt>
                <c:pt idx="93">
                  <c:v>4.5618950636121784</c:v>
                </c:pt>
                <c:pt idx="94">
                  <c:v>3.1829083758711412</c:v>
                </c:pt>
                <c:pt idx="95">
                  <c:v>2.2730549797929194</c:v>
                </c:pt>
                <c:pt idx="96">
                  <c:v>1.3071644644211919</c:v>
                </c:pt>
                <c:pt idx="97">
                  <c:v>0.53101089944606816</c:v>
                </c:pt>
                <c:pt idx="98">
                  <c:v>0.20457494818136274</c:v>
                </c:pt>
                <c:pt idx="99">
                  <c:v>7.6399903487484239E-2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6.3140416105358877E-4</c:v>
                </c:pt>
                <c:pt idx="140">
                  <c:v>5.6984225535086384E-2</c:v>
                </c:pt>
                <c:pt idx="141">
                  <c:v>0.58736372082010091</c:v>
                </c:pt>
                <c:pt idx="142">
                  <c:v>2.1608228901656439</c:v>
                </c:pt>
                <c:pt idx="143">
                  <c:v>4.2455615789243302</c:v>
                </c:pt>
                <c:pt idx="144">
                  <c:v>5.6385970092488105</c:v>
                </c:pt>
                <c:pt idx="145">
                  <c:v>6.2510590454707913</c:v>
                </c:pt>
                <c:pt idx="146">
                  <c:v>6.8292674059556164</c:v>
                </c:pt>
                <c:pt idx="147">
                  <c:v>8.2057284770524408</c:v>
                </c:pt>
                <c:pt idx="148">
                  <c:v>10.183917713633331</c:v>
                </c:pt>
                <c:pt idx="149">
                  <c:v>12.111752468370202</c:v>
                </c:pt>
                <c:pt idx="150">
                  <c:v>13.459011097018294</c:v>
                </c:pt>
                <c:pt idx="151">
                  <c:v>14.017803779550727</c:v>
                </c:pt>
                <c:pt idx="152">
                  <c:v>13.644012516206995</c:v>
                </c:pt>
                <c:pt idx="153">
                  <c:v>11.678451362847175</c:v>
                </c:pt>
                <c:pt idx="154">
                  <c:v>8.0623997324932759</c:v>
                </c:pt>
                <c:pt idx="155">
                  <c:v>4.7243237840432153</c:v>
                </c:pt>
                <c:pt idx="156">
                  <c:v>2.7922270512192329</c:v>
                </c:pt>
                <c:pt idx="157">
                  <c:v>2.2730549797929194</c:v>
                </c:pt>
                <c:pt idx="158">
                  <c:v>2.5060431152216935</c:v>
                </c:pt>
                <c:pt idx="159">
                  <c:v>3.1382365314765996</c:v>
                </c:pt>
                <c:pt idx="160">
                  <c:v>4.6698651751523412</c:v>
                </c:pt>
                <c:pt idx="161">
                  <c:v>6.3773398776815107</c:v>
                </c:pt>
                <c:pt idx="162">
                  <c:v>8.6432915606625755</c:v>
                </c:pt>
                <c:pt idx="163">
                  <c:v>10.264263893127403</c:v>
                </c:pt>
                <c:pt idx="164">
                  <c:v>12.024460843104544</c:v>
                </c:pt>
                <c:pt idx="165">
                  <c:v>13.736986778922139</c:v>
                </c:pt>
                <c:pt idx="166">
                  <c:v>15.26751046531604</c:v>
                </c:pt>
                <c:pt idx="167">
                  <c:v>16.265129039780714</c:v>
                </c:pt>
                <c:pt idx="168">
                  <c:v>17.398973061992695</c:v>
                </c:pt>
                <c:pt idx="169">
                  <c:v>19.558375292795965</c:v>
                </c:pt>
                <c:pt idx="170">
                  <c:v>21.844058355809956</c:v>
                </c:pt>
                <c:pt idx="171">
                  <c:v>22.793690214034552</c:v>
                </c:pt>
                <c:pt idx="172">
                  <c:v>22.079572107882946</c:v>
                </c:pt>
                <c:pt idx="173">
                  <c:v>19.447406011490795</c:v>
                </c:pt>
                <c:pt idx="174">
                  <c:v>15.169484969312467</c:v>
                </c:pt>
                <c:pt idx="175">
                  <c:v>11.592738247984155</c:v>
                </c:pt>
                <c:pt idx="176">
                  <c:v>10.103887236219792</c:v>
                </c:pt>
                <c:pt idx="177">
                  <c:v>9.944773387634287</c:v>
                </c:pt>
                <c:pt idx="178">
                  <c:v>10.588805631908945</c:v>
                </c:pt>
                <c:pt idx="179">
                  <c:v>12.199359795716386</c:v>
                </c:pt>
                <c:pt idx="180">
                  <c:v>13.459011097018294</c:v>
                </c:pt>
                <c:pt idx="181">
                  <c:v>13.830276743717809</c:v>
                </c:pt>
                <c:pt idx="182">
                  <c:v>13.736986778922139</c:v>
                </c:pt>
                <c:pt idx="183">
                  <c:v>13.459011097018294</c:v>
                </c:pt>
                <c:pt idx="184">
                  <c:v>12.642131963655219</c:v>
                </c:pt>
                <c:pt idx="185">
                  <c:v>10.752970713782881</c:v>
                </c:pt>
                <c:pt idx="186">
                  <c:v>8.7916715385101707</c:v>
                </c:pt>
                <c:pt idx="187">
                  <c:v>6.9612308756158168</c:v>
                </c:pt>
                <c:pt idx="188">
                  <c:v>5.6385970092488105</c:v>
                </c:pt>
                <c:pt idx="189">
                  <c:v>4.6157222683419983</c:v>
                </c:pt>
                <c:pt idx="190">
                  <c:v>3.8908702914524764</c:v>
                </c:pt>
                <c:pt idx="191">
                  <c:v>3.3188181215379253</c:v>
                </c:pt>
                <c:pt idx="192">
                  <c:v>2.9627061747037011</c:v>
                </c:pt>
                <c:pt idx="193">
                  <c:v>2.6267991610231927</c:v>
                </c:pt>
                <c:pt idx="194">
                  <c:v>2.4664225041155809</c:v>
                </c:pt>
                <c:pt idx="195">
                  <c:v>2.3494548832804036</c:v>
                </c:pt>
                <c:pt idx="196">
                  <c:v>2.2730549797929194</c:v>
                </c:pt>
                <c:pt idx="197">
                  <c:v>2.2730549797929194</c:v>
                </c:pt>
                <c:pt idx="198">
                  <c:v>2.2730549797929194</c:v>
                </c:pt>
                <c:pt idx="199">
                  <c:v>2.2730549797929194</c:v>
                </c:pt>
                <c:pt idx="200">
                  <c:v>2.4664225041155809</c:v>
                </c:pt>
                <c:pt idx="201">
                  <c:v>2.6676825804514124</c:v>
                </c:pt>
                <c:pt idx="202">
                  <c:v>3.0938803891625852</c:v>
                </c:pt>
                <c:pt idx="203">
                  <c:v>3.551648405926437</c:v>
                </c:pt>
                <c:pt idx="204">
                  <c:v>4.2974945711709891</c:v>
                </c:pt>
                <c:pt idx="205">
                  <c:v>5.6984225535086379</c:v>
                </c:pt>
                <c:pt idx="206">
                  <c:v>7.0944571535981238</c:v>
                </c:pt>
                <c:pt idx="207">
                  <c:v>8.9413143246798708</c:v>
                </c:pt>
                <c:pt idx="208">
                  <c:v>11.422259124499684</c:v>
                </c:pt>
                <c:pt idx="209">
                  <c:v>13.830276743717809</c:v>
                </c:pt>
                <c:pt idx="210">
                  <c:v>16.163946522971873</c:v>
                </c:pt>
                <c:pt idx="211">
                  <c:v>19.558375292795965</c:v>
                </c:pt>
                <c:pt idx="212">
                  <c:v>22.197802537040232</c:v>
                </c:pt>
                <c:pt idx="213">
                  <c:v>24.256022251034665</c:v>
                </c:pt>
                <c:pt idx="214">
                  <c:v>25.891516879203721</c:v>
                </c:pt>
                <c:pt idx="215">
                  <c:v>27.317069623822466</c:v>
                </c:pt>
                <c:pt idx="216">
                  <c:v>29.322567090368924</c:v>
                </c:pt>
                <c:pt idx="217">
                  <c:v>31.964835653337929</c:v>
                </c:pt>
                <c:pt idx="218">
                  <c:v>35.017832623072294</c:v>
                </c:pt>
                <c:pt idx="219">
                  <c:v>37.900034767241671</c:v>
                </c:pt>
                <c:pt idx="220">
                  <c:v>40.41554894487917</c:v>
                </c:pt>
                <c:pt idx="221">
                  <c:v>42.355222527635782</c:v>
                </c:pt>
                <c:pt idx="222">
                  <c:v>43.839811561313049</c:v>
                </c:pt>
                <c:pt idx="223">
                  <c:v>44.507837163707741</c:v>
                </c:pt>
                <c:pt idx="224">
                  <c:v>45.18091399939086</c:v>
                </c:pt>
                <c:pt idx="225">
                  <c:v>45.689036497998735</c:v>
                </c:pt>
                <c:pt idx="226">
                  <c:v>46.370952991936619</c:v>
                </c:pt>
                <c:pt idx="227">
                  <c:v>47.403298795259218</c:v>
                </c:pt>
                <c:pt idx="228">
                  <c:v>48.272268771909225</c:v>
                </c:pt>
                <c:pt idx="229">
                  <c:v>49.1491313005724</c:v>
                </c:pt>
                <c:pt idx="230">
                  <c:v>49.856303960952424</c:v>
                </c:pt>
                <c:pt idx="231">
                  <c:v>50.38999832808296</c:v>
                </c:pt>
                <c:pt idx="232">
                  <c:v>50.38999832808296</c:v>
                </c:pt>
                <c:pt idx="233">
                  <c:v>49.856303960952424</c:v>
                </c:pt>
                <c:pt idx="234">
                  <c:v>47.576461386428171</c:v>
                </c:pt>
                <c:pt idx="235">
                  <c:v>44.173192958349333</c:v>
                </c:pt>
                <c:pt idx="236">
                  <c:v>41.057055572509611</c:v>
                </c:pt>
                <c:pt idx="237">
                  <c:v>39.147689389483553</c:v>
                </c:pt>
                <c:pt idx="238">
                  <c:v>38.21005421031898</c:v>
                </c:pt>
                <c:pt idx="239">
                  <c:v>36.977553287942371</c:v>
                </c:pt>
                <c:pt idx="240">
                  <c:v>34.721072667377108</c:v>
                </c:pt>
                <c:pt idx="241">
                  <c:v>30.978108800651434</c:v>
                </c:pt>
                <c:pt idx="242">
                  <c:v>27.185895409363578</c:v>
                </c:pt>
                <c:pt idx="243">
                  <c:v>24.628708557096548</c:v>
                </c:pt>
                <c:pt idx="244">
                  <c:v>21.609807412059077</c:v>
                </c:pt>
                <c:pt idx="245">
                  <c:v>18.897295136172861</c:v>
                </c:pt>
                <c:pt idx="246">
                  <c:v>16.46844117963996</c:v>
                </c:pt>
                <c:pt idx="247">
                  <c:v>13.275272486151701</c:v>
                </c:pt>
                <c:pt idx="248">
                  <c:v>9.944773387634287</c:v>
                </c:pt>
                <c:pt idx="249">
                  <c:v>7.7795306683412662</c:v>
                </c:pt>
                <c:pt idx="250">
                  <c:v>6.8950912897454515</c:v>
                </c:pt>
                <c:pt idx="251">
                  <c:v>6.5691288916015376</c:v>
                </c:pt>
                <c:pt idx="252">
                  <c:v>6.0022858060156787</c:v>
                </c:pt>
                <c:pt idx="253">
                  <c:v>5.3442048191575742</c:v>
                </c:pt>
                <c:pt idx="254">
                  <c:v>5.0013523597054759</c:v>
                </c:pt>
                <c:pt idx="255">
                  <c:v>5.0013523597054759</c:v>
                </c:pt>
                <c:pt idx="256">
                  <c:v>4.7790980950146116</c:v>
                </c:pt>
                <c:pt idx="257">
                  <c:v>3.8908702914524764</c:v>
                </c:pt>
                <c:pt idx="258">
                  <c:v>3.3188181215379253</c:v>
                </c:pt>
                <c:pt idx="259">
                  <c:v>3.7435952708867273</c:v>
                </c:pt>
                <c:pt idx="260">
                  <c:v>5.0577051810795091</c:v>
                </c:pt>
                <c:pt idx="261">
                  <c:v>6.6985667446175245</c:v>
                </c:pt>
                <c:pt idx="262">
                  <c:v>8.4961743911370906</c:v>
                </c:pt>
                <c:pt idx="263">
                  <c:v>10.425903358357122</c:v>
                </c:pt>
                <c:pt idx="264">
                  <c:v>13.002032335455763</c:v>
                </c:pt>
                <c:pt idx="265">
                  <c:v>16.673016127821327</c:v>
                </c:pt>
                <c:pt idx="266">
                  <c:v>20.571305418166183</c:v>
                </c:pt>
                <c:pt idx="267">
                  <c:v>24.009143224062715</c:v>
                </c:pt>
                <c:pt idx="268">
                  <c:v>26.27651556640615</c:v>
                </c:pt>
                <c:pt idx="269">
                  <c:v>29.051063301115875</c:v>
                </c:pt>
                <c:pt idx="270">
                  <c:v>31.118122673365065</c:v>
                </c:pt>
                <c:pt idx="271">
                  <c:v>33.256215013732778</c:v>
                </c:pt>
                <c:pt idx="272">
                  <c:v>33.401280119734842</c:v>
                </c:pt>
                <c:pt idx="273">
                  <c:v>32.822913908209763</c:v>
                </c:pt>
                <c:pt idx="274">
                  <c:v>32.392454121411475</c:v>
                </c:pt>
                <c:pt idx="275">
                  <c:v>30.144655308060706</c:v>
                </c:pt>
                <c:pt idx="276">
                  <c:v>26.27651556640615</c:v>
                </c:pt>
                <c:pt idx="277">
                  <c:v>22.793690214034552</c:v>
                </c:pt>
                <c:pt idx="278">
                  <c:v>18.679460700609365</c:v>
                </c:pt>
                <c:pt idx="279">
                  <c:v>15.071775175389426</c:v>
                </c:pt>
                <c:pt idx="280">
                  <c:v>10.264263893127403</c:v>
                </c:pt>
                <c:pt idx="281">
                  <c:v>7.2289462399025384</c:v>
                </c:pt>
                <c:pt idx="282">
                  <c:v>6.440953846907659</c:v>
                </c:pt>
                <c:pt idx="283">
                  <c:v>8.2778664024528101</c:v>
                </c:pt>
                <c:pt idx="284">
                  <c:v>11.168908204876931</c:v>
                </c:pt>
                <c:pt idx="285">
                  <c:v>14.396646276182878</c:v>
                </c:pt>
                <c:pt idx="286">
                  <c:v>18.355076812868088</c:v>
                </c:pt>
                <c:pt idx="287">
                  <c:v>22.079572107882946</c:v>
                </c:pt>
                <c:pt idx="288">
                  <c:v>26.147866968591483</c:v>
                </c:pt>
                <c:pt idx="289">
                  <c:v>30.559961394993696</c:v>
                </c:pt>
                <c:pt idx="290">
                  <c:v>35.315855387089584</c:v>
                </c:pt>
                <c:pt idx="291">
                  <c:v>38.21005421031898</c:v>
                </c:pt>
                <c:pt idx="292">
                  <c:v>39.147689389483553</c:v>
                </c:pt>
                <c:pt idx="293">
                  <c:v>38.21005421031898</c:v>
                </c:pt>
                <c:pt idx="294">
                  <c:v>36.520574526379846</c:v>
                </c:pt>
                <c:pt idx="295">
                  <c:v>35.315855387089584</c:v>
                </c:pt>
                <c:pt idx="296">
                  <c:v>34.573166242650302</c:v>
                </c:pt>
                <c:pt idx="297">
                  <c:v>34.425575520004031</c:v>
                </c:pt>
                <c:pt idx="298">
                  <c:v>34.573166242650302</c:v>
                </c:pt>
                <c:pt idx="299">
                  <c:v>35.017832623072294</c:v>
                </c:pt>
                <c:pt idx="300">
                  <c:v>35.315855387089584</c:v>
                </c:pt>
                <c:pt idx="301">
                  <c:v>35.315855387089584</c:v>
                </c:pt>
                <c:pt idx="302">
                  <c:v>35.017832623072294</c:v>
                </c:pt>
                <c:pt idx="303">
                  <c:v>34.278300499438281</c:v>
                </c:pt>
                <c:pt idx="304">
                  <c:v>33.111465609811241</c:v>
                </c:pt>
                <c:pt idx="305">
                  <c:v>31.681335185024867</c:v>
                </c:pt>
                <c:pt idx="306">
                  <c:v>29.595333687944066</c:v>
                </c:pt>
                <c:pt idx="307">
                  <c:v>27.580365158981806</c:v>
                </c:pt>
                <c:pt idx="308">
                  <c:v>26.27651556640615</c:v>
                </c:pt>
                <c:pt idx="309">
                  <c:v>25.636429598138072</c:v>
                </c:pt>
                <c:pt idx="310">
                  <c:v>25.38260512539453</c:v>
                </c:pt>
                <c:pt idx="311">
                  <c:v>24.878744604873766</c:v>
                </c:pt>
                <c:pt idx="312">
                  <c:v>24.256022251034665</c:v>
                </c:pt>
                <c:pt idx="313">
                  <c:v>23.397470443042046</c:v>
                </c:pt>
                <c:pt idx="314">
                  <c:v>22.079572107882946</c:v>
                </c:pt>
                <c:pt idx="315">
                  <c:v>20.457494818136272</c:v>
                </c:pt>
                <c:pt idx="316">
                  <c:v>18.679460700609365</c:v>
                </c:pt>
                <c:pt idx="317">
                  <c:v>17.189978284683956</c:v>
                </c:pt>
                <c:pt idx="318">
                  <c:v>15.862293185028518</c:v>
                </c:pt>
                <c:pt idx="319">
                  <c:v>14.206593623705748</c:v>
                </c:pt>
                <c:pt idx="320">
                  <c:v>12.375521556650341</c:v>
                </c:pt>
                <c:pt idx="321">
                  <c:v>10.752970713782881</c:v>
                </c:pt>
                <c:pt idx="322">
                  <c:v>10.344925774701998</c:v>
                </c:pt>
                <c:pt idx="323">
                  <c:v>9.7869223473708882</c:v>
                </c:pt>
                <c:pt idx="324">
                  <c:v>9.7869223473708882</c:v>
                </c:pt>
                <c:pt idx="325">
                  <c:v>9.3209460765133425</c:v>
                </c:pt>
                <c:pt idx="326">
                  <c:v>9.0166092708855086</c:v>
                </c:pt>
                <c:pt idx="327">
                  <c:v>9.0166092708855086</c:v>
                </c:pt>
                <c:pt idx="328">
                  <c:v>8.7916715385101707</c:v>
                </c:pt>
                <c:pt idx="329">
                  <c:v>8.5695751248595702</c:v>
                </c:pt>
                <c:pt idx="330">
                  <c:v>6.6336899670692677</c:v>
                </c:pt>
                <c:pt idx="331">
                  <c:v>4.834188108066539</c:v>
                </c:pt>
                <c:pt idx="332">
                  <c:v>4.5083835609628871</c:v>
                </c:pt>
                <c:pt idx="333">
                  <c:v>4.4023076619058843</c:v>
                </c:pt>
                <c:pt idx="334">
                  <c:v>3.9906321488989445</c:v>
                </c:pt>
                <c:pt idx="335">
                  <c:v>3.8414629158500331</c:v>
                </c:pt>
                <c:pt idx="336">
                  <c:v>3.551648405926437</c:v>
                </c:pt>
                <c:pt idx="337">
                  <c:v>3.3188181215379253</c:v>
                </c:pt>
                <c:pt idx="338">
                  <c:v>3.2278959223462098</c:v>
                </c:pt>
                <c:pt idx="339">
                  <c:v>3.3188181215379253</c:v>
                </c:pt>
                <c:pt idx="340">
                  <c:v>3.7435952708867273</c:v>
                </c:pt>
                <c:pt idx="341">
                  <c:v>5.0013523597054759</c:v>
                </c:pt>
                <c:pt idx="342">
                  <c:v>7.0276861635667061</c:v>
                </c:pt>
                <c:pt idx="343">
                  <c:v>9.168146269538374</c:v>
                </c:pt>
                <c:pt idx="344">
                  <c:v>9.8656900164623238</c:v>
                </c:pt>
                <c:pt idx="345">
                  <c:v>10.103887236219792</c:v>
                </c:pt>
                <c:pt idx="346">
                  <c:v>10.264263893127403</c:v>
                </c:pt>
                <c:pt idx="347">
                  <c:v>11.001586102197727</c:v>
                </c:pt>
                <c:pt idx="348">
                  <c:v>11.168908204876931</c:v>
                </c:pt>
                <c:pt idx="349">
                  <c:v>11.592738247984155</c:v>
                </c:pt>
                <c:pt idx="350">
                  <c:v>12.111752468370202</c:v>
                </c:pt>
                <c:pt idx="351">
                  <c:v>12.464075990238106</c:v>
                </c:pt>
                <c:pt idx="352">
                  <c:v>12.552946125906399</c:v>
                </c:pt>
                <c:pt idx="353">
                  <c:v>12.464075990238106</c:v>
                </c:pt>
                <c:pt idx="354">
                  <c:v>12.375521556650341</c:v>
                </c:pt>
                <c:pt idx="355">
                  <c:v>12.2872828251431</c:v>
                </c:pt>
                <c:pt idx="356">
                  <c:v>12.2872828251431</c:v>
                </c:pt>
                <c:pt idx="357">
                  <c:v>12.464075990238106</c:v>
                </c:pt>
                <c:pt idx="358">
                  <c:v>12.552946125906399</c:v>
                </c:pt>
                <c:pt idx="359">
                  <c:v>12.375521556650341</c:v>
                </c:pt>
                <c:pt idx="360">
                  <c:v>11.422259124499684</c:v>
                </c:pt>
                <c:pt idx="361">
                  <c:v>9.8656900164623238</c:v>
                </c:pt>
                <c:pt idx="362">
                  <c:v>8.4961743911370906</c:v>
                </c:pt>
                <c:pt idx="363">
                  <c:v>7.5706937420727911</c:v>
                </c:pt>
                <c:pt idx="364">
                  <c:v>7.0276861635667061</c:v>
                </c:pt>
                <c:pt idx="365">
                  <c:v>6.7637592242463054</c:v>
                </c:pt>
                <c:pt idx="366">
                  <c:v>6.7637592242463054</c:v>
                </c:pt>
                <c:pt idx="367">
                  <c:v>6.8292674059556164</c:v>
                </c:pt>
                <c:pt idx="368">
                  <c:v>7.0944571535981238</c:v>
                </c:pt>
                <c:pt idx="369">
                  <c:v>7.7096026575045826</c:v>
                </c:pt>
                <c:pt idx="370">
                  <c:v>8.7173236985461084</c:v>
                </c:pt>
                <c:pt idx="371">
                  <c:v>9.3209460765133425</c:v>
                </c:pt>
                <c:pt idx="372">
                  <c:v>9.4750086918104177</c:v>
                </c:pt>
                <c:pt idx="373">
                  <c:v>8.9413143246798708</c:v>
                </c:pt>
                <c:pt idx="374">
                  <c:v>7.1615438457100673</c:v>
                </c:pt>
                <c:pt idx="375">
                  <c:v>4.9453152404119711</c:v>
                </c:pt>
                <c:pt idx="376">
                  <c:v>3.2731991709018038</c:v>
                </c:pt>
                <c:pt idx="377">
                  <c:v>2.2353285811699677</c:v>
                </c:pt>
                <c:pt idx="378">
                  <c:v>1.6422822229003844</c:v>
                </c:pt>
                <c:pt idx="379">
                  <c:v>1.250338089926369</c:v>
                </c:pt>
                <c:pt idx="380">
                  <c:v>1.0102466576857421</c:v>
                </c:pt>
                <c:pt idx="381">
                  <c:v>0.81829979272545095</c:v>
                </c:pt>
                <c:pt idx="382">
                  <c:v>0.58736372082010091</c:v>
                </c:pt>
                <c:pt idx="383">
                  <c:v>0.37900034767241664</c:v>
                </c:pt>
                <c:pt idx="384">
                  <c:v>0.21609807412059076</c:v>
                </c:pt>
                <c:pt idx="385">
                  <c:v>8.3503200299337096E-2</c:v>
                </c:pt>
                <c:pt idx="386">
                  <c:v>1.2785934261335171E-2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3.9462760065849299E-3</c:v>
                </c:pt>
                <c:pt idx="394">
                  <c:v>6.9612308756158162E-2</c:v>
                </c:pt>
                <c:pt idx="395">
                  <c:v>0.36368879676686705</c:v>
                </c:pt>
                <c:pt idx="396">
                  <c:v>1.0874358163745435</c:v>
                </c:pt>
                <c:pt idx="397">
                  <c:v>2.3881283881449362</c:v>
                </c:pt>
                <c:pt idx="398">
                  <c:v>4.3497432654981738</c:v>
                </c:pt>
                <c:pt idx="399">
                  <c:v>6.8950912897454515</c:v>
                </c:pt>
                <c:pt idx="400">
                  <c:v>9.2443883219855927</c:v>
                </c:pt>
                <c:pt idx="401">
                  <c:v>10.344925774701998</c:v>
                </c:pt>
                <c:pt idx="402">
                  <c:v>10.344925774701998</c:v>
                </c:pt>
                <c:pt idx="403">
                  <c:v>9.7869223473708882</c:v>
                </c:pt>
                <c:pt idx="404">
                  <c:v>8.5695751248595702</c:v>
                </c:pt>
                <c:pt idx="405">
                  <c:v>7.3646981345290614</c:v>
                </c:pt>
                <c:pt idx="406">
                  <c:v>6.440953846907659</c:v>
                </c:pt>
                <c:pt idx="407">
                  <c:v>5.5198930269707365</c:v>
                </c:pt>
                <c:pt idx="408">
                  <c:v>4.5618950636121784</c:v>
                </c:pt>
                <c:pt idx="409">
                  <c:v>3.6951350015258644</c:v>
                </c:pt>
                <c:pt idx="410">
                  <c:v>3.1829083758711412</c:v>
                </c:pt>
                <c:pt idx="411">
                  <c:v>3.0498399489290966</c:v>
                </c:pt>
                <c:pt idx="412">
                  <c:v>3.0938803891625852</c:v>
                </c:pt>
                <c:pt idx="413">
                  <c:v>3.1829083758711412</c:v>
                </c:pt>
                <c:pt idx="414">
                  <c:v>3.3188181215379253</c:v>
                </c:pt>
                <c:pt idx="415">
                  <c:v>3.5044509448876817</c:v>
                </c:pt>
                <c:pt idx="416">
                  <c:v>3.9906321488989445</c:v>
                </c:pt>
                <c:pt idx="417">
                  <c:v>4.7790980950146116</c:v>
                </c:pt>
                <c:pt idx="418">
                  <c:v>5.5198930269707365</c:v>
                </c:pt>
                <c:pt idx="419">
                  <c:v>5.7585637998489938</c:v>
                </c:pt>
                <c:pt idx="420">
                  <c:v>5.5790871670695097</c:v>
                </c:pt>
                <c:pt idx="421">
                  <c:v>4.8895938231989913</c:v>
                </c:pt>
                <c:pt idx="422">
                  <c:v>4.3497432654981738</c:v>
                </c:pt>
                <c:pt idx="423">
                  <c:v>4.142642700672595</c:v>
                </c:pt>
                <c:pt idx="424">
                  <c:v>4.2455615789243302</c:v>
                </c:pt>
                <c:pt idx="425">
                  <c:v>4.6698651751523412</c:v>
                </c:pt>
                <c:pt idx="426">
                  <c:v>5.7585637998489938</c:v>
                </c:pt>
                <c:pt idx="427">
                  <c:v>8.0623997324932759</c:v>
                </c:pt>
                <c:pt idx="428">
                  <c:v>11.850824698814804</c:v>
                </c:pt>
                <c:pt idx="429">
                  <c:v>15.762373476541791</c:v>
                </c:pt>
                <c:pt idx="430">
                  <c:v>17.609230647623537</c:v>
                </c:pt>
                <c:pt idx="431">
                  <c:v>17.714832993559746</c:v>
                </c:pt>
                <c:pt idx="432">
                  <c:v>16.982246315697321</c:v>
                </c:pt>
                <c:pt idx="433">
                  <c:v>16.06307970824356</c:v>
                </c:pt>
                <c:pt idx="434">
                  <c:v>15.46450856356476</c:v>
                </c:pt>
                <c:pt idx="435">
                  <c:v>15.26751046531604</c:v>
                </c:pt>
                <c:pt idx="436">
                  <c:v>14.780540006103458</c:v>
                </c:pt>
                <c:pt idx="437">
                  <c:v>13.459011097018294</c:v>
                </c:pt>
                <c:pt idx="438">
                  <c:v>11.253042809337321</c:v>
                </c:pt>
                <c:pt idx="439">
                  <c:v>8.3503200299337106</c:v>
                </c:pt>
                <c:pt idx="440">
                  <c:v>5.2286578576847678</c:v>
                </c:pt>
                <c:pt idx="441">
                  <c:v>2.6267991610231927</c:v>
                </c:pt>
                <c:pt idx="442">
                  <c:v>0.93589881772168182</c:v>
                </c:pt>
                <c:pt idx="443">
                  <c:v>0.22793690214034554</c:v>
                </c:pt>
                <c:pt idx="444">
                  <c:v>2.6676825804514127E-2</c:v>
                </c:pt>
                <c:pt idx="445">
                  <c:v>6.3140416105358877E-4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3.9462760065849299E-3</c:v>
                </c:pt>
                <c:pt idx="514">
                  <c:v>9.8656900164623224E-2</c:v>
                </c:pt>
                <c:pt idx="515">
                  <c:v>0.68759913138735795</c:v>
                </c:pt>
                <c:pt idx="516">
                  <c:v>2.1979178846275427</c:v>
                </c:pt>
                <c:pt idx="517">
                  <c:v>4.4551877603941223</c:v>
                </c:pt>
                <c:pt idx="518">
                  <c:v>6.6336899670692677</c:v>
                </c:pt>
                <c:pt idx="519">
                  <c:v>7.5706937420727911</c:v>
                </c:pt>
                <c:pt idx="520">
                  <c:v>7.5706937420727911</c:v>
                </c:pt>
                <c:pt idx="521">
                  <c:v>7.1615438457100673</c:v>
                </c:pt>
                <c:pt idx="522">
                  <c:v>6.504883518214335</c:v>
                </c:pt>
                <c:pt idx="523">
                  <c:v>5.8190207482698728</c:v>
                </c:pt>
                <c:pt idx="524">
                  <c:v>5.0013523597054759</c:v>
                </c:pt>
                <c:pt idx="525">
                  <c:v>3.7923712423281168</c:v>
                </c:pt>
                <c:pt idx="526">
                  <c:v>2.2353285811699677</c:v>
                </c:pt>
                <c:pt idx="527">
                  <c:v>0.91174760856138215</c:v>
                </c:pt>
                <c:pt idx="528">
                  <c:v>0.25256166442143552</c:v>
                </c:pt>
                <c:pt idx="529">
                  <c:v>6.3140416105358879E-2</c:v>
                </c:pt>
                <c:pt idx="530">
                  <c:v>1.578510402633972E-2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6.3140416105358877E-4</c:v>
                </c:pt>
                <c:pt idx="535">
                  <c:v>2.2730549797929191E-2</c:v>
                </c:pt>
                <c:pt idx="536">
                  <c:v>0.16163946522971873</c:v>
                </c:pt>
                <c:pt idx="537">
                  <c:v>0.42682921287222603</c:v>
                </c:pt>
                <c:pt idx="538">
                  <c:v>1.0613903947310825</c:v>
                </c:pt>
                <c:pt idx="539">
                  <c:v>2.6676825804514124</c:v>
                </c:pt>
                <c:pt idx="540">
                  <c:v>5.5790871670695097</c:v>
                </c:pt>
                <c:pt idx="541">
                  <c:v>8.4230893594951368</c:v>
                </c:pt>
                <c:pt idx="542">
                  <c:v>9.4750086918104177</c:v>
                </c:pt>
                <c:pt idx="543">
                  <c:v>9.4750086918104177</c:v>
                </c:pt>
                <c:pt idx="544">
                  <c:v>9.3209460765133425</c:v>
                </c:pt>
                <c:pt idx="545">
                  <c:v>8.7916715385101707</c:v>
                </c:pt>
                <c:pt idx="546">
                  <c:v>7.849774381258479</c:v>
                </c:pt>
                <c:pt idx="547">
                  <c:v>6.3773398776815107</c:v>
                </c:pt>
                <c:pt idx="548">
                  <c:v>5.4024518530147692</c:v>
                </c:pt>
                <c:pt idx="549">
                  <c:v>4.6698651751523412</c:v>
                </c:pt>
                <c:pt idx="550">
                  <c:v>4.1939442887582015</c:v>
                </c:pt>
                <c:pt idx="551">
                  <c:v>3.7435952708867273</c:v>
                </c:pt>
                <c:pt idx="552">
                  <c:v>3.4110031290517489</c:v>
                </c:pt>
                <c:pt idx="553">
                  <c:v>3.2278959223462098</c:v>
                </c:pt>
                <c:pt idx="554">
                  <c:v>2.9627061747037011</c:v>
                </c:pt>
                <c:pt idx="555">
                  <c:v>2.7922270512192329</c:v>
                </c:pt>
                <c:pt idx="556">
                  <c:v>2.7088817019601588</c:v>
                </c:pt>
                <c:pt idx="557">
                  <c:v>2.7088817019601588</c:v>
                </c:pt>
                <c:pt idx="558">
                  <c:v>2.7922270512192329</c:v>
                </c:pt>
                <c:pt idx="559">
                  <c:v>3.006115210776136</c:v>
                </c:pt>
                <c:pt idx="560">
                  <c:v>3.3188181215379253</c:v>
                </c:pt>
                <c:pt idx="561">
                  <c:v>4.2974945711709891</c:v>
                </c:pt>
                <c:pt idx="562">
                  <c:v>4.5618950636121784</c:v>
                </c:pt>
                <c:pt idx="563">
                  <c:v>4.5618950636121784</c:v>
                </c:pt>
                <c:pt idx="564">
                  <c:v>4.5618950636121784</c:v>
                </c:pt>
                <c:pt idx="565">
                  <c:v>3.7435952708867273</c:v>
                </c:pt>
                <c:pt idx="566">
                  <c:v>1.6102384617269148</c:v>
                </c:pt>
                <c:pt idx="567">
                  <c:v>0.36368879676686705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1.578510402633972E-2</c:v>
                </c:pt>
                <c:pt idx="603">
                  <c:v>6.9612308756158162E-2</c:v>
                </c:pt>
                <c:pt idx="604">
                  <c:v>0.36368879676686705</c:v>
                </c:pt>
                <c:pt idx="605">
                  <c:v>1.3071644644211919</c:v>
                </c:pt>
                <c:pt idx="606">
                  <c:v>3.1829083758711412</c:v>
                </c:pt>
                <c:pt idx="607">
                  <c:v>6.1883921824862229</c:v>
                </c:pt>
                <c:pt idx="608">
                  <c:v>10.264263893127403</c:v>
                </c:pt>
                <c:pt idx="609">
                  <c:v>14.684093020502525</c:v>
                </c:pt>
                <c:pt idx="610">
                  <c:v>19.116392380058446</c:v>
                </c:pt>
                <c:pt idx="611">
                  <c:v>23.763527005412861</c:v>
                </c:pt>
                <c:pt idx="612">
                  <c:v>29.051063301115875</c:v>
                </c:pt>
                <c:pt idx="613">
                  <c:v>33.984697564548362</c:v>
                </c:pt>
                <c:pt idx="614">
                  <c:v>36.824911332007659</c:v>
                </c:pt>
                <c:pt idx="615">
                  <c:v>37.437373368229643</c:v>
                </c:pt>
                <c:pt idx="616">
                  <c:v>37.13051094595761</c:v>
                </c:pt>
                <c:pt idx="617">
                  <c:v>36.977553287942371</c:v>
                </c:pt>
                <c:pt idx="618">
                  <c:v>36.672585078153496</c:v>
                </c:pt>
                <c:pt idx="619">
                  <c:v>36.066437083542034</c:v>
                </c:pt>
                <c:pt idx="620">
                  <c:v>34.869294794184434</c:v>
                </c:pt>
                <c:pt idx="621">
                  <c:v>33.256215013732778</c:v>
                </c:pt>
                <c:pt idx="622">
                  <c:v>31.822927568141139</c:v>
                </c:pt>
                <c:pt idx="623">
                  <c:v>31.118122673365065</c:v>
                </c:pt>
                <c:pt idx="624">
                  <c:v>30.978108800651434</c:v>
                </c:pt>
                <c:pt idx="625">
                  <c:v>31.258452248159234</c:v>
                </c:pt>
                <c:pt idx="626">
                  <c:v>32.107059440615252</c:v>
                </c:pt>
                <c:pt idx="627">
                  <c:v>32.967031907970245</c:v>
                </c:pt>
                <c:pt idx="628">
                  <c:v>33.401280119734842</c:v>
                </c:pt>
                <c:pt idx="629">
                  <c:v>33.401280119734842</c:v>
                </c:pt>
                <c:pt idx="630">
                  <c:v>33.401280119734842</c:v>
                </c:pt>
                <c:pt idx="631">
                  <c:v>33.546660927817442</c:v>
                </c:pt>
                <c:pt idx="632">
                  <c:v>34.425575520004031</c:v>
                </c:pt>
                <c:pt idx="633">
                  <c:v>35.915689340090509</c:v>
                </c:pt>
                <c:pt idx="634">
                  <c:v>37.745498598823801</c:v>
                </c:pt>
                <c:pt idx="635">
                  <c:v>39.937733846001855</c:v>
                </c:pt>
                <c:pt idx="636">
                  <c:v>42.028786576371083</c:v>
                </c:pt>
                <c:pt idx="637">
                  <c:v>43.673594415915687</c:v>
                </c:pt>
                <c:pt idx="638">
                  <c:v>44.340357209988269</c:v>
                </c:pt>
                <c:pt idx="639">
                  <c:v>44.340357209988269</c:v>
                </c:pt>
                <c:pt idx="640">
                  <c:v>44.173192958349333</c:v>
                </c:pt>
                <c:pt idx="641">
                  <c:v>43.839811561313049</c:v>
                </c:pt>
                <c:pt idx="642">
                  <c:v>43.673594415915687</c:v>
                </c:pt>
                <c:pt idx="643">
                  <c:v>44.507837163707741</c:v>
                </c:pt>
                <c:pt idx="644">
                  <c:v>46.542221370622393</c:v>
                </c:pt>
                <c:pt idx="645">
                  <c:v>48.097843372418176</c:v>
                </c:pt>
                <c:pt idx="646">
                  <c:v>48.622066677132921</c:v>
                </c:pt>
                <c:pt idx="647">
                  <c:v>49.325450912546614</c:v>
                </c:pt>
                <c:pt idx="648">
                  <c:v>50.033886381248742</c:v>
                </c:pt>
                <c:pt idx="649">
                  <c:v>50.747373083239303</c:v>
                </c:pt>
                <c:pt idx="650">
                  <c:v>51.106010646717735</c:v>
                </c:pt>
                <c:pt idx="651">
                  <c:v>50.926534013938259</c:v>
                </c:pt>
                <c:pt idx="652">
                  <c:v>49.502086226601364</c:v>
                </c:pt>
                <c:pt idx="653">
                  <c:v>46.370952991936619</c:v>
                </c:pt>
                <c:pt idx="654">
                  <c:v>42.847244220136794</c:v>
                </c:pt>
                <c:pt idx="655">
                  <c:v>39.620768957152961</c:v>
                </c:pt>
                <c:pt idx="656">
                  <c:v>35.166686154040683</c:v>
                </c:pt>
                <c:pt idx="657">
                  <c:v>29.458792538116246</c:v>
                </c:pt>
                <c:pt idx="658">
                  <c:v>24.256022251034665</c:v>
                </c:pt>
                <c:pt idx="659">
                  <c:v>21.029704839091089</c:v>
                </c:pt>
                <c:pt idx="660">
                  <c:v>18.571017035948412</c:v>
                </c:pt>
                <c:pt idx="661">
                  <c:v>15.169484969312467</c:v>
                </c:pt>
                <c:pt idx="662">
                  <c:v>10.67073032180565</c:v>
                </c:pt>
                <c:pt idx="663">
                  <c:v>6.7637592242463054</c:v>
                </c:pt>
                <c:pt idx="664">
                  <c:v>3.7435952708867273</c:v>
                </c:pt>
                <c:pt idx="665">
                  <c:v>2.7088817019601588</c:v>
                </c:pt>
                <c:pt idx="666">
                  <c:v>2.2730549797929194</c:v>
                </c:pt>
                <c:pt idx="667">
                  <c:v>2.4664225041155809</c:v>
                </c:pt>
                <c:pt idx="668">
                  <c:v>3.0938803891625852</c:v>
                </c:pt>
                <c:pt idx="669">
                  <c:v>5.6984225535086379</c:v>
                </c:pt>
                <c:pt idx="670">
                  <c:v>8.4961743911370906</c:v>
                </c:pt>
                <c:pt idx="671">
                  <c:v>12.375521556650341</c:v>
                </c:pt>
                <c:pt idx="672">
                  <c:v>16.163946522971873</c:v>
                </c:pt>
                <c:pt idx="673">
                  <c:v>18.247580254448714</c:v>
                </c:pt>
                <c:pt idx="674">
                  <c:v>20.457494818136272</c:v>
                </c:pt>
                <c:pt idx="675">
                  <c:v>22.793690214034552</c:v>
                </c:pt>
                <c:pt idx="676">
                  <c:v>25.256166442143545</c:v>
                </c:pt>
                <c:pt idx="677">
                  <c:v>25.636429598138072</c:v>
                </c:pt>
                <c:pt idx="678">
                  <c:v>25.891516879203721</c:v>
                </c:pt>
                <c:pt idx="679">
                  <c:v>24.009143224062715</c:v>
                </c:pt>
                <c:pt idx="680">
                  <c:v>20.117957230529711</c:v>
                </c:pt>
                <c:pt idx="681">
                  <c:v>15.962528595595778</c:v>
                </c:pt>
                <c:pt idx="682">
                  <c:v>11.592738247984155</c:v>
                </c:pt>
                <c:pt idx="683">
                  <c:v>8.2057284770524408</c:v>
                </c:pt>
                <c:pt idx="684">
                  <c:v>7.0276861635667061</c:v>
                </c:pt>
                <c:pt idx="685">
                  <c:v>5.6385970092488105</c:v>
                </c:pt>
                <c:pt idx="686">
                  <c:v>5.6385970092488105</c:v>
                </c:pt>
                <c:pt idx="687">
                  <c:v>7.1615438457100673</c:v>
                </c:pt>
                <c:pt idx="688">
                  <c:v>9.0166092708855086</c:v>
                </c:pt>
                <c:pt idx="689">
                  <c:v>10.588805631908945</c:v>
                </c:pt>
                <c:pt idx="690">
                  <c:v>12.731633503484565</c:v>
                </c:pt>
                <c:pt idx="691">
                  <c:v>14.492146155542235</c:v>
                </c:pt>
                <c:pt idx="692">
                  <c:v>15.071775175389426</c:v>
                </c:pt>
                <c:pt idx="693">
                  <c:v>15.26751046531604</c:v>
                </c:pt>
                <c:pt idx="694">
                  <c:v>15.962528595595778</c:v>
                </c:pt>
                <c:pt idx="695">
                  <c:v>16.878853884324798</c:v>
                </c:pt>
                <c:pt idx="696">
                  <c:v>17.398973061992695</c:v>
                </c:pt>
                <c:pt idx="697">
                  <c:v>16.57057080269038</c:v>
                </c:pt>
                <c:pt idx="698">
                  <c:v>12.642131963655219</c:v>
                </c:pt>
                <c:pt idx="699">
                  <c:v>10.507196644092771</c:v>
                </c:pt>
                <c:pt idx="700">
                  <c:v>8.4230893594951368</c:v>
                </c:pt>
                <c:pt idx="701">
                  <c:v>7.5017128374776885</c:v>
                </c:pt>
                <c:pt idx="702">
                  <c:v>7.0944571535981238</c:v>
                </c:pt>
                <c:pt idx="703">
                  <c:v>6.9612308756158168</c:v>
                </c:pt>
                <c:pt idx="704">
                  <c:v>6.9612308756158168</c:v>
                </c:pt>
                <c:pt idx="705">
                  <c:v>6.8950912897454515</c:v>
                </c:pt>
                <c:pt idx="706">
                  <c:v>6.2510590454707913</c:v>
                </c:pt>
                <c:pt idx="707">
                  <c:v>5.0577051810795091</c:v>
                </c:pt>
                <c:pt idx="708">
                  <c:v>3.5991615690457195</c:v>
                </c:pt>
                <c:pt idx="709">
                  <c:v>2.5862314436754996</c:v>
                </c:pt>
                <c:pt idx="710">
                  <c:v>2.2730549797929194</c:v>
                </c:pt>
                <c:pt idx="711">
                  <c:v>2.7503965255494318</c:v>
                </c:pt>
                <c:pt idx="712">
                  <c:v>4.6157222683419983</c:v>
                </c:pt>
                <c:pt idx="713">
                  <c:v>7.0276861635667061</c:v>
                </c:pt>
                <c:pt idx="714">
                  <c:v>7.5017128374776885</c:v>
                </c:pt>
                <c:pt idx="715">
                  <c:v>7.0944571535981238</c:v>
                </c:pt>
                <c:pt idx="716">
                  <c:v>5.4024518530147692</c:v>
                </c:pt>
                <c:pt idx="717">
                  <c:v>3.0498399489290966</c:v>
                </c:pt>
                <c:pt idx="718">
                  <c:v>2.2730549797929194</c:v>
                </c:pt>
                <c:pt idx="719">
                  <c:v>2.2730549797929194</c:v>
                </c:pt>
                <c:pt idx="720">
                  <c:v>2.6676825804514124</c:v>
                </c:pt>
                <c:pt idx="721">
                  <c:v>4.0409866307429683</c:v>
                </c:pt>
                <c:pt idx="722">
                  <c:v>5.4024518530147692</c:v>
                </c:pt>
                <c:pt idx="723">
                  <c:v>6.6985667446175245</c:v>
                </c:pt>
                <c:pt idx="724">
                  <c:v>7.9912089133344821</c:v>
                </c:pt>
                <c:pt idx="725">
                  <c:v>9.0922199191716775</c:v>
                </c:pt>
                <c:pt idx="726">
                  <c:v>11.168908204876931</c:v>
                </c:pt>
                <c:pt idx="727">
                  <c:v>14.112040850587968</c:v>
                </c:pt>
                <c:pt idx="728">
                  <c:v>19.116392380058446</c:v>
                </c:pt>
                <c:pt idx="729">
                  <c:v>22.554388036995242</c:v>
                </c:pt>
                <c:pt idx="730">
                  <c:v>25.509359510726043</c:v>
                </c:pt>
                <c:pt idx="731">
                  <c:v>27.317069623822466</c:v>
                </c:pt>
                <c:pt idx="732">
                  <c:v>27.712486479682273</c:v>
                </c:pt>
                <c:pt idx="733">
                  <c:v>27.844923502463267</c:v>
                </c:pt>
                <c:pt idx="734">
                  <c:v>28.110744654266824</c:v>
                </c:pt>
                <c:pt idx="735">
                  <c:v>28.377828614392495</c:v>
                </c:pt>
                <c:pt idx="736">
                  <c:v>28.780822320184953</c:v>
                </c:pt>
                <c:pt idx="737">
                  <c:v>29.322567090368924</c:v>
                </c:pt>
                <c:pt idx="738">
                  <c:v>30.144655308060706</c:v>
                </c:pt>
                <c:pt idx="739">
                  <c:v>30.559961394993696</c:v>
                </c:pt>
                <c:pt idx="740">
                  <c:v>30.699028161465758</c:v>
                </c:pt>
                <c:pt idx="741">
                  <c:v>32.392454121411475</c:v>
                </c:pt>
                <c:pt idx="742">
                  <c:v>33.984697564548362</c:v>
                </c:pt>
                <c:pt idx="743">
                  <c:v>35.166686154040683</c:v>
                </c:pt>
                <c:pt idx="744">
                  <c:v>35.315855387089584</c:v>
                </c:pt>
                <c:pt idx="745">
                  <c:v>35.465340322219021</c:v>
                </c:pt>
                <c:pt idx="746">
                  <c:v>35.465340322219021</c:v>
                </c:pt>
                <c:pt idx="747">
                  <c:v>35.615140959428985</c:v>
                </c:pt>
                <c:pt idx="748">
                  <c:v>36.217500529074115</c:v>
                </c:pt>
                <c:pt idx="749">
                  <c:v>37.28378430605337</c:v>
                </c:pt>
                <c:pt idx="750">
                  <c:v>38.521336461718398</c:v>
                </c:pt>
                <c:pt idx="751">
                  <c:v>39.147689389483553</c:v>
                </c:pt>
                <c:pt idx="752">
                  <c:v>39.147689389483553</c:v>
                </c:pt>
                <c:pt idx="753">
                  <c:v>38.990627604421483</c:v>
                </c:pt>
                <c:pt idx="754">
                  <c:v>38.365537484978418</c:v>
                </c:pt>
                <c:pt idx="755">
                  <c:v>37.13051094595761</c:v>
                </c:pt>
                <c:pt idx="756">
                  <c:v>35.765257298719483</c:v>
                </c:pt>
                <c:pt idx="757">
                  <c:v>33.838369650224188</c:v>
                </c:pt>
                <c:pt idx="758">
                  <c:v>30.144655308060706</c:v>
                </c:pt>
                <c:pt idx="759">
                  <c:v>24.379935317641429</c:v>
                </c:pt>
                <c:pt idx="760">
                  <c:v>18.355076812868088</c:v>
                </c:pt>
                <c:pt idx="761">
                  <c:v>13.275272486151701</c:v>
                </c:pt>
                <c:pt idx="762">
                  <c:v>8.8663350805547552</c:v>
                </c:pt>
                <c:pt idx="763">
                  <c:v>5.3442048191575742</c:v>
                </c:pt>
                <c:pt idx="764">
                  <c:v>3.2278959223462098</c:v>
                </c:pt>
                <c:pt idx="765">
                  <c:v>2.2730549797929194</c:v>
                </c:pt>
                <c:pt idx="766">
                  <c:v>2.5862314436754996</c:v>
                </c:pt>
                <c:pt idx="767">
                  <c:v>4.0409866307429683</c:v>
                </c:pt>
                <c:pt idx="768">
                  <c:v>5.7585637998489938</c:v>
                </c:pt>
                <c:pt idx="769">
                  <c:v>7.9203337962562168</c:v>
                </c:pt>
                <c:pt idx="770">
                  <c:v>10.344925774701998</c:v>
                </c:pt>
                <c:pt idx="771">
                  <c:v>14.301462098904052</c:v>
                </c:pt>
                <c:pt idx="772">
                  <c:v>19.669660276181659</c:v>
                </c:pt>
                <c:pt idx="773">
                  <c:v>25.130043460973095</c:v>
                </c:pt>
                <c:pt idx="774">
                  <c:v>31.258452248159234</c:v>
                </c:pt>
                <c:pt idx="775">
                  <c:v>35.615140959428985</c:v>
                </c:pt>
                <c:pt idx="776">
                  <c:v>40.896205362481204</c:v>
                </c:pt>
                <c:pt idx="777">
                  <c:v>46.200000315331351</c:v>
                </c:pt>
                <c:pt idx="778">
                  <c:v>50.033886381248742</c:v>
                </c:pt>
                <c:pt idx="779">
                  <c:v>53.284355002352619</c:v>
                </c:pt>
                <c:pt idx="780">
                  <c:v>56.448163402351874</c:v>
                </c:pt>
                <c:pt idx="781">
                  <c:v>58.929108202171719</c:v>
                </c:pt>
                <c:pt idx="782">
                  <c:v>60.87383301821675</c:v>
                </c:pt>
                <c:pt idx="783">
                  <c:v>62.253924663239623</c:v>
                </c:pt>
                <c:pt idx="784">
                  <c:v>63.249175472100347</c:v>
                </c:pt>
                <c:pt idx="785">
                  <c:v>63.850114382383111</c:v>
                </c:pt>
                <c:pt idx="786">
                  <c:v>64.655786091887492</c:v>
                </c:pt>
                <c:pt idx="787">
                  <c:v>66.077866113620459</c:v>
                </c:pt>
                <c:pt idx="788">
                  <c:v>67.103108620131223</c:v>
                </c:pt>
                <c:pt idx="789">
                  <c:v>67.309104227674936</c:v>
                </c:pt>
                <c:pt idx="790">
                  <c:v>67.309104227674936</c:v>
                </c:pt>
                <c:pt idx="791">
                  <c:v>67.515415537299191</c:v>
                </c:pt>
                <c:pt idx="792">
                  <c:v>68.13624367865512</c:v>
                </c:pt>
                <c:pt idx="793">
                  <c:v>68.759913138735826</c:v>
                </c:pt>
                <c:pt idx="794">
                  <c:v>67.928985262789283</c:v>
                </c:pt>
                <c:pt idx="795">
                  <c:v>63.649485710208324</c:v>
                </c:pt>
                <c:pt idx="796">
                  <c:v>56.259531409237134</c:v>
                </c:pt>
                <c:pt idx="797">
                  <c:v>47.057920719162915</c:v>
                </c:pt>
                <c:pt idx="798">
                  <c:v>38.365537484978418</c:v>
                </c:pt>
                <c:pt idx="799">
                  <c:v>31.822927568141139</c:v>
                </c:pt>
                <c:pt idx="800">
                  <c:v>28.244128783289394</c:v>
                </c:pt>
                <c:pt idx="801">
                  <c:v>27.055036896985222</c:v>
                </c:pt>
                <c:pt idx="802">
                  <c:v>26.924494086687389</c:v>
                </c:pt>
                <c:pt idx="803">
                  <c:v>27.977676227324782</c:v>
                </c:pt>
                <c:pt idx="804">
                  <c:v>31.540058503989133</c:v>
                </c:pt>
                <c:pt idx="805">
                  <c:v>36.977553287942371</c:v>
                </c:pt>
                <c:pt idx="806">
                  <c:v>41.703613433428487</c:v>
                </c:pt>
                <c:pt idx="807">
                  <c:v>43.839811561313049</c:v>
                </c:pt>
                <c:pt idx="808">
                  <c:v>44.340357209988269</c:v>
                </c:pt>
                <c:pt idx="809">
                  <c:v>43.507692972598846</c:v>
                </c:pt>
                <c:pt idx="810">
                  <c:v>41.541500415077969</c:v>
                </c:pt>
                <c:pt idx="811">
                  <c:v>38.990627604421483</c:v>
                </c:pt>
                <c:pt idx="812">
                  <c:v>35.465340322219021</c:v>
                </c:pt>
                <c:pt idx="813">
                  <c:v>30.144655308060706</c:v>
                </c:pt>
                <c:pt idx="814">
                  <c:v>24.878744604873766</c:v>
                </c:pt>
                <c:pt idx="815">
                  <c:v>19.893177349194627</c:v>
                </c:pt>
                <c:pt idx="816">
                  <c:v>15.26751046531604</c:v>
                </c:pt>
                <c:pt idx="817">
                  <c:v>10.918398603978922</c:v>
                </c:pt>
                <c:pt idx="818">
                  <c:v>7.5706937420727911</c:v>
                </c:pt>
                <c:pt idx="819">
                  <c:v>5.114373704534068</c:v>
                </c:pt>
                <c:pt idx="820">
                  <c:v>4.5618950636121784</c:v>
                </c:pt>
                <c:pt idx="821">
                  <c:v>5.114373704534068</c:v>
                </c:pt>
                <c:pt idx="822">
                  <c:v>7.2289462399025384</c:v>
                </c:pt>
                <c:pt idx="823">
                  <c:v>9.7084703803599819</c:v>
                </c:pt>
                <c:pt idx="824">
                  <c:v>12.2872828251431</c:v>
                </c:pt>
                <c:pt idx="825">
                  <c:v>14.974381083546909</c:v>
                </c:pt>
                <c:pt idx="826">
                  <c:v>17.189978284683956</c:v>
                </c:pt>
                <c:pt idx="827">
                  <c:v>19.447406011490795</c:v>
                </c:pt>
                <c:pt idx="828">
                  <c:v>21.726775032894256</c:v>
                </c:pt>
                <c:pt idx="829">
                  <c:v>23.886177263697522</c:v>
                </c:pt>
                <c:pt idx="830">
                  <c:v>27.055036896985222</c:v>
                </c:pt>
                <c:pt idx="831">
                  <c:v>30.559961394993696</c:v>
                </c:pt>
                <c:pt idx="832">
                  <c:v>33.838369650224188</c:v>
                </c:pt>
                <c:pt idx="833">
                  <c:v>35.915689340090509</c:v>
                </c:pt>
                <c:pt idx="834">
                  <c:v>36.672585078153496</c:v>
                </c:pt>
                <c:pt idx="835">
                  <c:v>37.437373368229643</c:v>
                </c:pt>
                <c:pt idx="836">
                  <c:v>38.365537484978418</c:v>
                </c:pt>
                <c:pt idx="837">
                  <c:v>39.147689389483553</c:v>
                </c:pt>
                <c:pt idx="838">
                  <c:v>39.779093550537148</c:v>
                </c:pt>
                <c:pt idx="839">
                  <c:v>40.896205362481204</c:v>
                </c:pt>
                <c:pt idx="840">
                  <c:v>42.355222527635782</c:v>
                </c:pt>
                <c:pt idx="841">
                  <c:v>43.507692972598846</c:v>
                </c:pt>
                <c:pt idx="842">
                  <c:v>44.843744177388238</c:v>
                </c:pt>
                <c:pt idx="843">
                  <c:v>46.885705234235552</c:v>
                </c:pt>
                <c:pt idx="844">
                  <c:v>48.973127390678719</c:v>
                </c:pt>
                <c:pt idx="845">
                  <c:v>50.38999832808296</c:v>
                </c:pt>
                <c:pt idx="846">
                  <c:v>50.926534013938259</c:v>
                </c:pt>
                <c:pt idx="847">
                  <c:v>51.285802981577746</c:v>
                </c:pt>
                <c:pt idx="848">
                  <c:v>51.646334757539357</c:v>
                </c:pt>
                <c:pt idx="849">
                  <c:v>52.553188983852564</c:v>
                </c:pt>
                <c:pt idx="850">
                  <c:v>54.390575092518517</c:v>
                </c:pt>
                <c:pt idx="851">
                  <c:v>57.015953594179337</c:v>
                </c:pt>
                <c:pt idx="852">
                  <c:v>58.929108202171719</c:v>
                </c:pt>
                <c:pt idx="853">
                  <c:v>60.092154666832414</c:v>
                </c:pt>
                <c:pt idx="854">
                  <c:v>61.266566406392094</c:v>
                </c:pt>
                <c:pt idx="855">
                  <c:v>62.45234342085071</c:v>
                </c:pt>
                <c:pt idx="856">
                  <c:v>63.249175472100347</c:v>
                </c:pt>
                <c:pt idx="857">
                  <c:v>63.449172740114072</c:v>
                </c:pt>
                <c:pt idx="858">
                  <c:v>63.649485710208324</c:v>
                </c:pt>
                <c:pt idx="859">
                  <c:v>65.669979025579821</c:v>
                </c:pt>
                <c:pt idx="860">
                  <c:v>68.343817796601499</c:v>
                </c:pt>
                <c:pt idx="861">
                  <c:v>70.436922590494149</c:v>
                </c:pt>
                <c:pt idx="862">
                  <c:v>71.707939166695041</c:v>
                </c:pt>
                <c:pt idx="863">
                  <c:v>74.71784280243746</c:v>
                </c:pt>
                <c:pt idx="864">
                  <c:v>79.797015724992804</c:v>
                </c:pt>
                <c:pt idx="865">
                  <c:v>82.513316425845332</c:v>
                </c:pt>
                <c:pt idx="866">
                  <c:v>83.658525722956284</c:v>
                </c:pt>
                <c:pt idx="867">
                  <c:v>85.043195048146842</c:v>
                </c:pt>
                <c:pt idx="868">
                  <c:v>87.846629523224735</c:v>
                </c:pt>
                <c:pt idx="869">
                  <c:v>91.174760856138207</c:v>
                </c:pt>
                <c:pt idx="870">
                  <c:v>92.620044980789885</c:v>
                </c:pt>
                <c:pt idx="871">
                  <c:v>92.378375038146615</c:v>
                </c:pt>
                <c:pt idx="872">
                  <c:v>91.655259422699999</c:v>
                </c:pt>
                <c:pt idx="873">
                  <c:v>90.695525097898553</c:v>
                </c:pt>
                <c:pt idx="874">
                  <c:v>89.740842006385535</c:v>
                </c:pt>
                <c:pt idx="875">
                  <c:v>88.318288431531784</c:v>
                </c:pt>
                <c:pt idx="876">
                  <c:v>86.205767959686739</c:v>
                </c:pt>
                <c:pt idx="877">
                  <c:v>83.428852459373061</c:v>
                </c:pt>
                <c:pt idx="878">
                  <c:v>80.246575487662966</c:v>
                </c:pt>
                <c:pt idx="879">
                  <c:v>78.23350117118386</c:v>
                </c:pt>
                <c:pt idx="880">
                  <c:v>77.347009729064624</c:v>
                </c:pt>
                <c:pt idx="881">
                  <c:v>77.347009729064624</c:v>
                </c:pt>
                <c:pt idx="882">
                  <c:v>75.152880269403397</c:v>
                </c:pt>
                <c:pt idx="883">
                  <c:v>72.990321017794855</c:v>
                </c:pt>
                <c:pt idx="884">
                  <c:v>72.990321017794855</c:v>
                </c:pt>
                <c:pt idx="885">
                  <c:v>72.990321017794855</c:v>
                </c:pt>
                <c:pt idx="886">
                  <c:v>73.205156283593325</c:v>
                </c:pt>
                <c:pt idx="887">
                  <c:v>73.851556293471972</c:v>
                </c:pt>
                <c:pt idx="888">
                  <c:v>74.284068143793647</c:v>
                </c:pt>
                <c:pt idx="889">
                  <c:v>74.500797622075325</c:v>
                </c:pt>
                <c:pt idx="890">
                  <c:v>74.067654367592553</c:v>
                </c:pt>
                <c:pt idx="891">
                  <c:v>73.205156283593325</c:v>
                </c:pt>
                <c:pt idx="892">
                  <c:v>71.495313815460207</c:v>
                </c:pt>
                <c:pt idx="893">
                  <c:v>69.177271289192234</c:v>
                </c:pt>
                <c:pt idx="894">
                  <c:v>66.28228321076152</c:v>
                </c:pt>
                <c:pt idx="895">
                  <c:v>63.850114382383111</c:v>
                </c:pt>
                <c:pt idx="896">
                  <c:v>61.858034254259039</c:v>
                </c:pt>
                <c:pt idx="897">
                  <c:v>60.87383301821675</c:v>
                </c:pt>
                <c:pt idx="898">
                  <c:v>60.482362438363538</c:v>
                </c:pt>
                <c:pt idx="899">
                  <c:v>60.482362438363538</c:v>
                </c:pt>
                <c:pt idx="900">
                  <c:v>60.287100701557705</c:v>
                </c:pt>
                <c:pt idx="901">
                  <c:v>59.703209703623415</c:v>
                </c:pt>
                <c:pt idx="902">
                  <c:v>58.543951663929015</c:v>
                </c:pt>
                <c:pt idx="903">
                  <c:v>56.259531409237134</c:v>
                </c:pt>
                <c:pt idx="904">
                  <c:v>47.057920719162915</c:v>
                </c:pt>
                <c:pt idx="905">
                  <c:v>38.365537484978418</c:v>
                </c:pt>
                <c:pt idx="906">
                  <c:v>31.822927568141139</c:v>
                </c:pt>
                <c:pt idx="907">
                  <c:v>28.244128783289394</c:v>
                </c:pt>
                <c:pt idx="908">
                  <c:v>27.055036896985222</c:v>
                </c:pt>
                <c:pt idx="909">
                  <c:v>26.924494086687389</c:v>
                </c:pt>
                <c:pt idx="910">
                  <c:v>27.977676227324782</c:v>
                </c:pt>
                <c:pt idx="911">
                  <c:v>31.540058503989133</c:v>
                </c:pt>
                <c:pt idx="912">
                  <c:v>36.977553287942371</c:v>
                </c:pt>
                <c:pt idx="913">
                  <c:v>41.703613433428487</c:v>
                </c:pt>
                <c:pt idx="914">
                  <c:v>43.839811561313049</c:v>
                </c:pt>
                <c:pt idx="915">
                  <c:v>46.029363340806619</c:v>
                </c:pt>
                <c:pt idx="916">
                  <c:v>51.285802981577746</c:v>
                </c:pt>
                <c:pt idx="917">
                  <c:v>53.284355002352619</c:v>
                </c:pt>
                <c:pt idx="918">
                  <c:v>55.321106974871235</c:v>
                </c:pt>
                <c:pt idx="919">
                  <c:v>54.947947115688557</c:v>
                </c:pt>
                <c:pt idx="920">
                  <c:v>55.134369194239632</c:v>
                </c:pt>
                <c:pt idx="921">
                  <c:v>55.883214529249187</c:v>
                </c:pt>
                <c:pt idx="922">
                  <c:v>57.777427012409966</c:v>
                </c:pt>
                <c:pt idx="923">
                  <c:v>61.266566406392094</c:v>
                </c:pt>
                <c:pt idx="924">
                  <c:v>64.453894611390595</c:v>
                </c:pt>
                <c:pt idx="925">
                  <c:v>66.897428714667981</c:v>
                </c:pt>
                <c:pt idx="926">
                  <c:v>64.857993274464874</c:v>
                </c:pt>
                <c:pt idx="927">
                  <c:v>62.055821607709078</c:v>
                </c:pt>
                <c:pt idx="928">
                  <c:v>60.677939877249869</c:v>
                </c:pt>
                <c:pt idx="929">
                  <c:v>59.315527548736497</c:v>
                </c:pt>
                <c:pt idx="930">
                  <c:v>58.543951663929015</c:v>
                </c:pt>
                <c:pt idx="931">
                  <c:v>57.777427012409966</c:v>
                </c:pt>
                <c:pt idx="932">
                  <c:v>57.205848395616208</c:v>
                </c:pt>
                <c:pt idx="933">
                  <c:v>56.448163402351874</c:v>
                </c:pt>
                <c:pt idx="934">
                  <c:v>55.695529642376002</c:v>
                </c:pt>
                <c:pt idx="935">
                  <c:v>54.205415822289538</c:v>
                </c:pt>
                <c:pt idx="936">
                  <c:v>52.189500187085699</c:v>
                </c:pt>
                <c:pt idx="937">
                  <c:v>50.568527854620875</c:v>
                </c:pt>
                <c:pt idx="938">
                  <c:v>49.502086226601364</c:v>
                </c:pt>
                <c:pt idx="939">
                  <c:v>48.622066677132921</c:v>
                </c:pt>
                <c:pt idx="940">
                  <c:v>47.749939679677645</c:v>
                </c:pt>
                <c:pt idx="941">
                  <c:v>46.713805451388701</c:v>
                </c:pt>
                <c:pt idx="942">
                  <c:v>46.200000315331351</c:v>
                </c:pt>
                <c:pt idx="943">
                  <c:v>46.029363340806619</c:v>
                </c:pt>
                <c:pt idx="944">
                  <c:v>45.859042068362413</c:v>
                </c:pt>
                <c:pt idx="945">
                  <c:v>45.859042068362413</c:v>
                </c:pt>
                <c:pt idx="946">
                  <c:v>46.029363340806619</c:v>
                </c:pt>
                <c:pt idx="947">
                  <c:v>46.370952991936619</c:v>
                </c:pt>
                <c:pt idx="948">
                  <c:v>47.749939679677645</c:v>
                </c:pt>
                <c:pt idx="949">
                  <c:v>49.1491313005724</c:v>
                </c:pt>
                <c:pt idx="950">
                  <c:v>49.856303960952424</c:v>
                </c:pt>
                <c:pt idx="951">
                  <c:v>49.679037242736626</c:v>
                </c:pt>
                <c:pt idx="952">
                  <c:v>47.923733675007654</c:v>
                </c:pt>
                <c:pt idx="953">
                  <c:v>43.839811561313049</c:v>
                </c:pt>
                <c:pt idx="954">
                  <c:v>36.977553287942371</c:v>
                </c:pt>
                <c:pt idx="955">
                  <c:v>29.322567090368924</c:v>
                </c:pt>
                <c:pt idx="956">
                  <c:v>22.554388036995242</c:v>
                </c:pt>
                <c:pt idx="957">
                  <c:v>16.673016127821327</c:v>
                </c:pt>
                <c:pt idx="958">
                  <c:v>11.678451362847175</c:v>
                </c:pt>
                <c:pt idx="959">
                  <c:v>9.944773387634287</c:v>
                </c:pt>
                <c:pt idx="960">
                  <c:v>10.67073032180565</c:v>
                </c:pt>
                <c:pt idx="961">
                  <c:v>13.551353955572385</c:v>
                </c:pt>
                <c:pt idx="962">
                  <c:v>18.897295136172861</c:v>
                </c:pt>
                <c:pt idx="963">
                  <c:v>25.763815387630636</c:v>
                </c:pt>
                <c:pt idx="964">
                  <c:v>32.392454121411475</c:v>
                </c:pt>
                <c:pt idx="965">
                  <c:v>37.900034767241671</c:v>
                </c:pt>
                <c:pt idx="966">
                  <c:v>41.218221484618532</c:v>
                </c:pt>
                <c:pt idx="967">
                  <c:v>42.847244220136794</c:v>
                </c:pt>
                <c:pt idx="968">
                  <c:v>43.011882855131525</c:v>
                </c:pt>
                <c:pt idx="969">
                  <c:v>42.847244220136794</c:v>
                </c:pt>
                <c:pt idx="970">
                  <c:v>42.191846700963175</c:v>
                </c:pt>
                <c:pt idx="971">
                  <c:v>40.896205362481204</c:v>
                </c:pt>
                <c:pt idx="972">
                  <c:v>38.21005421031898</c:v>
                </c:pt>
                <c:pt idx="973">
                  <c:v>33.256215013732778</c:v>
                </c:pt>
                <c:pt idx="974">
                  <c:v>26.01953407285734</c:v>
                </c:pt>
                <c:pt idx="975">
                  <c:v>19.669660276181659</c:v>
                </c:pt>
                <c:pt idx="976">
                  <c:v>14.206593623705748</c:v>
                </c:pt>
                <c:pt idx="977">
                  <c:v>9.6303341154295996</c:v>
                </c:pt>
                <c:pt idx="978">
                  <c:v>5.879793398771282</c:v>
                </c:pt>
                <c:pt idx="979">
                  <c:v>4.0409866307429683</c:v>
                </c:pt>
                <c:pt idx="980">
                  <c:v>2.7503965255494318</c:v>
                </c:pt>
                <c:pt idx="981">
                  <c:v>1.8072365599756346</c:v>
                </c:pt>
                <c:pt idx="982">
                  <c:v>1.2223984557997478</c:v>
                </c:pt>
                <c:pt idx="983">
                  <c:v>0.81829979272545095</c:v>
                </c:pt>
                <c:pt idx="984">
                  <c:v>0.4774993967967765</c:v>
                </c:pt>
                <c:pt idx="985">
                  <c:v>0.16163946522971873</c:v>
                </c:pt>
                <c:pt idx="986">
                  <c:v>1.909997587187106E-2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1.010246657685742E-2</c:v>
                </c:pt>
                <c:pt idx="1029">
                  <c:v>0.20457494818136274</c:v>
                </c:pt>
                <c:pt idx="1030">
                  <c:v>1.1674662937880853</c:v>
                </c:pt>
                <c:pt idx="1031">
                  <c:v>3.3647527742545735</c:v>
                </c:pt>
                <c:pt idx="1032">
                  <c:v>6.3140416105358863</c:v>
                </c:pt>
                <c:pt idx="1033">
                  <c:v>9.3978195331216146</c:v>
                </c:pt>
                <c:pt idx="1034">
                  <c:v>12.552946125906399</c:v>
                </c:pt>
                <c:pt idx="1035">
                  <c:v>15.862293185028518</c:v>
                </c:pt>
                <c:pt idx="1036">
                  <c:v>19.336752432266156</c:v>
                </c:pt>
                <c:pt idx="1037">
                  <c:v>22.316348668278039</c:v>
                </c:pt>
                <c:pt idx="1038">
                  <c:v>24.878744604873766</c:v>
                </c:pt>
                <c:pt idx="1039">
                  <c:v>27.185895409363578</c:v>
                </c:pt>
                <c:pt idx="1040">
                  <c:v>30.006851349910754</c:v>
                </c:pt>
                <c:pt idx="1041">
                  <c:v>33.401280119734842</c:v>
                </c:pt>
                <c:pt idx="1042">
                  <c:v>36.977553287942371</c:v>
                </c:pt>
                <c:pt idx="1043">
                  <c:v>40.255961543172873</c:v>
                </c:pt>
                <c:pt idx="1044">
                  <c:v>42.518914056388923</c:v>
                </c:pt>
                <c:pt idx="1045">
                  <c:v>43.673594415915687</c:v>
                </c:pt>
                <c:pt idx="1046">
                  <c:v>44.006344408790909</c:v>
                </c:pt>
                <c:pt idx="1047">
                  <c:v>44.173192958349333</c:v>
                </c:pt>
                <c:pt idx="1048">
                  <c:v>44.507837163707741</c:v>
                </c:pt>
                <c:pt idx="1049">
                  <c:v>44.843744177388238</c:v>
                </c:pt>
                <c:pt idx="1050">
                  <c:v>44.507837163707741</c:v>
                </c:pt>
                <c:pt idx="1051">
                  <c:v>43.176837192206762</c:v>
                </c:pt>
                <c:pt idx="1052">
                  <c:v>40.575452048665987</c:v>
                </c:pt>
                <c:pt idx="1053">
                  <c:v>37.591278132486458</c:v>
                </c:pt>
                <c:pt idx="1054">
                  <c:v>34.131341180953058</c:v>
                </c:pt>
                <c:pt idx="1055">
                  <c:v>30.282774968291164</c:v>
                </c:pt>
                <c:pt idx="1056">
                  <c:v>25.636429598138072</c:v>
                </c:pt>
                <c:pt idx="1057">
                  <c:v>20.457494818136272</c:v>
                </c:pt>
                <c:pt idx="1058">
                  <c:v>14.877302693784923</c:v>
                </c:pt>
                <c:pt idx="1059">
                  <c:v>10.183917713633331</c:v>
                </c:pt>
                <c:pt idx="1060">
                  <c:v>6.9612308756158168</c:v>
                </c:pt>
                <c:pt idx="1061">
                  <c:v>4.4023076619058843</c:v>
                </c:pt>
                <c:pt idx="1062">
                  <c:v>2.8343732789695597</c:v>
                </c:pt>
                <c:pt idx="1063">
                  <c:v>2.2730549797929194</c:v>
                </c:pt>
                <c:pt idx="1064">
                  <c:v>2.3110970804963982</c:v>
                </c:pt>
                <c:pt idx="1065">
                  <c:v>2.5862314436754996</c:v>
                </c:pt>
                <c:pt idx="1066">
                  <c:v>3.8414629158500331</c:v>
                </c:pt>
                <c:pt idx="1067">
                  <c:v>6.2510590454707913</c:v>
                </c:pt>
                <c:pt idx="1068">
                  <c:v>8.6432915606625755</c:v>
                </c:pt>
                <c:pt idx="1069">
                  <c:v>9.5525135525797449</c:v>
                </c:pt>
                <c:pt idx="1070">
                  <c:v>10.024172460886774</c:v>
                </c:pt>
                <c:pt idx="1071">
                  <c:v>11.001586102197727</c:v>
                </c:pt>
                <c:pt idx="1072">
                  <c:v>13.092796683607215</c:v>
                </c:pt>
                <c:pt idx="1073">
                  <c:v>15.962528595595778</c:v>
                </c:pt>
                <c:pt idx="1074">
                  <c:v>19.669660276181659</c:v>
                </c:pt>
                <c:pt idx="1075">
                  <c:v>24.628708557096548</c:v>
                </c:pt>
                <c:pt idx="1076">
                  <c:v>31.258452248159234</c:v>
                </c:pt>
                <c:pt idx="1077">
                  <c:v>38.365537484978418</c:v>
                </c:pt>
                <c:pt idx="1078">
                  <c:v>44.843744177388238</c:v>
                </c:pt>
                <c:pt idx="1079">
                  <c:v>50.211784503625594</c:v>
                </c:pt>
                <c:pt idx="1080">
                  <c:v>54.761840739218009</c:v>
                </c:pt>
                <c:pt idx="1081">
                  <c:v>59.12216002441383</c:v>
                </c:pt>
                <c:pt idx="1082">
                  <c:v>61.858034254259039</c:v>
                </c:pt>
                <c:pt idx="1083">
                  <c:v>62.651077880542339</c:v>
                </c:pt>
                <c:pt idx="1084">
                  <c:v>61.66056260288952</c:v>
                </c:pt>
                <c:pt idx="1085">
                  <c:v>58.543951663929015</c:v>
                </c:pt>
                <c:pt idx="1086">
                  <c:v>55.508160457583351</c:v>
                </c:pt>
                <c:pt idx="1087">
                  <c:v>54.205415822289538</c:v>
                </c:pt>
                <c:pt idx="1088">
                  <c:v>54.205415822289538</c:v>
                </c:pt>
                <c:pt idx="1089">
                  <c:v>54.390575092518517</c:v>
                </c:pt>
                <c:pt idx="1090">
                  <c:v>54.576050064827982</c:v>
                </c:pt>
                <c:pt idx="1091">
                  <c:v>54.576050064827982</c:v>
                </c:pt>
                <c:pt idx="1092">
                  <c:v>54.576050064827982</c:v>
                </c:pt>
                <c:pt idx="1093">
                  <c:v>55.134369194239632</c:v>
                </c:pt>
                <c:pt idx="1094">
                  <c:v>57.015953594179337</c:v>
                </c:pt>
                <c:pt idx="1095">
                  <c:v>60.092154666832414</c:v>
                </c:pt>
                <c:pt idx="1096">
                  <c:v>62.651077880542339</c:v>
                </c:pt>
                <c:pt idx="1097">
                  <c:v>64.051058756638426</c:v>
                </c:pt>
                <c:pt idx="1098">
                  <c:v>64.453894611390595</c:v>
                </c:pt>
                <c:pt idx="1099">
                  <c:v>63.649485710208324</c:v>
                </c:pt>
                <c:pt idx="1100">
                  <c:v>61.266566406392094</c:v>
                </c:pt>
                <c:pt idx="1101">
                  <c:v>57.396058899133585</c:v>
                </c:pt>
                <c:pt idx="1102">
                  <c:v>54.761840739218009</c:v>
                </c:pt>
                <c:pt idx="1103">
                  <c:v>53.836044388073176</c:v>
                </c:pt>
                <c:pt idx="1104">
                  <c:v>54.576050064827982</c:v>
                </c:pt>
                <c:pt idx="1105">
                  <c:v>57.205848395616208</c:v>
                </c:pt>
                <c:pt idx="1106">
                  <c:v>61.266566406392094</c:v>
                </c:pt>
                <c:pt idx="1107">
                  <c:v>64.453894611390595</c:v>
                </c:pt>
                <c:pt idx="1108">
                  <c:v>65.669979025579821</c:v>
                </c:pt>
                <c:pt idx="1109">
                  <c:v>65.466509034680314</c:v>
                </c:pt>
                <c:pt idx="1110">
                  <c:v>63.649485710208324</c:v>
                </c:pt>
                <c:pt idx="1111">
                  <c:v>60.677939877249869</c:v>
                </c:pt>
                <c:pt idx="1112">
                  <c:v>59.12216002441383</c:v>
                </c:pt>
                <c:pt idx="1113">
                  <c:v>59.315527548736497</c:v>
                </c:pt>
                <c:pt idx="1114">
                  <c:v>61.858034254259039</c:v>
                </c:pt>
                <c:pt idx="1115">
                  <c:v>67.309104227674936</c:v>
                </c:pt>
                <c:pt idx="1116">
                  <c:v>72.990321017794855</c:v>
                </c:pt>
                <c:pt idx="1117">
                  <c:v>76.02674362830156</c:v>
                </c:pt>
                <c:pt idx="1118">
                  <c:v>76.685456019320739</c:v>
                </c:pt>
                <c:pt idx="1119">
                  <c:v>75.807804235456231</c:v>
                </c:pt>
                <c:pt idx="1120">
                  <c:v>73.205156283593325</c:v>
                </c:pt>
                <c:pt idx="1121">
                  <c:v>70.647969431326331</c:v>
                </c:pt>
                <c:pt idx="1122">
                  <c:v>69.177271289192234</c:v>
                </c:pt>
                <c:pt idx="1123">
                  <c:v>68.13624367865512</c:v>
                </c:pt>
                <c:pt idx="1124">
                  <c:v>66.487016009983151</c:v>
                </c:pt>
                <c:pt idx="1125">
                  <c:v>63.049493906167164</c:v>
                </c:pt>
                <c:pt idx="1126">
                  <c:v>57.396058899133585</c:v>
                </c:pt>
                <c:pt idx="1127">
                  <c:v>49.1491313005724</c:v>
                </c:pt>
                <c:pt idx="1128">
                  <c:v>40.255961543172873</c:v>
                </c:pt>
                <c:pt idx="1129">
                  <c:v>32.249598929973104</c:v>
                </c:pt>
                <c:pt idx="1130">
                  <c:v>25.38260512539453</c:v>
                </c:pt>
                <c:pt idx="1131">
                  <c:v>20.685431720276625</c:v>
                </c:pt>
                <c:pt idx="1132">
                  <c:v>17.085954449150375</c:v>
                </c:pt>
                <c:pt idx="1133">
                  <c:v>14.017803779550727</c:v>
                </c:pt>
                <c:pt idx="1134">
                  <c:v>11.168908204876931</c:v>
                </c:pt>
                <c:pt idx="1135">
                  <c:v>8.3503200299337106</c:v>
                </c:pt>
                <c:pt idx="1136">
                  <c:v>5.9408817513532153</c:v>
                </c:pt>
                <c:pt idx="1137">
                  <c:v>4.1939442887582015</c:v>
                </c:pt>
                <c:pt idx="1138">
                  <c:v>3.3647527742545735</c:v>
                </c:pt>
                <c:pt idx="1139">
                  <c:v>3.1829083758711412</c:v>
                </c:pt>
                <c:pt idx="1140">
                  <c:v>3.2278959223462098</c:v>
                </c:pt>
                <c:pt idx="1141">
                  <c:v>3.3647527742545735</c:v>
                </c:pt>
                <c:pt idx="1142">
                  <c:v>3.5991615690457195</c:v>
                </c:pt>
                <c:pt idx="1143">
                  <c:v>4.2455615789243302</c:v>
                </c:pt>
                <c:pt idx="1144">
                  <c:v>5.7585637998489938</c:v>
                </c:pt>
                <c:pt idx="1145">
                  <c:v>7.9912089133344821</c:v>
                </c:pt>
                <c:pt idx="1146">
                  <c:v>9.3978195331216146</c:v>
                </c:pt>
                <c:pt idx="1147">
                  <c:v>9.7084703803599819</c:v>
                </c:pt>
                <c:pt idx="1148">
                  <c:v>8.1339062537325937</c:v>
                </c:pt>
                <c:pt idx="1149">
                  <c:v>4.7790980950146116</c:v>
                </c:pt>
                <c:pt idx="1150">
                  <c:v>3.006115210776136</c:v>
                </c:pt>
                <c:pt idx="1151">
                  <c:v>2.2730549797929194</c:v>
                </c:pt>
                <c:pt idx="1152">
                  <c:v>2.2730549797929194</c:v>
                </c:pt>
                <c:pt idx="1153">
                  <c:v>2.2730549797929194</c:v>
                </c:pt>
                <c:pt idx="1154">
                  <c:v>3.0498399489290966</c:v>
                </c:pt>
                <c:pt idx="1155">
                  <c:v>5.5790871670695097</c:v>
                </c:pt>
                <c:pt idx="1156">
                  <c:v>9.944773387634287</c:v>
                </c:pt>
                <c:pt idx="1157">
                  <c:v>14.017803779550727</c:v>
                </c:pt>
                <c:pt idx="1158">
                  <c:v>18.033534243851548</c:v>
                </c:pt>
                <c:pt idx="1159">
                  <c:v>23.034255199395975</c:v>
                </c:pt>
                <c:pt idx="1160">
                  <c:v>29.732190539852436</c:v>
                </c:pt>
                <c:pt idx="1161">
                  <c:v>37.745498598823801</c:v>
                </c:pt>
                <c:pt idx="1162">
                  <c:v>45.689036497998735</c:v>
                </c:pt>
                <c:pt idx="1163">
                  <c:v>52.735506935356788</c:v>
                </c:pt>
                <c:pt idx="1164">
                  <c:v>59.703209703623415</c:v>
                </c:pt>
                <c:pt idx="1165">
                  <c:v>66.692064511285309</c:v>
                </c:pt>
                <c:pt idx="1166">
                  <c:v>73.851556293471972</c:v>
                </c:pt>
                <c:pt idx="1167">
                  <c:v>80.923282897272145</c:v>
                </c:pt>
                <c:pt idx="1168">
                  <c:v>84.118819356364355</c:v>
                </c:pt>
                <c:pt idx="1169">
                  <c:v>87.141508926368147</c:v>
                </c:pt>
                <c:pt idx="1170">
                  <c:v>91.655259422699999</c:v>
                </c:pt>
                <c:pt idx="1171">
                  <c:v>95.790483124480232</c:v>
                </c:pt>
                <c:pt idx="1172">
                  <c:v>99.76580372247362</c:v>
                </c:pt>
                <c:pt idx="1173">
                  <c:v>103.56606751681488</c:v>
                </c:pt>
                <c:pt idx="1174">
                  <c:v>106.91708725056654</c:v>
                </c:pt>
                <c:pt idx="1175">
                  <c:v>110.05769154764711</c:v>
                </c:pt>
                <c:pt idx="1176">
                  <c:v>112.97651513315758</c:v>
                </c:pt>
                <c:pt idx="1177">
                  <c:v>115.39305670854992</c:v>
                </c:pt>
                <c:pt idx="1178">
                  <c:v>117.56256140593003</c:v>
                </c:pt>
                <c:pt idx="1179">
                  <c:v>119.75227103646388</c:v>
                </c:pt>
                <c:pt idx="1180">
                  <c:v>122.51782126187861</c:v>
                </c:pt>
                <c:pt idx="1181">
                  <c:v>125.31494169534601</c:v>
                </c:pt>
                <c:pt idx="1182">
                  <c:v>128.14363233686612</c:v>
                </c:pt>
                <c:pt idx="1183">
                  <c:v>130.71644644211921</c:v>
                </c:pt>
                <c:pt idx="1184">
                  <c:v>132.73520339604781</c:v>
                </c:pt>
                <c:pt idx="1185">
                  <c:v>134.47787888055569</c:v>
                </c:pt>
                <c:pt idx="1186">
                  <c:v>135.93879025819345</c:v>
                </c:pt>
                <c:pt idx="1187">
                  <c:v>136.81912550974238</c:v>
                </c:pt>
                <c:pt idx="1188">
                  <c:v>136.81912550974238</c:v>
                </c:pt>
                <c:pt idx="1189">
                  <c:v>136.81912550974238</c:v>
                </c:pt>
                <c:pt idx="1190">
                  <c:v>136.81912550974238</c:v>
                </c:pt>
                <c:pt idx="1191">
                  <c:v>136.81912550974238</c:v>
                </c:pt>
                <c:pt idx="1192">
                  <c:v>136.81912550974238</c:v>
                </c:pt>
                <c:pt idx="1193">
                  <c:v>136.81912550974238</c:v>
                </c:pt>
                <c:pt idx="1194">
                  <c:v>136.81912550974238</c:v>
                </c:pt>
                <c:pt idx="1195">
                  <c:v>136.81912550974238</c:v>
                </c:pt>
                <c:pt idx="1196">
                  <c:v>136.81912550974238</c:v>
                </c:pt>
                <c:pt idx="1197">
                  <c:v>137.11320199775312</c:v>
                </c:pt>
                <c:pt idx="1198">
                  <c:v>137.11320199775312</c:v>
                </c:pt>
                <c:pt idx="1199">
                  <c:v>137.40759418784435</c:v>
                </c:pt>
                <c:pt idx="1200">
                  <c:v>138.58831996901458</c:v>
                </c:pt>
                <c:pt idx="1201">
                  <c:v>140.07133049228918</c:v>
                </c:pt>
                <c:pt idx="1202">
                  <c:v>142.46056383771594</c:v>
                </c:pt>
                <c:pt idx="1203">
                  <c:v>144.87000211629646</c:v>
                </c:pt>
                <c:pt idx="1204">
                  <c:v>146.69034031261398</c:v>
                </c:pt>
                <c:pt idx="1205">
                  <c:v>147.91021315176948</c:v>
                </c:pt>
                <c:pt idx="1206">
                  <c:v>148.52204378383044</c:v>
                </c:pt>
                <c:pt idx="1207">
                  <c:v>148.82843265298163</c:v>
                </c:pt>
                <c:pt idx="1208">
                  <c:v>149.13513722421348</c:v>
                </c:pt>
                <c:pt idx="1209">
                  <c:v>149.44215749752576</c:v>
                </c:pt>
                <c:pt idx="1210">
                  <c:v>149.74949347291857</c:v>
                </c:pt>
                <c:pt idx="1211">
                  <c:v>149.74949347291857</c:v>
                </c:pt>
                <c:pt idx="1212">
                  <c:v>149.74949347291857</c:v>
                </c:pt>
                <c:pt idx="1213">
                  <c:v>149.74949347291857</c:v>
                </c:pt>
                <c:pt idx="1214">
                  <c:v>149.44215749752576</c:v>
                </c:pt>
                <c:pt idx="1215">
                  <c:v>149.44215749752576</c:v>
                </c:pt>
                <c:pt idx="1216">
                  <c:v>149.44215749752576</c:v>
                </c:pt>
                <c:pt idx="1217">
                  <c:v>149.44215749752576</c:v>
                </c:pt>
                <c:pt idx="1218">
                  <c:v>149.13513722421348</c:v>
                </c:pt>
                <c:pt idx="1219">
                  <c:v>148.82843265298163</c:v>
                </c:pt>
                <c:pt idx="1220">
                  <c:v>148.52204378383044</c:v>
                </c:pt>
                <c:pt idx="1221">
                  <c:v>148.21597061675968</c:v>
                </c:pt>
                <c:pt idx="1222">
                  <c:v>147.60477138885983</c:v>
                </c:pt>
                <c:pt idx="1223">
                  <c:v>146.69034031261398</c:v>
                </c:pt>
                <c:pt idx="1224">
                  <c:v>145.77875055509281</c:v>
                </c:pt>
                <c:pt idx="1225">
                  <c:v>144.56771737419206</c:v>
                </c:pt>
                <c:pt idx="1226">
                  <c:v>143.96409499622482</c:v>
                </c:pt>
                <c:pt idx="1227">
                  <c:v>143.36173542657968</c:v>
                </c:pt>
                <c:pt idx="1228">
                  <c:v>143.06102919487793</c:v>
                </c:pt>
                <c:pt idx="1229">
                  <c:v>142.46056383771594</c:v>
                </c:pt>
                <c:pt idx="1230">
                  <c:v>142.16080471225578</c:v>
                </c:pt>
                <c:pt idx="1231">
                  <c:v>141.56223356757698</c:v>
                </c:pt>
                <c:pt idx="1232">
                  <c:v>140.96492523122026</c:v>
                </c:pt>
                <c:pt idx="1233">
                  <c:v>140.66674461616273</c:v>
                </c:pt>
                <c:pt idx="1234">
                  <c:v>140.66674461616273</c:v>
                </c:pt>
                <c:pt idx="1235">
                  <c:v>140.36887970318568</c:v>
                </c:pt>
                <c:pt idx="1236">
                  <c:v>140.36887970318568</c:v>
                </c:pt>
                <c:pt idx="1237">
                  <c:v>139.77409698347319</c:v>
                </c:pt>
                <c:pt idx="1238">
                  <c:v>139.18057707208285</c:v>
                </c:pt>
                <c:pt idx="1239">
                  <c:v>137.70230208001612</c:v>
                </c:pt>
                <c:pt idx="1240">
                  <c:v>135.93879025819345</c:v>
                </c:pt>
                <c:pt idx="1241">
                  <c:v>133.60512047893937</c:v>
                </c:pt>
                <c:pt idx="1242">
                  <c:v>131.5797337813197</c:v>
                </c:pt>
                <c:pt idx="1243">
                  <c:v>129.5698164856459</c:v>
                </c:pt>
                <c:pt idx="1244">
                  <c:v>127.85934261335171</c:v>
                </c:pt>
                <c:pt idx="1245">
                  <c:v>125.87815420700582</c:v>
                </c:pt>
                <c:pt idx="1246">
                  <c:v>124.19230509699273</c:v>
                </c:pt>
                <c:pt idx="1247">
                  <c:v>122.51782126187861</c:v>
                </c:pt>
                <c:pt idx="1248">
                  <c:v>120.57862123224282</c:v>
                </c:pt>
                <c:pt idx="1249">
                  <c:v>118.65489060455279</c:v>
                </c:pt>
                <c:pt idx="1250">
                  <c:v>116.74662937880855</c:v>
                </c:pt>
                <c:pt idx="1251">
                  <c:v>114.85383755501017</c:v>
                </c:pt>
                <c:pt idx="1252">
                  <c:v>113.24375694432351</c:v>
                </c:pt>
                <c:pt idx="1253">
                  <c:v>111.64504160853581</c:v>
                </c:pt>
                <c:pt idx="1254">
                  <c:v>110.05769154764711</c:v>
                </c:pt>
                <c:pt idx="1255">
                  <c:v>108.48170676165738</c:v>
                </c:pt>
                <c:pt idx="1256">
                  <c:v>106.91708725056654</c:v>
                </c:pt>
                <c:pt idx="1257">
                  <c:v>105.36383301437473</c:v>
                </c:pt>
                <c:pt idx="1258">
                  <c:v>103.82194405308185</c:v>
                </c:pt>
                <c:pt idx="1259">
                  <c:v>102.29142036668794</c:v>
                </c:pt>
                <c:pt idx="1260">
                  <c:v>100.77226195519303</c:v>
                </c:pt>
                <c:pt idx="1261">
                  <c:v>99.514978419495066</c:v>
                </c:pt>
                <c:pt idx="1262">
                  <c:v>98.514834228386192</c:v>
                </c:pt>
                <c:pt idx="1263">
                  <c:v>97.76804095690008</c:v>
                </c:pt>
                <c:pt idx="1264">
                  <c:v>97.76804095690008</c:v>
                </c:pt>
                <c:pt idx="1265">
                  <c:v>98.0166563453149</c:v>
                </c:pt>
                <c:pt idx="1266">
                  <c:v>98.764396723042594</c:v>
                </c:pt>
                <c:pt idx="1267">
                  <c:v>99.514978419495066</c:v>
                </c:pt>
                <c:pt idx="1268">
                  <c:v>100.01694472753266</c:v>
                </c:pt>
                <c:pt idx="1269">
                  <c:v>100.52017384389238</c:v>
                </c:pt>
                <c:pt idx="1270">
                  <c:v>100.52017384389238</c:v>
                </c:pt>
                <c:pt idx="1271">
                  <c:v>100.01694472753266</c:v>
                </c:pt>
                <c:pt idx="1272">
                  <c:v>99.264468818597052</c:v>
                </c:pt>
                <c:pt idx="1273">
                  <c:v>98.265587435810289</c:v>
                </c:pt>
                <c:pt idx="1274">
                  <c:v>97.271757286311939</c:v>
                </c:pt>
                <c:pt idx="1275">
                  <c:v>96.529699546033726</c:v>
                </c:pt>
                <c:pt idx="1276">
                  <c:v>95.790483124480232</c:v>
                </c:pt>
                <c:pt idx="1277">
                  <c:v>95.299250687180532</c:v>
                </c:pt>
                <c:pt idx="1278">
                  <c:v>95.299250687180532</c:v>
                </c:pt>
                <c:pt idx="1279">
                  <c:v>95.54470905479009</c:v>
                </c:pt>
                <c:pt idx="1280">
                  <c:v>95.790483124480232</c:v>
                </c:pt>
                <c:pt idx="1281">
                  <c:v>96.282978370102001</c:v>
                </c:pt>
                <c:pt idx="1282">
                  <c:v>96.776736424045907</c:v>
                </c:pt>
                <c:pt idx="1283">
                  <c:v>96.776736424045907</c:v>
                </c:pt>
                <c:pt idx="1284">
                  <c:v>97.024089004138659</c:v>
                </c:pt>
                <c:pt idx="1285">
                  <c:v>97.024089004138659</c:v>
                </c:pt>
                <c:pt idx="1286">
                  <c:v>97.024089004138659</c:v>
                </c:pt>
                <c:pt idx="1287">
                  <c:v>96.529699546033726</c:v>
                </c:pt>
                <c:pt idx="1288">
                  <c:v>96.03657289625086</c:v>
                </c:pt>
                <c:pt idx="1289">
                  <c:v>95.299250687180532</c:v>
                </c:pt>
                <c:pt idx="1290">
                  <c:v>94.320574237547433</c:v>
                </c:pt>
                <c:pt idx="1291">
                  <c:v>93.346949021202846</c:v>
                </c:pt>
                <c:pt idx="1292">
                  <c:v>92.620044980789885</c:v>
                </c:pt>
                <c:pt idx="1293">
                  <c:v>91.655259422699999</c:v>
                </c:pt>
                <c:pt idx="1294">
                  <c:v>90.456380771899489</c:v>
                </c:pt>
                <c:pt idx="1295">
                  <c:v>89.265394673112155</c:v>
                </c:pt>
                <c:pt idx="1296">
                  <c:v>88.082301126337995</c:v>
                </c:pt>
                <c:pt idx="1297">
                  <c:v>87.376233423239825</c:v>
                </c:pt>
                <c:pt idx="1298">
                  <c:v>87.141508926368147</c:v>
                </c:pt>
                <c:pt idx="1299">
                  <c:v>87.376233423239825</c:v>
                </c:pt>
                <c:pt idx="1300">
                  <c:v>87.846629523224735</c:v>
                </c:pt>
                <c:pt idx="1301">
                  <c:v>88.554591438806099</c:v>
                </c:pt>
                <c:pt idx="1302">
                  <c:v>89.028144559596271</c:v>
                </c:pt>
                <c:pt idx="1303">
                  <c:v>89.502960488708581</c:v>
                </c:pt>
                <c:pt idx="1304">
                  <c:v>89.979039226142973</c:v>
                </c:pt>
                <c:pt idx="1305">
                  <c:v>90.695525097898553</c:v>
                </c:pt>
                <c:pt idx="1306">
                  <c:v>90.93498512597813</c:v>
                </c:pt>
                <c:pt idx="1307">
                  <c:v>91.174760856138207</c:v>
                </c:pt>
                <c:pt idx="1308">
                  <c:v>91.174760856138207</c:v>
                </c:pt>
                <c:pt idx="1309">
                  <c:v>91.174760856138207</c:v>
                </c:pt>
                <c:pt idx="1310">
                  <c:v>90.93498512597813</c:v>
                </c:pt>
                <c:pt idx="1311">
                  <c:v>90.93498512597813</c:v>
                </c:pt>
                <c:pt idx="1312">
                  <c:v>90.695525097898553</c:v>
                </c:pt>
                <c:pt idx="1313">
                  <c:v>90.456380771899489</c:v>
                </c:pt>
                <c:pt idx="1314">
                  <c:v>89.979039226142973</c:v>
                </c:pt>
                <c:pt idx="1315">
                  <c:v>89.265394673112155</c:v>
                </c:pt>
                <c:pt idx="1316">
                  <c:v>88.791210148160928</c:v>
                </c:pt>
                <c:pt idx="1317">
                  <c:v>88.082301126337995</c:v>
                </c:pt>
                <c:pt idx="1318">
                  <c:v>86.673007038866373</c:v>
                </c:pt>
                <c:pt idx="1319">
                  <c:v>85.7397916888292</c:v>
                </c:pt>
                <c:pt idx="1320">
                  <c:v>84.811627572080411</c:v>
                </c:pt>
                <c:pt idx="1321">
                  <c:v>85.275078226293743</c:v>
                </c:pt>
                <c:pt idx="1322">
                  <c:v>86.439229648236307</c:v>
                </c:pt>
                <c:pt idx="1323">
                  <c:v>88.554591438806099</c:v>
                </c:pt>
                <c:pt idx="1324">
                  <c:v>91.414852288378839</c:v>
                </c:pt>
                <c:pt idx="1325">
                  <c:v>95.299250687180532</c:v>
                </c:pt>
                <c:pt idx="1326">
                  <c:v>99.014274919779567</c:v>
                </c:pt>
                <c:pt idx="1327">
                  <c:v>101.78377142120088</c:v>
                </c:pt>
                <c:pt idx="1328">
                  <c:v>103.05526155052254</c:v>
                </c:pt>
                <c:pt idx="1329">
                  <c:v>103.56606751681488</c:v>
                </c:pt>
                <c:pt idx="1330">
                  <c:v>103.56606751681488</c:v>
                </c:pt>
                <c:pt idx="1331">
                  <c:v>103.56606751681488</c:v>
                </c:pt>
                <c:pt idx="1332">
                  <c:v>103.56606751681488</c:v>
                </c:pt>
                <c:pt idx="1333">
                  <c:v>103.56606751681488</c:v>
                </c:pt>
                <c:pt idx="1334">
                  <c:v>103.31050668262847</c:v>
                </c:pt>
                <c:pt idx="1335">
                  <c:v>102.54571839255229</c:v>
                </c:pt>
                <c:pt idx="1336">
                  <c:v>101.78377142120088</c:v>
                </c:pt>
                <c:pt idx="1337">
                  <c:v>101.02466576857418</c:v>
                </c:pt>
                <c:pt idx="1338">
                  <c:v>100.77226195519303</c:v>
                </c:pt>
                <c:pt idx="1339">
                  <c:v>100.52017384389238</c:v>
                </c:pt>
                <c:pt idx="1340">
                  <c:v>100.52017384389238</c:v>
                </c:pt>
                <c:pt idx="1341">
                  <c:v>100.52017384389238</c:v>
                </c:pt>
                <c:pt idx="1342">
                  <c:v>100.77226195519303</c:v>
                </c:pt>
                <c:pt idx="1343">
                  <c:v>101.02466576857418</c:v>
                </c:pt>
                <c:pt idx="1344">
                  <c:v>102.03743804290417</c:v>
                </c:pt>
                <c:pt idx="1345">
                  <c:v>103.05526155052254</c:v>
                </c:pt>
                <c:pt idx="1346">
                  <c:v>104.07813629142936</c:v>
                </c:pt>
                <c:pt idx="1347">
                  <c:v>104.848607218955</c:v>
                </c:pt>
                <c:pt idx="1348">
                  <c:v>105.1060622656246</c:v>
                </c:pt>
                <c:pt idx="1349">
                  <c:v>105.1060622656246</c:v>
                </c:pt>
                <c:pt idx="1350">
                  <c:v>104.59146787436593</c:v>
                </c:pt>
                <c:pt idx="1351">
                  <c:v>102.80033212049716</c:v>
                </c:pt>
                <c:pt idx="1352">
                  <c:v>100.01694472753266</c:v>
                </c:pt>
                <c:pt idx="1353">
                  <c:v>96.529699546033726</c:v>
                </c:pt>
                <c:pt idx="1354">
                  <c:v>93.104331972317965</c:v>
                </c:pt>
                <c:pt idx="1355">
                  <c:v>89.502960488708581</c:v>
                </c:pt>
                <c:pt idx="1356">
                  <c:v>85.972621973217684</c:v>
                </c:pt>
                <c:pt idx="1357">
                  <c:v>82.057442621564661</c:v>
                </c:pt>
                <c:pt idx="1358">
                  <c:v>77.78962404596318</c:v>
                </c:pt>
                <c:pt idx="1359">
                  <c:v>73.420307251472352</c:v>
                </c:pt>
                <c:pt idx="1360">
                  <c:v>68.968434362923759</c:v>
                </c:pt>
                <c:pt idx="1361">
                  <c:v>64.25231883297424</c:v>
                </c:pt>
                <c:pt idx="1362">
                  <c:v>59.897524334187636</c:v>
                </c:pt>
                <c:pt idx="1363">
                  <c:v>57.205848395616208</c:v>
                </c:pt>
                <c:pt idx="1364">
                  <c:v>56.448163402351874</c:v>
                </c:pt>
                <c:pt idx="1365">
                  <c:v>57.586585104731512</c:v>
                </c:pt>
                <c:pt idx="1366">
                  <c:v>60.287100701557705</c:v>
                </c:pt>
                <c:pt idx="1367">
                  <c:v>61.858034254259039</c:v>
                </c:pt>
                <c:pt idx="1368">
                  <c:v>62.055821607709078</c:v>
                </c:pt>
                <c:pt idx="1369">
                  <c:v>60.482362438363538</c:v>
                </c:pt>
                <c:pt idx="1370">
                  <c:v>56.826374494822993</c:v>
                </c:pt>
                <c:pt idx="1371">
                  <c:v>53.836044388073176</c:v>
                </c:pt>
                <c:pt idx="1372">
                  <c:v>52.735506935356788</c:v>
                </c:pt>
                <c:pt idx="1373">
                  <c:v>52.735506935356788</c:v>
                </c:pt>
                <c:pt idx="1374">
                  <c:v>52.735506935356788</c:v>
                </c:pt>
                <c:pt idx="1375">
                  <c:v>51.827074198640929</c:v>
                </c:pt>
                <c:pt idx="1376">
                  <c:v>49.856303960952424</c:v>
                </c:pt>
                <c:pt idx="1377">
                  <c:v>46.542221370622393</c:v>
                </c:pt>
                <c:pt idx="1378">
                  <c:v>40.735670854533325</c:v>
                </c:pt>
                <c:pt idx="1379">
                  <c:v>32.679111610529802</c:v>
                </c:pt>
                <c:pt idx="1380">
                  <c:v>25.509359510726043</c:v>
                </c:pt>
                <c:pt idx="1381">
                  <c:v>19.226414555122041</c:v>
                </c:pt>
                <c:pt idx="1382">
                  <c:v>13.830276743717809</c:v>
                </c:pt>
                <c:pt idx="1383">
                  <c:v>11.764480179790729</c:v>
                </c:pt>
                <c:pt idx="1384">
                  <c:v>13.551353955572385</c:v>
                </c:pt>
                <c:pt idx="1385">
                  <c:v>17.085954449150375</c:v>
                </c:pt>
                <c:pt idx="1386">
                  <c:v>20.005409438821903</c:v>
                </c:pt>
                <c:pt idx="1387">
                  <c:v>21.26079876203671</c:v>
                </c:pt>
                <c:pt idx="1388">
                  <c:v>22.316348668278039</c:v>
                </c:pt>
                <c:pt idx="1389">
                  <c:v>24.504164086328725</c:v>
                </c:pt>
                <c:pt idx="1390">
                  <c:v>28.511844147576113</c:v>
                </c:pt>
                <c:pt idx="1391">
                  <c:v>34.131341180953058</c:v>
                </c:pt>
                <c:pt idx="1392">
                  <c:v>39.779093550537148</c:v>
                </c:pt>
                <c:pt idx="1393">
                  <c:v>44.006344408790909</c:v>
                </c:pt>
                <c:pt idx="1394">
                  <c:v>46.542221370622393</c:v>
                </c:pt>
                <c:pt idx="1395">
                  <c:v>47.576461386428171</c:v>
                </c:pt>
                <c:pt idx="1396">
                  <c:v>47.576461386428171</c:v>
                </c:pt>
                <c:pt idx="1397">
                  <c:v>47.230451906170813</c:v>
                </c:pt>
                <c:pt idx="1398">
                  <c:v>46.200000315331351</c:v>
                </c:pt>
                <c:pt idx="1399">
                  <c:v>44.675632819507726</c:v>
                </c:pt>
                <c:pt idx="1400">
                  <c:v>42.847244220136794</c:v>
                </c:pt>
                <c:pt idx="1401">
                  <c:v>40.575452048665987</c:v>
                </c:pt>
                <c:pt idx="1402">
                  <c:v>38.054886637740061</c:v>
                </c:pt>
                <c:pt idx="1403">
                  <c:v>35.465340322219021</c:v>
                </c:pt>
                <c:pt idx="1404">
                  <c:v>32.249598929973104</c:v>
                </c:pt>
                <c:pt idx="1405">
                  <c:v>27.580365158981806</c:v>
                </c:pt>
                <c:pt idx="1406">
                  <c:v>21.029704839091089</c:v>
                </c:pt>
                <c:pt idx="1407">
                  <c:v>15.365851663400132</c:v>
                </c:pt>
                <c:pt idx="1408">
                  <c:v>12.024460843104544</c:v>
                </c:pt>
                <c:pt idx="1409">
                  <c:v>11.422259124499684</c:v>
                </c:pt>
                <c:pt idx="1410">
                  <c:v>11.764480179790729</c:v>
                </c:pt>
                <c:pt idx="1411">
                  <c:v>11.937484919919411</c:v>
                </c:pt>
                <c:pt idx="1412">
                  <c:v>11.850824698814804</c:v>
                </c:pt>
                <c:pt idx="1413">
                  <c:v>11.592738247984155</c:v>
                </c:pt>
                <c:pt idx="1414">
                  <c:v>11.253042809337321</c:v>
                </c:pt>
                <c:pt idx="1415">
                  <c:v>11.337493115878239</c:v>
                </c:pt>
                <c:pt idx="1416">
                  <c:v>12.552946125906399</c:v>
                </c:pt>
                <c:pt idx="1417">
                  <c:v>15.26751046531604</c:v>
                </c:pt>
                <c:pt idx="1418">
                  <c:v>19.116392380058446</c:v>
                </c:pt>
                <c:pt idx="1419">
                  <c:v>23.276082993079491</c:v>
                </c:pt>
                <c:pt idx="1420">
                  <c:v>26.405479866301338</c:v>
                </c:pt>
                <c:pt idx="1421">
                  <c:v>27.44855954036187</c:v>
                </c:pt>
                <c:pt idx="1422">
                  <c:v>26.405479866301338</c:v>
                </c:pt>
                <c:pt idx="1423">
                  <c:v>23.155011245197471</c:v>
                </c:pt>
                <c:pt idx="1424">
                  <c:v>19.669660276181659</c:v>
                </c:pt>
                <c:pt idx="1425">
                  <c:v>18.571017035948412</c:v>
                </c:pt>
                <c:pt idx="1426">
                  <c:v>18.897295136172861</c:v>
                </c:pt>
                <c:pt idx="1427">
                  <c:v>20.799873724467577</c:v>
                </c:pt>
                <c:pt idx="1428">
                  <c:v>24.628708557096548</c:v>
                </c:pt>
                <c:pt idx="1429">
                  <c:v>27.580365158981806</c:v>
                </c:pt>
                <c:pt idx="1430">
                  <c:v>28.511844147576113</c:v>
                </c:pt>
                <c:pt idx="1431">
                  <c:v>27.712486479682273</c:v>
                </c:pt>
                <c:pt idx="1432">
                  <c:v>25.38260512539453</c:v>
                </c:pt>
                <c:pt idx="1433">
                  <c:v>21.145093949523634</c:v>
                </c:pt>
                <c:pt idx="1434">
                  <c:v>15.46450856356476</c:v>
                </c:pt>
                <c:pt idx="1435">
                  <c:v>10.67073032180565</c:v>
                </c:pt>
                <c:pt idx="1436">
                  <c:v>6.6985667446175245</c:v>
                </c:pt>
                <c:pt idx="1437">
                  <c:v>5.7585637998489938</c:v>
                </c:pt>
                <c:pt idx="1438">
                  <c:v>6.1260410215821812</c:v>
                </c:pt>
                <c:pt idx="1439">
                  <c:v>7.0276861635667061</c:v>
                </c:pt>
                <c:pt idx="1440">
                  <c:v>7.639990348748424</c:v>
                </c:pt>
                <c:pt idx="1441">
                  <c:v>7.7096026575045826</c:v>
                </c:pt>
                <c:pt idx="1442">
                  <c:v>7.2289462399025384</c:v>
                </c:pt>
                <c:pt idx="1443">
                  <c:v>6.0640055627586662</c:v>
                </c:pt>
                <c:pt idx="1444">
                  <c:v>5.2862734873809085</c:v>
                </c:pt>
                <c:pt idx="1445">
                  <c:v>5.114373704534068</c:v>
                </c:pt>
                <c:pt idx="1446">
                  <c:v>5.2862734873809085</c:v>
                </c:pt>
                <c:pt idx="1447">
                  <c:v>5.4024518530147692</c:v>
                </c:pt>
                <c:pt idx="1448">
                  <c:v>5.0577051810795091</c:v>
                </c:pt>
                <c:pt idx="1449">
                  <c:v>3.551648405926437</c:v>
                </c:pt>
                <c:pt idx="1450">
                  <c:v>1.5470980456215557</c:v>
                </c:pt>
                <c:pt idx="1451">
                  <c:v>0.33401280119734839</c:v>
                </c:pt>
                <c:pt idx="1452">
                  <c:v>2.2730549797929191E-2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7.6399903487484239E-2</c:v>
                </c:pt>
                <c:pt idx="1481">
                  <c:v>0.30559961394993695</c:v>
                </c:pt>
                <c:pt idx="1482">
                  <c:v>0.62651077880542339</c:v>
                </c:pt>
                <c:pt idx="1483">
                  <c:v>0.98514834228386194</c:v>
                </c:pt>
                <c:pt idx="1484">
                  <c:v>1.3360512047893935</c:v>
                </c:pt>
                <c:pt idx="1485">
                  <c:v>1.7073168514889041</c:v>
                </c:pt>
                <c:pt idx="1486">
                  <c:v>2.0875800074834276</c:v>
                </c:pt>
                <c:pt idx="1487">
                  <c:v>2.6267991610231927</c:v>
                </c:pt>
                <c:pt idx="1488">
                  <c:v>3.4110031290517489</c:v>
                </c:pt>
                <c:pt idx="1489">
                  <c:v>4.5618950636121784</c:v>
                </c:pt>
                <c:pt idx="1490">
                  <c:v>6.1883921824862229</c:v>
                </c:pt>
                <c:pt idx="1491">
                  <c:v>8.4230893594951368</c:v>
                </c:pt>
                <c:pt idx="1492">
                  <c:v>11.253042809337321</c:v>
                </c:pt>
                <c:pt idx="1493">
                  <c:v>14.684093020502525</c:v>
                </c:pt>
                <c:pt idx="1494">
                  <c:v>18.355076812868088</c:v>
                </c:pt>
                <c:pt idx="1495">
                  <c:v>22.197802537040232</c:v>
                </c:pt>
                <c:pt idx="1496">
                  <c:v>26.01953407285734</c:v>
                </c:pt>
                <c:pt idx="1497">
                  <c:v>29.595333687944066</c:v>
                </c:pt>
                <c:pt idx="1498">
                  <c:v>32.967031907970245</c:v>
                </c:pt>
                <c:pt idx="1499">
                  <c:v>35.915689340090509</c:v>
                </c:pt>
                <c:pt idx="1500">
                  <c:v>38.365537484978418</c:v>
                </c:pt>
                <c:pt idx="1501">
                  <c:v>40.255961543172873</c:v>
                </c:pt>
                <c:pt idx="1502">
                  <c:v>41.541500415077969</c:v>
                </c:pt>
                <c:pt idx="1503">
                  <c:v>42.847244220136794</c:v>
                </c:pt>
                <c:pt idx="1504">
                  <c:v>43.839811561313049</c:v>
                </c:pt>
                <c:pt idx="1505">
                  <c:v>45.012171237349285</c:v>
                </c:pt>
                <c:pt idx="1506">
                  <c:v>46.029363340806619</c:v>
                </c:pt>
                <c:pt idx="1507">
                  <c:v>46.885705234235552</c:v>
                </c:pt>
                <c:pt idx="1508">
                  <c:v>47.749939679677645</c:v>
                </c:pt>
                <c:pt idx="1509">
                  <c:v>48.797439182865546</c:v>
                </c:pt>
                <c:pt idx="1510">
                  <c:v>50.033886381248742</c:v>
                </c:pt>
                <c:pt idx="1511">
                  <c:v>51.646334757539357</c:v>
                </c:pt>
                <c:pt idx="1512">
                  <c:v>54.020572254141101</c:v>
                </c:pt>
                <c:pt idx="1513">
                  <c:v>57.205848395616208</c:v>
                </c:pt>
                <c:pt idx="1514">
                  <c:v>61.266566406392094</c:v>
                </c:pt>
                <c:pt idx="1515">
                  <c:v>66.077866113620459</c:v>
                </c:pt>
                <c:pt idx="1516">
                  <c:v>71.071010219232207</c:v>
                </c:pt>
                <c:pt idx="1517">
                  <c:v>75.589180544691445</c:v>
                </c:pt>
                <c:pt idx="1518">
                  <c:v>78.901684624618824</c:v>
                </c:pt>
                <c:pt idx="1519">
                  <c:v>81.602831625606086</c:v>
                </c:pt>
                <c:pt idx="1520">
                  <c:v>83.428852459373061</c:v>
                </c:pt>
                <c:pt idx="1521">
                  <c:v>85.043195048146842</c:v>
                </c:pt>
                <c:pt idx="1522">
                  <c:v>85.972621973217684</c:v>
                </c:pt>
                <c:pt idx="1523">
                  <c:v>86.673007038866373</c:v>
                </c:pt>
                <c:pt idx="1524">
                  <c:v>86.439229648236307</c:v>
                </c:pt>
                <c:pt idx="1525">
                  <c:v>85.507277106521187</c:v>
                </c:pt>
                <c:pt idx="1526">
                  <c:v>82.970453038448142</c:v>
                </c:pt>
                <c:pt idx="1527">
                  <c:v>79.125043846591538</c:v>
                </c:pt>
                <c:pt idx="1528">
                  <c:v>74.284068143793647</c:v>
                </c:pt>
                <c:pt idx="1529">
                  <c:v>69.177271289192234</c:v>
                </c:pt>
                <c:pt idx="1530">
                  <c:v>64.655786091887492</c:v>
                </c:pt>
                <c:pt idx="1531">
                  <c:v>61.070041861264158</c:v>
                </c:pt>
                <c:pt idx="1532">
                  <c:v>58.543951663929015</c:v>
                </c:pt>
                <c:pt idx="1533">
                  <c:v>57.205848395616208</c:v>
                </c:pt>
                <c:pt idx="1534">
                  <c:v>56.826374494822993</c:v>
                </c:pt>
                <c:pt idx="1535">
                  <c:v>57.586585104731512</c:v>
                </c:pt>
                <c:pt idx="1536">
                  <c:v>59.509210775139692</c:v>
                </c:pt>
                <c:pt idx="1537">
                  <c:v>63.049493906167164</c:v>
                </c:pt>
                <c:pt idx="1538">
                  <c:v>67.928985262789283</c:v>
                </c:pt>
                <c:pt idx="1539">
                  <c:v>73.851556293471972</c:v>
                </c:pt>
                <c:pt idx="1540">
                  <c:v>80.923282897272145</c:v>
                </c:pt>
                <c:pt idx="1541">
                  <c:v>88.554591438806099</c:v>
                </c:pt>
                <c:pt idx="1542">
                  <c:v>97.024089004138659</c:v>
                </c:pt>
                <c:pt idx="1543">
                  <c:v>105.62191946520535</c:v>
                </c:pt>
                <c:pt idx="1544">
                  <c:v>113.77918767289697</c:v>
                </c:pt>
                <c:pt idx="1545">
                  <c:v>120.57862123224282</c:v>
                </c:pt>
                <c:pt idx="1546">
                  <c:v>125.03380899263693</c:v>
                </c:pt>
                <c:pt idx="1547">
                  <c:v>127.85934261335171</c:v>
                </c:pt>
                <c:pt idx="1548">
                  <c:v>129.5698164856459</c:v>
                </c:pt>
                <c:pt idx="1549">
                  <c:v>130.71644644211921</c:v>
                </c:pt>
                <c:pt idx="1550">
                  <c:v>132.15683718452271</c:v>
                </c:pt>
                <c:pt idx="1551">
                  <c:v>133.60512047893937</c:v>
                </c:pt>
                <c:pt idx="1552">
                  <c:v>135.64597657850487</c:v>
                </c:pt>
                <c:pt idx="1553">
                  <c:v>137.70230208001612</c:v>
                </c:pt>
                <c:pt idx="1554">
                  <c:v>140.07133049228918</c:v>
                </c:pt>
                <c:pt idx="1555">
                  <c:v>142.16080471225578</c:v>
                </c:pt>
                <c:pt idx="1556">
                  <c:v>144.56771737419206</c:v>
                </c:pt>
                <c:pt idx="1557">
                  <c:v>147.29964532803064</c:v>
                </c:pt>
                <c:pt idx="1558">
                  <c:v>150.67339561158025</c:v>
                </c:pt>
                <c:pt idx="1559">
                  <c:v>154.39741735347434</c:v>
                </c:pt>
                <c:pt idx="1560">
                  <c:v>159.11637420214859</c:v>
                </c:pt>
                <c:pt idx="1561">
                  <c:v>164.22822229003845</c:v>
                </c:pt>
                <c:pt idx="1562">
                  <c:v>169.42089011054313</c:v>
                </c:pt>
                <c:pt idx="1563">
                  <c:v>174.69437766366275</c:v>
                </c:pt>
                <c:pt idx="1564">
                  <c:v>180.04868494939714</c:v>
                </c:pt>
                <c:pt idx="1565">
                  <c:v>185.82619087407775</c:v>
                </c:pt>
                <c:pt idx="1566">
                  <c:v>191.69493470003061</c:v>
                </c:pt>
                <c:pt idx="1567">
                  <c:v>197.6549164272557</c:v>
                </c:pt>
                <c:pt idx="1568">
                  <c:v>204.06493147027172</c:v>
                </c:pt>
                <c:pt idx="1569">
                  <c:v>209.84859358552259</c:v>
                </c:pt>
                <c:pt idx="1570">
                  <c:v>215.34417755229271</c:v>
                </c:pt>
                <c:pt idx="1571">
                  <c:v>220.53747677695853</c:v>
                </c:pt>
                <c:pt idx="1572">
                  <c:v>225.41523177213773</c:v>
                </c:pt>
                <c:pt idx="1573">
                  <c:v>229.96513015668992</c:v>
                </c:pt>
                <c:pt idx="1574">
                  <c:v>234.17580665571606</c:v>
                </c:pt>
                <c:pt idx="1575">
                  <c:v>237.26211019494599</c:v>
                </c:pt>
                <c:pt idx="1576">
                  <c:v>239.59009733675055</c:v>
                </c:pt>
                <c:pt idx="1577">
                  <c:v>241.14840280623082</c:v>
                </c:pt>
                <c:pt idx="1578">
                  <c:v>241.53876842880226</c:v>
                </c:pt>
                <c:pt idx="1579">
                  <c:v>241.14840280623082</c:v>
                </c:pt>
                <c:pt idx="1580">
                  <c:v>239.97920015099982</c:v>
                </c:pt>
                <c:pt idx="1581">
                  <c:v>238.81283881449366</c:v>
                </c:pt>
                <c:pt idx="1582">
                  <c:v>236.8752172952604</c:v>
                </c:pt>
                <c:pt idx="1583">
                  <c:v>235.33080271732328</c:v>
                </c:pt>
                <c:pt idx="1584">
                  <c:v>233.02365191283349</c:v>
                </c:pt>
                <c:pt idx="1585">
                  <c:v>230.34634041892605</c:v>
                </c:pt>
                <c:pt idx="1586">
                  <c:v>227.30549797929197</c:v>
                </c:pt>
                <c:pt idx="1587">
                  <c:v>223.90870144386392</c:v>
                </c:pt>
                <c:pt idx="1588">
                  <c:v>220.16447476881612</c:v>
                </c:pt>
                <c:pt idx="1589">
                  <c:v>216.45181830182099</c:v>
                </c:pt>
                <c:pt idx="1590">
                  <c:v>213.13742000941048</c:v>
                </c:pt>
                <c:pt idx="1591">
                  <c:v>210.57723398737843</c:v>
                </c:pt>
                <c:pt idx="1592">
                  <c:v>208.39510120677727</c:v>
                </c:pt>
                <c:pt idx="1593">
                  <c:v>206.9466600613203</c:v>
                </c:pt>
                <c:pt idx="1594">
                  <c:v>205.50327014915175</c:v>
                </c:pt>
                <c:pt idx="1595">
                  <c:v>204.78346940555073</c:v>
                </c:pt>
                <c:pt idx="1596">
                  <c:v>204.06493147027172</c:v>
                </c:pt>
                <c:pt idx="1597">
                  <c:v>202.63164402468004</c:v>
                </c:pt>
                <c:pt idx="1598">
                  <c:v>201.20340781237689</c:v>
                </c:pt>
                <c:pt idx="1599">
                  <c:v>198.71614897094651</c:v>
                </c:pt>
                <c:pt idx="1600">
                  <c:v>195.89250956271488</c:v>
                </c:pt>
                <c:pt idx="1601">
                  <c:v>192.74006643761456</c:v>
                </c:pt>
                <c:pt idx="1602">
                  <c:v>189.26734355181981</c:v>
                </c:pt>
                <c:pt idx="1603">
                  <c:v>185.82619087407775</c:v>
                </c:pt>
                <c:pt idx="1604">
                  <c:v>183.09599928168205</c:v>
                </c:pt>
                <c:pt idx="1605">
                  <c:v>181.06161507476736</c:v>
                </c:pt>
                <c:pt idx="1606">
                  <c:v>179.37497670955295</c:v>
                </c:pt>
                <c:pt idx="1607">
                  <c:v>178.7025312780309</c:v>
                </c:pt>
                <c:pt idx="1608">
                  <c:v>178.03134865483096</c:v>
                </c:pt>
                <c:pt idx="1609">
                  <c:v>178.03134865483096</c:v>
                </c:pt>
                <c:pt idx="1610">
                  <c:v>178.03134865483096</c:v>
                </c:pt>
                <c:pt idx="1611">
                  <c:v>178.7025312780309</c:v>
                </c:pt>
                <c:pt idx="1612">
                  <c:v>179.03859614275169</c:v>
                </c:pt>
                <c:pt idx="1613">
                  <c:v>180.04868494939714</c:v>
                </c:pt>
                <c:pt idx="1614">
                  <c:v>181.39988985405182</c:v>
                </c:pt>
                <c:pt idx="1615">
                  <c:v>183.43616827344965</c:v>
                </c:pt>
                <c:pt idx="1616">
                  <c:v>185.82619087407775</c:v>
                </c:pt>
                <c:pt idx="1617">
                  <c:v>188.92180762468325</c:v>
                </c:pt>
                <c:pt idx="1618">
                  <c:v>192.74006643761456</c:v>
                </c:pt>
                <c:pt idx="1619">
                  <c:v>196.94900657519776</c:v>
                </c:pt>
                <c:pt idx="1620">
                  <c:v>201.55999331233184</c:v>
                </c:pt>
                <c:pt idx="1621">
                  <c:v>205.50327014915175</c:v>
                </c:pt>
                <c:pt idx="1622">
                  <c:v>209.12121599198881</c:v>
                </c:pt>
                <c:pt idx="1623">
                  <c:v>212.03830321605648</c:v>
                </c:pt>
                <c:pt idx="1624">
                  <c:v>214.23937812148927</c:v>
                </c:pt>
                <c:pt idx="1625">
                  <c:v>214.97559537327777</c:v>
                </c:pt>
                <c:pt idx="1626">
                  <c:v>214.60732889634315</c:v>
                </c:pt>
                <c:pt idx="1627">
                  <c:v>213.13742000941048</c:v>
                </c:pt>
                <c:pt idx="1628">
                  <c:v>209.48474693771544</c:v>
                </c:pt>
                <c:pt idx="1629">
                  <c:v>204.42404258687094</c:v>
                </c:pt>
                <c:pt idx="1630">
                  <c:v>198.00834490640545</c:v>
                </c:pt>
                <c:pt idx="1631">
                  <c:v>191.3471888583303</c:v>
                </c:pt>
                <c:pt idx="1632">
                  <c:v>185.14174876349563</c:v>
                </c:pt>
                <c:pt idx="1633">
                  <c:v>180.72365599756344</c:v>
                </c:pt>
                <c:pt idx="1634">
                  <c:v>177.69623089635172</c:v>
                </c:pt>
                <c:pt idx="1635">
                  <c:v>176.69277183339733</c:v>
                </c:pt>
                <c:pt idx="1636">
                  <c:v>176.35891688324028</c:v>
                </c:pt>
                <c:pt idx="1637">
                  <c:v>176.35891688324028</c:v>
                </c:pt>
                <c:pt idx="1638">
                  <c:v>176.02537763516364</c:v>
                </c:pt>
                <c:pt idx="1639">
                  <c:v>175.02665410341714</c:v>
                </c:pt>
                <c:pt idx="1640">
                  <c:v>173.69944255688256</c:v>
                </c:pt>
                <c:pt idx="1641">
                  <c:v>172.0475314205261</c:v>
                </c:pt>
                <c:pt idx="1642">
                  <c:v>170.73168514889039</c:v>
                </c:pt>
                <c:pt idx="1643">
                  <c:v>170.07565622555569</c:v>
                </c:pt>
                <c:pt idx="1644">
                  <c:v>170.40351283618281</c:v>
                </c:pt>
                <c:pt idx="1645">
                  <c:v>172.0475314205261</c:v>
                </c:pt>
                <c:pt idx="1646">
                  <c:v>174.36241692598875</c:v>
                </c:pt>
                <c:pt idx="1647">
                  <c:v>177.69623089635172</c:v>
                </c:pt>
                <c:pt idx="1648">
                  <c:v>181.39988985405182</c:v>
                </c:pt>
                <c:pt idx="1649">
                  <c:v>185.82619087407775</c:v>
                </c:pt>
                <c:pt idx="1650">
                  <c:v>190.65264428117143</c:v>
                </c:pt>
                <c:pt idx="1651">
                  <c:v>195.54097529604826</c:v>
                </c:pt>
                <c:pt idx="1652">
                  <c:v>200.4911839187084</c:v>
                </c:pt>
                <c:pt idx="1653">
                  <c:v>204.78346940555073</c:v>
                </c:pt>
                <c:pt idx="1654">
                  <c:v>208.75800074834279</c:v>
                </c:pt>
                <c:pt idx="1655">
                  <c:v>212.40435977842722</c:v>
                </c:pt>
                <c:pt idx="1656">
                  <c:v>215.34417755229271</c:v>
                </c:pt>
                <c:pt idx="1657">
                  <c:v>218.30420025931193</c:v>
                </c:pt>
                <c:pt idx="1658">
                  <c:v>221.28442789948494</c:v>
                </c:pt>
                <c:pt idx="1659">
                  <c:v>224.28486047281163</c:v>
                </c:pt>
                <c:pt idx="1660">
                  <c:v>227.30549797929197</c:v>
                </c:pt>
                <c:pt idx="1661">
                  <c:v>230.34634041892605</c:v>
                </c:pt>
                <c:pt idx="1662">
                  <c:v>233.40738779171383</c:v>
                </c:pt>
                <c:pt idx="1663">
                  <c:v>236.10237860213081</c:v>
                </c:pt>
                <c:pt idx="1664">
                  <c:v>239.20131022458179</c:v>
                </c:pt>
                <c:pt idx="1665">
                  <c:v>241.92944975345415</c:v>
                </c:pt>
                <c:pt idx="1666">
                  <c:v>244.28016744505663</c:v>
                </c:pt>
                <c:pt idx="1667">
                  <c:v>246.64225041155808</c:v>
                </c:pt>
                <c:pt idx="1668">
                  <c:v>248.22328643083631</c:v>
                </c:pt>
                <c:pt idx="1669">
                  <c:v>249.80937368340284</c:v>
                </c:pt>
                <c:pt idx="1670">
                  <c:v>251.00225399467337</c:v>
                </c:pt>
                <c:pt idx="1671">
                  <c:v>252.19797562466866</c:v>
                </c:pt>
                <c:pt idx="1672">
                  <c:v>252.99670188840139</c:v>
                </c:pt>
                <c:pt idx="1673">
                  <c:v>253.39653857338868</c:v>
                </c:pt>
                <c:pt idx="1674">
                  <c:v>253.79669096045629</c:v>
                </c:pt>
                <c:pt idx="1675">
                  <c:v>254.19715904960452</c:v>
                </c:pt>
                <c:pt idx="1676">
                  <c:v>254.19715904960452</c:v>
                </c:pt>
                <c:pt idx="1677">
                  <c:v>254.19715904960452</c:v>
                </c:pt>
                <c:pt idx="1678">
                  <c:v>253.79669096045629</c:v>
                </c:pt>
                <c:pt idx="1679">
                  <c:v>252.99670188840139</c:v>
                </c:pt>
                <c:pt idx="1680">
                  <c:v>251.79908604592308</c:v>
                </c:pt>
                <c:pt idx="1681">
                  <c:v>250.60431152216935</c:v>
                </c:pt>
                <c:pt idx="1682">
                  <c:v>249.41237831714054</c:v>
                </c:pt>
                <c:pt idx="1683">
                  <c:v>249.01569865295849</c:v>
                </c:pt>
                <c:pt idx="1684">
                  <c:v>249.01569865295849</c:v>
                </c:pt>
                <c:pt idx="1685">
                  <c:v>249.80937368340284</c:v>
                </c:pt>
                <c:pt idx="1686">
                  <c:v>251.40051216925795</c:v>
                </c:pt>
                <c:pt idx="1687">
                  <c:v>252.99670188840139</c:v>
                </c:pt>
                <c:pt idx="1688">
                  <c:v>254.5979428408333</c:v>
                </c:pt>
                <c:pt idx="1689">
                  <c:v>256.2042350265537</c:v>
                </c:pt>
                <c:pt idx="1690">
                  <c:v>257.00927533189696</c:v>
                </c:pt>
                <c:pt idx="1691">
                  <c:v>257.81557844556238</c:v>
                </c:pt>
                <c:pt idx="1692">
                  <c:v>258.21920355551589</c:v>
                </c:pt>
                <c:pt idx="1693">
                  <c:v>258.62314436754997</c:v>
                </c:pt>
                <c:pt idx="1694">
                  <c:v>259.02740088166451</c:v>
                </c:pt>
                <c:pt idx="1695">
                  <c:v>259.4319730978595</c:v>
                </c:pt>
                <c:pt idx="1696">
                  <c:v>259.83686101613523</c:v>
                </c:pt>
                <c:pt idx="1697">
                  <c:v>260.24206463649142</c:v>
                </c:pt>
                <c:pt idx="1698">
                  <c:v>260.64758395892795</c:v>
                </c:pt>
                <c:pt idx="1699">
                  <c:v>261.05341898344517</c:v>
                </c:pt>
                <c:pt idx="1700">
                  <c:v>261.05341898344517</c:v>
                </c:pt>
                <c:pt idx="1701">
                  <c:v>260.64758395892795</c:v>
                </c:pt>
                <c:pt idx="1702">
                  <c:v>259.83686101613523</c:v>
                </c:pt>
                <c:pt idx="1703">
                  <c:v>259.02740088166451</c:v>
                </c:pt>
                <c:pt idx="1704">
                  <c:v>258.21920355551589</c:v>
                </c:pt>
                <c:pt idx="1705">
                  <c:v>257.00927533189696</c:v>
                </c:pt>
                <c:pt idx="1706">
                  <c:v>256.2042350265537</c:v>
                </c:pt>
                <c:pt idx="1707">
                  <c:v>255.40045752953245</c:v>
                </c:pt>
                <c:pt idx="1708">
                  <c:v>254.5979428408333</c:v>
                </c:pt>
                <c:pt idx="1709">
                  <c:v>254.19715904960452</c:v>
                </c:pt>
                <c:pt idx="1710">
                  <c:v>253.79669096045629</c:v>
                </c:pt>
                <c:pt idx="1711">
                  <c:v>253.39653857338868</c:v>
                </c:pt>
                <c:pt idx="1712">
                  <c:v>253.79669096045629</c:v>
                </c:pt>
                <c:pt idx="1713">
                  <c:v>254.19715904960452</c:v>
                </c:pt>
                <c:pt idx="1714">
                  <c:v>254.99904233414262</c:v>
                </c:pt>
                <c:pt idx="1715">
                  <c:v>256.2042350265537</c:v>
                </c:pt>
                <c:pt idx="1716">
                  <c:v>257.41226903768938</c:v>
                </c:pt>
                <c:pt idx="1717">
                  <c:v>259.02740088166451</c:v>
                </c:pt>
                <c:pt idx="1718">
                  <c:v>260.64758395892795</c:v>
                </c:pt>
                <c:pt idx="1719">
                  <c:v>262.67991610231928</c:v>
                </c:pt>
                <c:pt idx="1720">
                  <c:v>264.72014079772362</c:v>
                </c:pt>
                <c:pt idx="1721">
                  <c:v>267.17882860086627</c:v>
                </c:pt>
                <c:pt idx="1722">
                  <c:v>269.23641691069975</c:v>
                </c:pt>
                <c:pt idx="1723">
                  <c:v>270.88817019601595</c:v>
                </c:pt>
                <c:pt idx="1724">
                  <c:v>271.71594105115713</c:v>
                </c:pt>
                <c:pt idx="1725">
                  <c:v>272.13030003184866</c:v>
                </c:pt>
                <c:pt idx="1726">
                  <c:v>271.71594105115713</c:v>
                </c:pt>
                <c:pt idx="1727">
                  <c:v>269.64888167890797</c:v>
                </c:pt>
                <c:pt idx="1728">
                  <c:v>265.9480640399326</c:v>
                </c:pt>
                <c:pt idx="1729">
                  <c:v>260.24206463649142</c:v>
                </c:pt>
                <c:pt idx="1730">
                  <c:v>252.59718090549478</c:v>
                </c:pt>
                <c:pt idx="1731">
                  <c:v>243.10338793989297</c:v>
                </c:pt>
                <c:pt idx="1732">
                  <c:v>233.40738779171383</c:v>
                </c:pt>
                <c:pt idx="1733">
                  <c:v>223.53285811699675</c:v>
                </c:pt>
                <c:pt idx="1734">
                  <c:v>214.23937812148927</c:v>
                </c:pt>
                <c:pt idx="1735">
                  <c:v>205.50327014915175</c:v>
                </c:pt>
                <c:pt idx="1736">
                  <c:v>197.30180365018646</c:v>
                </c:pt>
                <c:pt idx="1737">
                  <c:v>189.26734355181981</c:v>
                </c:pt>
                <c:pt idx="1738">
                  <c:v>181.06161507476736</c:v>
                </c:pt>
                <c:pt idx="1739">
                  <c:v>173.36842892545016</c:v>
                </c:pt>
                <c:pt idx="1740">
                  <c:v>165.84224917673168</c:v>
                </c:pt>
                <c:pt idx="1741">
                  <c:v>159.11637420214859</c:v>
                </c:pt>
                <c:pt idx="1742">
                  <c:v>153.46214993991367</c:v>
                </c:pt>
                <c:pt idx="1743">
                  <c:v>149.13513722421348</c:v>
                </c:pt>
                <c:pt idx="1744">
                  <c:v>145.17260256048141</c:v>
                </c:pt>
                <c:pt idx="1745">
                  <c:v>141.86136128887608</c:v>
                </c:pt>
                <c:pt idx="1746">
                  <c:v>138.88429066950843</c:v>
                </c:pt>
                <c:pt idx="1747">
                  <c:v>135.93879025819345</c:v>
                </c:pt>
                <c:pt idx="1748">
                  <c:v>133.02486005493111</c:v>
                </c:pt>
                <c:pt idx="1749">
                  <c:v>130.71644644211921</c:v>
                </c:pt>
                <c:pt idx="1750">
                  <c:v>128.42823776246101</c:v>
                </c:pt>
                <c:pt idx="1751">
                  <c:v>126.72534074009947</c:v>
                </c:pt>
                <c:pt idx="1752">
                  <c:v>125.31494169534601</c:v>
                </c:pt>
                <c:pt idx="1753">
                  <c:v>123.91243520260574</c:v>
                </c:pt>
                <c:pt idx="1754">
                  <c:v>122.51782126187861</c:v>
                </c:pt>
                <c:pt idx="1755">
                  <c:v>121.13109987316466</c:v>
                </c:pt>
                <c:pt idx="1756">
                  <c:v>119.75227103646388</c:v>
                </c:pt>
                <c:pt idx="1757">
                  <c:v>118.38133475177627</c:v>
                </c:pt>
                <c:pt idx="1758">
                  <c:v>117.01829101910185</c:v>
                </c:pt>
                <c:pt idx="1759">
                  <c:v>115.39305670854992</c:v>
                </c:pt>
                <c:pt idx="1760">
                  <c:v>114.04737659030445</c:v>
                </c:pt>
                <c:pt idx="1761">
                  <c:v>112.4429786170673</c:v>
                </c:pt>
                <c:pt idx="1762">
                  <c:v>110.84994591872909</c:v>
                </c:pt>
                <c:pt idx="1763">
                  <c:v>109.26827849528986</c:v>
                </c:pt>
                <c:pt idx="1764">
                  <c:v>107.69797634674956</c:v>
                </c:pt>
                <c:pt idx="1765">
                  <c:v>106.13903947310828</c:v>
                </c:pt>
                <c:pt idx="1766">
                  <c:v>104.33464423185735</c:v>
                </c:pt>
                <c:pt idx="1767">
                  <c:v>102.03743804290417</c:v>
                </c:pt>
                <c:pt idx="1768">
                  <c:v>98.764396723042594</c:v>
                </c:pt>
                <c:pt idx="1769">
                  <c:v>94.564769796834966</c:v>
                </c:pt>
                <c:pt idx="1770">
                  <c:v>89.028144559596271</c:v>
                </c:pt>
                <c:pt idx="1771">
                  <c:v>82.513316425845332</c:v>
                </c:pt>
                <c:pt idx="1772">
                  <c:v>75.370872556007129</c:v>
                </c:pt>
                <c:pt idx="1773">
                  <c:v>68.551707616628406</c:v>
                </c:pt>
                <c:pt idx="1774">
                  <c:v>62.055821607709078</c:v>
                </c:pt>
                <c:pt idx="1775">
                  <c:v>56.259531409237134</c:v>
                </c:pt>
                <c:pt idx="1776">
                  <c:v>51.285802981577746</c:v>
                </c:pt>
                <c:pt idx="1777">
                  <c:v>47.057920719162915</c:v>
                </c:pt>
                <c:pt idx="1778">
                  <c:v>43.011882855131525</c:v>
                </c:pt>
                <c:pt idx="1779">
                  <c:v>38.990627604421483</c:v>
                </c:pt>
                <c:pt idx="1780">
                  <c:v>34.573166242650302</c:v>
                </c:pt>
                <c:pt idx="1781">
                  <c:v>29.869363093841333</c:v>
                </c:pt>
                <c:pt idx="1782">
                  <c:v>25.130043460973095</c:v>
                </c:pt>
                <c:pt idx="1783">
                  <c:v>20.914631430739071</c:v>
                </c:pt>
                <c:pt idx="1784">
                  <c:v>17.398973061992695</c:v>
                </c:pt>
                <c:pt idx="1785">
                  <c:v>14.684093020502525</c:v>
                </c:pt>
                <c:pt idx="1786">
                  <c:v>12.642131963655219</c:v>
                </c:pt>
                <c:pt idx="1787">
                  <c:v>10.918398603978922</c:v>
                </c:pt>
                <c:pt idx="1788">
                  <c:v>9.3978195331216146</c:v>
                </c:pt>
                <c:pt idx="1789">
                  <c:v>7.9912089133344821</c:v>
                </c:pt>
                <c:pt idx="1790">
                  <c:v>6.6336899670692677</c:v>
                </c:pt>
                <c:pt idx="1791">
                  <c:v>5.2286578576847678</c:v>
                </c:pt>
                <c:pt idx="1792">
                  <c:v>3.7923712423281168</c:v>
                </c:pt>
                <c:pt idx="1793">
                  <c:v>2.3881283881449362</c:v>
                </c:pt>
                <c:pt idx="1794">
                  <c:v>1.1947745237536529</c:v>
                </c:pt>
                <c:pt idx="1795">
                  <c:v>0.42682921287222603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E61-4155-A21F-16AA9A4E8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528568"/>
        <c:axId val="805530368"/>
      </c:scatterChart>
      <c:scatterChart>
        <c:scatterStyle val="smoothMarker"/>
        <c:varyColors val="0"/>
        <c:ser>
          <c:idx val="0"/>
          <c:order val="2"/>
          <c:tx>
            <c:v>Accelerating Forces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Pt>
            <c:idx val="1081"/>
            <c:marker>
              <c:symbol val="none"/>
            </c:marker>
            <c:bubble3D val="0"/>
            <c:spPr>
              <a:ln w="12700" cap="rnd">
                <a:solidFill>
                  <a:schemeClr val="accent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8-4E61-4155-A21F-16AA9A4E80CB}"/>
              </c:ext>
            </c:extLst>
          </c:dPt>
          <c:xVal>
            <c:strRef>
              <c:f>Calculations!$B:$B</c:f>
              <c:strCache>
                <c:ptCount val="1802"/>
                <c:pt idx="0">
                  <c:v>Total Time Elapsed
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xVal>
          <c:yVal>
            <c:numRef>
              <c:f>Calculations!$F:$F</c:f>
              <c:numCache>
                <c:formatCode>0.00</c:formatCode>
                <c:ptCount val="1048576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</c:v>
                </c:pt>
                <c:pt idx="13">
                  <c:v>68</c:v>
                </c:pt>
                <c:pt idx="14">
                  <c:v>208</c:v>
                </c:pt>
                <c:pt idx="15">
                  <c:v>328.00000000000006</c:v>
                </c:pt>
                <c:pt idx="16">
                  <c:v>308</c:v>
                </c:pt>
                <c:pt idx="17">
                  <c:v>279.99999999999994</c:v>
                </c:pt>
                <c:pt idx="18">
                  <c:v>344</c:v>
                </c:pt>
                <c:pt idx="19">
                  <c:v>364.00000000000006</c:v>
                </c:pt>
                <c:pt idx="20">
                  <c:v>232</c:v>
                </c:pt>
                <c:pt idx="21">
                  <c:v>84.000000000000057</c:v>
                </c:pt>
                <c:pt idx="22">
                  <c:v>32.000000000000028</c:v>
                </c:pt>
                <c:pt idx="23">
                  <c:v>27.999999999999972</c:v>
                </c:pt>
                <c:pt idx="24">
                  <c:v>32.000000000000028</c:v>
                </c:pt>
                <c:pt idx="25">
                  <c:v>80</c:v>
                </c:pt>
                <c:pt idx="26">
                  <c:v>111.99999999999989</c:v>
                </c:pt>
                <c:pt idx="27">
                  <c:v>132.00000000000003</c:v>
                </c:pt>
                <c:pt idx="28">
                  <c:v>188.00000000000011</c:v>
                </c:pt>
                <c:pt idx="29">
                  <c:v>200</c:v>
                </c:pt>
                <c:pt idx="30">
                  <c:v>187.9999999999998</c:v>
                </c:pt>
                <c:pt idx="31">
                  <c:v>135.99999999999994</c:v>
                </c:pt>
                <c:pt idx="32">
                  <c:v>80</c:v>
                </c:pt>
                <c:pt idx="33">
                  <c:v>55.999999999999943</c:v>
                </c:pt>
                <c:pt idx="34">
                  <c:v>44.000000000000057</c:v>
                </c:pt>
                <c:pt idx="35">
                  <c:v>24.000000000000053</c:v>
                </c:pt>
                <c:pt idx="36">
                  <c:v>-7.9999999999998295</c:v>
                </c:pt>
                <c:pt idx="37">
                  <c:v>-71.999999999999886</c:v>
                </c:pt>
                <c:pt idx="38">
                  <c:v>-172.00000000000017</c:v>
                </c:pt>
                <c:pt idx="39">
                  <c:v>-228.00000000000011</c:v>
                </c:pt>
                <c:pt idx="40">
                  <c:v>-211.99999999999989</c:v>
                </c:pt>
                <c:pt idx="41">
                  <c:v>-188.00000000000011</c:v>
                </c:pt>
                <c:pt idx="42">
                  <c:v>-224.00000000000003</c:v>
                </c:pt>
                <c:pt idx="43">
                  <c:v>-287.99999999999983</c:v>
                </c:pt>
                <c:pt idx="44">
                  <c:v>-272</c:v>
                </c:pt>
                <c:pt idx="45">
                  <c:v>-168.00000000000011</c:v>
                </c:pt>
                <c:pt idx="46">
                  <c:v>-72.000000000000028</c:v>
                </c:pt>
                <c:pt idx="47">
                  <c:v>-55.999999999999943</c:v>
                </c:pt>
                <c:pt idx="48">
                  <c:v>-80</c:v>
                </c:pt>
                <c:pt idx="49">
                  <c:v>-67.999999999999972</c:v>
                </c:pt>
                <c:pt idx="50">
                  <c:v>-23.999999999999915</c:v>
                </c:pt>
                <c:pt idx="51">
                  <c:v>-16.000000000000085</c:v>
                </c:pt>
                <c:pt idx="52">
                  <c:v>-84.000000000000057</c:v>
                </c:pt>
                <c:pt idx="53">
                  <c:v>-171.99999999999997</c:v>
                </c:pt>
                <c:pt idx="54">
                  <c:v>-143.99999999999997</c:v>
                </c:pt>
                <c:pt idx="55">
                  <c:v>-43.999999999999986</c:v>
                </c:pt>
                <c:pt idx="56">
                  <c:v>-3.9999999999999858</c:v>
                </c:pt>
                <c:pt idx="57">
                  <c:v>0</c:v>
                </c:pt>
                <c:pt idx="58">
                  <c:v>12.000000000000027</c:v>
                </c:pt>
                <c:pt idx="59">
                  <c:v>23.999999999999986</c:v>
                </c:pt>
                <c:pt idx="60">
                  <c:v>95.999999999999943</c:v>
                </c:pt>
                <c:pt idx="61">
                  <c:v>108.00000000000003</c:v>
                </c:pt>
                <c:pt idx="62">
                  <c:v>48.000000000000043</c:v>
                </c:pt>
                <c:pt idx="63">
                  <c:v>35.999999999999943</c:v>
                </c:pt>
                <c:pt idx="64">
                  <c:v>48.000000000000043</c:v>
                </c:pt>
                <c:pt idx="65">
                  <c:v>64.000000000000057</c:v>
                </c:pt>
                <c:pt idx="66">
                  <c:v>40</c:v>
                </c:pt>
                <c:pt idx="67">
                  <c:v>23.999999999999915</c:v>
                </c:pt>
                <c:pt idx="68">
                  <c:v>87.999999999999972</c:v>
                </c:pt>
                <c:pt idx="69">
                  <c:v>192.00000000000003</c:v>
                </c:pt>
                <c:pt idx="70">
                  <c:v>247.99999999999994</c:v>
                </c:pt>
                <c:pt idx="71">
                  <c:v>264.00000000000006</c:v>
                </c:pt>
                <c:pt idx="72">
                  <c:v>244.00000000000006</c:v>
                </c:pt>
                <c:pt idx="73">
                  <c:v>183.99999999999991</c:v>
                </c:pt>
                <c:pt idx="74">
                  <c:v>115.99999999999994</c:v>
                </c:pt>
                <c:pt idx="75">
                  <c:v>80</c:v>
                </c:pt>
                <c:pt idx="76">
                  <c:v>75.999999999999943</c:v>
                </c:pt>
                <c:pt idx="77">
                  <c:v>84.000000000000057</c:v>
                </c:pt>
                <c:pt idx="78">
                  <c:v>75.999999999999943</c:v>
                </c:pt>
                <c:pt idx="79">
                  <c:v>40</c:v>
                </c:pt>
                <c:pt idx="80">
                  <c:v>-11.999999999999886</c:v>
                </c:pt>
                <c:pt idx="81">
                  <c:v>-40</c:v>
                </c:pt>
                <c:pt idx="82">
                  <c:v>-68.000000000000114</c:v>
                </c:pt>
                <c:pt idx="83">
                  <c:v>-59.999999999999993</c:v>
                </c:pt>
                <c:pt idx="84">
                  <c:v>-23.999999999999773</c:v>
                </c:pt>
                <c:pt idx="85">
                  <c:v>-44.000000000000057</c:v>
                </c:pt>
                <c:pt idx="86">
                  <c:v>-56.000000000000227</c:v>
                </c:pt>
                <c:pt idx="87">
                  <c:v>-51.999999999999886</c:v>
                </c:pt>
                <c:pt idx="88">
                  <c:v>-43.999999999999773</c:v>
                </c:pt>
                <c:pt idx="89">
                  <c:v>-108.00000000000011</c:v>
                </c:pt>
                <c:pt idx="90">
                  <c:v>-276.00000000000006</c:v>
                </c:pt>
                <c:pt idx="91">
                  <c:v>-395.99999999999994</c:v>
                </c:pt>
                <c:pt idx="92">
                  <c:v>-412</c:v>
                </c:pt>
                <c:pt idx="93">
                  <c:v>-312.00000000000006</c:v>
                </c:pt>
                <c:pt idx="94">
                  <c:v>-200</c:v>
                </c:pt>
                <c:pt idx="95">
                  <c:v>-203.99999999999997</c:v>
                </c:pt>
                <c:pt idx="96">
                  <c:v>-248</c:v>
                </c:pt>
                <c:pt idx="97">
                  <c:v>-220</c:v>
                </c:pt>
                <c:pt idx="98">
                  <c:v>-143.99999999999997</c:v>
                </c:pt>
                <c:pt idx="99">
                  <c:v>-144</c:v>
                </c:pt>
                <c:pt idx="100">
                  <c:v>-88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8</c:v>
                </c:pt>
                <c:pt idx="139">
                  <c:v>76</c:v>
                </c:pt>
                <c:pt idx="140">
                  <c:v>235.99999999999997</c:v>
                </c:pt>
                <c:pt idx="141">
                  <c:v>391.99999999999994</c:v>
                </c:pt>
                <c:pt idx="142">
                  <c:v>411.99999999999994</c:v>
                </c:pt>
                <c:pt idx="143">
                  <c:v>287.99999999999994</c:v>
                </c:pt>
                <c:pt idx="144">
                  <c:v>140</c:v>
                </c:pt>
                <c:pt idx="145">
                  <c:v>76.000000000000085</c:v>
                </c:pt>
                <c:pt idx="146">
                  <c:v>116.00000000000009</c:v>
                </c:pt>
                <c:pt idx="147">
                  <c:v>183.99999999999991</c:v>
                </c:pt>
                <c:pt idx="148">
                  <c:v>195.99999999999994</c:v>
                </c:pt>
                <c:pt idx="149">
                  <c:v>152.00000000000003</c:v>
                </c:pt>
                <c:pt idx="150">
                  <c:v>84.000000000000057</c:v>
                </c:pt>
                <c:pt idx="151">
                  <c:v>7.9999999999999716</c:v>
                </c:pt>
                <c:pt idx="152">
                  <c:v>-104.00000000000006</c:v>
                </c:pt>
                <c:pt idx="153">
                  <c:v>-271.99999999999989</c:v>
                </c:pt>
                <c:pt idx="154">
                  <c:v>-395.99999999999994</c:v>
                </c:pt>
                <c:pt idx="155">
                  <c:v>-372</c:v>
                </c:pt>
                <c:pt idx="156">
                  <c:v>-212</c:v>
                </c:pt>
                <c:pt idx="157">
                  <c:v>-28.000000000000039</c:v>
                </c:pt>
                <c:pt idx="158">
                  <c:v>83.999999999999986</c:v>
                </c:pt>
                <c:pt idx="159">
                  <c:v>184</c:v>
                </c:pt>
                <c:pt idx="160">
                  <c:v>240.00000000000009</c:v>
                </c:pt>
                <c:pt idx="161">
                  <c:v>247.99999999999994</c:v>
                </c:pt>
                <c:pt idx="162">
                  <c:v>215.99999999999994</c:v>
                </c:pt>
                <c:pt idx="163">
                  <c:v>168.00000000000011</c:v>
                </c:pt>
                <c:pt idx="164">
                  <c:v>160</c:v>
                </c:pt>
                <c:pt idx="165">
                  <c:v>140</c:v>
                </c:pt>
                <c:pt idx="166">
                  <c:v>104.00000000000006</c:v>
                </c:pt>
                <c:pt idx="167">
                  <c:v>84.000000000000057</c:v>
                </c:pt>
                <c:pt idx="168">
                  <c:v>124.00000000000006</c:v>
                </c:pt>
                <c:pt idx="169">
                  <c:v>160</c:v>
                </c:pt>
                <c:pt idx="170">
                  <c:v>111.99999999999989</c:v>
                </c:pt>
                <c:pt idx="171">
                  <c:v>7.9999999999998295</c:v>
                </c:pt>
                <c:pt idx="172">
                  <c:v>-115.99999999999994</c:v>
                </c:pt>
                <c:pt idx="173">
                  <c:v>-255.99999999999991</c:v>
                </c:pt>
                <c:pt idx="174">
                  <c:v>-320</c:v>
                </c:pt>
                <c:pt idx="175">
                  <c:v>-227.99999999999994</c:v>
                </c:pt>
                <c:pt idx="176">
                  <c:v>-80</c:v>
                </c:pt>
                <c:pt idx="177">
                  <c:v>23.999999999999915</c:v>
                </c:pt>
                <c:pt idx="178">
                  <c:v>107.99999999999997</c:v>
                </c:pt>
                <c:pt idx="179">
                  <c:v>132.00000000000003</c:v>
                </c:pt>
                <c:pt idx="180">
                  <c:v>72.000000000000028</c:v>
                </c:pt>
                <c:pt idx="181">
                  <c:v>12.000000000000027</c:v>
                </c:pt>
                <c:pt idx="182">
                  <c:v>-16.000000000000085</c:v>
                </c:pt>
                <c:pt idx="183">
                  <c:v>-47.999999999999972</c:v>
                </c:pt>
                <c:pt idx="184">
                  <c:v>-123.99999999999991</c:v>
                </c:pt>
                <c:pt idx="185">
                  <c:v>-187.99999999999997</c:v>
                </c:pt>
                <c:pt idx="186">
                  <c:v>-204.00000000000006</c:v>
                </c:pt>
                <c:pt idx="187">
                  <c:v>-188.00000000000011</c:v>
                </c:pt>
                <c:pt idx="188">
                  <c:v>-155.99999999999991</c:v>
                </c:pt>
                <c:pt idx="189">
                  <c:v>-127.99999999999996</c:v>
                </c:pt>
                <c:pt idx="190">
                  <c:v>-104.00000000000006</c:v>
                </c:pt>
                <c:pt idx="191">
                  <c:v>-80</c:v>
                </c:pt>
                <c:pt idx="192">
                  <c:v>-63.999999999999979</c:v>
                </c:pt>
                <c:pt idx="193">
                  <c:v>-47.999999999999972</c:v>
                </c:pt>
                <c:pt idx="194">
                  <c:v>-28.000000000000039</c:v>
                </c:pt>
                <c:pt idx="195">
                  <c:v>-20</c:v>
                </c:pt>
                <c:pt idx="196">
                  <c:v>-7.9999999999999716</c:v>
                </c:pt>
                <c:pt idx="197">
                  <c:v>0</c:v>
                </c:pt>
                <c:pt idx="198">
                  <c:v>0</c:v>
                </c:pt>
                <c:pt idx="199">
                  <c:v>20</c:v>
                </c:pt>
                <c:pt idx="200">
                  <c:v>40</c:v>
                </c:pt>
                <c:pt idx="201">
                  <c:v>59.999999999999993</c:v>
                </c:pt>
                <c:pt idx="202">
                  <c:v>80</c:v>
                </c:pt>
                <c:pt idx="203">
                  <c:v>100</c:v>
                </c:pt>
                <c:pt idx="204">
                  <c:v>160</c:v>
                </c:pt>
                <c:pt idx="205">
                  <c:v>187.99999999999997</c:v>
                </c:pt>
                <c:pt idx="206">
                  <c:v>192.00000000000003</c:v>
                </c:pt>
                <c:pt idx="207">
                  <c:v>227.99999999999994</c:v>
                </c:pt>
                <c:pt idx="208">
                  <c:v>232</c:v>
                </c:pt>
                <c:pt idx="209">
                  <c:v>204.00000000000006</c:v>
                </c:pt>
                <c:pt idx="210">
                  <c:v>224.00000000000003</c:v>
                </c:pt>
                <c:pt idx="211">
                  <c:v>220</c:v>
                </c:pt>
                <c:pt idx="212">
                  <c:v>160</c:v>
                </c:pt>
                <c:pt idx="213">
                  <c:v>119.99999999999999</c:v>
                </c:pt>
                <c:pt idx="214">
                  <c:v>95.999999999999943</c:v>
                </c:pt>
                <c:pt idx="215">
                  <c:v>104.00000000000006</c:v>
                </c:pt>
                <c:pt idx="216">
                  <c:v>135.99999999999994</c:v>
                </c:pt>
                <c:pt idx="217">
                  <c:v>160</c:v>
                </c:pt>
                <c:pt idx="218">
                  <c:v>160</c:v>
                </c:pt>
                <c:pt idx="219">
                  <c:v>140</c:v>
                </c:pt>
                <c:pt idx="220">
                  <c:v>111.99999999999989</c:v>
                </c:pt>
                <c:pt idx="221">
                  <c:v>84.000000000000057</c:v>
                </c:pt>
                <c:pt idx="222">
                  <c:v>52.000000000000171</c:v>
                </c:pt>
                <c:pt idx="223">
                  <c:v>31.999999999999886</c:v>
                </c:pt>
                <c:pt idx="224">
                  <c:v>27.999999999999829</c:v>
                </c:pt>
                <c:pt idx="225">
                  <c:v>28.000000000000114</c:v>
                </c:pt>
                <c:pt idx="226">
                  <c:v>40</c:v>
                </c:pt>
                <c:pt idx="227">
                  <c:v>43.999999999999773</c:v>
                </c:pt>
                <c:pt idx="228">
                  <c:v>40</c:v>
                </c:pt>
                <c:pt idx="229">
                  <c:v>36.000000000000227</c:v>
                </c:pt>
                <c:pt idx="230">
                  <c:v>28.000000000000114</c:v>
                </c:pt>
                <c:pt idx="231">
                  <c:v>11.999999999999886</c:v>
                </c:pt>
                <c:pt idx="232">
                  <c:v>-11.999999999999886</c:v>
                </c:pt>
                <c:pt idx="233">
                  <c:v>-64.000000000000057</c:v>
                </c:pt>
                <c:pt idx="234">
                  <c:v>-132.00000000000017</c:v>
                </c:pt>
                <c:pt idx="235">
                  <c:v>-155.99999999999991</c:v>
                </c:pt>
                <c:pt idx="236">
                  <c:v>-124.00000000000006</c:v>
                </c:pt>
                <c:pt idx="237">
                  <c:v>-71.999999999999886</c:v>
                </c:pt>
                <c:pt idx="238">
                  <c:v>-55.999999999999943</c:v>
                </c:pt>
                <c:pt idx="239">
                  <c:v>-92.000000000000171</c:v>
                </c:pt>
                <c:pt idx="240">
                  <c:v>-164.00000000000006</c:v>
                </c:pt>
                <c:pt idx="241">
                  <c:v>-215.99999999999994</c:v>
                </c:pt>
                <c:pt idx="242">
                  <c:v>-191.99999999999989</c:v>
                </c:pt>
                <c:pt idx="243">
                  <c:v>-180</c:v>
                </c:pt>
                <c:pt idx="244">
                  <c:v>-195.99999999999994</c:v>
                </c:pt>
                <c:pt idx="245">
                  <c:v>-188.00000000000011</c:v>
                </c:pt>
                <c:pt idx="246">
                  <c:v>-224.00000000000003</c:v>
                </c:pt>
                <c:pt idx="247">
                  <c:v>-287.99999999999983</c:v>
                </c:pt>
                <c:pt idx="248">
                  <c:v>-272</c:v>
                </c:pt>
                <c:pt idx="249">
                  <c:v>-168.00000000000011</c:v>
                </c:pt>
                <c:pt idx="250">
                  <c:v>-72.000000000000028</c:v>
                </c:pt>
                <c:pt idx="251">
                  <c:v>-55.999999999999943</c:v>
                </c:pt>
                <c:pt idx="252">
                  <c:v>-80</c:v>
                </c:pt>
                <c:pt idx="253">
                  <c:v>-67.999999999999972</c:v>
                </c:pt>
                <c:pt idx="254">
                  <c:v>-23.999999999999915</c:v>
                </c:pt>
                <c:pt idx="255">
                  <c:v>-16.000000000000085</c:v>
                </c:pt>
                <c:pt idx="256">
                  <c:v>-84.000000000000057</c:v>
                </c:pt>
                <c:pt idx="257">
                  <c:v>-115.99999999999994</c:v>
                </c:pt>
                <c:pt idx="258">
                  <c:v>-11.999999999999957</c:v>
                </c:pt>
                <c:pt idx="259">
                  <c:v>135.99999999999994</c:v>
                </c:pt>
                <c:pt idx="260">
                  <c:v>208.00000000000003</c:v>
                </c:pt>
                <c:pt idx="261">
                  <c:v>212</c:v>
                </c:pt>
                <c:pt idx="262">
                  <c:v>203.99999999999991</c:v>
                </c:pt>
                <c:pt idx="263">
                  <c:v>220</c:v>
                </c:pt>
                <c:pt idx="264">
                  <c:v>272</c:v>
                </c:pt>
                <c:pt idx="265">
                  <c:v>296.00000000000011</c:v>
                </c:pt>
                <c:pt idx="266">
                  <c:v>260</c:v>
                </c:pt>
                <c:pt idx="267">
                  <c:v>187.9999999999998</c:v>
                </c:pt>
                <c:pt idx="268">
                  <c:v>155.99999999999991</c:v>
                </c:pt>
                <c:pt idx="269">
                  <c:v>144.00000000000006</c:v>
                </c:pt>
                <c:pt idx="270">
                  <c:v>119.99999999999999</c:v>
                </c:pt>
                <c:pt idx="271">
                  <c:v>64.000000000000057</c:v>
                </c:pt>
                <c:pt idx="272">
                  <c:v>-11.999999999999886</c:v>
                </c:pt>
                <c:pt idx="273">
                  <c:v>-28.000000000000114</c:v>
                </c:pt>
                <c:pt idx="274">
                  <c:v>-75.999999999999943</c:v>
                </c:pt>
                <c:pt idx="275">
                  <c:v>-180</c:v>
                </c:pt>
                <c:pt idx="276">
                  <c:v>-228.00000000000011</c:v>
                </c:pt>
                <c:pt idx="277">
                  <c:v>-255.99999999999991</c:v>
                </c:pt>
                <c:pt idx="278">
                  <c:v>-284.00000000000006</c:v>
                </c:pt>
                <c:pt idx="279">
                  <c:v>-355.99999999999994</c:v>
                </c:pt>
                <c:pt idx="280">
                  <c:v>-380</c:v>
                </c:pt>
                <c:pt idx="281">
                  <c:v>-212</c:v>
                </c:pt>
                <c:pt idx="282">
                  <c:v>59.999999999999993</c:v>
                </c:pt>
                <c:pt idx="283">
                  <c:v>256.00000000000006</c:v>
                </c:pt>
                <c:pt idx="284">
                  <c:v>292.00000000000006</c:v>
                </c:pt>
                <c:pt idx="285">
                  <c:v>300</c:v>
                </c:pt>
                <c:pt idx="286">
                  <c:v>287.99999999999994</c:v>
                </c:pt>
                <c:pt idx="287">
                  <c:v>264.00000000000006</c:v>
                </c:pt>
                <c:pt idx="288">
                  <c:v>264.00000000000006</c:v>
                </c:pt>
                <c:pt idx="289">
                  <c:v>263.99999999999977</c:v>
                </c:pt>
                <c:pt idx="290">
                  <c:v>208.00000000000011</c:v>
                </c:pt>
                <c:pt idx="291">
                  <c:v>100</c:v>
                </c:pt>
                <c:pt idx="292">
                  <c:v>0</c:v>
                </c:pt>
                <c:pt idx="293">
                  <c:v>-67.999999999999829</c:v>
                </c:pt>
                <c:pt idx="294">
                  <c:v>-76.000000000000227</c:v>
                </c:pt>
                <c:pt idx="295">
                  <c:v>-52.000000000000171</c:v>
                </c:pt>
                <c:pt idx="296">
                  <c:v>-23.999999999999773</c:v>
                </c:pt>
                <c:pt idx="297">
                  <c:v>0</c:v>
                </c:pt>
                <c:pt idx="298">
                  <c:v>15.999999999999943</c:v>
                </c:pt>
                <c:pt idx="299">
                  <c:v>20</c:v>
                </c:pt>
                <c:pt idx="300">
                  <c:v>7.9999999999998295</c:v>
                </c:pt>
                <c:pt idx="301">
                  <c:v>-7.9999999999998295</c:v>
                </c:pt>
                <c:pt idx="302">
                  <c:v>-27.999999999999829</c:v>
                </c:pt>
                <c:pt idx="303">
                  <c:v>-52.000000000000171</c:v>
                </c:pt>
                <c:pt idx="304">
                  <c:v>-72.000000000000171</c:v>
                </c:pt>
                <c:pt idx="305">
                  <c:v>-100</c:v>
                </c:pt>
                <c:pt idx="306">
                  <c:v>-119.99999999999999</c:v>
                </c:pt>
                <c:pt idx="307">
                  <c:v>-100</c:v>
                </c:pt>
                <c:pt idx="308">
                  <c:v>-59.999999999999993</c:v>
                </c:pt>
                <c:pt idx="309">
                  <c:v>-27.999999999999829</c:v>
                </c:pt>
                <c:pt idx="310">
                  <c:v>-23.999999999999773</c:v>
                </c:pt>
                <c:pt idx="311">
                  <c:v>-35.999999999999943</c:v>
                </c:pt>
                <c:pt idx="312">
                  <c:v>-48.000000000000107</c:v>
                </c:pt>
                <c:pt idx="313">
                  <c:v>-72.000000000000171</c:v>
                </c:pt>
                <c:pt idx="314">
                  <c:v>-100</c:v>
                </c:pt>
                <c:pt idx="315">
                  <c:v>-119.99999999999999</c:v>
                </c:pt>
                <c:pt idx="316">
                  <c:v>-119.99999999999999</c:v>
                </c:pt>
                <c:pt idx="317">
                  <c:v>-107.99999999999997</c:v>
                </c:pt>
                <c:pt idx="318">
                  <c:v>-119.99999999999999</c:v>
                </c:pt>
                <c:pt idx="319">
                  <c:v>-147.99999999999994</c:v>
                </c:pt>
                <c:pt idx="320">
                  <c:v>-155.99999999999991</c:v>
                </c:pt>
                <c:pt idx="321">
                  <c:v>-95.999999999999943</c:v>
                </c:pt>
                <c:pt idx="322">
                  <c:v>-48.000000000000107</c:v>
                </c:pt>
                <c:pt idx="323">
                  <c:v>-28.000000000000114</c:v>
                </c:pt>
                <c:pt idx="324">
                  <c:v>-23.999999999999915</c:v>
                </c:pt>
                <c:pt idx="325">
                  <c:v>-40</c:v>
                </c:pt>
                <c:pt idx="326">
                  <c:v>-16.000000000000085</c:v>
                </c:pt>
                <c:pt idx="327">
                  <c:v>-11.999999999999886</c:v>
                </c:pt>
                <c:pt idx="328">
                  <c:v>-23.999999999999915</c:v>
                </c:pt>
                <c:pt idx="329">
                  <c:v>-124.00000000000006</c:v>
                </c:pt>
                <c:pt idx="330">
                  <c:v>-232</c:v>
                </c:pt>
                <c:pt idx="331">
                  <c:v>-144.00000000000006</c:v>
                </c:pt>
                <c:pt idx="332">
                  <c:v>-32.000000000000028</c:v>
                </c:pt>
                <c:pt idx="333">
                  <c:v>-39.999999999999929</c:v>
                </c:pt>
                <c:pt idx="334">
                  <c:v>-43.999999999999986</c:v>
                </c:pt>
                <c:pt idx="335">
                  <c:v>-36.000000000000014</c:v>
                </c:pt>
                <c:pt idx="336">
                  <c:v>-43.999999999999986</c:v>
                </c:pt>
                <c:pt idx="337">
                  <c:v>-27.999999999999972</c:v>
                </c:pt>
                <c:pt idx="338">
                  <c:v>0</c:v>
                </c:pt>
                <c:pt idx="339">
                  <c:v>43.999999999999986</c:v>
                </c:pt>
                <c:pt idx="340">
                  <c:v>132.00000000000003</c:v>
                </c:pt>
                <c:pt idx="341">
                  <c:v>228.00000000000003</c:v>
                </c:pt>
                <c:pt idx="342">
                  <c:v>252.00000000000003</c:v>
                </c:pt>
                <c:pt idx="343">
                  <c:v>155.99999999999991</c:v>
                </c:pt>
                <c:pt idx="344">
                  <c:v>47.999999999999972</c:v>
                </c:pt>
                <c:pt idx="345">
                  <c:v>20</c:v>
                </c:pt>
                <c:pt idx="346">
                  <c:v>43.999999999999915</c:v>
                </c:pt>
                <c:pt idx="347">
                  <c:v>44.000000000000057</c:v>
                </c:pt>
                <c:pt idx="348">
                  <c:v>28.000000000000114</c:v>
                </c:pt>
                <c:pt idx="349">
                  <c:v>43.999999999999915</c:v>
                </c:pt>
                <c:pt idx="350">
                  <c:v>40</c:v>
                </c:pt>
                <c:pt idx="351">
                  <c:v>20</c:v>
                </c:pt>
                <c:pt idx="352">
                  <c:v>0</c:v>
                </c:pt>
                <c:pt idx="353">
                  <c:v>-7.9999999999999716</c:v>
                </c:pt>
                <c:pt idx="354">
                  <c:v>-8.0000000000001137</c:v>
                </c:pt>
                <c:pt idx="355">
                  <c:v>-4.0000000000000568</c:v>
                </c:pt>
                <c:pt idx="356">
                  <c:v>8.0000000000001137</c:v>
                </c:pt>
                <c:pt idx="357">
                  <c:v>12.000000000000027</c:v>
                </c:pt>
                <c:pt idx="358">
                  <c:v>-4.0000000000000568</c:v>
                </c:pt>
                <c:pt idx="359">
                  <c:v>-52.000000000000028</c:v>
                </c:pt>
                <c:pt idx="360">
                  <c:v>-119.99999999999999</c:v>
                </c:pt>
                <c:pt idx="361">
                  <c:v>-147.99999999999994</c:v>
                </c:pt>
                <c:pt idx="362">
                  <c:v>-124.00000000000006</c:v>
                </c:pt>
                <c:pt idx="363">
                  <c:v>-83.999999999999915</c:v>
                </c:pt>
                <c:pt idx="364">
                  <c:v>-47.999999999999972</c:v>
                </c:pt>
                <c:pt idx="365">
                  <c:v>-16.000000000000085</c:v>
                </c:pt>
                <c:pt idx="366">
                  <c:v>4.0000000000000568</c:v>
                </c:pt>
                <c:pt idx="367">
                  <c:v>20</c:v>
                </c:pt>
                <c:pt idx="368">
                  <c:v>52.000000000000028</c:v>
                </c:pt>
                <c:pt idx="369">
                  <c:v>92.000000000000028</c:v>
                </c:pt>
                <c:pt idx="370">
                  <c:v>87.999999999999972</c:v>
                </c:pt>
                <c:pt idx="371">
                  <c:v>40</c:v>
                </c:pt>
                <c:pt idx="372">
                  <c:v>-20</c:v>
                </c:pt>
                <c:pt idx="373">
                  <c:v>-127.99999999999996</c:v>
                </c:pt>
                <c:pt idx="374">
                  <c:v>-244.00000000000006</c:v>
                </c:pt>
                <c:pt idx="375">
                  <c:v>-276</c:v>
                </c:pt>
                <c:pt idx="376">
                  <c:v>-231.99999999999994</c:v>
                </c:pt>
                <c:pt idx="377">
                  <c:v>-168.00000000000006</c:v>
                </c:pt>
                <c:pt idx="378">
                  <c:v>-119.99999999999999</c:v>
                </c:pt>
                <c:pt idx="379">
                  <c:v>-87.999999999999972</c:v>
                </c:pt>
                <c:pt idx="380">
                  <c:v>-68</c:v>
                </c:pt>
                <c:pt idx="381">
                  <c:v>-76.000000000000014</c:v>
                </c:pt>
                <c:pt idx="382">
                  <c:v>-92</c:v>
                </c:pt>
                <c:pt idx="383">
                  <c:v>-95.999999999999972</c:v>
                </c:pt>
                <c:pt idx="384">
                  <c:v>-104.00000000000001</c:v>
                </c:pt>
                <c:pt idx="385">
                  <c:v>-112</c:v>
                </c:pt>
                <c:pt idx="386">
                  <c:v>-92</c:v>
                </c:pt>
                <c:pt idx="387">
                  <c:v>-36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20</c:v>
                </c:pt>
                <c:pt idx="393">
                  <c:v>84</c:v>
                </c:pt>
                <c:pt idx="394">
                  <c:v>172</c:v>
                </c:pt>
                <c:pt idx="395">
                  <c:v>248.00000000000006</c:v>
                </c:pt>
                <c:pt idx="396">
                  <c:v>300</c:v>
                </c:pt>
                <c:pt idx="397">
                  <c:v>332.00000000000006</c:v>
                </c:pt>
                <c:pt idx="398">
                  <c:v>343.99999999999994</c:v>
                </c:pt>
                <c:pt idx="399">
                  <c:v>303.99999999999989</c:v>
                </c:pt>
                <c:pt idx="400">
                  <c:v>188.00000000000011</c:v>
                </c:pt>
                <c:pt idx="401">
                  <c:v>56.000000000000078</c:v>
                </c:pt>
                <c:pt idx="402">
                  <c:v>-28.000000000000114</c:v>
                </c:pt>
                <c:pt idx="403">
                  <c:v>-92.000000000000028</c:v>
                </c:pt>
                <c:pt idx="404">
                  <c:v>-131.99999999999989</c:v>
                </c:pt>
                <c:pt idx="405">
                  <c:v>-124.00000000000006</c:v>
                </c:pt>
                <c:pt idx="406">
                  <c:v>-116.00000000000009</c:v>
                </c:pt>
                <c:pt idx="407">
                  <c:v>-127.99999999999996</c:v>
                </c:pt>
                <c:pt idx="408">
                  <c:v>-135.99999999999994</c:v>
                </c:pt>
                <c:pt idx="409">
                  <c:v>-112.00000000000001</c:v>
                </c:pt>
                <c:pt idx="410">
                  <c:v>-56.000000000000007</c:v>
                </c:pt>
                <c:pt idx="411">
                  <c:v>-7.9999999999999716</c:v>
                </c:pt>
                <c:pt idx="412">
                  <c:v>11.999999999999957</c:v>
                </c:pt>
                <c:pt idx="413">
                  <c:v>20</c:v>
                </c:pt>
                <c:pt idx="414">
                  <c:v>28.000000000000039</c:v>
                </c:pt>
                <c:pt idx="415">
                  <c:v>56.000000000000007</c:v>
                </c:pt>
                <c:pt idx="416">
                  <c:v>99.999999999999929</c:v>
                </c:pt>
                <c:pt idx="417">
                  <c:v>111.99999999999996</c:v>
                </c:pt>
                <c:pt idx="418">
                  <c:v>68.000000000000114</c:v>
                </c:pt>
                <c:pt idx="419">
                  <c:v>4.0000000000000568</c:v>
                </c:pt>
                <c:pt idx="420">
                  <c:v>-59.999999999999993</c:v>
                </c:pt>
                <c:pt idx="421">
                  <c:v>-87.999999999999972</c:v>
                </c:pt>
                <c:pt idx="422">
                  <c:v>-56.000000000000078</c:v>
                </c:pt>
                <c:pt idx="423">
                  <c:v>-8.0000000000001137</c:v>
                </c:pt>
                <c:pt idx="424">
                  <c:v>40</c:v>
                </c:pt>
                <c:pt idx="425">
                  <c:v>108.00000000000011</c:v>
                </c:pt>
                <c:pt idx="426">
                  <c:v>216.00000000000006</c:v>
                </c:pt>
                <c:pt idx="427">
                  <c:v>331.99999999999989</c:v>
                </c:pt>
                <c:pt idx="428">
                  <c:v>360</c:v>
                </c:pt>
                <c:pt idx="429">
                  <c:v>239.99999999999997</c:v>
                </c:pt>
                <c:pt idx="430">
                  <c:v>75.999999999999943</c:v>
                </c:pt>
                <c:pt idx="431">
                  <c:v>-24.000000000000053</c:v>
                </c:pt>
                <c:pt idx="432">
                  <c:v>-64.000000000000057</c:v>
                </c:pt>
                <c:pt idx="433">
                  <c:v>-59.999999999999858</c:v>
                </c:pt>
                <c:pt idx="434">
                  <c:v>-31.999999999999886</c:v>
                </c:pt>
                <c:pt idx="435">
                  <c:v>-27.999999999999972</c:v>
                </c:pt>
                <c:pt idx="436">
                  <c:v>-76.000000000000085</c:v>
                </c:pt>
                <c:pt idx="437">
                  <c:v>-156.00000000000009</c:v>
                </c:pt>
                <c:pt idx="438">
                  <c:v>-247.99999999999994</c:v>
                </c:pt>
                <c:pt idx="439">
                  <c:v>-340</c:v>
                </c:pt>
                <c:pt idx="440">
                  <c:v>-404</c:v>
                </c:pt>
                <c:pt idx="441">
                  <c:v>-420</c:v>
                </c:pt>
                <c:pt idx="442">
                  <c:v>-364.00000000000006</c:v>
                </c:pt>
                <c:pt idx="443">
                  <c:v>-256</c:v>
                </c:pt>
                <c:pt idx="444">
                  <c:v>-143.99999999999997</c:v>
                </c:pt>
                <c:pt idx="445">
                  <c:v>-52</c:v>
                </c:pt>
                <c:pt idx="446">
                  <c:v>-8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20</c:v>
                </c:pt>
                <c:pt idx="513">
                  <c:v>100</c:v>
                </c:pt>
                <c:pt idx="514">
                  <c:v>243.99999999999997</c:v>
                </c:pt>
                <c:pt idx="515">
                  <c:v>372</c:v>
                </c:pt>
                <c:pt idx="516">
                  <c:v>408</c:v>
                </c:pt>
                <c:pt idx="517">
                  <c:v>348</c:v>
                </c:pt>
                <c:pt idx="518">
                  <c:v>203.99999999999991</c:v>
                </c:pt>
                <c:pt idx="519">
                  <c:v>55.999999999999943</c:v>
                </c:pt>
                <c:pt idx="520">
                  <c:v>-23.999999999999915</c:v>
                </c:pt>
                <c:pt idx="521">
                  <c:v>-63.999999999999915</c:v>
                </c:pt>
                <c:pt idx="522">
                  <c:v>-84.000000000000057</c:v>
                </c:pt>
                <c:pt idx="523">
                  <c:v>-100</c:v>
                </c:pt>
                <c:pt idx="524">
                  <c:v>-147.99999999999994</c:v>
                </c:pt>
                <c:pt idx="525">
                  <c:v>-236</c:v>
                </c:pt>
                <c:pt idx="526">
                  <c:v>-316</c:v>
                </c:pt>
                <c:pt idx="527">
                  <c:v>-316</c:v>
                </c:pt>
                <c:pt idx="528">
                  <c:v>-223.99999999999997</c:v>
                </c:pt>
                <c:pt idx="529">
                  <c:v>-119.99999999999999</c:v>
                </c:pt>
                <c:pt idx="530">
                  <c:v>-80</c:v>
                </c:pt>
                <c:pt idx="531">
                  <c:v>-40</c:v>
                </c:pt>
                <c:pt idx="532">
                  <c:v>0</c:v>
                </c:pt>
                <c:pt idx="533">
                  <c:v>8</c:v>
                </c:pt>
                <c:pt idx="534">
                  <c:v>48</c:v>
                </c:pt>
                <c:pt idx="535">
                  <c:v>119.99999999999999</c:v>
                </c:pt>
                <c:pt idx="536">
                  <c:v>160</c:v>
                </c:pt>
                <c:pt idx="537">
                  <c:v>199.99999999999997</c:v>
                </c:pt>
                <c:pt idx="538">
                  <c:v>312</c:v>
                </c:pt>
                <c:pt idx="539">
                  <c:v>424</c:v>
                </c:pt>
                <c:pt idx="540">
                  <c:v>404.00000000000006</c:v>
                </c:pt>
                <c:pt idx="541">
                  <c:v>227.99999999999994</c:v>
                </c:pt>
                <c:pt idx="542">
                  <c:v>55.999999999999943</c:v>
                </c:pt>
                <c:pt idx="543">
                  <c:v>-7.9999999999999716</c:v>
                </c:pt>
                <c:pt idx="544">
                  <c:v>-35.999999999999943</c:v>
                </c:pt>
                <c:pt idx="545">
                  <c:v>-80</c:v>
                </c:pt>
                <c:pt idx="546">
                  <c:v>-140</c:v>
                </c:pt>
                <c:pt idx="547">
                  <c:v>-152.00000000000003</c:v>
                </c:pt>
                <c:pt idx="548">
                  <c:v>-116.00000000000009</c:v>
                </c:pt>
                <c:pt idx="549">
                  <c:v>-87.999999999999972</c:v>
                </c:pt>
                <c:pt idx="550">
                  <c:v>-71.999999999999957</c:v>
                </c:pt>
                <c:pt idx="551">
                  <c:v>-64.000000000000057</c:v>
                </c:pt>
                <c:pt idx="552">
                  <c:v>-43.999999999999986</c:v>
                </c:pt>
                <c:pt idx="553">
                  <c:v>-40</c:v>
                </c:pt>
                <c:pt idx="554">
                  <c:v>-40</c:v>
                </c:pt>
                <c:pt idx="555">
                  <c:v>-23.999999999999986</c:v>
                </c:pt>
                <c:pt idx="556">
                  <c:v>-8.0000000000000426</c:v>
                </c:pt>
                <c:pt idx="557">
                  <c:v>8.0000000000000426</c:v>
                </c:pt>
                <c:pt idx="558">
                  <c:v>28.000000000000039</c:v>
                </c:pt>
                <c:pt idx="559">
                  <c:v>47.999999999999972</c:v>
                </c:pt>
                <c:pt idx="560">
                  <c:v>107.99999999999997</c:v>
                </c:pt>
                <c:pt idx="561">
                  <c:v>100</c:v>
                </c:pt>
                <c:pt idx="562">
                  <c:v>20</c:v>
                </c:pt>
                <c:pt idx="563">
                  <c:v>0</c:v>
                </c:pt>
                <c:pt idx="564">
                  <c:v>-63.999999999999979</c:v>
                </c:pt>
                <c:pt idx="565">
                  <c:v>-276</c:v>
                </c:pt>
                <c:pt idx="566">
                  <c:v>-424</c:v>
                </c:pt>
                <c:pt idx="567">
                  <c:v>-404</c:v>
                </c:pt>
                <c:pt idx="568">
                  <c:v>-192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40</c:v>
                </c:pt>
                <c:pt idx="602">
                  <c:v>84</c:v>
                </c:pt>
                <c:pt idx="603">
                  <c:v>152</c:v>
                </c:pt>
                <c:pt idx="604">
                  <c:v>280</c:v>
                </c:pt>
                <c:pt idx="605">
                  <c:v>375.99999999999994</c:v>
                </c:pt>
                <c:pt idx="606">
                  <c:v>428</c:v>
                </c:pt>
                <c:pt idx="607">
                  <c:v>452</c:v>
                </c:pt>
                <c:pt idx="608">
                  <c:v>427.99999999999994</c:v>
                </c:pt>
                <c:pt idx="609">
                  <c:v>371.99999999999989</c:v>
                </c:pt>
                <c:pt idx="610">
                  <c:v>331.99999999999989</c:v>
                </c:pt>
                <c:pt idx="611">
                  <c:v>324.00000000000006</c:v>
                </c:pt>
                <c:pt idx="612">
                  <c:v>304.00000000000006</c:v>
                </c:pt>
                <c:pt idx="613">
                  <c:v>215.99999999999994</c:v>
                </c:pt>
                <c:pt idx="614">
                  <c:v>92.000000000000171</c:v>
                </c:pt>
                <c:pt idx="615">
                  <c:v>8.0000000000001137</c:v>
                </c:pt>
                <c:pt idx="616">
                  <c:v>-12.000000000000171</c:v>
                </c:pt>
                <c:pt idx="617">
                  <c:v>-11.999999999999886</c:v>
                </c:pt>
                <c:pt idx="618">
                  <c:v>-24.000000000000053</c:v>
                </c:pt>
                <c:pt idx="619">
                  <c:v>-48.000000000000107</c:v>
                </c:pt>
                <c:pt idx="620">
                  <c:v>-75.999999999999943</c:v>
                </c:pt>
                <c:pt idx="621">
                  <c:v>-84.000000000000057</c:v>
                </c:pt>
                <c:pt idx="622">
                  <c:v>-59.999999999999993</c:v>
                </c:pt>
                <c:pt idx="623">
                  <c:v>-24.000000000000053</c:v>
                </c:pt>
                <c:pt idx="624">
                  <c:v>4.0000000000000568</c:v>
                </c:pt>
                <c:pt idx="625">
                  <c:v>32.000000000000171</c:v>
                </c:pt>
                <c:pt idx="626">
                  <c:v>48.000000000000107</c:v>
                </c:pt>
                <c:pt idx="627">
                  <c:v>35.999999999999943</c:v>
                </c:pt>
                <c:pt idx="628">
                  <c:v>11.999999999999886</c:v>
                </c:pt>
                <c:pt idx="629">
                  <c:v>0</c:v>
                </c:pt>
                <c:pt idx="630">
                  <c:v>4.0000000000000568</c:v>
                </c:pt>
                <c:pt idx="631">
                  <c:v>28.000000000000114</c:v>
                </c:pt>
                <c:pt idx="632">
                  <c:v>64.000000000000057</c:v>
                </c:pt>
                <c:pt idx="633">
                  <c:v>87.999999999999829</c:v>
                </c:pt>
                <c:pt idx="634">
                  <c:v>103.99999999999977</c:v>
                </c:pt>
                <c:pt idx="635">
                  <c:v>108.00000000000011</c:v>
                </c:pt>
                <c:pt idx="636">
                  <c:v>92.000000000000171</c:v>
                </c:pt>
                <c:pt idx="637">
                  <c:v>55.999999999999943</c:v>
                </c:pt>
                <c:pt idx="638">
                  <c:v>15.999999999999943</c:v>
                </c:pt>
                <c:pt idx="639">
                  <c:v>-4.0000000000000568</c:v>
                </c:pt>
                <c:pt idx="640">
                  <c:v>-11.999999999999886</c:v>
                </c:pt>
                <c:pt idx="641">
                  <c:v>-11.999999999999886</c:v>
                </c:pt>
                <c:pt idx="642">
                  <c:v>15.999999999999943</c:v>
                </c:pt>
                <c:pt idx="643">
                  <c:v>67.999999999999829</c:v>
                </c:pt>
                <c:pt idx="644">
                  <c:v>84.000000000000057</c:v>
                </c:pt>
                <c:pt idx="645">
                  <c:v>48.000000000000107</c:v>
                </c:pt>
                <c:pt idx="646">
                  <c:v>27.999999999999829</c:v>
                </c:pt>
                <c:pt idx="647">
                  <c:v>31.999999999999886</c:v>
                </c:pt>
                <c:pt idx="648">
                  <c:v>32.000000000000171</c:v>
                </c:pt>
                <c:pt idx="649">
                  <c:v>24.000000000000053</c:v>
                </c:pt>
                <c:pt idx="650">
                  <c:v>3.9999999999997726</c:v>
                </c:pt>
                <c:pt idx="651">
                  <c:v>-35.999999999999943</c:v>
                </c:pt>
                <c:pt idx="652">
                  <c:v>-103.99999999999977</c:v>
                </c:pt>
                <c:pt idx="653">
                  <c:v>-155.99999999999991</c:v>
                </c:pt>
                <c:pt idx="654">
                  <c:v>-164.00000000000006</c:v>
                </c:pt>
                <c:pt idx="655">
                  <c:v>-195.99999999999994</c:v>
                </c:pt>
                <c:pt idx="656">
                  <c:v>-275.99999999999994</c:v>
                </c:pt>
                <c:pt idx="657">
                  <c:v>-320</c:v>
                </c:pt>
                <c:pt idx="658">
                  <c:v>-268.00000000000011</c:v>
                </c:pt>
                <c:pt idx="659">
                  <c:v>-196.00000000000023</c:v>
                </c:pt>
                <c:pt idx="660">
                  <c:v>-220</c:v>
                </c:pt>
                <c:pt idx="661">
                  <c:v>-331.99999999999989</c:v>
                </c:pt>
                <c:pt idx="662">
                  <c:v>-412</c:v>
                </c:pt>
                <c:pt idx="663">
                  <c:v>-423.99999999999994</c:v>
                </c:pt>
                <c:pt idx="664">
                  <c:v>-304</c:v>
                </c:pt>
                <c:pt idx="665">
                  <c:v>-136</c:v>
                </c:pt>
                <c:pt idx="666">
                  <c:v>-23.999999999999986</c:v>
                </c:pt>
                <c:pt idx="667">
                  <c:v>80</c:v>
                </c:pt>
                <c:pt idx="668">
                  <c:v>260</c:v>
                </c:pt>
                <c:pt idx="669">
                  <c:v>368</c:v>
                </c:pt>
                <c:pt idx="670">
                  <c:v>360</c:v>
                </c:pt>
                <c:pt idx="671">
                  <c:v>352</c:v>
                </c:pt>
                <c:pt idx="672">
                  <c:v>239.99999999999997</c:v>
                </c:pt>
                <c:pt idx="673">
                  <c:v>160</c:v>
                </c:pt>
                <c:pt idx="674">
                  <c:v>160</c:v>
                </c:pt>
                <c:pt idx="675">
                  <c:v>160</c:v>
                </c:pt>
                <c:pt idx="676">
                  <c:v>91.999999999999886</c:v>
                </c:pt>
                <c:pt idx="677">
                  <c:v>20</c:v>
                </c:pt>
                <c:pt idx="678">
                  <c:v>-51.999999999999886</c:v>
                </c:pt>
                <c:pt idx="679">
                  <c:v>-191.99999999999989</c:v>
                </c:pt>
                <c:pt idx="680">
                  <c:v>-287.99999999999994</c:v>
                </c:pt>
                <c:pt idx="681">
                  <c:v>-344.00000000000006</c:v>
                </c:pt>
                <c:pt idx="682">
                  <c:v>-360</c:v>
                </c:pt>
                <c:pt idx="683">
                  <c:v>-239.99999999999997</c:v>
                </c:pt>
                <c:pt idx="684">
                  <c:v>-156.00000000000009</c:v>
                </c:pt>
                <c:pt idx="685">
                  <c:v>-88.000000000000114</c:v>
                </c:pt>
                <c:pt idx="686">
                  <c:v>96.000000000000085</c:v>
                </c:pt>
                <c:pt idx="687">
                  <c:v>200</c:v>
                </c:pt>
                <c:pt idx="688">
                  <c:v>183.99999999999991</c:v>
                </c:pt>
                <c:pt idx="689">
                  <c:v>180</c:v>
                </c:pt>
                <c:pt idx="690">
                  <c:v>176.00000000000009</c:v>
                </c:pt>
                <c:pt idx="691">
                  <c:v>100</c:v>
                </c:pt>
                <c:pt idx="692">
                  <c:v>32.000000000000028</c:v>
                </c:pt>
                <c:pt idx="693">
                  <c:v>36.000000000000085</c:v>
                </c:pt>
                <c:pt idx="694">
                  <c:v>64.000000000000057</c:v>
                </c:pt>
                <c:pt idx="695">
                  <c:v>56.000000000000078</c:v>
                </c:pt>
                <c:pt idx="696">
                  <c:v>-12.000000000000171</c:v>
                </c:pt>
                <c:pt idx="697">
                  <c:v>-196.00000000000006</c:v>
                </c:pt>
                <c:pt idx="698">
                  <c:v>-263.99999999999989</c:v>
                </c:pt>
                <c:pt idx="699">
                  <c:v>-207.99999999999997</c:v>
                </c:pt>
                <c:pt idx="700">
                  <c:v>-160</c:v>
                </c:pt>
                <c:pt idx="701">
                  <c:v>-76.000000000000085</c:v>
                </c:pt>
                <c:pt idx="702">
                  <c:v>-32.000000000000028</c:v>
                </c:pt>
                <c:pt idx="703">
                  <c:v>-7.9999999999999716</c:v>
                </c:pt>
                <c:pt idx="704">
                  <c:v>-4.0000000000000568</c:v>
                </c:pt>
                <c:pt idx="705">
                  <c:v>-44.000000000000057</c:v>
                </c:pt>
                <c:pt idx="706">
                  <c:v>-119.99999999999999</c:v>
                </c:pt>
                <c:pt idx="707">
                  <c:v>-191.99999999999994</c:v>
                </c:pt>
                <c:pt idx="708">
                  <c:v>-203.99999999999991</c:v>
                </c:pt>
                <c:pt idx="709">
                  <c:v>-123.99999999999997</c:v>
                </c:pt>
                <c:pt idx="710">
                  <c:v>15.999999999999943</c:v>
                </c:pt>
                <c:pt idx="711">
                  <c:v>204.00000000000006</c:v>
                </c:pt>
                <c:pt idx="712">
                  <c:v>316.00000000000011</c:v>
                </c:pt>
                <c:pt idx="713">
                  <c:v>187.99999999999997</c:v>
                </c:pt>
                <c:pt idx="714">
                  <c:v>3.9999999999999147</c:v>
                </c:pt>
                <c:pt idx="715">
                  <c:v>-132.00000000000003</c:v>
                </c:pt>
                <c:pt idx="716">
                  <c:v>-291.99999999999994</c:v>
                </c:pt>
                <c:pt idx="717">
                  <c:v>-260</c:v>
                </c:pt>
                <c:pt idx="718">
                  <c:v>-76.000000000000014</c:v>
                </c:pt>
                <c:pt idx="719">
                  <c:v>40</c:v>
                </c:pt>
                <c:pt idx="720">
                  <c:v>160</c:v>
                </c:pt>
                <c:pt idx="721">
                  <c:v>220</c:v>
                </c:pt>
                <c:pt idx="722">
                  <c:v>184.00000000000006</c:v>
                </c:pt>
                <c:pt idx="723">
                  <c:v>160</c:v>
                </c:pt>
                <c:pt idx="724">
                  <c:v>135.99999999999994</c:v>
                </c:pt>
                <c:pt idx="725">
                  <c:v>164.00000000000006</c:v>
                </c:pt>
                <c:pt idx="726">
                  <c:v>235.99999999999994</c:v>
                </c:pt>
                <c:pt idx="727">
                  <c:v>327.99999999999977</c:v>
                </c:pt>
                <c:pt idx="728">
                  <c:v>315.99999999999994</c:v>
                </c:pt>
                <c:pt idx="729">
                  <c:v>216.00000000000023</c:v>
                </c:pt>
                <c:pt idx="730">
                  <c:v>152.00000000000017</c:v>
                </c:pt>
                <c:pt idx="731">
                  <c:v>67.999999999999829</c:v>
                </c:pt>
                <c:pt idx="732">
                  <c:v>15.999999999999943</c:v>
                </c:pt>
                <c:pt idx="733">
                  <c:v>12.000000000000171</c:v>
                </c:pt>
                <c:pt idx="734">
                  <c:v>15.999999999999943</c:v>
                </c:pt>
                <c:pt idx="735">
                  <c:v>20</c:v>
                </c:pt>
                <c:pt idx="736">
                  <c:v>28.000000000000114</c:v>
                </c:pt>
                <c:pt idx="737">
                  <c:v>40</c:v>
                </c:pt>
                <c:pt idx="738">
                  <c:v>35.999999999999943</c:v>
                </c:pt>
                <c:pt idx="739">
                  <c:v>15.999999999999943</c:v>
                </c:pt>
                <c:pt idx="740">
                  <c:v>51.999999999999886</c:v>
                </c:pt>
                <c:pt idx="741">
                  <c:v>91.999999999999886</c:v>
                </c:pt>
                <c:pt idx="742">
                  <c:v>76.000000000000227</c:v>
                </c:pt>
                <c:pt idx="743">
                  <c:v>35.999999999999943</c:v>
                </c:pt>
                <c:pt idx="744">
                  <c:v>7.9999999999998295</c:v>
                </c:pt>
                <c:pt idx="745">
                  <c:v>4.0000000000000568</c:v>
                </c:pt>
                <c:pt idx="746">
                  <c:v>4.0000000000000568</c:v>
                </c:pt>
                <c:pt idx="747">
                  <c:v>20</c:v>
                </c:pt>
                <c:pt idx="748">
                  <c:v>44.000000000000057</c:v>
                </c:pt>
                <c:pt idx="749">
                  <c:v>59.999999999999993</c:v>
                </c:pt>
                <c:pt idx="750">
                  <c:v>47.999999999999829</c:v>
                </c:pt>
                <c:pt idx="751">
                  <c:v>15.999999999999943</c:v>
                </c:pt>
                <c:pt idx="752">
                  <c:v>-3.9999999999997726</c:v>
                </c:pt>
                <c:pt idx="753">
                  <c:v>-20</c:v>
                </c:pt>
                <c:pt idx="754">
                  <c:v>-48.000000000000107</c:v>
                </c:pt>
                <c:pt idx="755">
                  <c:v>-67.999999999999829</c:v>
                </c:pt>
                <c:pt idx="756">
                  <c:v>-88.000000000000114</c:v>
                </c:pt>
                <c:pt idx="757">
                  <c:v>-155.99999999999991</c:v>
                </c:pt>
                <c:pt idx="758">
                  <c:v>-280</c:v>
                </c:pt>
                <c:pt idx="759">
                  <c:v>-384.00000000000006</c:v>
                </c:pt>
                <c:pt idx="760">
                  <c:v>-411.99999999999989</c:v>
                </c:pt>
                <c:pt idx="761">
                  <c:v>-416.00000000000006</c:v>
                </c:pt>
                <c:pt idx="762">
                  <c:v>-424</c:v>
                </c:pt>
                <c:pt idx="763">
                  <c:v>-375.99999999999994</c:v>
                </c:pt>
                <c:pt idx="764">
                  <c:v>-255.99999999999991</c:v>
                </c:pt>
                <c:pt idx="765">
                  <c:v>-59.999999999999993</c:v>
                </c:pt>
                <c:pt idx="766">
                  <c:v>160</c:v>
                </c:pt>
                <c:pt idx="767">
                  <c:v>252.00000000000003</c:v>
                </c:pt>
                <c:pt idx="768">
                  <c:v>255.99999999999991</c:v>
                </c:pt>
                <c:pt idx="769">
                  <c:v>260</c:v>
                </c:pt>
                <c:pt idx="770">
                  <c:v>308.00000000000011</c:v>
                </c:pt>
                <c:pt idx="771">
                  <c:v>387.99999999999983</c:v>
                </c:pt>
                <c:pt idx="772">
                  <c:v>391.99999999999989</c:v>
                </c:pt>
                <c:pt idx="773">
                  <c:v>368.00000000000011</c:v>
                </c:pt>
                <c:pt idx="774">
                  <c:v>304.00000000000006</c:v>
                </c:pt>
                <c:pt idx="775">
                  <c:v>255.99999999999991</c:v>
                </c:pt>
                <c:pt idx="776">
                  <c:v>264.00000000000006</c:v>
                </c:pt>
                <c:pt idx="777">
                  <c:v>215.99999999999994</c:v>
                </c:pt>
                <c:pt idx="778">
                  <c:v>160</c:v>
                </c:pt>
                <c:pt idx="779">
                  <c:v>140</c:v>
                </c:pt>
                <c:pt idx="780">
                  <c:v>119.99999999999999</c:v>
                </c:pt>
                <c:pt idx="781">
                  <c:v>92.000000000000171</c:v>
                </c:pt>
                <c:pt idx="782">
                  <c:v>67.999999999999829</c:v>
                </c:pt>
                <c:pt idx="783">
                  <c:v>47.999999999999829</c:v>
                </c:pt>
                <c:pt idx="784">
                  <c:v>32.000000000000171</c:v>
                </c:pt>
                <c:pt idx="785">
                  <c:v>28.000000000000114</c:v>
                </c:pt>
                <c:pt idx="786">
                  <c:v>44.000000000000057</c:v>
                </c:pt>
                <c:pt idx="787">
                  <c:v>48.000000000000107</c:v>
                </c:pt>
                <c:pt idx="788">
                  <c:v>23.999999999999773</c:v>
                </c:pt>
                <c:pt idx="789">
                  <c:v>3.9999999999997726</c:v>
                </c:pt>
                <c:pt idx="790">
                  <c:v>4.0000000000003411</c:v>
                </c:pt>
                <c:pt idx="791">
                  <c:v>16.000000000000227</c:v>
                </c:pt>
                <c:pt idx="792">
                  <c:v>23.999999999999773</c:v>
                </c:pt>
                <c:pt idx="793">
                  <c:v>-4.0000000000003411</c:v>
                </c:pt>
                <c:pt idx="794">
                  <c:v>-100</c:v>
                </c:pt>
                <c:pt idx="795">
                  <c:v>-235.99999999999963</c:v>
                </c:pt>
                <c:pt idx="796">
                  <c:v>-355.99999999999994</c:v>
                </c:pt>
                <c:pt idx="797">
                  <c:v>-416.00000000000023</c:v>
                </c:pt>
                <c:pt idx="798">
                  <c:v>-388.00000000000011</c:v>
                </c:pt>
                <c:pt idx="799">
                  <c:v>-280</c:v>
                </c:pt>
                <c:pt idx="800">
                  <c:v>-140</c:v>
                </c:pt>
                <c:pt idx="801">
                  <c:v>-40</c:v>
                </c:pt>
                <c:pt idx="802">
                  <c:v>28.000000000000114</c:v>
                </c:pt>
                <c:pt idx="803">
                  <c:v>136.00000000000023</c:v>
                </c:pt>
                <c:pt idx="804">
                  <c:v>251.99999999999989</c:v>
                </c:pt>
                <c:pt idx="805">
                  <c:v>267.99999999999983</c:v>
                </c:pt>
                <c:pt idx="806">
                  <c:v>172.00000000000017</c:v>
                </c:pt>
                <c:pt idx="807">
                  <c:v>64.000000000000057</c:v>
                </c:pt>
                <c:pt idx="808">
                  <c:v>-8.0000000000001137</c:v>
                </c:pt>
                <c:pt idx="809">
                  <c:v>-68.000000000000114</c:v>
                </c:pt>
                <c:pt idx="810">
                  <c:v>-111.99999999999989</c:v>
                </c:pt>
                <c:pt idx="811">
                  <c:v>-155.99999999999991</c:v>
                </c:pt>
                <c:pt idx="812">
                  <c:v>-239.99999999999997</c:v>
                </c:pt>
                <c:pt idx="813">
                  <c:v>-307.99999999999977</c:v>
                </c:pt>
                <c:pt idx="814">
                  <c:v>-328.00000000000011</c:v>
                </c:pt>
                <c:pt idx="815">
                  <c:v>-344.00000000000006</c:v>
                </c:pt>
                <c:pt idx="816">
                  <c:v>-368</c:v>
                </c:pt>
                <c:pt idx="817">
                  <c:v>-368.00000000000011</c:v>
                </c:pt>
                <c:pt idx="818">
                  <c:v>-332.00000000000006</c:v>
                </c:pt>
                <c:pt idx="819">
                  <c:v>-195.99999999999994</c:v>
                </c:pt>
                <c:pt idx="820">
                  <c:v>0</c:v>
                </c:pt>
                <c:pt idx="821">
                  <c:v>175.99999999999994</c:v>
                </c:pt>
                <c:pt idx="822">
                  <c:v>272</c:v>
                </c:pt>
                <c:pt idx="823">
                  <c:v>260</c:v>
                </c:pt>
                <c:pt idx="824">
                  <c:v>239.99999999999997</c:v>
                </c:pt>
                <c:pt idx="825">
                  <c:v>204.00000000000006</c:v>
                </c:pt>
                <c:pt idx="826">
                  <c:v>172.00000000000003</c:v>
                </c:pt>
                <c:pt idx="827">
                  <c:v>164.00000000000006</c:v>
                </c:pt>
                <c:pt idx="828">
                  <c:v>151.99999999999989</c:v>
                </c:pt>
                <c:pt idx="829">
                  <c:v>171.99999999999986</c:v>
                </c:pt>
                <c:pt idx="830">
                  <c:v>204.00000000000006</c:v>
                </c:pt>
                <c:pt idx="831">
                  <c:v>195.99999999999994</c:v>
                </c:pt>
                <c:pt idx="832">
                  <c:v>148.00000000000011</c:v>
                </c:pt>
                <c:pt idx="833">
                  <c:v>76.000000000000227</c:v>
                </c:pt>
                <c:pt idx="834">
                  <c:v>40</c:v>
                </c:pt>
                <c:pt idx="835">
                  <c:v>43.999999999999773</c:v>
                </c:pt>
                <c:pt idx="836">
                  <c:v>43.999999999999773</c:v>
                </c:pt>
                <c:pt idx="837">
                  <c:v>36.000000000000227</c:v>
                </c:pt>
                <c:pt idx="838">
                  <c:v>44.000000000000057</c:v>
                </c:pt>
                <c:pt idx="839">
                  <c:v>63.999999999999773</c:v>
                </c:pt>
                <c:pt idx="840">
                  <c:v>64.000000000000057</c:v>
                </c:pt>
                <c:pt idx="841">
                  <c:v>59.999999999999993</c:v>
                </c:pt>
                <c:pt idx="842">
                  <c:v>80</c:v>
                </c:pt>
                <c:pt idx="843">
                  <c:v>96.000000000000213</c:v>
                </c:pt>
                <c:pt idx="844">
                  <c:v>80</c:v>
                </c:pt>
                <c:pt idx="845">
                  <c:v>43.999999999999773</c:v>
                </c:pt>
                <c:pt idx="846">
                  <c:v>20</c:v>
                </c:pt>
                <c:pt idx="847">
                  <c:v>16.000000000000227</c:v>
                </c:pt>
                <c:pt idx="848">
                  <c:v>28.000000000000114</c:v>
                </c:pt>
                <c:pt idx="849">
                  <c:v>59.999999999999993</c:v>
                </c:pt>
                <c:pt idx="850">
                  <c:v>95.999999999999943</c:v>
                </c:pt>
                <c:pt idx="851">
                  <c:v>95.999999999999943</c:v>
                </c:pt>
                <c:pt idx="852">
                  <c:v>64.000000000000057</c:v>
                </c:pt>
                <c:pt idx="853">
                  <c:v>47.999999999999829</c:v>
                </c:pt>
                <c:pt idx="854">
                  <c:v>47.999999999999829</c:v>
                </c:pt>
                <c:pt idx="855">
                  <c:v>40</c:v>
                </c:pt>
                <c:pt idx="856">
                  <c:v>20</c:v>
                </c:pt>
                <c:pt idx="857">
                  <c:v>8.0000000000001137</c:v>
                </c:pt>
                <c:pt idx="858">
                  <c:v>44.000000000000057</c:v>
                </c:pt>
                <c:pt idx="859">
                  <c:v>91.999999999999886</c:v>
                </c:pt>
                <c:pt idx="860">
                  <c:v>91.999999999999886</c:v>
                </c:pt>
                <c:pt idx="861">
                  <c:v>64.000000000000341</c:v>
                </c:pt>
                <c:pt idx="862">
                  <c:v>80</c:v>
                </c:pt>
                <c:pt idx="863">
                  <c:v>147.99999999999955</c:v>
                </c:pt>
                <c:pt idx="864">
                  <c:v>140</c:v>
                </c:pt>
                <c:pt idx="865">
                  <c:v>68.000000000000114</c:v>
                </c:pt>
                <c:pt idx="866">
                  <c:v>44.000000000000341</c:v>
                </c:pt>
                <c:pt idx="867">
                  <c:v>71.999999999999886</c:v>
                </c:pt>
                <c:pt idx="868">
                  <c:v>103.99999999999977</c:v>
                </c:pt>
                <c:pt idx="869">
                  <c:v>80</c:v>
                </c:pt>
                <c:pt idx="870">
                  <c:v>20</c:v>
                </c:pt>
                <c:pt idx="871">
                  <c:v>-15.999999999999659</c:v>
                </c:pt>
                <c:pt idx="872">
                  <c:v>-28.000000000000114</c:v>
                </c:pt>
                <c:pt idx="873">
                  <c:v>-31.999999999999886</c:v>
                </c:pt>
                <c:pt idx="874">
                  <c:v>-40</c:v>
                </c:pt>
                <c:pt idx="875">
                  <c:v>-59.999999999999993</c:v>
                </c:pt>
                <c:pt idx="876">
                  <c:v>-83.999999999999773</c:v>
                </c:pt>
                <c:pt idx="877">
                  <c:v>-104.00000000000034</c:v>
                </c:pt>
                <c:pt idx="878">
                  <c:v>-91.999999999999886</c:v>
                </c:pt>
                <c:pt idx="879">
                  <c:v>-51.999999999999886</c:v>
                </c:pt>
                <c:pt idx="880">
                  <c:v>-16.000000000000227</c:v>
                </c:pt>
                <c:pt idx="881">
                  <c:v>-40</c:v>
                </c:pt>
                <c:pt idx="882">
                  <c:v>-80</c:v>
                </c:pt>
                <c:pt idx="883">
                  <c:v>-40</c:v>
                </c:pt>
                <c:pt idx="884">
                  <c:v>0</c:v>
                </c:pt>
                <c:pt idx="885">
                  <c:v>3.9999999999997726</c:v>
                </c:pt>
                <c:pt idx="886">
                  <c:v>16.000000000000227</c:v>
                </c:pt>
                <c:pt idx="887">
                  <c:v>20</c:v>
                </c:pt>
                <c:pt idx="888">
                  <c:v>11.999999999999886</c:v>
                </c:pt>
                <c:pt idx="889">
                  <c:v>-3.9999999999997726</c:v>
                </c:pt>
                <c:pt idx="890">
                  <c:v>-24.000000000000341</c:v>
                </c:pt>
                <c:pt idx="891">
                  <c:v>-48.000000000000107</c:v>
                </c:pt>
                <c:pt idx="892">
                  <c:v>-75.999999999999645</c:v>
                </c:pt>
                <c:pt idx="893">
                  <c:v>-100</c:v>
                </c:pt>
                <c:pt idx="894">
                  <c:v>-104.00000000000006</c:v>
                </c:pt>
                <c:pt idx="895">
                  <c:v>-87.999999999999829</c:v>
                </c:pt>
                <c:pt idx="896">
                  <c:v>-59.999999999999993</c:v>
                </c:pt>
                <c:pt idx="897">
                  <c:v>-28.000000000000114</c:v>
                </c:pt>
                <c:pt idx="898">
                  <c:v>-8.0000000000001137</c:v>
                </c:pt>
                <c:pt idx="899">
                  <c:v>-4.0000000000000568</c:v>
                </c:pt>
                <c:pt idx="900">
                  <c:v>-15.999999999999943</c:v>
                </c:pt>
                <c:pt idx="901">
                  <c:v>-35.999999999999943</c:v>
                </c:pt>
                <c:pt idx="902">
                  <c:v>-71.999999999999886</c:v>
                </c:pt>
                <c:pt idx="903">
                  <c:v>-251.99999999999989</c:v>
                </c:pt>
                <c:pt idx="904">
                  <c:v>-416.00000000000023</c:v>
                </c:pt>
                <c:pt idx="905">
                  <c:v>-388.00000000000011</c:v>
                </c:pt>
                <c:pt idx="906">
                  <c:v>-280</c:v>
                </c:pt>
                <c:pt idx="907">
                  <c:v>-140</c:v>
                </c:pt>
                <c:pt idx="908">
                  <c:v>-40</c:v>
                </c:pt>
                <c:pt idx="909">
                  <c:v>28.000000000000114</c:v>
                </c:pt>
                <c:pt idx="910">
                  <c:v>136.00000000000023</c:v>
                </c:pt>
                <c:pt idx="911">
                  <c:v>251.99999999999989</c:v>
                </c:pt>
                <c:pt idx="912">
                  <c:v>267.99999999999983</c:v>
                </c:pt>
                <c:pt idx="913">
                  <c:v>172.00000000000017</c:v>
                </c:pt>
                <c:pt idx="914">
                  <c:v>104.00000000000006</c:v>
                </c:pt>
                <c:pt idx="915">
                  <c:v>171.99999999999986</c:v>
                </c:pt>
                <c:pt idx="916">
                  <c:v>164.00000000000006</c:v>
                </c:pt>
                <c:pt idx="917">
                  <c:v>88.000000000000114</c:v>
                </c:pt>
                <c:pt idx="918">
                  <c:v>35.999999999999943</c:v>
                </c:pt>
                <c:pt idx="919">
                  <c:v>-4.0000000000000568</c:v>
                </c:pt>
                <c:pt idx="920">
                  <c:v>20</c:v>
                </c:pt>
                <c:pt idx="921">
                  <c:v>55.999999999999943</c:v>
                </c:pt>
                <c:pt idx="922">
                  <c:v>111.99999999999989</c:v>
                </c:pt>
                <c:pt idx="923">
                  <c:v>135.99999999999994</c:v>
                </c:pt>
                <c:pt idx="924">
                  <c:v>111.99999999999989</c:v>
                </c:pt>
                <c:pt idx="925">
                  <c:v>7.9999999999998295</c:v>
                </c:pt>
                <c:pt idx="926">
                  <c:v>-95.999999999999659</c:v>
                </c:pt>
                <c:pt idx="927">
                  <c:v>-83.999999999999773</c:v>
                </c:pt>
                <c:pt idx="928">
                  <c:v>-56.000000000000227</c:v>
                </c:pt>
                <c:pt idx="929">
                  <c:v>-44.000000000000057</c:v>
                </c:pt>
                <c:pt idx="930">
                  <c:v>-31.999999999999886</c:v>
                </c:pt>
                <c:pt idx="931">
                  <c:v>-27.999999999999829</c:v>
                </c:pt>
                <c:pt idx="932">
                  <c:v>-28.000000000000114</c:v>
                </c:pt>
                <c:pt idx="933">
                  <c:v>-32.000000000000171</c:v>
                </c:pt>
                <c:pt idx="934">
                  <c:v>-47.999999999999829</c:v>
                </c:pt>
                <c:pt idx="935">
                  <c:v>-75.999999999999943</c:v>
                </c:pt>
                <c:pt idx="936">
                  <c:v>-80</c:v>
                </c:pt>
                <c:pt idx="937">
                  <c:v>-59.999999999999993</c:v>
                </c:pt>
                <c:pt idx="938">
                  <c:v>-44.000000000000057</c:v>
                </c:pt>
                <c:pt idx="939">
                  <c:v>-40</c:v>
                </c:pt>
                <c:pt idx="940">
                  <c:v>-44.000000000000057</c:v>
                </c:pt>
                <c:pt idx="941">
                  <c:v>-35.999999999999943</c:v>
                </c:pt>
                <c:pt idx="942">
                  <c:v>-15.999999999999943</c:v>
                </c:pt>
                <c:pt idx="943">
                  <c:v>-8.0000000000001137</c:v>
                </c:pt>
                <c:pt idx="944">
                  <c:v>-4.0000000000000568</c:v>
                </c:pt>
                <c:pt idx="945">
                  <c:v>4.0000000000000568</c:v>
                </c:pt>
                <c:pt idx="946">
                  <c:v>12.000000000000171</c:v>
                </c:pt>
                <c:pt idx="947">
                  <c:v>40</c:v>
                </c:pt>
                <c:pt idx="948">
                  <c:v>63.999999999999773</c:v>
                </c:pt>
                <c:pt idx="949">
                  <c:v>48.000000000000107</c:v>
                </c:pt>
                <c:pt idx="950">
                  <c:v>12.000000000000171</c:v>
                </c:pt>
                <c:pt idx="951">
                  <c:v>-44.000000000000057</c:v>
                </c:pt>
                <c:pt idx="952">
                  <c:v>-135.99999999999994</c:v>
                </c:pt>
                <c:pt idx="953">
                  <c:v>-268.00000000000011</c:v>
                </c:pt>
                <c:pt idx="954">
                  <c:v>-384.00000000000006</c:v>
                </c:pt>
                <c:pt idx="955">
                  <c:v>-424</c:v>
                </c:pt>
                <c:pt idx="956">
                  <c:v>-424</c:v>
                </c:pt>
                <c:pt idx="957">
                  <c:v>-423.99999999999989</c:v>
                </c:pt>
                <c:pt idx="958">
                  <c:v>-295.99999999999989</c:v>
                </c:pt>
                <c:pt idx="959">
                  <c:v>-47.999999999999972</c:v>
                </c:pt>
                <c:pt idx="960">
                  <c:v>167.99999999999997</c:v>
                </c:pt>
                <c:pt idx="961">
                  <c:v>344.00000000000006</c:v>
                </c:pt>
                <c:pt idx="962">
                  <c:v>443.99999999999989</c:v>
                </c:pt>
                <c:pt idx="963">
                  <c:v>427.99999999999983</c:v>
                </c:pt>
                <c:pt idx="964">
                  <c:v>344.00000000000006</c:v>
                </c:pt>
                <c:pt idx="965">
                  <c:v>232.00000000000017</c:v>
                </c:pt>
                <c:pt idx="966">
                  <c:v>124.00000000000006</c:v>
                </c:pt>
                <c:pt idx="967">
                  <c:v>44.000000000000057</c:v>
                </c:pt>
                <c:pt idx="968">
                  <c:v>0</c:v>
                </c:pt>
                <c:pt idx="969">
                  <c:v>-20</c:v>
                </c:pt>
                <c:pt idx="970">
                  <c:v>-48.000000000000107</c:v>
                </c:pt>
                <c:pt idx="971">
                  <c:v>-100</c:v>
                </c:pt>
                <c:pt idx="972">
                  <c:v>-200</c:v>
                </c:pt>
                <c:pt idx="973">
                  <c:v>-344.00000000000006</c:v>
                </c:pt>
                <c:pt idx="974">
                  <c:v>-424</c:v>
                </c:pt>
                <c:pt idx="975">
                  <c:v>-424</c:v>
                </c:pt>
                <c:pt idx="976">
                  <c:v>-423.99999999999989</c:v>
                </c:pt>
                <c:pt idx="977">
                  <c:v>-427.99999999999994</c:v>
                </c:pt>
                <c:pt idx="978">
                  <c:v>-348</c:v>
                </c:pt>
                <c:pt idx="979">
                  <c:v>-244.00000000000006</c:v>
                </c:pt>
                <c:pt idx="980">
                  <c:v>-212</c:v>
                </c:pt>
                <c:pt idx="981">
                  <c:v>-175.99999999999994</c:v>
                </c:pt>
                <c:pt idx="982">
                  <c:v>-139.99999999999997</c:v>
                </c:pt>
                <c:pt idx="983">
                  <c:v>-132.00000000000003</c:v>
                </c:pt>
                <c:pt idx="984">
                  <c:v>-160</c:v>
                </c:pt>
                <c:pt idx="985">
                  <c:v>-176</c:v>
                </c:pt>
                <c:pt idx="986">
                  <c:v>-128</c:v>
                </c:pt>
                <c:pt idx="987">
                  <c:v>-44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32</c:v>
                </c:pt>
                <c:pt idx="1028">
                  <c:v>144</c:v>
                </c:pt>
                <c:pt idx="1029">
                  <c:v>312</c:v>
                </c:pt>
                <c:pt idx="1030">
                  <c:v>440</c:v>
                </c:pt>
                <c:pt idx="1031">
                  <c:v>456</c:v>
                </c:pt>
                <c:pt idx="1032">
                  <c:v>391.99999999999994</c:v>
                </c:pt>
                <c:pt idx="1033">
                  <c:v>328</c:v>
                </c:pt>
                <c:pt idx="1034">
                  <c:v>292.00000000000006</c:v>
                </c:pt>
                <c:pt idx="1035">
                  <c:v>272</c:v>
                </c:pt>
                <c:pt idx="1036">
                  <c:v>236.00000000000009</c:v>
                </c:pt>
                <c:pt idx="1037">
                  <c:v>188.00000000000011</c:v>
                </c:pt>
                <c:pt idx="1038">
                  <c:v>155.99999999999991</c:v>
                </c:pt>
                <c:pt idx="1039">
                  <c:v>155.99999999999991</c:v>
                </c:pt>
                <c:pt idx="1040">
                  <c:v>180</c:v>
                </c:pt>
                <c:pt idx="1041">
                  <c:v>191.99999999999989</c:v>
                </c:pt>
                <c:pt idx="1042">
                  <c:v>180</c:v>
                </c:pt>
                <c:pt idx="1043">
                  <c:v>140</c:v>
                </c:pt>
                <c:pt idx="1044">
                  <c:v>84.000000000000057</c:v>
                </c:pt>
                <c:pt idx="1045">
                  <c:v>35.999999999999943</c:v>
                </c:pt>
                <c:pt idx="1046">
                  <c:v>11.999999999999886</c:v>
                </c:pt>
                <c:pt idx="1047">
                  <c:v>12.000000000000171</c:v>
                </c:pt>
                <c:pt idx="1048">
                  <c:v>15.999999999999943</c:v>
                </c:pt>
                <c:pt idx="1049">
                  <c:v>0</c:v>
                </c:pt>
                <c:pt idx="1050">
                  <c:v>-40</c:v>
                </c:pt>
                <c:pt idx="1051">
                  <c:v>-95.999999999999943</c:v>
                </c:pt>
                <c:pt idx="1052">
                  <c:v>-140</c:v>
                </c:pt>
                <c:pt idx="1053">
                  <c:v>-168.00000000000011</c:v>
                </c:pt>
                <c:pt idx="1054">
                  <c:v>-200</c:v>
                </c:pt>
                <c:pt idx="1055">
                  <c:v>-248.00000000000011</c:v>
                </c:pt>
                <c:pt idx="1056">
                  <c:v>-311.99999999999983</c:v>
                </c:pt>
                <c:pt idx="1057">
                  <c:v>-383.99999999999989</c:v>
                </c:pt>
                <c:pt idx="1058">
                  <c:v>-424</c:v>
                </c:pt>
                <c:pt idx="1059">
                  <c:v>-387.99999999999994</c:v>
                </c:pt>
                <c:pt idx="1060">
                  <c:v>-348</c:v>
                </c:pt>
                <c:pt idx="1061">
                  <c:v>-304</c:v>
                </c:pt>
                <c:pt idx="1062">
                  <c:v>-187.99999999999997</c:v>
                </c:pt>
                <c:pt idx="1063">
                  <c:v>-52.000000000000028</c:v>
                </c:pt>
                <c:pt idx="1064">
                  <c:v>32.000000000000028</c:v>
                </c:pt>
                <c:pt idx="1065">
                  <c:v>140</c:v>
                </c:pt>
                <c:pt idx="1066">
                  <c:v>283.99999999999994</c:v>
                </c:pt>
                <c:pt idx="1067">
                  <c:v>312</c:v>
                </c:pt>
                <c:pt idx="1068">
                  <c:v>188.00000000000011</c:v>
                </c:pt>
                <c:pt idx="1069">
                  <c:v>72.000000000000028</c:v>
                </c:pt>
                <c:pt idx="1070">
                  <c:v>71.999999999999886</c:v>
                </c:pt>
                <c:pt idx="1071">
                  <c:v>144.00000000000006</c:v>
                </c:pt>
                <c:pt idx="1072">
                  <c:v>216.00000000000006</c:v>
                </c:pt>
                <c:pt idx="1073">
                  <c:v>259.99999999999983</c:v>
                </c:pt>
                <c:pt idx="1074">
                  <c:v>308</c:v>
                </c:pt>
                <c:pt idx="1075">
                  <c:v>368.00000000000011</c:v>
                </c:pt>
                <c:pt idx="1076">
                  <c:v>391.99999999999989</c:v>
                </c:pt>
                <c:pt idx="1077">
                  <c:v>351.99999999999989</c:v>
                </c:pt>
                <c:pt idx="1078">
                  <c:v>284.00000000000006</c:v>
                </c:pt>
                <c:pt idx="1079">
                  <c:v>224.00000000000003</c:v>
                </c:pt>
                <c:pt idx="1080">
                  <c:v>192.00000000000017</c:v>
                </c:pt>
                <c:pt idx="1081">
                  <c:v>148.00000000000011</c:v>
                </c:pt>
                <c:pt idx="1082">
                  <c:v>71.999999999999886</c:v>
                </c:pt>
                <c:pt idx="1083">
                  <c:v>-4.0000000000000568</c:v>
                </c:pt>
                <c:pt idx="1084">
                  <c:v>-84.000000000000057</c:v>
                </c:pt>
                <c:pt idx="1085">
                  <c:v>-128.00000000000011</c:v>
                </c:pt>
                <c:pt idx="1086">
                  <c:v>-91.999999999999886</c:v>
                </c:pt>
                <c:pt idx="1087">
                  <c:v>-27.999999999999829</c:v>
                </c:pt>
                <c:pt idx="1088">
                  <c:v>4.0000000000000568</c:v>
                </c:pt>
                <c:pt idx="1089">
                  <c:v>7.9999999999998295</c:v>
                </c:pt>
                <c:pt idx="1090">
                  <c:v>3.9999999999997726</c:v>
                </c:pt>
                <c:pt idx="1091">
                  <c:v>0</c:v>
                </c:pt>
                <c:pt idx="1092">
                  <c:v>12.000000000000171</c:v>
                </c:pt>
                <c:pt idx="1093">
                  <c:v>52.000000000000171</c:v>
                </c:pt>
                <c:pt idx="1094">
                  <c:v>104.00000000000006</c:v>
                </c:pt>
                <c:pt idx="1095">
                  <c:v>115.99999999999994</c:v>
                </c:pt>
                <c:pt idx="1096">
                  <c:v>80</c:v>
                </c:pt>
                <c:pt idx="1097">
                  <c:v>35.999999999999943</c:v>
                </c:pt>
                <c:pt idx="1098">
                  <c:v>-8.0000000000001137</c:v>
                </c:pt>
                <c:pt idx="1099">
                  <c:v>-64.000000000000057</c:v>
                </c:pt>
                <c:pt idx="1100">
                  <c:v>-128.00000000000011</c:v>
                </c:pt>
                <c:pt idx="1101">
                  <c:v>-135.99999999999994</c:v>
                </c:pt>
                <c:pt idx="1102">
                  <c:v>-75.999999999999943</c:v>
                </c:pt>
                <c:pt idx="1103">
                  <c:v>-4.0000000000000568</c:v>
                </c:pt>
                <c:pt idx="1104">
                  <c:v>72.000000000000171</c:v>
                </c:pt>
                <c:pt idx="1105">
                  <c:v>140</c:v>
                </c:pt>
                <c:pt idx="1106">
                  <c:v>147.99999999999983</c:v>
                </c:pt>
                <c:pt idx="1107">
                  <c:v>88.000000000000114</c:v>
                </c:pt>
                <c:pt idx="1108">
                  <c:v>20.000000000000284</c:v>
                </c:pt>
                <c:pt idx="1109">
                  <c:v>-40</c:v>
                </c:pt>
                <c:pt idx="1110">
                  <c:v>-96.000000000000213</c:v>
                </c:pt>
                <c:pt idx="1111">
                  <c:v>-91.999999999999886</c:v>
                </c:pt>
                <c:pt idx="1112">
                  <c:v>-28.000000000000114</c:v>
                </c:pt>
                <c:pt idx="1113">
                  <c:v>55.999999999999943</c:v>
                </c:pt>
                <c:pt idx="1114">
                  <c:v>160</c:v>
                </c:pt>
                <c:pt idx="1115">
                  <c:v>215.99999999999994</c:v>
                </c:pt>
                <c:pt idx="1116">
                  <c:v>164.00000000000034</c:v>
                </c:pt>
                <c:pt idx="1117">
                  <c:v>68.000000000000114</c:v>
                </c:pt>
                <c:pt idx="1118">
                  <c:v>-4.0000000000003411</c:v>
                </c:pt>
                <c:pt idx="1119">
                  <c:v>-64.000000000000341</c:v>
                </c:pt>
                <c:pt idx="1120">
                  <c:v>-95.999999999999659</c:v>
                </c:pt>
                <c:pt idx="1121">
                  <c:v>-75.999999999999645</c:v>
                </c:pt>
                <c:pt idx="1122">
                  <c:v>-48.000000000000107</c:v>
                </c:pt>
                <c:pt idx="1123">
                  <c:v>-51.999999999999886</c:v>
                </c:pt>
                <c:pt idx="1124">
                  <c:v>-100</c:v>
                </c:pt>
                <c:pt idx="1125">
                  <c:v>-184.00000000000034</c:v>
                </c:pt>
                <c:pt idx="1126">
                  <c:v>-296.00000000000023</c:v>
                </c:pt>
                <c:pt idx="1127">
                  <c:v>-391.99999999999989</c:v>
                </c:pt>
                <c:pt idx="1128">
                  <c:v>-423.99999999999977</c:v>
                </c:pt>
                <c:pt idx="1129">
                  <c:v>-415.99999999999994</c:v>
                </c:pt>
                <c:pt idx="1130">
                  <c:v>-360</c:v>
                </c:pt>
                <c:pt idx="1131">
                  <c:v>-288.00000000000011</c:v>
                </c:pt>
                <c:pt idx="1132">
                  <c:v>-256.00000000000006</c:v>
                </c:pt>
                <c:pt idx="1133">
                  <c:v>-251.99999999999989</c:v>
                </c:pt>
                <c:pt idx="1134">
                  <c:v>-272</c:v>
                </c:pt>
                <c:pt idx="1135">
                  <c:v>-288.00000000000011</c:v>
                </c:pt>
                <c:pt idx="1136">
                  <c:v>-268</c:v>
                </c:pt>
                <c:pt idx="1137">
                  <c:v>-191.99999999999994</c:v>
                </c:pt>
                <c:pt idx="1138">
                  <c:v>-84.000000000000057</c:v>
                </c:pt>
                <c:pt idx="1139">
                  <c:v>-11.999999999999957</c:v>
                </c:pt>
                <c:pt idx="1140">
                  <c:v>16.000000000000014</c:v>
                </c:pt>
                <c:pt idx="1141">
                  <c:v>31.999999999999957</c:v>
                </c:pt>
                <c:pt idx="1142">
                  <c:v>71.999999999999957</c:v>
                </c:pt>
                <c:pt idx="1143">
                  <c:v>160.00000000000006</c:v>
                </c:pt>
                <c:pt idx="1144">
                  <c:v>244.00000000000006</c:v>
                </c:pt>
                <c:pt idx="1145">
                  <c:v>211.99999999999989</c:v>
                </c:pt>
                <c:pt idx="1146">
                  <c:v>92.000000000000028</c:v>
                </c:pt>
                <c:pt idx="1147">
                  <c:v>-67.999999999999972</c:v>
                </c:pt>
                <c:pt idx="1148">
                  <c:v>-296.00000000000011</c:v>
                </c:pt>
                <c:pt idx="1149">
                  <c:v>-355.99999999999994</c:v>
                </c:pt>
                <c:pt idx="1150">
                  <c:v>-215.99999999999994</c:v>
                </c:pt>
                <c:pt idx="1151">
                  <c:v>-72.000000000000028</c:v>
                </c:pt>
                <c:pt idx="1152">
                  <c:v>0</c:v>
                </c:pt>
                <c:pt idx="1153">
                  <c:v>76.000000000000014</c:v>
                </c:pt>
                <c:pt idx="1154">
                  <c:v>272</c:v>
                </c:pt>
                <c:pt idx="1155">
                  <c:v>448</c:v>
                </c:pt>
                <c:pt idx="1156">
                  <c:v>440</c:v>
                </c:pt>
                <c:pt idx="1157">
                  <c:v>347.99999999999983</c:v>
                </c:pt>
                <c:pt idx="1158">
                  <c:v>336.00000000000011</c:v>
                </c:pt>
                <c:pt idx="1159">
                  <c:v>384.00000000000006</c:v>
                </c:pt>
                <c:pt idx="1160">
                  <c:v>427.99999999999983</c:v>
                </c:pt>
                <c:pt idx="1161">
                  <c:v>415.99999999999994</c:v>
                </c:pt>
                <c:pt idx="1162">
                  <c:v>355.99999999999994</c:v>
                </c:pt>
                <c:pt idx="1163">
                  <c:v>308.00000000000011</c:v>
                </c:pt>
                <c:pt idx="1164">
                  <c:v>288.00000000000011</c:v>
                </c:pt>
                <c:pt idx="1165">
                  <c:v>276.00000000000023</c:v>
                </c:pt>
                <c:pt idx="1166">
                  <c:v>263.99999999999977</c:v>
                </c:pt>
                <c:pt idx="1167">
                  <c:v>183.99999999999977</c:v>
                </c:pt>
                <c:pt idx="1168">
                  <c:v>108.00000000000011</c:v>
                </c:pt>
                <c:pt idx="1169">
                  <c:v>128.00000000000011</c:v>
                </c:pt>
                <c:pt idx="1170">
                  <c:v>144.00000000000034</c:v>
                </c:pt>
                <c:pt idx="1171">
                  <c:v>131.99999999999989</c:v>
                </c:pt>
                <c:pt idx="1172">
                  <c:v>123.99999999999977</c:v>
                </c:pt>
                <c:pt idx="1173">
                  <c:v>111.99999999999989</c:v>
                </c:pt>
                <c:pt idx="1174">
                  <c:v>100</c:v>
                </c:pt>
                <c:pt idx="1175">
                  <c:v>91.999999999999886</c:v>
                </c:pt>
                <c:pt idx="1176">
                  <c:v>80</c:v>
                </c:pt>
                <c:pt idx="1177">
                  <c:v>68.000000000000114</c:v>
                </c:pt>
                <c:pt idx="1178">
                  <c:v>63.999999999999773</c:v>
                </c:pt>
                <c:pt idx="1179">
                  <c:v>71.999999999999886</c:v>
                </c:pt>
                <c:pt idx="1180">
                  <c:v>80</c:v>
                </c:pt>
                <c:pt idx="1181">
                  <c:v>80</c:v>
                </c:pt>
                <c:pt idx="1182">
                  <c:v>76.000000000000227</c:v>
                </c:pt>
                <c:pt idx="1183">
                  <c:v>64.000000000000341</c:v>
                </c:pt>
                <c:pt idx="1184">
                  <c:v>51.999999999999886</c:v>
                </c:pt>
                <c:pt idx="1185">
                  <c:v>43.999999999999773</c:v>
                </c:pt>
                <c:pt idx="1186">
                  <c:v>31.999999999999886</c:v>
                </c:pt>
                <c:pt idx="1187">
                  <c:v>11.999999999999886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4.0000000000003411</c:v>
                </c:pt>
                <c:pt idx="1197">
                  <c:v>4.0000000000003411</c:v>
                </c:pt>
                <c:pt idx="1198">
                  <c:v>3.9999999999997726</c:v>
                </c:pt>
                <c:pt idx="1199">
                  <c:v>20</c:v>
                </c:pt>
                <c:pt idx="1200">
                  <c:v>36.000000000000227</c:v>
                </c:pt>
                <c:pt idx="1201">
                  <c:v>51.999999999999886</c:v>
                </c:pt>
                <c:pt idx="1202">
                  <c:v>63.999999999999773</c:v>
                </c:pt>
                <c:pt idx="1203">
                  <c:v>56.000000000000227</c:v>
                </c:pt>
                <c:pt idx="1204">
                  <c:v>40</c:v>
                </c:pt>
                <c:pt idx="1205">
                  <c:v>23.999999999999773</c:v>
                </c:pt>
                <c:pt idx="1206">
                  <c:v>11.999999999999886</c:v>
                </c:pt>
                <c:pt idx="1207">
                  <c:v>8.0000000000001137</c:v>
                </c:pt>
                <c:pt idx="1208">
                  <c:v>8.0000000000001137</c:v>
                </c:pt>
                <c:pt idx="1209">
                  <c:v>8.0000000000001137</c:v>
                </c:pt>
                <c:pt idx="1210">
                  <c:v>4.0000000000003411</c:v>
                </c:pt>
                <c:pt idx="1211">
                  <c:v>0</c:v>
                </c:pt>
                <c:pt idx="1212">
                  <c:v>0</c:v>
                </c:pt>
                <c:pt idx="1213">
                  <c:v>-4.0000000000003411</c:v>
                </c:pt>
                <c:pt idx="1214">
                  <c:v>-4.0000000000003411</c:v>
                </c:pt>
                <c:pt idx="1215">
                  <c:v>0</c:v>
                </c:pt>
                <c:pt idx="1216">
                  <c:v>0</c:v>
                </c:pt>
                <c:pt idx="1217">
                  <c:v>-3.9999999999997726</c:v>
                </c:pt>
                <c:pt idx="1218">
                  <c:v>-8.0000000000001137</c:v>
                </c:pt>
                <c:pt idx="1219">
                  <c:v>-8.0000000000001137</c:v>
                </c:pt>
                <c:pt idx="1220">
                  <c:v>-7.9999999999995453</c:v>
                </c:pt>
                <c:pt idx="1221">
                  <c:v>-11.999999999999886</c:v>
                </c:pt>
                <c:pt idx="1222">
                  <c:v>-20</c:v>
                </c:pt>
                <c:pt idx="1223">
                  <c:v>-24.000000000000341</c:v>
                </c:pt>
                <c:pt idx="1224">
                  <c:v>-28.000000000000114</c:v>
                </c:pt>
                <c:pt idx="1225">
                  <c:v>-23.999999999999773</c:v>
                </c:pt>
                <c:pt idx="1226">
                  <c:v>-16.000000000000227</c:v>
                </c:pt>
                <c:pt idx="1227">
                  <c:v>-11.999999999999886</c:v>
                </c:pt>
                <c:pt idx="1228">
                  <c:v>-11.999999999999886</c:v>
                </c:pt>
                <c:pt idx="1229">
                  <c:v>-11.999999999999886</c:v>
                </c:pt>
                <c:pt idx="1230">
                  <c:v>-11.999999999999886</c:v>
                </c:pt>
                <c:pt idx="1231">
                  <c:v>-16.000000000000227</c:v>
                </c:pt>
                <c:pt idx="1232">
                  <c:v>-11.999999999999886</c:v>
                </c:pt>
                <c:pt idx="1233">
                  <c:v>-3.9999999999997726</c:v>
                </c:pt>
                <c:pt idx="1234">
                  <c:v>-4.0000000000003411</c:v>
                </c:pt>
                <c:pt idx="1235">
                  <c:v>-4.0000000000003411</c:v>
                </c:pt>
                <c:pt idx="1236">
                  <c:v>-8.0000000000001137</c:v>
                </c:pt>
                <c:pt idx="1237">
                  <c:v>-15.999999999999659</c:v>
                </c:pt>
                <c:pt idx="1238">
                  <c:v>-27.999999999999545</c:v>
                </c:pt>
                <c:pt idx="1239">
                  <c:v>-44.000000000000341</c:v>
                </c:pt>
                <c:pt idx="1240">
                  <c:v>-56.000000000000227</c:v>
                </c:pt>
                <c:pt idx="1241">
                  <c:v>-59.999999999999993</c:v>
                </c:pt>
                <c:pt idx="1242">
                  <c:v>-56.000000000000227</c:v>
                </c:pt>
                <c:pt idx="1243">
                  <c:v>-51.999999999999886</c:v>
                </c:pt>
                <c:pt idx="1244">
                  <c:v>-51.999999999999886</c:v>
                </c:pt>
                <c:pt idx="1245">
                  <c:v>-51.999999999999886</c:v>
                </c:pt>
                <c:pt idx="1246">
                  <c:v>-48.000000000000107</c:v>
                </c:pt>
                <c:pt idx="1247">
                  <c:v>-51.999999999999886</c:v>
                </c:pt>
                <c:pt idx="1248">
                  <c:v>-55.999999999999659</c:v>
                </c:pt>
                <c:pt idx="1249">
                  <c:v>-56.000000000000227</c:v>
                </c:pt>
                <c:pt idx="1250">
                  <c:v>-56.000000000000227</c:v>
                </c:pt>
                <c:pt idx="1251">
                  <c:v>-51.999999999999886</c:v>
                </c:pt>
                <c:pt idx="1252">
                  <c:v>-48.000000000000107</c:v>
                </c:pt>
                <c:pt idx="1253">
                  <c:v>-48.000000000000107</c:v>
                </c:pt>
                <c:pt idx="1254">
                  <c:v>-47.999999999999545</c:v>
                </c:pt>
                <c:pt idx="1255">
                  <c:v>-48.000000000000107</c:v>
                </c:pt>
                <c:pt idx="1256">
                  <c:v>-48.000000000000107</c:v>
                </c:pt>
                <c:pt idx="1257">
                  <c:v>-48.000000000000107</c:v>
                </c:pt>
                <c:pt idx="1258">
                  <c:v>-48.000000000000107</c:v>
                </c:pt>
                <c:pt idx="1259">
                  <c:v>-47.999999999999545</c:v>
                </c:pt>
                <c:pt idx="1260">
                  <c:v>-43.999999999999773</c:v>
                </c:pt>
                <c:pt idx="1261">
                  <c:v>-36.000000000000227</c:v>
                </c:pt>
                <c:pt idx="1262">
                  <c:v>-28.000000000000114</c:v>
                </c:pt>
                <c:pt idx="1263">
                  <c:v>-11.999999999999886</c:v>
                </c:pt>
                <c:pt idx="1264">
                  <c:v>3.9999999999997726</c:v>
                </c:pt>
                <c:pt idx="1265">
                  <c:v>15.999999999999659</c:v>
                </c:pt>
                <c:pt idx="1266">
                  <c:v>24.000000000000341</c:v>
                </c:pt>
                <c:pt idx="1267">
                  <c:v>20</c:v>
                </c:pt>
                <c:pt idx="1268">
                  <c:v>15.999999999999659</c:v>
                </c:pt>
                <c:pt idx="1269">
                  <c:v>8.0000000000001137</c:v>
                </c:pt>
                <c:pt idx="1270">
                  <c:v>-8.0000000000001137</c:v>
                </c:pt>
                <c:pt idx="1271">
                  <c:v>-20</c:v>
                </c:pt>
                <c:pt idx="1272">
                  <c:v>-27.999999999999545</c:v>
                </c:pt>
                <c:pt idx="1273">
                  <c:v>-31.999999999999886</c:v>
                </c:pt>
                <c:pt idx="1274">
                  <c:v>-28.000000000000114</c:v>
                </c:pt>
                <c:pt idx="1275">
                  <c:v>-23.999999999999773</c:v>
                </c:pt>
                <c:pt idx="1276">
                  <c:v>-20</c:v>
                </c:pt>
                <c:pt idx="1277">
                  <c:v>-8.0000000000001137</c:v>
                </c:pt>
                <c:pt idx="1278">
                  <c:v>3.9999999999997726</c:v>
                </c:pt>
                <c:pt idx="1279">
                  <c:v>8.0000000000001137</c:v>
                </c:pt>
                <c:pt idx="1280">
                  <c:v>11.999999999999886</c:v>
                </c:pt>
                <c:pt idx="1281">
                  <c:v>15.999999999999659</c:v>
                </c:pt>
                <c:pt idx="1282">
                  <c:v>8.0000000000001137</c:v>
                </c:pt>
                <c:pt idx="1283">
                  <c:v>4.0000000000003411</c:v>
                </c:pt>
                <c:pt idx="1284">
                  <c:v>4.0000000000003411</c:v>
                </c:pt>
                <c:pt idx="1285">
                  <c:v>0</c:v>
                </c:pt>
                <c:pt idx="1286">
                  <c:v>-8.0000000000001137</c:v>
                </c:pt>
                <c:pt idx="1287">
                  <c:v>-16.000000000000227</c:v>
                </c:pt>
                <c:pt idx="1288">
                  <c:v>-20</c:v>
                </c:pt>
                <c:pt idx="1289">
                  <c:v>-28.000000000000114</c:v>
                </c:pt>
                <c:pt idx="1290">
                  <c:v>-31.999999999999886</c:v>
                </c:pt>
                <c:pt idx="1291">
                  <c:v>-28.000000000000114</c:v>
                </c:pt>
                <c:pt idx="1292">
                  <c:v>-28.000000000000114</c:v>
                </c:pt>
                <c:pt idx="1293">
                  <c:v>-35.999999999999659</c:v>
                </c:pt>
                <c:pt idx="1294">
                  <c:v>-40</c:v>
                </c:pt>
                <c:pt idx="1295">
                  <c:v>-40</c:v>
                </c:pt>
                <c:pt idx="1296">
                  <c:v>-31.999999999999886</c:v>
                </c:pt>
                <c:pt idx="1297">
                  <c:v>-16.000000000000227</c:v>
                </c:pt>
                <c:pt idx="1298">
                  <c:v>0</c:v>
                </c:pt>
                <c:pt idx="1299">
                  <c:v>11.999999999999886</c:v>
                </c:pt>
                <c:pt idx="1300">
                  <c:v>20</c:v>
                </c:pt>
                <c:pt idx="1301">
                  <c:v>20</c:v>
                </c:pt>
                <c:pt idx="1302">
                  <c:v>15.999999999999659</c:v>
                </c:pt>
                <c:pt idx="1303">
                  <c:v>16.000000000000227</c:v>
                </c:pt>
                <c:pt idx="1304">
                  <c:v>20</c:v>
                </c:pt>
                <c:pt idx="1305">
                  <c:v>16.000000000000227</c:v>
                </c:pt>
                <c:pt idx="1306">
                  <c:v>8.0000000000001137</c:v>
                </c:pt>
                <c:pt idx="1307">
                  <c:v>3.9999999999997726</c:v>
                </c:pt>
                <c:pt idx="1308">
                  <c:v>0</c:v>
                </c:pt>
                <c:pt idx="1309">
                  <c:v>-3.9999999999997726</c:v>
                </c:pt>
                <c:pt idx="1310">
                  <c:v>-3.9999999999997726</c:v>
                </c:pt>
                <c:pt idx="1311">
                  <c:v>-4.0000000000003411</c:v>
                </c:pt>
                <c:pt idx="1312">
                  <c:v>-8.0000000000001137</c:v>
                </c:pt>
                <c:pt idx="1313">
                  <c:v>-11.999999999999886</c:v>
                </c:pt>
                <c:pt idx="1314">
                  <c:v>-20</c:v>
                </c:pt>
                <c:pt idx="1315">
                  <c:v>-20</c:v>
                </c:pt>
                <c:pt idx="1316">
                  <c:v>-20</c:v>
                </c:pt>
                <c:pt idx="1317">
                  <c:v>-36.000000000000227</c:v>
                </c:pt>
                <c:pt idx="1318">
                  <c:v>-40</c:v>
                </c:pt>
                <c:pt idx="1319">
                  <c:v>-31.999999999999886</c:v>
                </c:pt>
                <c:pt idx="1320">
                  <c:v>-8.0000000000001137</c:v>
                </c:pt>
                <c:pt idx="1321">
                  <c:v>28.000000000000114</c:v>
                </c:pt>
                <c:pt idx="1322">
                  <c:v>56.000000000000227</c:v>
                </c:pt>
                <c:pt idx="1323">
                  <c:v>83.999999999999773</c:v>
                </c:pt>
                <c:pt idx="1324">
                  <c:v>111.99999999999989</c:v>
                </c:pt>
                <c:pt idx="1325">
                  <c:v>124.00000000000034</c:v>
                </c:pt>
                <c:pt idx="1326">
                  <c:v>103.99999999999977</c:v>
                </c:pt>
                <c:pt idx="1327">
                  <c:v>63.999999999999773</c:v>
                </c:pt>
                <c:pt idx="1328">
                  <c:v>28.000000000000114</c:v>
                </c:pt>
                <c:pt idx="1329">
                  <c:v>8.0000000000001137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-3.9999999999997726</c:v>
                </c:pt>
                <c:pt idx="1334">
                  <c:v>-16.000000000000227</c:v>
                </c:pt>
                <c:pt idx="1335">
                  <c:v>-24.000000000000341</c:v>
                </c:pt>
                <c:pt idx="1336">
                  <c:v>-23.999999999999773</c:v>
                </c:pt>
                <c:pt idx="1337">
                  <c:v>-15.999999999999659</c:v>
                </c:pt>
                <c:pt idx="1338">
                  <c:v>-8.0000000000001137</c:v>
                </c:pt>
                <c:pt idx="1339">
                  <c:v>-4.0000000000003411</c:v>
                </c:pt>
                <c:pt idx="1340">
                  <c:v>0</c:v>
                </c:pt>
                <c:pt idx="1341">
                  <c:v>4.0000000000003411</c:v>
                </c:pt>
                <c:pt idx="1342">
                  <c:v>8.0000000000001137</c:v>
                </c:pt>
                <c:pt idx="1343">
                  <c:v>20</c:v>
                </c:pt>
                <c:pt idx="1344">
                  <c:v>31.999999999999886</c:v>
                </c:pt>
                <c:pt idx="1345">
                  <c:v>31.999999999999886</c:v>
                </c:pt>
                <c:pt idx="1346">
                  <c:v>28.000000000000114</c:v>
                </c:pt>
                <c:pt idx="1347">
                  <c:v>15.999999999999659</c:v>
                </c:pt>
                <c:pt idx="1348">
                  <c:v>3.9999999999997726</c:v>
                </c:pt>
                <c:pt idx="1349">
                  <c:v>-7.9999999999995453</c:v>
                </c:pt>
                <c:pt idx="1350">
                  <c:v>-35.999999999999659</c:v>
                </c:pt>
                <c:pt idx="1351">
                  <c:v>-72.000000000000455</c:v>
                </c:pt>
                <c:pt idx="1352">
                  <c:v>-100</c:v>
                </c:pt>
                <c:pt idx="1353">
                  <c:v>-111.99999999999989</c:v>
                </c:pt>
                <c:pt idx="1354">
                  <c:v>-116.00000000000023</c:v>
                </c:pt>
                <c:pt idx="1355">
                  <c:v>-119.99999999999999</c:v>
                </c:pt>
                <c:pt idx="1356">
                  <c:v>-128.00000000000011</c:v>
                </c:pt>
                <c:pt idx="1357">
                  <c:v>-143.99999999999977</c:v>
                </c:pt>
                <c:pt idx="1358">
                  <c:v>-155.99999999999966</c:v>
                </c:pt>
                <c:pt idx="1359">
                  <c:v>-164.00000000000034</c:v>
                </c:pt>
                <c:pt idx="1360">
                  <c:v>-176.00000000000023</c:v>
                </c:pt>
                <c:pt idx="1361">
                  <c:v>-179.99999999999972</c:v>
                </c:pt>
                <c:pt idx="1362">
                  <c:v>-143.99999999999977</c:v>
                </c:pt>
                <c:pt idx="1363">
                  <c:v>-72.000000000000171</c:v>
                </c:pt>
                <c:pt idx="1364">
                  <c:v>7.9999999999998295</c:v>
                </c:pt>
                <c:pt idx="1365">
                  <c:v>80</c:v>
                </c:pt>
                <c:pt idx="1366">
                  <c:v>88.000000000000114</c:v>
                </c:pt>
                <c:pt idx="1367">
                  <c:v>36.000000000000227</c:v>
                </c:pt>
                <c:pt idx="1368">
                  <c:v>-28.000000000000114</c:v>
                </c:pt>
                <c:pt idx="1369">
                  <c:v>-108.00000000000011</c:v>
                </c:pt>
                <c:pt idx="1370">
                  <c:v>-140</c:v>
                </c:pt>
                <c:pt idx="1371">
                  <c:v>-88.000000000000114</c:v>
                </c:pt>
                <c:pt idx="1372">
                  <c:v>-24.000000000000053</c:v>
                </c:pt>
                <c:pt idx="1373">
                  <c:v>0</c:v>
                </c:pt>
                <c:pt idx="1374">
                  <c:v>-20</c:v>
                </c:pt>
                <c:pt idx="1375">
                  <c:v>-63.999999999999773</c:v>
                </c:pt>
                <c:pt idx="1376">
                  <c:v>-119.99999999999999</c:v>
                </c:pt>
                <c:pt idx="1377">
                  <c:v>-216.00000000000023</c:v>
                </c:pt>
                <c:pt idx="1378">
                  <c:v>-351.99999999999989</c:v>
                </c:pt>
                <c:pt idx="1379">
                  <c:v>-423.99999999999977</c:v>
                </c:pt>
                <c:pt idx="1380">
                  <c:v>-424</c:v>
                </c:pt>
                <c:pt idx="1381">
                  <c:v>-424</c:v>
                </c:pt>
                <c:pt idx="1382">
                  <c:v>-303.99999999999989</c:v>
                </c:pt>
                <c:pt idx="1383">
                  <c:v>-12.000000000000027</c:v>
                </c:pt>
                <c:pt idx="1384">
                  <c:v>223.99999999999991</c:v>
                </c:pt>
                <c:pt idx="1385">
                  <c:v>252.00000000000003</c:v>
                </c:pt>
                <c:pt idx="1386">
                  <c:v>152.00000000000017</c:v>
                </c:pt>
                <c:pt idx="1387">
                  <c:v>80</c:v>
                </c:pt>
                <c:pt idx="1388">
                  <c:v>107.99999999999983</c:v>
                </c:pt>
                <c:pt idx="1389">
                  <c:v>195.99999999999994</c:v>
                </c:pt>
                <c:pt idx="1390">
                  <c:v>284.00000000000006</c:v>
                </c:pt>
                <c:pt idx="1391">
                  <c:v>308.00000000000011</c:v>
                </c:pt>
                <c:pt idx="1392">
                  <c:v>251.99999999999989</c:v>
                </c:pt>
                <c:pt idx="1393">
                  <c:v>163.99999999999977</c:v>
                </c:pt>
                <c:pt idx="1394">
                  <c:v>84.000000000000057</c:v>
                </c:pt>
                <c:pt idx="1395">
                  <c:v>24.000000000000053</c:v>
                </c:pt>
                <c:pt idx="1396">
                  <c:v>-7.9999999999998295</c:v>
                </c:pt>
                <c:pt idx="1397">
                  <c:v>-31.999999999999886</c:v>
                </c:pt>
                <c:pt idx="1398">
                  <c:v>-59.999999999999993</c:v>
                </c:pt>
                <c:pt idx="1399">
                  <c:v>-80</c:v>
                </c:pt>
                <c:pt idx="1400">
                  <c:v>-100</c:v>
                </c:pt>
                <c:pt idx="1401">
                  <c:v>-119.99999999999999</c:v>
                </c:pt>
                <c:pt idx="1402">
                  <c:v>-132.00000000000017</c:v>
                </c:pt>
                <c:pt idx="1403">
                  <c:v>-155.99999999999991</c:v>
                </c:pt>
                <c:pt idx="1404">
                  <c:v>-224.00000000000003</c:v>
                </c:pt>
                <c:pt idx="1405">
                  <c:v>-348.00000000000011</c:v>
                </c:pt>
                <c:pt idx="1406">
                  <c:v>-423.99999999999989</c:v>
                </c:pt>
                <c:pt idx="1407">
                  <c:v>-355.99999999999994</c:v>
                </c:pt>
                <c:pt idx="1408">
                  <c:v>-172.00000000000003</c:v>
                </c:pt>
                <c:pt idx="1409">
                  <c:v>-12.000000000000027</c:v>
                </c:pt>
                <c:pt idx="1410">
                  <c:v>24.000000000000053</c:v>
                </c:pt>
                <c:pt idx="1411">
                  <c:v>3.9999999999999147</c:v>
                </c:pt>
                <c:pt idx="1412">
                  <c:v>-15.999999999999943</c:v>
                </c:pt>
                <c:pt idx="1413">
                  <c:v>-27.999999999999972</c:v>
                </c:pt>
                <c:pt idx="1414">
                  <c:v>-12.000000000000027</c:v>
                </c:pt>
                <c:pt idx="1415">
                  <c:v>59.999999999999993</c:v>
                </c:pt>
                <c:pt idx="1416">
                  <c:v>172.00000000000003</c:v>
                </c:pt>
                <c:pt idx="1417">
                  <c:v>263.99999999999989</c:v>
                </c:pt>
                <c:pt idx="1418">
                  <c:v>291.99999999999989</c:v>
                </c:pt>
                <c:pt idx="1419">
                  <c:v>244.00000000000006</c:v>
                </c:pt>
                <c:pt idx="1420">
                  <c:v>132.00000000000017</c:v>
                </c:pt>
                <c:pt idx="1421">
                  <c:v>0</c:v>
                </c:pt>
                <c:pt idx="1422">
                  <c:v>-136.00000000000023</c:v>
                </c:pt>
                <c:pt idx="1423">
                  <c:v>-224.00000000000003</c:v>
                </c:pt>
                <c:pt idx="1424">
                  <c:v>-160</c:v>
                </c:pt>
                <c:pt idx="1425">
                  <c:v>-27.999999999999829</c:v>
                </c:pt>
                <c:pt idx="1426">
                  <c:v>80</c:v>
                </c:pt>
                <c:pt idx="1427">
                  <c:v>195.99999999999994</c:v>
                </c:pt>
                <c:pt idx="1428">
                  <c:v>220</c:v>
                </c:pt>
                <c:pt idx="1429">
                  <c:v>119.99999999999999</c:v>
                </c:pt>
                <c:pt idx="1430">
                  <c:v>4.0000000000000568</c:v>
                </c:pt>
                <c:pt idx="1431">
                  <c:v>-95.999999999999943</c:v>
                </c:pt>
                <c:pt idx="1432">
                  <c:v>-211.99999999999989</c:v>
                </c:pt>
                <c:pt idx="1433">
                  <c:v>-352</c:v>
                </c:pt>
                <c:pt idx="1434">
                  <c:v>-424</c:v>
                </c:pt>
                <c:pt idx="1435">
                  <c:v>-427.99999999999994</c:v>
                </c:pt>
                <c:pt idx="1436">
                  <c:v>-275.99999999999994</c:v>
                </c:pt>
                <c:pt idx="1437">
                  <c:v>-36.000000000000085</c:v>
                </c:pt>
                <c:pt idx="1438">
                  <c:v>80</c:v>
                </c:pt>
                <c:pt idx="1439">
                  <c:v>92.000000000000028</c:v>
                </c:pt>
                <c:pt idx="1440">
                  <c:v>40</c:v>
                </c:pt>
                <c:pt idx="1441">
                  <c:v>-24.000000000000053</c:v>
                </c:pt>
                <c:pt idx="1442">
                  <c:v>-100</c:v>
                </c:pt>
                <c:pt idx="1443">
                  <c:v>-123.99999999999991</c:v>
                </c:pt>
                <c:pt idx="1444">
                  <c:v>-64.000000000000057</c:v>
                </c:pt>
                <c:pt idx="1445">
                  <c:v>0</c:v>
                </c:pt>
                <c:pt idx="1446">
                  <c:v>20</c:v>
                </c:pt>
                <c:pt idx="1447">
                  <c:v>-16.000000000000085</c:v>
                </c:pt>
                <c:pt idx="1448">
                  <c:v>-140</c:v>
                </c:pt>
                <c:pt idx="1449">
                  <c:v>-319.99999999999994</c:v>
                </c:pt>
                <c:pt idx="1450">
                  <c:v>-416</c:v>
                </c:pt>
                <c:pt idx="1451">
                  <c:v>-348.00000000000006</c:v>
                </c:pt>
                <c:pt idx="1452">
                  <c:v>-184</c:v>
                </c:pt>
                <c:pt idx="1453">
                  <c:v>-48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88</c:v>
                </c:pt>
                <c:pt idx="1480">
                  <c:v>176</c:v>
                </c:pt>
                <c:pt idx="1481">
                  <c:v>164</c:v>
                </c:pt>
                <c:pt idx="1482">
                  <c:v>140</c:v>
                </c:pt>
                <c:pt idx="1483">
                  <c:v>115.99999999999997</c:v>
                </c:pt>
                <c:pt idx="1484">
                  <c:v>100</c:v>
                </c:pt>
                <c:pt idx="1485">
                  <c:v>92.000000000000028</c:v>
                </c:pt>
                <c:pt idx="1486">
                  <c:v>100</c:v>
                </c:pt>
                <c:pt idx="1487">
                  <c:v>127.99999999999996</c:v>
                </c:pt>
                <c:pt idx="1488">
                  <c:v>164</c:v>
                </c:pt>
                <c:pt idx="1489">
                  <c:v>204.00000000000006</c:v>
                </c:pt>
                <c:pt idx="1490">
                  <c:v>244.00000000000006</c:v>
                </c:pt>
                <c:pt idx="1491">
                  <c:v>275.99999999999994</c:v>
                </c:pt>
                <c:pt idx="1492">
                  <c:v>295.99999999999989</c:v>
                </c:pt>
                <c:pt idx="1493">
                  <c:v>296.00000000000011</c:v>
                </c:pt>
                <c:pt idx="1494">
                  <c:v>280</c:v>
                </c:pt>
                <c:pt idx="1495">
                  <c:v>260</c:v>
                </c:pt>
                <c:pt idx="1496">
                  <c:v>231.99999999999989</c:v>
                </c:pt>
                <c:pt idx="1497">
                  <c:v>204.00000000000006</c:v>
                </c:pt>
                <c:pt idx="1498">
                  <c:v>176.00000000000023</c:v>
                </c:pt>
                <c:pt idx="1499">
                  <c:v>143.99999999999977</c:v>
                </c:pt>
                <c:pt idx="1500">
                  <c:v>111.99999999999989</c:v>
                </c:pt>
                <c:pt idx="1501">
                  <c:v>80</c:v>
                </c:pt>
                <c:pt idx="1502">
                  <c:v>64.000000000000057</c:v>
                </c:pt>
                <c:pt idx="1503">
                  <c:v>56.000000000000227</c:v>
                </c:pt>
                <c:pt idx="1504">
                  <c:v>51.999999999999886</c:v>
                </c:pt>
                <c:pt idx="1505">
                  <c:v>51.999999999999886</c:v>
                </c:pt>
                <c:pt idx="1506">
                  <c:v>44.000000000000057</c:v>
                </c:pt>
                <c:pt idx="1507">
                  <c:v>40</c:v>
                </c:pt>
                <c:pt idx="1508">
                  <c:v>44.000000000000057</c:v>
                </c:pt>
                <c:pt idx="1509">
                  <c:v>51.999999999999886</c:v>
                </c:pt>
                <c:pt idx="1510">
                  <c:v>64.000000000000057</c:v>
                </c:pt>
                <c:pt idx="1511">
                  <c:v>88.000000000000114</c:v>
                </c:pt>
                <c:pt idx="1512">
                  <c:v>119.99999999999999</c:v>
                </c:pt>
                <c:pt idx="1513">
                  <c:v>151.99999999999989</c:v>
                </c:pt>
                <c:pt idx="1514">
                  <c:v>180</c:v>
                </c:pt>
                <c:pt idx="1515">
                  <c:v>191.99999999999989</c:v>
                </c:pt>
                <c:pt idx="1516">
                  <c:v>180</c:v>
                </c:pt>
                <c:pt idx="1517">
                  <c:v>144.00000000000034</c:v>
                </c:pt>
                <c:pt idx="1518">
                  <c:v>108.00000000000011</c:v>
                </c:pt>
                <c:pt idx="1519">
                  <c:v>80</c:v>
                </c:pt>
                <c:pt idx="1520">
                  <c:v>59.999999999999993</c:v>
                </c:pt>
                <c:pt idx="1521">
                  <c:v>43.999999999999773</c:v>
                </c:pt>
                <c:pt idx="1522">
                  <c:v>27.999999999999545</c:v>
                </c:pt>
                <c:pt idx="1523">
                  <c:v>8.0000000000001137</c:v>
                </c:pt>
                <c:pt idx="1524">
                  <c:v>-20</c:v>
                </c:pt>
                <c:pt idx="1525">
                  <c:v>-59.999999999999993</c:v>
                </c:pt>
                <c:pt idx="1526">
                  <c:v>-111.99999999999989</c:v>
                </c:pt>
                <c:pt idx="1527">
                  <c:v>-156.00000000000023</c:v>
                </c:pt>
                <c:pt idx="1528">
                  <c:v>-183.99999999999977</c:v>
                </c:pt>
                <c:pt idx="1529">
                  <c:v>-183.99999999999977</c:v>
                </c:pt>
                <c:pt idx="1530">
                  <c:v>-160</c:v>
                </c:pt>
                <c:pt idx="1531">
                  <c:v>-124.00000000000006</c:v>
                </c:pt>
                <c:pt idx="1532">
                  <c:v>-80</c:v>
                </c:pt>
                <c:pt idx="1533">
                  <c:v>-35.999999999999943</c:v>
                </c:pt>
                <c:pt idx="1534">
                  <c:v>7.9999999999998295</c:v>
                </c:pt>
                <c:pt idx="1535">
                  <c:v>55.999999999999943</c:v>
                </c:pt>
                <c:pt idx="1536">
                  <c:v>112.00000000000016</c:v>
                </c:pt>
                <c:pt idx="1537">
                  <c:v>167.99999999999983</c:v>
                </c:pt>
                <c:pt idx="1538">
                  <c:v>208.00000000000011</c:v>
                </c:pt>
                <c:pt idx="1539">
                  <c:v>239.99999999999997</c:v>
                </c:pt>
                <c:pt idx="1540">
                  <c:v>260</c:v>
                </c:pt>
                <c:pt idx="1541">
                  <c:v>272.00000000000045</c:v>
                </c:pt>
                <c:pt idx="1542">
                  <c:v>275.99999999999966</c:v>
                </c:pt>
                <c:pt idx="1543">
                  <c:v>260</c:v>
                </c:pt>
                <c:pt idx="1544">
                  <c:v>224.00000000000031</c:v>
                </c:pt>
                <c:pt idx="1545">
                  <c:v>163.99999999999977</c:v>
                </c:pt>
                <c:pt idx="1546">
                  <c:v>103.99999999999977</c:v>
                </c:pt>
                <c:pt idx="1547">
                  <c:v>63.999999999999773</c:v>
                </c:pt>
                <c:pt idx="1548">
                  <c:v>40</c:v>
                </c:pt>
                <c:pt idx="1549">
                  <c:v>36.000000000000227</c:v>
                </c:pt>
                <c:pt idx="1550">
                  <c:v>40</c:v>
                </c:pt>
                <c:pt idx="1551">
                  <c:v>48.000000000000107</c:v>
                </c:pt>
                <c:pt idx="1552">
                  <c:v>56.000000000000227</c:v>
                </c:pt>
                <c:pt idx="1553">
                  <c:v>59.999999999999993</c:v>
                </c:pt>
                <c:pt idx="1554">
                  <c:v>59.999999999999993</c:v>
                </c:pt>
                <c:pt idx="1555">
                  <c:v>59.999999999999993</c:v>
                </c:pt>
                <c:pt idx="1556">
                  <c:v>67.999999999999545</c:v>
                </c:pt>
                <c:pt idx="1557">
                  <c:v>80</c:v>
                </c:pt>
                <c:pt idx="1558">
                  <c:v>92.000000000000455</c:v>
                </c:pt>
                <c:pt idx="1559">
                  <c:v>108.00000000000011</c:v>
                </c:pt>
                <c:pt idx="1560">
                  <c:v>123.99999999999977</c:v>
                </c:pt>
                <c:pt idx="1561">
                  <c:v>127.99999999999955</c:v>
                </c:pt>
                <c:pt idx="1562">
                  <c:v>128.00000000000011</c:v>
                </c:pt>
                <c:pt idx="1563">
                  <c:v>128.00000000000011</c:v>
                </c:pt>
                <c:pt idx="1564">
                  <c:v>131.99999999999989</c:v>
                </c:pt>
                <c:pt idx="1565">
                  <c:v>136.00000000000023</c:v>
                </c:pt>
                <c:pt idx="1566">
                  <c:v>136.00000000000023</c:v>
                </c:pt>
                <c:pt idx="1567">
                  <c:v>140</c:v>
                </c:pt>
                <c:pt idx="1568">
                  <c:v>135.99999999999966</c:v>
                </c:pt>
                <c:pt idx="1569">
                  <c:v>123.99999999999977</c:v>
                </c:pt>
                <c:pt idx="1570">
                  <c:v>116.00000000000023</c:v>
                </c:pt>
                <c:pt idx="1571">
                  <c:v>108.00000000000011</c:v>
                </c:pt>
                <c:pt idx="1572">
                  <c:v>100</c:v>
                </c:pt>
                <c:pt idx="1573">
                  <c:v>91.999999999999886</c:v>
                </c:pt>
                <c:pt idx="1574">
                  <c:v>75.999999999999645</c:v>
                </c:pt>
                <c:pt idx="1575">
                  <c:v>56.000000000000227</c:v>
                </c:pt>
                <c:pt idx="1576">
                  <c:v>40</c:v>
                </c:pt>
                <c:pt idx="1577">
                  <c:v>20</c:v>
                </c:pt>
                <c:pt idx="1578">
                  <c:v>0</c:v>
                </c:pt>
                <c:pt idx="1579">
                  <c:v>-16.000000000000227</c:v>
                </c:pt>
                <c:pt idx="1580">
                  <c:v>-23.999999999999773</c:v>
                </c:pt>
                <c:pt idx="1581">
                  <c:v>-31.999999999999886</c:v>
                </c:pt>
                <c:pt idx="1582">
                  <c:v>-36.000000000000227</c:v>
                </c:pt>
                <c:pt idx="1583">
                  <c:v>-40</c:v>
                </c:pt>
                <c:pt idx="1584">
                  <c:v>-51.999999999999886</c:v>
                </c:pt>
                <c:pt idx="1585">
                  <c:v>-59.999999999999993</c:v>
                </c:pt>
                <c:pt idx="1586">
                  <c:v>-68.000000000000114</c:v>
                </c:pt>
                <c:pt idx="1587">
                  <c:v>-76.000000000000227</c:v>
                </c:pt>
                <c:pt idx="1588">
                  <c:v>-80</c:v>
                </c:pt>
                <c:pt idx="1589">
                  <c:v>-75.999999999999645</c:v>
                </c:pt>
                <c:pt idx="1590">
                  <c:v>-63.999999999999773</c:v>
                </c:pt>
                <c:pt idx="1591">
                  <c:v>-51.999999999999886</c:v>
                </c:pt>
                <c:pt idx="1592">
                  <c:v>-40</c:v>
                </c:pt>
                <c:pt idx="1593">
                  <c:v>-32.000000000000455</c:v>
                </c:pt>
                <c:pt idx="1594">
                  <c:v>-23.999999999999773</c:v>
                </c:pt>
                <c:pt idx="1595">
                  <c:v>-15.999999999999659</c:v>
                </c:pt>
                <c:pt idx="1596">
                  <c:v>-24.000000000000341</c:v>
                </c:pt>
                <c:pt idx="1597">
                  <c:v>-31.999999999999886</c:v>
                </c:pt>
                <c:pt idx="1598">
                  <c:v>-43.999999999999773</c:v>
                </c:pt>
                <c:pt idx="1599">
                  <c:v>-59.999999999999993</c:v>
                </c:pt>
                <c:pt idx="1600">
                  <c:v>-68.000000000000114</c:v>
                </c:pt>
                <c:pt idx="1601">
                  <c:v>-76.000000000000227</c:v>
                </c:pt>
                <c:pt idx="1602">
                  <c:v>-80</c:v>
                </c:pt>
                <c:pt idx="1603">
                  <c:v>-71.999999999999886</c:v>
                </c:pt>
                <c:pt idx="1604">
                  <c:v>-56.000000000000227</c:v>
                </c:pt>
                <c:pt idx="1605">
                  <c:v>-44.000000000000341</c:v>
                </c:pt>
                <c:pt idx="1606">
                  <c:v>-27.999999999999545</c:v>
                </c:pt>
                <c:pt idx="1607">
                  <c:v>-15.999999999999659</c:v>
                </c:pt>
                <c:pt idx="1608">
                  <c:v>-8.0000000000001137</c:v>
                </c:pt>
                <c:pt idx="1609">
                  <c:v>0</c:v>
                </c:pt>
                <c:pt idx="1610">
                  <c:v>8.0000000000001137</c:v>
                </c:pt>
                <c:pt idx="1611">
                  <c:v>11.999999999999886</c:v>
                </c:pt>
                <c:pt idx="1612">
                  <c:v>15.999999999999659</c:v>
                </c:pt>
                <c:pt idx="1613">
                  <c:v>28.000000000000114</c:v>
                </c:pt>
                <c:pt idx="1614">
                  <c:v>40</c:v>
                </c:pt>
                <c:pt idx="1615">
                  <c:v>51.999999999999886</c:v>
                </c:pt>
                <c:pt idx="1616">
                  <c:v>64.000000000000341</c:v>
                </c:pt>
                <c:pt idx="1617">
                  <c:v>80</c:v>
                </c:pt>
                <c:pt idx="1618">
                  <c:v>91.999999999999886</c:v>
                </c:pt>
                <c:pt idx="1619">
                  <c:v>100</c:v>
                </c:pt>
                <c:pt idx="1620">
                  <c:v>95.999999999999659</c:v>
                </c:pt>
                <c:pt idx="1621">
                  <c:v>83.999999999999773</c:v>
                </c:pt>
                <c:pt idx="1622">
                  <c:v>72.000000000000455</c:v>
                </c:pt>
                <c:pt idx="1623">
                  <c:v>56.000000000000227</c:v>
                </c:pt>
                <c:pt idx="1624">
                  <c:v>31.999999999999886</c:v>
                </c:pt>
                <c:pt idx="1625">
                  <c:v>3.9999999999997726</c:v>
                </c:pt>
                <c:pt idx="1626">
                  <c:v>-20</c:v>
                </c:pt>
                <c:pt idx="1627">
                  <c:v>-55.999999999999659</c:v>
                </c:pt>
                <c:pt idx="1628">
                  <c:v>-96.000000000000213</c:v>
                </c:pt>
                <c:pt idx="1629">
                  <c:v>-128.00000000000011</c:v>
                </c:pt>
                <c:pt idx="1630">
                  <c:v>-148.00000000000011</c:v>
                </c:pt>
                <c:pt idx="1631">
                  <c:v>-148.00000000000011</c:v>
                </c:pt>
                <c:pt idx="1632">
                  <c:v>-123.99999999999977</c:v>
                </c:pt>
                <c:pt idx="1633">
                  <c:v>-88.000000000000114</c:v>
                </c:pt>
                <c:pt idx="1634">
                  <c:v>-48.000000000000107</c:v>
                </c:pt>
                <c:pt idx="1635">
                  <c:v>-15.999999999999659</c:v>
                </c:pt>
                <c:pt idx="1636">
                  <c:v>-3.9999999999997726</c:v>
                </c:pt>
                <c:pt idx="1637">
                  <c:v>-4.0000000000003411</c:v>
                </c:pt>
                <c:pt idx="1638">
                  <c:v>-16.000000000000227</c:v>
                </c:pt>
                <c:pt idx="1639">
                  <c:v>-27.999999999999545</c:v>
                </c:pt>
                <c:pt idx="1640">
                  <c:v>-35.999999999999659</c:v>
                </c:pt>
                <c:pt idx="1641">
                  <c:v>-36.000000000000227</c:v>
                </c:pt>
                <c:pt idx="1642">
                  <c:v>-24.000000000000341</c:v>
                </c:pt>
                <c:pt idx="1643">
                  <c:v>-3.9999999999997726</c:v>
                </c:pt>
                <c:pt idx="1644">
                  <c:v>24.000000000000341</c:v>
                </c:pt>
                <c:pt idx="1645">
                  <c:v>47.999999999999545</c:v>
                </c:pt>
                <c:pt idx="1646">
                  <c:v>67.999999999999545</c:v>
                </c:pt>
                <c:pt idx="1647">
                  <c:v>84.000000000000341</c:v>
                </c:pt>
                <c:pt idx="1648">
                  <c:v>96.000000000000213</c:v>
                </c:pt>
                <c:pt idx="1649">
                  <c:v>108.00000000000011</c:v>
                </c:pt>
                <c:pt idx="1650">
                  <c:v>111.99999999999989</c:v>
                </c:pt>
                <c:pt idx="1651">
                  <c:v>111.99999999999989</c:v>
                </c:pt>
                <c:pt idx="1652">
                  <c:v>104.00000000000034</c:v>
                </c:pt>
                <c:pt idx="1653">
                  <c:v>91.999999999999886</c:v>
                </c:pt>
                <c:pt idx="1654">
                  <c:v>83.999999999999773</c:v>
                </c:pt>
                <c:pt idx="1655">
                  <c:v>71.999999999999886</c:v>
                </c:pt>
                <c:pt idx="1656">
                  <c:v>63.999999999999773</c:v>
                </c:pt>
                <c:pt idx="1657">
                  <c:v>64.000000000000341</c:v>
                </c:pt>
                <c:pt idx="1658">
                  <c:v>64.000000000000341</c:v>
                </c:pt>
                <c:pt idx="1659">
                  <c:v>63.999999999999773</c:v>
                </c:pt>
                <c:pt idx="1660">
                  <c:v>63.999999999999773</c:v>
                </c:pt>
                <c:pt idx="1661">
                  <c:v>63.999999999999773</c:v>
                </c:pt>
                <c:pt idx="1662">
                  <c:v>59.999999999999993</c:v>
                </c:pt>
                <c:pt idx="1663">
                  <c:v>59.999999999999993</c:v>
                </c:pt>
                <c:pt idx="1664">
                  <c:v>59.999999999999993</c:v>
                </c:pt>
                <c:pt idx="1665">
                  <c:v>52.000000000000455</c:v>
                </c:pt>
                <c:pt idx="1666">
                  <c:v>48.000000000000107</c:v>
                </c:pt>
                <c:pt idx="1667">
                  <c:v>40</c:v>
                </c:pt>
                <c:pt idx="1668">
                  <c:v>31.999999999999886</c:v>
                </c:pt>
                <c:pt idx="1669">
                  <c:v>27.999999999999545</c:v>
                </c:pt>
                <c:pt idx="1670">
                  <c:v>24.000000000000341</c:v>
                </c:pt>
                <c:pt idx="1671">
                  <c:v>20</c:v>
                </c:pt>
                <c:pt idx="1672">
                  <c:v>11.999999999999886</c:v>
                </c:pt>
                <c:pt idx="1673">
                  <c:v>8.0000000000001137</c:v>
                </c:pt>
                <c:pt idx="1674">
                  <c:v>8.0000000000001137</c:v>
                </c:pt>
                <c:pt idx="1675">
                  <c:v>4.0000000000003411</c:v>
                </c:pt>
                <c:pt idx="1676">
                  <c:v>0</c:v>
                </c:pt>
                <c:pt idx="1677">
                  <c:v>-4.0000000000003411</c:v>
                </c:pt>
                <c:pt idx="1678">
                  <c:v>-12.000000000000455</c:v>
                </c:pt>
                <c:pt idx="1679">
                  <c:v>-20</c:v>
                </c:pt>
                <c:pt idx="1680">
                  <c:v>-23.999999999999773</c:v>
                </c:pt>
                <c:pt idx="1681">
                  <c:v>-23.999999999999773</c:v>
                </c:pt>
                <c:pt idx="1682">
                  <c:v>-16.000000000000227</c:v>
                </c:pt>
                <c:pt idx="1683">
                  <c:v>-4.0000000000003411</c:v>
                </c:pt>
                <c:pt idx="1684">
                  <c:v>8.0000000000001137</c:v>
                </c:pt>
                <c:pt idx="1685">
                  <c:v>24.000000000000341</c:v>
                </c:pt>
                <c:pt idx="1686">
                  <c:v>31.999999999999886</c:v>
                </c:pt>
                <c:pt idx="1687">
                  <c:v>31.999999999999886</c:v>
                </c:pt>
                <c:pt idx="1688">
                  <c:v>32.000000000000455</c:v>
                </c:pt>
                <c:pt idx="1689">
                  <c:v>23.999999999999773</c:v>
                </c:pt>
                <c:pt idx="1690">
                  <c:v>15.999999999999659</c:v>
                </c:pt>
                <c:pt idx="1691">
                  <c:v>12.000000000000455</c:v>
                </c:pt>
                <c:pt idx="1692">
                  <c:v>8.0000000000001137</c:v>
                </c:pt>
                <c:pt idx="1693">
                  <c:v>7.9999999999995453</c:v>
                </c:pt>
                <c:pt idx="1694">
                  <c:v>7.9999999999995453</c:v>
                </c:pt>
                <c:pt idx="1695">
                  <c:v>8.0000000000006821</c:v>
                </c:pt>
                <c:pt idx="1696">
                  <c:v>8.0000000000006821</c:v>
                </c:pt>
                <c:pt idx="1697">
                  <c:v>7.9999999999995453</c:v>
                </c:pt>
                <c:pt idx="1698">
                  <c:v>7.9999999999995453</c:v>
                </c:pt>
                <c:pt idx="1699">
                  <c:v>3.9999999999997726</c:v>
                </c:pt>
                <c:pt idx="1700">
                  <c:v>-3.9999999999997726</c:v>
                </c:pt>
                <c:pt idx="1701">
                  <c:v>-11.999999999999318</c:v>
                </c:pt>
                <c:pt idx="1702">
                  <c:v>-16.000000000000227</c:v>
                </c:pt>
                <c:pt idx="1703">
                  <c:v>-16.000000000000227</c:v>
                </c:pt>
                <c:pt idx="1704">
                  <c:v>-20</c:v>
                </c:pt>
                <c:pt idx="1705">
                  <c:v>-20</c:v>
                </c:pt>
                <c:pt idx="1706">
                  <c:v>-15.999999999999659</c:v>
                </c:pt>
                <c:pt idx="1707">
                  <c:v>-16.000000000000227</c:v>
                </c:pt>
                <c:pt idx="1708">
                  <c:v>-11.999999999999886</c:v>
                </c:pt>
                <c:pt idx="1709">
                  <c:v>-8.0000000000001137</c:v>
                </c:pt>
                <c:pt idx="1710">
                  <c:v>-8.0000000000001137</c:v>
                </c:pt>
                <c:pt idx="1711">
                  <c:v>0</c:v>
                </c:pt>
                <c:pt idx="1712">
                  <c:v>8.0000000000001137</c:v>
                </c:pt>
                <c:pt idx="1713">
                  <c:v>11.999999999999886</c:v>
                </c:pt>
                <c:pt idx="1714">
                  <c:v>20</c:v>
                </c:pt>
                <c:pt idx="1715">
                  <c:v>24.000000000000341</c:v>
                </c:pt>
                <c:pt idx="1716">
                  <c:v>27.999999999999545</c:v>
                </c:pt>
                <c:pt idx="1717">
                  <c:v>31.999999999999886</c:v>
                </c:pt>
                <c:pt idx="1718">
                  <c:v>36.000000000000227</c:v>
                </c:pt>
                <c:pt idx="1719">
                  <c:v>40</c:v>
                </c:pt>
                <c:pt idx="1720">
                  <c:v>43.999999999999773</c:v>
                </c:pt>
                <c:pt idx="1721">
                  <c:v>43.999999999999773</c:v>
                </c:pt>
                <c:pt idx="1722">
                  <c:v>36.000000000000227</c:v>
                </c:pt>
                <c:pt idx="1723">
                  <c:v>23.999999999999773</c:v>
                </c:pt>
                <c:pt idx="1724">
                  <c:v>12.000000000000455</c:v>
                </c:pt>
                <c:pt idx="1725">
                  <c:v>0</c:v>
                </c:pt>
                <c:pt idx="1726">
                  <c:v>-24.000000000000909</c:v>
                </c:pt>
                <c:pt idx="1727">
                  <c:v>-55.999999999999091</c:v>
                </c:pt>
                <c:pt idx="1728">
                  <c:v>-91.999999999999318</c:v>
                </c:pt>
                <c:pt idx="1729">
                  <c:v>-132.00000000000045</c:v>
                </c:pt>
                <c:pt idx="1730">
                  <c:v>-172.00000000000045</c:v>
                </c:pt>
                <c:pt idx="1731">
                  <c:v>-196.00000000000023</c:v>
                </c:pt>
                <c:pt idx="1732">
                  <c:v>-203.99999999999974</c:v>
                </c:pt>
                <c:pt idx="1733">
                  <c:v>-203.99999999999974</c:v>
                </c:pt>
                <c:pt idx="1734">
                  <c:v>-196.00000000000023</c:v>
                </c:pt>
                <c:pt idx="1735">
                  <c:v>-188.00000000000011</c:v>
                </c:pt>
                <c:pt idx="1736">
                  <c:v>-183.99999999999977</c:v>
                </c:pt>
                <c:pt idx="1737">
                  <c:v>-188.00000000000011</c:v>
                </c:pt>
                <c:pt idx="1738">
                  <c:v>-188.00000000000011</c:v>
                </c:pt>
                <c:pt idx="1739">
                  <c:v>-183.99999999999977</c:v>
                </c:pt>
                <c:pt idx="1740">
                  <c:v>-175.99999999999966</c:v>
                </c:pt>
                <c:pt idx="1741">
                  <c:v>-156.00000000000023</c:v>
                </c:pt>
                <c:pt idx="1742">
                  <c:v>-128.00000000000011</c:v>
                </c:pt>
                <c:pt idx="1743">
                  <c:v>-107.99999999999953</c:v>
                </c:pt>
                <c:pt idx="1744">
                  <c:v>-96.000000000000213</c:v>
                </c:pt>
                <c:pt idx="1745">
                  <c:v>-84.000000000000341</c:v>
                </c:pt>
                <c:pt idx="1746">
                  <c:v>-80</c:v>
                </c:pt>
                <c:pt idx="1747">
                  <c:v>-80</c:v>
                </c:pt>
                <c:pt idx="1748">
                  <c:v>-71.999999999999886</c:v>
                </c:pt>
                <c:pt idx="1749">
                  <c:v>-63.999999999999773</c:v>
                </c:pt>
                <c:pt idx="1750">
                  <c:v>-56.000000000000227</c:v>
                </c:pt>
                <c:pt idx="1751">
                  <c:v>-44.000000000000341</c:v>
                </c:pt>
                <c:pt idx="1752">
                  <c:v>-40</c:v>
                </c:pt>
                <c:pt idx="1753">
                  <c:v>-40</c:v>
                </c:pt>
                <c:pt idx="1754">
                  <c:v>-40</c:v>
                </c:pt>
                <c:pt idx="1755">
                  <c:v>-40</c:v>
                </c:pt>
                <c:pt idx="1756">
                  <c:v>-40</c:v>
                </c:pt>
                <c:pt idx="1757">
                  <c:v>-40</c:v>
                </c:pt>
                <c:pt idx="1758">
                  <c:v>-43.999999999999773</c:v>
                </c:pt>
                <c:pt idx="1759">
                  <c:v>-43.999999999999773</c:v>
                </c:pt>
                <c:pt idx="1760">
                  <c:v>-43.999999999999773</c:v>
                </c:pt>
                <c:pt idx="1761">
                  <c:v>-48.000000000000107</c:v>
                </c:pt>
                <c:pt idx="1762">
                  <c:v>-48.000000000000107</c:v>
                </c:pt>
                <c:pt idx="1763">
                  <c:v>-48.000000000000107</c:v>
                </c:pt>
                <c:pt idx="1764">
                  <c:v>-48.000000000000107</c:v>
                </c:pt>
                <c:pt idx="1765">
                  <c:v>-51.999999999999886</c:v>
                </c:pt>
                <c:pt idx="1766">
                  <c:v>-63.999999999999773</c:v>
                </c:pt>
                <c:pt idx="1767">
                  <c:v>-88.000000000000114</c:v>
                </c:pt>
                <c:pt idx="1768">
                  <c:v>-119.99999999999999</c:v>
                </c:pt>
                <c:pt idx="1769">
                  <c:v>-160</c:v>
                </c:pt>
                <c:pt idx="1770">
                  <c:v>-204.00000000000034</c:v>
                </c:pt>
                <c:pt idx="1771">
                  <c:v>-239.99999999999997</c:v>
                </c:pt>
                <c:pt idx="1772">
                  <c:v>-255.99999999999966</c:v>
                </c:pt>
                <c:pt idx="1773">
                  <c:v>-255.99999999999966</c:v>
                </c:pt>
                <c:pt idx="1774">
                  <c:v>-248.00000000000011</c:v>
                </c:pt>
                <c:pt idx="1775">
                  <c:v>-228.00000000000011</c:v>
                </c:pt>
                <c:pt idx="1776">
                  <c:v>-204.00000000000006</c:v>
                </c:pt>
                <c:pt idx="1777">
                  <c:v>-191.99999999999989</c:v>
                </c:pt>
                <c:pt idx="1778">
                  <c:v>-195.99999999999994</c:v>
                </c:pt>
                <c:pt idx="1779">
                  <c:v>-216.00000000000023</c:v>
                </c:pt>
                <c:pt idx="1780">
                  <c:v>-248.00000000000011</c:v>
                </c:pt>
                <c:pt idx="1781">
                  <c:v>-275.99999999999994</c:v>
                </c:pt>
                <c:pt idx="1782">
                  <c:v>-284.00000000000006</c:v>
                </c:pt>
                <c:pt idx="1783">
                  <c:v>-267.99999999999983</c:v>
                </c:pt>
                <c:pt idx="1784">
                  <c:v>-235.99999999999994</c:v>
                </c:pt>
                <c:pt idx="1785">
                  <c:v>-196.00000000000006</c:v>
                </c:pt>
                <c:pt idx="1786">
                  <c:v>-167.99999999999997</c:v>
                </c:pt>
                <c:pt idx="1787">
                  <c:v>-156.00000000000009</c:v>
                </c:pt>
                <c:pt idx="1788">
                  <c:v>-152.00000000000003</c:v>
                </c:pt>
                <c:pt idx="1789">
                  <c:v>-155.99999999999991</c:v>
                </c:pt>
                <c:pt idx="1790">
                  <c:v>-172.00000000000003</c:v>
                </c:pt>
                <c:pt idx="1791">
                  <c:v>-200</c:v>
                </c:pt>
                <c:pt idx="1792">
                  <c:v>-235.99999999999994</c:v>
                </c:pt>
                <c:pt idx="1793">
                  <c:v>-272</c:v>
                </c:pt>
                <c:pt idx="1794">
                  <c:v>-284</c:v>
                </c:pt>
                <c:pt idx="1795">
                  <c:v>-348</c:v>
                </c:pt>
                <c:pt idx="1796">
                  <c:v>-208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E61-4155-A21F-16AA9A4E8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5863264"/>
        <c:axId val="1075864704"/>
        <c:extLst>
          <c:ext xmlns:c15="http://schemas.microsoft.com/office/drawing/2012/chart" uri="{02D57815-91ED-43cb-92C2-25804820EDAC}">
            <c15:filteredScatter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Calculations!$I$1</c15:sqref>
                        </c15:formulaRef>
                      </c:ext>
                    </c:extLst>
                    <c:strCache>
                      <c:ptCount val="1"/>
                      <c:pt idx="0">
                        <c:v>Total Forces
(N)</c:v>
                      </c:pt>
                    </c:strCache>
                  </c:strRef>
                </c:tx>
                <c:spPr>
                  <a:ln w="1270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Calculations!$B:$B</c15:sqref>
                        </c15:formulaRef>
                      </c:ext>
                    </c:extLst>
                    <c:strCache>
                      <c:ptCount val="1802"/>
                      <c:pt idx="0">
                        <c:v>Total Time Elapsed
(s)</c:v>
                      </c:pt>
                      <c:pt idx="1">
                        <c:v>0</c:v>
                      </c:pt>
                      <c:pt idx="2">
                        <c:v>1</c:v>
                      </c:pt>
                      <c:pt idx="3">
                        <c:v>2</c:v>
                      </c:pt>
                      <c:pt idx="4">
                        <c:v>3</c:v>
                      </c:pt>
                      <c:pt idx="5">
                        <c:v>4</c:v>
                      </c:pt>
                      <c:pt idx="6">
                        <c:v>5</c:v>
                      </c:pt>
                      <c:pt idx="7">
                        <c:v>6</c:v>
                      </c:pt>
                      <c:pt idx="8">
                        <c:v>7</c:v>
                      </c:pt>
                      <c:pt idx="9">
                        <c:v>8</c:v>
                      </c:pt>
                      <c:pt idx="10">
                        <c:v>9</c:v>
                      </c:pt>
                      <c:pt idx="11">
                        <c:v>10</c:v>
                      </c:pt>
                      <c:pt idx="12">
                        <c:v>11</c:v>
                      </c:pt>
                      <c:pt idx="13">
                        <c:v>12</c:v>
                      </c:pt>
                      <c:pt idx="14">
                        <c:v>13</c:v>
                      </c:pt>
                      <c:pt idx="15">
                        <c:v>14</c:v>
                      </c:pt>
                      <c:pt idx="16">
                        <c:v>15</c:v>
                      </c:pt>
                      <c:pt idx="17">
                        <c:v>16</c:v>
                      </c:pt>
                      <c:pt idx="18">
                        <c:v>17</c:v>
                      </c:pt>
                      <c:pt idx="19">
                        <c:v>18</c:v>
                      </c:pt>
                      <c:pt idx="20">
                        <c:v>19</c:v>
                      </c:pt>
                      <c:pt idx="21">
                        <c:v>20</c:v>
                      </c:pt>
                      <c:pt idx="22">
                        <c:v>21</c:v>
                      </c:pt>
                      <c:pt idx="23">
                        <c:v>22</c:v>
                      </c:pt>
                      <c:pt idx="24">
                        <c:v>23</c:v>
                      </c:pt>
                      <c:pt idx="25">
                        <c:v>24</c:v>
                      </c:pt>
                      <c:pt idx="26">
                        <c:v>25</c:v>
                      </c:pt>
                      <c:pt idx="27">
                        <c:v>26</c:v>
                      </c:pt>
                      <c:pt idx="28">
                        <c:v>27</c:v>
                      </c:pt>
                      <c:pt idx="29">
                        <c:v>28</c:v>
                      </c:pt>
                      <c:pt idx="30">
                        <c:v>29</c:v>
                      </c:pt>
                      <c:pt idx="31">
                        <c:v>30</c:v>
                      </c:pt>
                      <c:pt idx="32">
                        <c:v>31</c:v>
                      </c:pt>
                      <c:pt idx="33">
                        <c:v>32</c:v>
                      </c:pt>
                      <c:pt idx="34">
                        <c:v>33</c:v>
                      </c:pt>
                      <c:pt idx="35">
                        <c:v>34</c:v>
                      </c:pt>
                      <c:pt idx="36">
                        <c:v>35</c:v>
                      </c:pt>
                      <c:pt idx="37">
                        <c:v>36</c:v>
                      </c:pt>
                      <c:pt idx="38">
                        <c:v>37</c:v>
                      </c:pt>
                      <c:pt idx="39">
                        <c:v>38</c:v>
                      </c:pt>
                      <c:pt idx="40">
                        <c:v>39</c:v>
                      </c:pt>
                      <c:pt idx="41">
                        <c:v>40</c:v>
                      </c:pt>
                      <c:pt idx="42">
                        <c:v>41</c:v>
                      </c:pt>
                      <c:pt idx="43">
                        <c:v>42</c:v>
                      </c:pt>
                      <c:pt idx="44">
                        <c:v>43</c:v>
                      </c:pt>
                      <c:pt idx="45">
                        <c:v>44</c:v>
                      </c:pt>
                      <c:pt idx="46">
                        <c:v>45</c:v>
                      </c:pt>
                      <c:pt idx="47">
                        <c:v>46</c:v>
                      </c:pt>
                      <c:pt idx="48">
                        <c:v>47</c:v>
                      </c:pt>
                      <c:pt idx="49">
                        <c:v>48</c:v>
                      </c:pt>
                      <c:pt idx="50">
                        <c:v>49</c:v>
                      </c:pt>
                      <c:pt idx="51">
                        <c:v>50</c:v>
                      </c:pt>
                      <c:pt idx="52">
                        <c:v>51</c:v>
                      </c:pt>
                      <c:pt idx="53">
                        <c:v>52</c:v>
                      </c:pt>
                      <c:pt idx="54">
                        <c:v>53</c:v>
                      </c:pt>
                      <c:pt idx="55">
                        <c:v>54</c:v>
                      </c:pt>
                      <c:pt idx="56">
                        <c:v>55</c:v>
                      </c:pt>
                      <c:pt idx="57">
                        <c:v>56</c:v>
                      </c:pt>
                      <c:pt idx="58">
                        <c:v>57</c:v>
                      </c:pt>
                      <c:pt idx="59">
                        <c:v>58</c:v>
                      </c:pt>
                      <c:pt idx="60">
                        <c:v>59</c:v>
                      </c:pt>
                      <c:pt idx="61">
                        <c:v>60</c:v>
                      </c:pt>
                      <c:pt idx="62">
                        <c:v>61</c:v>
                      </c:pt>
                      <c:pt idx="63">
                        <c:v>62</c:v>
                      </c:pt>
                      <c:pt idx="64">
                        <c:v>63</c:v>
                      </c:pt>
                      <c:pt idx="65">
                        <c:v>64</c:v>
                      </c:pt>
                      <c:pt idx="66">
                        <c:v>65</c:v>
                      </c:pt>
                      <c:pt idx="67">
                        <c:v>66</c:v>
                      </c:pt>
                      <c:pt idx="68">
                        <c:v>67</c:v>
                      </c:pt>
                      <c:pt idx="69">
                        <c:v>68</c:v>
                      </c:pt>
                      <c:pt idx="70">
                        <c:v>69</c:v>
                      </c:pt>
                      <c:pt idx="71">
                        <c:v>70</c:v>
                      </c:pt>
                      <c:pt idx="72">
                        <c:v>71</c:v>
                      </c:pt>
                      <c:pt idx="73">
                        <c:v>72</c:v>
                      </c:pt>
                      <c:pt idx="74">
                        <c:v>73</c:v>
                      </c:pt>
                      <c:pt idx="75">
                        <c:v>74</c:v>
                      </c:pt>
                      <c:pt idx="76">
                        <c:v>75</c:v>
                      </c:pt>
                      <c:pt idx="77">
                        <c:v>76</c:v>
                      </c:pt>
                      <c:pt idx="78">
                        <c:v>77</c:v>
                      </c:pt>
                      <c:pt idx="79">
                        <c:v>78</c:v>
                      </c:pt>
                      <c:pt idx="80">
                        <c:v>79</c:v>
                      </c:pt>
                      <c:pt idx="81">
                        <c:v>80</c:v>
                      </c:pt>
                      <c:pt idx="82">
                        <c:v>81</c:v>
                      </c:pt>
                      <c:pt idx="83">
                        <c:v>82</c:v>
                      </c:pt>
                      <c:pt idx="84">
                        <c:v>83</c:v>
                      </c:pt>
                      <c:pt idx="85">
                        <c:v>84</c:v>
                      </c:pt>
                      <c:pt idx="86">
                        <c:v>85</c:v>
                      </c:pt>
                      <c:pt idx="87">
                        <c:v>86</c:v>
                      </c:pt>
                      <c:pt idx="88">
                        <c:v>87</c:v>
                      </c:pt>
                      <c:pt idx="89">
                        <c:v>88</c:v>
                      </c:pt>
                      <c:pt idx="90">
                        <c:v>89</c:v>
                      </c:pt>
                      <c:pt idx="91">
                        <c:v>90</c:v>
                      </c:pt>
                      <c:pt idx="92">
                        <c:v>91</c:v>
                      </c:pt>
                      <c:pt idx="93">
                        <c:v>92</c:v>
                      </c:pt>
                      <c:pt idx="94">
                        <c:v>93</c:v>
                      </c:pt>
                      <c:pt idx="95">
                        <c:v>94</c:v>
                      </c:pt>
                      <c:pt idx="96">
                        <c:v>95</c:v>
                      </c:pt>
                      <c:pt idx="97">
                        <c:v>96</c:v>
                      </c:pt>
                      <c:pt idx="98">
                        <c:v>97</c:v>
                      </c:pt>
                      <c:pt idx="99">
                        <c:v>98</c:v>
                      </c:pt>
                      <c:pt idx="100">
                        <c:v>99</c:v>
                      </c:pt>
                      <c:pt idx="101">
                        <c:v>100</c:v>
                      </c:pt>
                      <c:pt idx="102">
                        <c:v>101</c:v>
                      </c:pt>
                      <c:pt idx="103">
                        <c:v>102</c:v>
                      </c:pt>
                      <c:pt idx="104">
                        <c:v>103</c:v>
                      </c:pt>
                      <c:pt idx="105">
                        <c:v>104</c:v>
                      </c:pt>
                      <c:pt idx="106">
                        <c:v>105</c:v>
                      </c:pt>
                      <c:pt idx="107">
                        <c:v>106</c:v>
                      </c:pt>
                      <c:pt idx="108">
                        <c:v>107</c:v>
                      </c:pt>
                      <c:pt idx="109">
                        <c:v>108</c:v>
                      </c:pt>
                      <c:pt idx="110">
                        <c:v>109</c:v>
                      </c:pt>
                      <c:pt idx="111">
                        <c:v>110</c:v>
                      </c:pt>
                      <c:pt idx="112">
                        <c:v>111</c:v>
                      </c:pt>
                      <c:pt idx="113">
                        <c:v>112</c:v>
                      </c:pt>
                      <c:pt idx="114">
                        <c:v>113</c:v>
                      </c:pt>
                      <c:pt idx="115">
                        <c:v>114</c:v>
                      </c:pt>
                      <c:pt idx="116">
                        <c:v>115</c:v>
                      </c:pt>
                      <c:pt idx="117">
                        <c:v>116</c:v>
                      </c:pt>
                      <c:pt idx="118">
                        <c:v>117</c:v>
                      </c:pt>
                      <c:pt idx="119">
                        <c:v>118</c:v>
                      </c:pt>
                      <c:pt idx="120">
                        <c:v>119</c:v>
                      </c:pt>
                      <c:pt idx="121">
                        <c:v>120</c:v>
                      </c:pt>
                      <c:pt idx="122">
                        <c:v>121</c:v>
                      </c:pt>
                      <c:pt idx="123">
                        <c:v>122</c:v>
                      </c:pt>
                      <c:pt idx="124">
                        <c:v>123</c:v>
                      </c:pt>
                      <c:pt idx="125">
                        <c:v>124</c:v>
                      </c:pt>
                      <c:pt idx="126">
                        <c:v>125</c:v>
                      </c:pt>
                      <c:pt idx="127">
                        <c:v>126</c:v>
                      </c:pt>
                      <c:pt idx="128">
                        <c:v>127</c:v>
                      </c:pt>
                      <c:pt idx="129">
                        <c:v>128</c:v>
                      </c:pt>
                      <c:pt idx="130">
                        <c:v>129</c:v>
                      </c:pt>
                      <c:pt idx="131">
                        <c:v>130</c:v>
                      </c:pt>
                      <c:pt idx="132">
                        <c:v>131</c:v>
                      </c:pt>
                      <c:pt idx="133">
                        <c:v>132</c:v>
                      </c:pt>
                      <c:pt idx="134">
                        <c:v>133</c:v>
                      </c:pt>
                      <c:pt idx="135">
                        <c:v>134</c:v>
                      </c:pt>
                      <c:pt idx="136">
                        <c:v>135</c:v>
                      </c:pt>
                      <c:pt idx="137">
                        <c:v>136</c:v>
                      </c:pt>
                      <c:pt idx="138">
                        <c:v>137</c:v>
                      </c:pt>
                      <c:pt idx="139">
                        <c:v>138</c:v>
                      </c:pt>
                      <c:pt idx="140">
                        <c:v>139</c:v>
                      </c:pt>
                      <c:pt idx="141">
                        <c:v>140</c:v>
                      </c:pt>
                      <c:pt idx="142">
                        <c:v>141</c:v>
                      </c:pt>
                      <c:pt idx="143">
                        <c:v>142</c:v>
                      </c:pt>
                      <c:pt idx="144">
                        <c:v>143</c:v>
                      </c:pt>
                      <c:pt idx="145">
                        <c:v>144</c:v>
                      </c:pt>
                      <c:pt idx="146">
                        <c:v>145</c:v>
                      </c:pt>
                      <c:pt idx="147">
                        <c:v>146</c:v>
                      </c:pt>
                      <c:pt idx="148">
                        <c:v>147</c:v>
                      </c:pt>
                      <c:pt idx="149">
                        <c:v>148</c:v>
                      </c:pt>
                      <c:pt idx="150">
                        <c:v>149</c:v>
                      </c:pt>
                      <c:pt idx="151">
                        <c:v>150</c:v>
                      </c:pt>
                      <c:pt idx="152">
                        <c:v>151</c:v>
                      </c:pt>
                      <c:pt idx="153">
                        <c:v>152</c:v>
                      </c:pt>
                      <c:pt idx="154">
                        <c:v>153</c:v>
                      </c:pt>
                      <c:pt idx="155">
                        <c:v>154</c:v>
                      </c:pt>
                      <c:pt idx="156">
                        <c:v>155</c:v>
                      </c:pt>
                      <c:pt idx="157">
                        <c:v>156</c:v>
                      </c:pt>
                      <c:pt idx="158">
                        <c:v>157</c:v>
                      </c:pt>
                      <c:pt idx="159">
                        <c:v>158</c:v>
                      </c:pt>
                      <c:pt idx="160">
                        <c:v>159</c:v>
                      </c:pt>
                      <c:pt idx="161">
                        <c:v>160</c:v>
                      </c:pt>
                      <c:pt idx="162">
                        <c:v>161</c:v>
                      </c:pt>
                      <c:pt idx="163">
                        <c:v>162</c:v>
                      </c:pt>
                      <c:pt idx="164">
                        <c:v>163</c:v>
                      </c:pt>
                      <c:pt idx="165">
                        <c:v>164</c:v>
                      </c:pt>
                      <c:pt idx="166">
                        <c:v>165</c:v>
                      </c:pt>
                      <c:pt idx="167">
                        <c:v>166</c:v>
                      </c:pt>
                      <c:pt idx="168">
                        <c:v>167</c:v>
                      </c:pt>
                      <c:pt idx="169">
                        <c:v>168</c:v>
                      </c:pt>
                      <c:pt idx="170">
                        <c:v>169</c:v>
                      </c:pt>
                      <c:pt idx="171">
                        <c:v>170</c:v>
                      </c:pt>
                      <c:pt idx="172">
                        <c:v>171</c:v>
                      </c:pt>
                      <c:pt idx="173">
                        <c:v>172</c:v>
                      </c:pt>
                      <c:pt idx="174">
                        <c:v>173</c:v>
                      </c:pt>
                      <c:pt idx="175">
                        <c:v>174</c:v>
                      </c:pt>
                      <c:pt idx="176">
                        <c:v>175</c:v>
                      </c:pt>
                      <c:pt idx="177">
                        <c:v>176</c:v>
                      </c:pt>
                      <c:pt idx="178">
                        <c:v>177</c:v>
                      </c:pt>
                      <c:pt idx="179">
                        <c:v>178</c:v>
                      </c:pt>
                      <c:pt idx="180">
                        <c:v>179</c:v>
                      </c:pt>
                      <c:pt idx="181">
                        <c:v>180</c:v>
                      </c:pt>
                      <c:pt idx="182">
                        <c:v>181</c:v>
                      </c:pt>
                      <c:pt idx="183">
                        <c:v>182</c:v>
                      </c:pt>
                      <c:pt idx="184">
                        <c:v>183</c:v>
                      </c:pt>
                      <c:pt idx="185">
                        <c:v>184</c:v>
                      </c:pt>
                      <c:pt idx="186">
                        <c:v>185</c:v>
                      </c:pt>
                      <c:pt idx="187">
                        <c:v>186</c:v>
                      </c:pt>
                      <c:pt idx="188">
                        <c:v>187</c:v>
                      </c:pt>
                      <c:pt idx="189">
                        <c:v>188</c:v>
                      </c:pt>
                      <c:pt idx="190">
                        <c:v>189</c:v>
                      </c:pt>
                      <c:pt idx="191">
                        <c:v>190</c:v>
                      </c:pt>
                      <c:pt idx="192">
                        <c:v>191</c:v>
                      </c:pt>
                      <c:pt idx="193">
                        <c:v>192</c:v>
                      </c:pt>
                      <c:pt idx="194">
                        <c:v>193</c:v>
                      </c:pt>
                      <c:pt idx="195">
                        <c:v>194</c:v>
                      </c:pt>
                      <c:pt idx="196">
                        <c:v>195</c:v>
                      </c:pt>
                      <c:pt idx="197">
                        <c:v>196</c:v>
                      </c:pt>
                      <c:pt idx="198">
                        <c:v>197</c:v>
                      </c:pt>
                      <c:pt idx="199">
                        <c:v>198</c:v>
                      </c:pt>
                      <c:pt idx="200">
                        <c:v>199</c:v>
                      </c:pt>
                      <c:pt idx="201">
                        <c:v>200</c:v>
                      </c:pt>
                      <c:pt idx="202">
                        <c:v>201</c:v>
                      </c:pt>
                      <c:pt idx="203">
                        <c:v>202</c:v>
                      </c:pt>
                      <c:pt idx="204">
                        <c:v>203</c:v>
                      </c:pt>
                      <c:pt idx="205">
                        <c:v>204</c:v>
                      </c:pt>
                      <c:pt idx="206">
                        <c:v>205</c:v>
                      </c:pt>
                      <c:pt idx="207">
                        <c:v>206</c:v>
                      </c:pt>
                      <c:pt idx="208">
                        <c:v>207</c:v>
                      </c:pt>
                      <c:pt idx="209">
                        <c:v>208</c:v>
                      </c:pt>
                      <c:pt idx="210">
                        <c:v>209</c:v>
                      </c:pt>
                      <c:pt idx="211">
                        <c:v>210</c:v>
                      </c:pt>
                      <c:pt idx="212">
                        <c:v>211</c:v>
                      </c:pt>
                      <c:pt idx="213">
                        <c:v>212</c:v>
                      </c:pt>
                      <c:pt idx="214">
                        <c:v>213</c:v>
                      </c:pt>
                      <c:pt idx="215">
                        <c:v>214</c:v>
                      </c:pt>
                      <c:pt idx="216">
                        <c:v>215</c:v>
                      </c:pt>
                      <c:pt idx="217">
                        <c:v>216</c:v>
                      </c:pt>
                      <c:pt idx="218">
                        <c:v>217</c:v>
                      </c:pt>
                      <c:pt idx="219">
                        <c:v>218</c:v>
                      </c:pt>
                      <c:pt idx="220">
                        <c:v>219</c:v>
                      </c:pt>
                      <c:pt idx="221">
                        <c:v>220</c:v>
                      </c:pt>
                      <c:pt idx="222">
                        <c:v>221</c:v>
                      </c:pt>
                      <c:pt idx="223">
                        <c:v>222</c:v>
                      </c:pt>
                      <c:pt idx="224">
                        <c:v>223</c:v>
                      </c:pt>
                      <c:pt idx="225">
                        <c:v>224</c:v>
                      </c:pt>
                      <c:pt idx="226">
                        <c:v>225</c:v>
                      </c:pt>
                      <c:pt idx="227">
                        <c:v>226</c:v>
                      </c:pt>
                      <c:pt idx="228">
                        <c:v>227</c:v>
                      </c:pt>
                      <c:pt idx="229">
                        <c:v>228</c:v>
                      </c:pt>
                      <c:pt idx="230">
                        <c:v>229</c:v>
                      </c:pt>
                      <c:pt idx="231">
                        <c:v>230</c:v>
                      </c:pt>
                      <c:pt idx="232">
                        <c:v>231</c:v>
                      </c:pt>
                      <c:pt idx="233">
                        <c:v>232</c:v>
                      </c:pt>
                      <c:pt idx="234">
                        <c:v>233</c:v>
                      </c:pt>
                      <c:pt idx="235">
                        <c:v>234</c:v>
                      </c:pt>
                      <c:pt idx="236">
                        <c:v>235</c:v>
                      </c:pt>
                      <c:pt idx="237">
                        <c:v>236</c:v>
                      </c:pt>
                      <c:pt idx="238">
                        <c:v>237</c:v>
                      </c:pt>
                      <c:pt idx="239">
                        <c:v>238</c:v>
                      </c:pt>
                      <c:pt idx="240">
                        <c:v>239</c:v>
                      </c:pt>
                      <c:pt idx="241">
                        <c:v>240</c:v>
                      </c:pt>
                      <c:pt idx="242">
                        <c:v>241</c:v>
                      </c:pt>
                      <c:pt idx="243">
                        <c:v>242</c:v>
                      </c:pt>
                      <c:pt idx="244">
                        <c:v>243</c:v>
                      </c:pt>
                      <c:pt idx="245">
                        <c:v>244</c:v>
                      </c:pt>
                      <c:pt idx="246">
                        <c:v>245</c:v>
                      </c:pt>
                      <c:pt idx="247">
                        <c:v>246</c:v>
                      </c:pt>
                      <c:pt idx="248">
                        <c:v>247</c:v>
                      </c:pt>
                      <c:pt idx="249">
                        <c:v>248</c:v>
                      </c:pt>
                      <c:pt idx="250">
                        <c:v>249</c:v>
                      </c:pt>
                      <c:pt idx="251">
                        <c:v>250</c:v>
                      </c:pt>
                      <c:pt idx="252">
                        <c:v>251</c:v>
                      </c:pt>
                      <c:pt idx="253">
                        <c:v>252</c:v>
                      </c:pt>
                      <c:pt idx="254">
                        <c:v>253</c:v>
                      </c:pt>
                      <c:pt idx="255">
                        <c:v>254</c:v>
                      </c:pt>
                      <c:pt idx="256">
                        <c:v>255</c:v>
                      </c:pt>
                      <c:pt idx="257">
                        <c:v>256</c:v>
                      </c:pt>
                      <c:pt idx="258">
                        <c:v>257</c:v>
                      </c:pt>
                      <c:pt idx="259">
                        <c:v>258</c:v>
                      </c:pt>
                      <c:pt idx="260">
                        <c:v>259</c:v>
                      </c:pt>
                      <c:pt idx="261">
                        <c:v>260</c:v>
                      </c:pt>
                      <c:pt idx="262">
                        <c:v>261</c:v>
                      </c:pt>
                      <c:pt idx="263">
                        <c:v>262</c:v>
                      </c:pt>
                      <c:pt idx="264">
                        <c:v>263</c:v>
                      </c:pt>
                      <c:pt idx="265">
                        <c:v>264</c:v>
                      </c:pt>
                      <c:pt idx="266">
                        <c:v>265</c:v>
                      </c:pt>
                      <c:pt idx="267">
                        <c:v>266</c:v>
                      </c:pt>
                      <c:pt idx="268">
                        <c:v>267</c:v>
                      </c:pt>
                      <c:pt idx="269">
                        <c:v>268</c:v>
                      </c:pt>
                      <c:pt idx="270">
                        <c:v>269</c:v>
                      </c:pt>
                      <c:pt idx="271">
                        <c:v>270</c:v>
                      </c:pt>
                      <c:pt idx="272">
                        <c:v>271</c:v>
                      </c:pt>
                      <c:pt idx="273">
                        <c:v>272</c:v>
                      </c:pt>
                      <c:pt idx="274">
                        <c:v>273</c:v>
                      </c:pt>
                      <c:pt idx="275">
                        <c:v>274</c:v>
                      </c:pt>
                      <c:pt idx="276">
                        <c:v>275</c:v>
                      </c:pt>
                      <c:pt idx="277">
                        <c:v>276</c:v>
                      </c:pt>
                      <c:pt idx="278">
                        <c:v>277</c:v>
                      </c:pt>
                      <c:pt idx="279">
                        <c:v>278</c:v>
                      </c:pt>
                      <c:pt idx="280">
                        <c:v>279</c:v>
                      </c:pt>
                      <c:pt idx="281">
                        <c:v>280</c:v>
                      </c:pt>
                      <c:pt idx="282">
                        <c:v>281</c:v>
                      </c:pt>
                      <c:pt idx="283">
                        <c:v>282</c:v>
                      </c:pt>
                      <c:pt idx="284">
                        <c:v>283</c:v>
                      </c:pt>
                      <c:pt idx="285">
                        <c:v>284</c:v>
                      </c:pt>
                      <c:pt idx="286">
                        <c:v>285</c:v>
                      </c:pt>
                      <c:pt idx="287">
                        <c:v>286</c:v>
                      </c:pt>
                      <c:pt idx="288">
                        <c:v>287</c:v>
                      </c:pt>
                      <c:pt idx="289">
                        <c:v>288</c:v>
                      </c:pt>
                      <c:pt idx="290">
                        <c:v>289</c:v>
                      </c:pt>
                      <c:pt idx="291">
                        <c:v>290</c:v>
                      </c:pt>
                      <c:pt idx="292">
                        <c:v>291</c:v>
                      </c:pt>
                      <c:pt idx="293">
                        <c:v>292</c:v>
                      </c:pt>
                      <c:pt idx="294">
                        <c:v>293</c:v>
                      </c:pt>
                      <c:pt idx="295">
                        <c:v>294</c:v>
                      </c:pt>
                      <c:pt idx="296">
                        <c:v>295</c:v>
                      </c:pt>
                      <c:pt idx="297">
                        <c:v>296</c:v>
                      </c:pt>
                      <c:pt idx="298">
                        <c:v>297</c:v>
                      </c:pt>
                      <c:pt idx="299">
                        <c:v>298</c:v>
                      </c:pt>
                      <c:pt idx="300">
                        <c:v>299</c:v>
                      </c:pt>
                      <c:pt idx="301">
                        <c:v>300</c:v>
                      </c:pt>
                      <c:pt idx="302">
                        <c:v>301</c:v>
                      </c:pt>
                      <c:pt idx="303">
                        <c:v>302</c:v>
                      </c:pt>
                      <c:pt idx="304">
                        <c:v>303</c:v>
                      </c:pt>
                      <c:pt idx="305">
                        <c:v>304</c:v>
                      </c:pt>
                      <c:pt idx="306">
                        <c:v>305</c:v>
                      </c:pt>
                      <c:pt idx="307">
                        <c:v>306</c:v>
                      </c:pt>
                      <c:pt idx="308">
                        <c:v>307</c:v>
                      </c:pt>
                      <c:pt idx="309">
                        <c:v>308</c:v>
                      </c:pt>
                      <c:pt idx="310">
                        <c:v>309</c:v>
                      </c:pt>
                      <c:pt idx="311">
                        <c:v>310</c:v>
                      </c:pt>
                      <c:pt idx="312">
                        <c:v>311</c:v>
                      </c:pt>
                      <c:pt idx="313">
                        <c:v>312</c:v>
                      </c:pt>
                      <c:pt idx="314">
                        <c:v>313</c:v>
                      </c:pt>
                      <c:pt idx="315">
                        <c:v>314</c:v>
                      </c:pt>
                      <c:pt idx="316">
                        <c:v>315</c:v>
                      </c:pt>
                      <c:pt idx="317">
                        <c:v>316</c:v>
                      </c:pt>
                      <c:pt idx="318">
                        <c:v>317</c:v>
                      </c:pt>
                      <c:pt idx="319">
                        <c:v>318</c:v>
                      </c:pt>
                      <c:pt idx="320">
                        <c:v>319</c:v>
                      </c:pt>
                      <c:pt idx="321">
                        <c:v>320</c:v>
                      </c:pt>
                      <c:pt idx="322">
                        <c:v>321</c:v>
                      </c:pt>
                      <c:pt idx="323">
                        <c:v>322</c:v>
                      </c:pt>
                      <c:pt idx="324">
                        <c:v>323</c:v>
                      </c:pt>
                      <c:pt idx="325">
                        <c:v>324</c:v>
                      </c:pt>
                      <c:pt idx="326">
                        <c:v>325</c:v>
                      </c:pt>
                      <c:pt idx="327">
                        <c:v>326</c:v>
                      </c:pt>
                      <c:pt idx="328">
                        <c:v>327</c:v>
                      </c:pt>
                      <c:pt idx="329">
                        <c:v>328</c:v>
                      </c:pt>
                      <c:pt idx="330">
                        <c:v>329</c:v>
                      </c:pt>
                      <c:pt idx="331">
                        <c:v>330</c:v>
                      </c:pt>
                      <c:pt idx="332">
                        <c:v>331</c:v>
                      </c:pt>
                      <c:pt idx="333">
                        <c:v>332</c:v>
                      </c:pt>
                      <c:pt idx="334">
                        <c:v>333</c:v>
                      </c:pt>
                      <c:pt idx="335">
                        <c:v>334</c:v>
                      </c:pt>
                      <c:pt idx="336">
                        <c:v>335</c:v>
                      </c:pt>
                      <c:pt idx="337">
                        <c:v>336</c:v>
                      </c:pt>
                      <c:pt idx="338">
                        <c:v>337</c:v>
                      </c:pt>
                      <c:pt idx="339">
                        <c:v>338</c:v>
                      </c:pt>
                      <c:pt idx="340">
                        <c:v>339</c:v>
                      </c:pt>
                      <c:pt idx="341">
                        <c:v>340</c:v>
                      </c:pt>
                      <c:pt idx="342">
                        <c:v>341</c:v>
                      </c:pt>
                      <c:pt idx="343">
                        <c:v>342</c:v>
                      </c:pt>
                      <c:pt idx="344">
                        <c:v>343</c:v>
                      </c:pt>
                      <c:pt idx="345">
                        <c:v>344</c:v>
                      </c:pt>
                      <c:pt idx="346">
                        <c:v>345</c:v>
                      </c:pt>
                      <c:pt idx="347">
                        <c:v>346</c:v>
                      </c:pt>
                      <c:pt idx="348">
                        <c:v>347</c:v>
                      </c:pt>
                      <c:pt idx="349">
                        <c:v>348</c:v>
                      </c:pt>
                      <c:pt idx="350">
                        <c:v>349</c:v>
                      </c:pt>
                      <c:pt idx="351">
                        <c:v>350</c:v>
                      </c:pt>
                      <c:pt idx="352">
                        <c:v>351</c:v>
                      </c:pt>
                      <c:pt idx="353">
                        <c:v>352</c:v>
                      </c:pt>
                      <c:pt idx="354">
                        <c:v>353</c:v>
                      </c:pt>
                      <c:pt idx="355">
                        <c:v>354</c:v>
                      </c:pt>
                      <c:pt idx="356">
                        <c:v>355</c:v>
                      </c:pt>
                      <c:pt idx="357">
                        <c:v>356</c:v>
                      </c:pt>
                      <c:pt idx="358">
                        <c:v>357</c:v>
                      </c:pt>
                      <c:pt idx="359">
                        <c:v>358</c:v>
                      </c:pt>
                      <c:pt idx="360">
                        <c:v>359</c:v>
                      </c:pt>
                      <c:pt idx="361">
                        <c:v>360</c:v>
                      </c:pt>
                      <c:pt idx="362">
                        <c:v>361</c:v>
                      </c:pt>
                      <c:pt idx="363">
                        <c:v>362</c:v>
                      </c:pt>
                      <c:pt idx="364">
                        <c:v>363</c:v>
                      </c:pt>
                      <c:pt idx="365">
                        <c:v>364</c:v>
                      </c:pt>
                      <c:pt idx="366">
                        <c:v>365</c:v>
                      </c:pt>
                      <c:pt idx="367">
                        <c:v>366</c:v>
                      </c:pt>
                      <c:pt idx="368">
                        <c:v>367</c:v>
                      </c:pt>
                      <c:pt idx="369">
                        <c:v>368</c:v>
                      </c:pt>
                      <c:pt idx="370">
                        <c:v>369</c:v>
                      </c:pt>
                      <c:pt idx="371">
                        <c:v>370</c:v>
                      </c:pt>
                      <c:pt idx="372">
                        <c:v>371</c:v>
                      </c:pt>
                      <c:pt idx="373">
                        <c:v>372</c:v>
                      </c:pt>
                      <c:pt idx="374">
                        <c:v>373</c:v>
                      </c:pt>
                      <c:pt idx="375">
                        <c:v>374</c:v>
                      </c:pt>
                      <c:pt idx="376">
                        <c:v>375</c:v>
                      </c:pt>
                      <c:pt idx="377">
                        <c:v>376</c:v>
                      </c:pt>
                      <c:pt idx="378">
                        <c:v>377</c:v>
                      </c:pt>
                      <c:pt idx="379">
                        <c:v>378</c:v>
                      </c:pt>
                      <c:pt idx="380">
                        <c:v>379</c:v>
                      </c:pt>
                      <c:pt idx="381">
                        <c:v>380</c:v>
                      </c:pt>
                      <c:pt idx="382">
                        <c:v>381</c:v>
                      </c:pt>
                      <c:pt idx="383">
                        <c:v>382</c:v>
                      </c:pt>
                      <c:pt idx="384">
                        <c:v>383</c:v>
                      </c:pt>
                      <c:pt idx="385">
                        <c:v>384</c:v>
                      </c:pt>
                      <c:pt idx="386">
                        <c:v>385</c:v>
                      </c:pt>
                      <c:pt idx="387">
                        <c:v>386</c:v>
                      </c:pt>
                      <c:pt idx="388">
                        <c:v>387</c:v>
                      </c:pt>
                      <c:pt idx="389">
                        <c:v>388</c:v>
                      </c:pt>
                      <c:pt idx="390">
                        <c:v>389</c:v>
                      </c:pt>
                      <c:pt idx="391">
                        <c:v>390</c:v>
                      </c:pt>
                      <c:pt idx="392">
                        <c:v>391</c:v>
                      </c:pt>
                      <c:pt idx="393">
                        <c:v>392</c:v>
                      </c:pt>
                      <c:pt idx="394">
                        <c:v>393</c:v>
                      </c:pt>
                      <c:pt idx="395">
                        <c:v>394</c:v>
                      </c:pt>
                      <c:pt idx="396">
                        <c:v>395</c:v>
                      </c:pt>
                      <c:pt idx="397">
                        <c:v>396</c:v>
                      </c:pt>
                      <c:pt idx="398">
                        <c:v>397</c:v>
                      </c:pt>
                      <c:pt idx="399">
                        <c:v>398</c:v>
                      </c:pt>
                      <c:pt idx="400">
                        <c:v>399</c:v>
                      </c:pt>
                      <c:pt idx="401">
                        <c:v>400</c:v>
                      </c:pt>
                      <c:pt idx="402">
                        <c:v>401</c:v>
                      </c:pt>
                      <c:pt idx="403">
                        <c:v>402</c:v>
                      </c:pt>
                      <c:pt idx="404">
                        <c:v>403</c:v>
                      </c:pt>
                      <c:pt idx="405">
                        <c:v>404</c:v>
                      </c:pt>
                      <c:pt idx="406">
                        <c:v>405</c:v>
                      </c:pt>
                      <c:pt idx="407">
                        <c:v>406</c:v>
                      </c:pt>
                      <c:pt idx="408">
                        <c:v>407</c:v>
                      </c:pt>
                      <c:pt idx="409">
                        <c:v>408</c:v>
                      </c:pt>
                      <c:pt idx="410">
                        <c:v>409</c:v>
                      </c:pt>
                      <c:pt idx="411">
                        <c:v>410</c:v>
                      </c:pt>
                      <c:pt idx="412">
                        <c:v>411</c:v>
                      </c:pt>
                      <c:pt idx="413">
                        <c:v>412</c:v>
                      </c:pt>
                      <c:pt idx="414">
                        <c:v>413</c:v>
                      </c:pt>
                      <c:pt idx="415">
                        <c:v>414</c:v>
                      </c:pt>
                      <c:pt idx="416">
                        <c:v>415</c:v>
                      </c:pt>
                      <c:pt idx="417">
                        <c:v>416</c:v>
                      </c:pt>
                      <c:pt idx="418">
                        <c:v>417</c:v>
                      </c:pt>
                      <c:pt idx="419">
                        <c:v>418</c:v>
                      </c:pt>
                      <c:pt idx="420">
                        <c:v>419</c:v>
                      </c:pt>
                      <c:pt idx="421">
                        <c:v>420</c:v>
                      </c:pt>
                      <c:pt idx="422">
                        <c:v>421</c:v>
                      </c:pt>
                      <c:pt idx="423">
                        <c:v>422</c:v>
                      </c:pt>
                      <c:pt idx="424">
                        <c:v>423</c:v>
                      </c:pt>
                      <c:pt idx="425">
                        <c:v>424</c:v>
                      </c:pt>
                      <c:pt idx="426">
                        <c:v>425</c:v>
                      </c:pt>
                      <c:pt idx="427">
                        <c:v>426</c:v>
                      </c:pt>
                      <c:pt idx="428">
                        <c:v>427</c:v>
                      </c:pt>
                      <c:pt idx="429">
                        <c:v>428</c:v>
                      </c:pt>
                      <c:pt idx="430">
                        <c:v>429</c:v>
                      </c:pt>
                      <c:pt idx="431">
                        <c:v>430</c:v>
                      </c:pt>
                      <c:pt idx="432">
                        <c:v>431</c:v>
                      </c:pt>
                      <c:pt idx="433">
                        <c:v>432</c:v>
                      </c:pt>
                      <c:pt idx="434">
                        <c:v>433</c:v>
                      </c:pt>
                      <c:pt idx="435">
                        <c:v>434</c:v>
                      </c:pt>
                      <c:pt idx="436">
                        <c:v>435</c:v>
                      </c:pt>
                      <c:pt idx="437">
                        <c:v>436</c:v>
                      </c:pt>
                      <c:pt idx="438">
                        <c:v>437</c:v>
                      </c:pt>
                      <c:pt idx="439">
                        <c:v>438</c:v>
                      </c:pt>
                      <c:pt idx="440">
                        <c:v>439</c:v>
                      </c:pt>
                      <c:pt idx="441">
                        <c:v>440</c:v>
                      </c:pt>
                      <c:pt idx="442">
                        <c:v>441</c:v>
                      </c:pt>
                      <c:pt idx="443">
                        <c:v>442</c:v>
                      </c:pt>
                      <c:pt idx="444">
                        <c:v>443</c:v>
                      </c:pt>
                      <c:pt idx="445">
                        <c:v>444</c:v>
                      </c:pt>
                      <c:pt idx="446">
                        <c:v>445</c:v>
                      </c:pt>
                      <c:pt idx="447">
                        <c:v>446</c:v>
                      </c:pt>
                      <c:pt idx="448">
                        <c:v>447</c:v>
                      </c:pt>
                      <c:pt idx="449">
                        <c:v>448</c:v>
                      </c:pt>
                      <c:pt idx="450">
                        <c:v>449</c:v>
                      </c:pt>
                      <c:pt idx="451">
                        <c:v>450</c:v>
                      </c:pt>
                      <c:pt idx="452">
                        <c:v>451</c:v>
                      </c:pt>
                      <c:pt idx="453">
                        <c:v>452</c:v>
                      </c:pt>
                      <c:pt idx="454">
                        <c:v>453</c:v>
                      </c:pt>
                      <c:pt idx="455">
                        <c:v>454</c:v>
                      </c:pt>
                      <c:pt idx="456">
                        <c:v>455</c:v>
                      </c:pt>
                      <c:pt idx="457">
                        <c:v>456</c:v>
                      </c:pt>
                      <c:pt idx="458">
                        <c:v>457</c:v>
                      </c:pt>
                      <c:pt idx="459">
                        <c:v>458</c:v>
                      </c:pt>
                      <c:pt idx="460">
                        <c:v>459</c:v>
                      </c:pt>
                      <c:pt idx="461">
                        <c:v>460</c:v>
                      </c:pt>
                      <c:pt idx="462">
                        <c:v>461</c:v>
                      </c:pt>
                      <c:pt idx="463">
                        <c:v>462</c:v>
                      </c:pt>
                      <c:pt idx="464">
                        <c:v>463</c:v>
                      </c:pt>
                      <c:pt idx="465">
                        <c:v>464</c:v>
                      </c:pt>
                      <c:pt idx="466">
                        <c:v>465</c:v>
                      </c:pt>
                      <c:pt idx="467">
                        <c:v>466</c:v>
                      </c:pt>
                      <c:pt idx="468">
                        <c:v>467</c:v>
                      </c:pt>
                      <c:pt idx="469">
                        <c:v>468</c:v>
                      </c:pt>
                      <c:pt idx="470">
                        <c:v>469</c:v>
                      </c:pt>
                      <c:pt idx="471">
                        <c:v>470</c:v>
                      </c:pt>
                      <c:pt idx="472">
                        <c:v>471</c:v>
                      </c:pt>
                      <c:pt idx="473">
                        <c:v>472</c:v>
                      </c:pt>
                      <c:pt idx="474">
                        <c:v>473</c:v>
                      </c:pt>
                      <c:pt idx="475">
                        <c:v>474</c:v>
                      </c:pt>
                      <c:pt idx="476">
                        <c:v>475</c:v>
                      </c:pt>
                      <c:pt idx="477">
                        <c:v>476</c:v>
                      </c:pt>
                      <c:pt idx="478">
                        <c:v>477</c:v>
                      </c:pt>
                      <c:pt idx="479">
                        <c:v>478</c:v>
                      </c:pt>
                      <c:pt idx="480">
                        <c:v>479</c:v>
                      </c:pt>
                      <c:pt idx="481">
                        <c:v>480</c:v>
                      </c:pt>
                      <c:pt idx="482">
                        <c:v>481</c:v>
                      </c:pt>
                      <c:pt idx="483">
                        <c:v>482</c:v>
                      </c:pt>
                      <c:pt idx="484">
                        <c:v>483</c:v>
                      </c:pt>
                      <c:pt idx="485">
                        <c:v>484</c:v>
                      </c:pt>
                      <c:pt idx="486">
                        <c:v>485</c:v>
                      </c:pt>
                      <c:pt idx="487">
                        <c:v>486</c:v>
                      </c:pt>
                      <c:pt idx="488">
                        <c:v>487</c:v>
                      </c:pt>
                      <c:pt idx="489">
                        <c:v>488</c:v>
                      </c:pt>
                      <c:pt idx="490">
                        <c:v>489</c:v>
                      </c:pt>
                      <c:pt idx="491">
                        <c:v>490</c:v>
                      </c:pt>
                      <c:pt idx="492">
                        <c:v>491</c:v>
                      </c:pt>
                      <c:pt idx="493">
                        <c:v>492</c:v>
                      </c:pt>
                      <c:pt idx="494">
                        <c:v>493</c:v>
                      </c:pt>
                      <c:pt idx="495">
                        <c:v>494</c:v>
                      </c:pt>
                      <c:pt idx="496">
                        <c:v>495</c:v>
                      </c:pt>
                      <c:pt idx="497">
                        <c:v>496</c:v>
                      </c:pt>
                      <c:pt idx="498">
                        <c:v>497</c:v>
                      </c:pt>
                      <c:pt idx="499">
                        <c:v>498</c:v>
                      </c:pt>
                      <c:pt idx="500">
                        <c:v>499</c:v>
                      </c:pt>
                      <c:pt idx="501">
                        <c:v>500</c:v>
                      </c:pt>
                      <c:pt idx="502">
                        <c:v>501</c:v>
                      </c:pt>
                      <c:pt idx="503">
                        <c:v>502</c:v>
                      </c:pt>
                      <c:pt idx="504">
                        <c:v>503</c:v>
                      </c:pt>
                      <c:pt idx="505">
                        <c:v>504</c:v>
                      </c:pt>
                      <c:pt idx="506">
                        <c:v>505</c:v>
                      </c:pt>
                      <c:pt idx="507">
                        <c:v>506</c:v>
                      </c:pt>
                      <c:pt idx="508">
                        <c:v>507</c:v>
                      </c:pt>
                      <c:pt idx="509">
                        <c:v>508</c:v>
                      </c:pt>
                      <c:pt idx="510">
                        <c:v>509</c:v>
                      </c:pt>
                      <c:pt idx="511">
                        <c:v>510</c:v>
                      </c:pt>
                      <c:pt idx="512">
                        <c:v>511</c:v>
                      </c:pt>
                      <c:pt idx="513">
                        <c:v>512</c:v>
                      </c:pt>
                      <c:pt idx="514">
                        <c:v>513</c:v>
                      </c:pt>
                      <c:pt idx="515">
                        <c:v>514</c:v>
                      </c:pt>
                      <c:pt idx="516">
                        <c:v>515</c:v>
                      </c:pt>
                      <c:pt idx="517">
                        <c:v>516</c:v>
                      </c:pt>
                      <c:pt idx="518">
                        <c:v>517</c:v>
                      </c:pt>
                      <c:pt idx="519">
                        <c:v>518</c:v>
                      </c:pt>
                      <c:pt idx="520">
                        <c:v>519</c:v>
                      </c:pt>
                      <c:pt idx="521">
                        <c:v>520</c:v>
                      </c:pt>
                      <c:pt idx="522">
                        <c:v>521</c:v>
                      </c:pt>
                      <c:pt idx="523">
                        <c:v>522</c:v>
                      </c:pt>
                      <c:pt idx="524">
                        <c:v>523</c:v>
                      </c:pt>
                      <c:pt idx="525">
                        <c:v>524</c:v>
                      </c:pt>
                      <c:pt idx="526">
                        <c:v>525</c:v>
                      </c:pt>
                      <c:pt idx="527">
                        <c:v>526</c:v>
                      </c:pt>
                      <c:pt idx="528">
                        <c:v>527</c:v>
                      </c:pt>
                      <c:pt idx="529">
                        <c:v>528</c:v>
                      </c:pt>
                      <c:pt idx="530">
                        <c:v>529</c:v>
                      </c:pt>
                      <c:pt idx="531">
                        <c:v>530</c:v>
                      </c:pt>
                      <c:pt idx="532">
                        <c:v>531</c:v>
                      </c:pt>
                      <c:pt idx="533">
                        <c:v>532</c:v>
                      </c:pt>
                      <c:pt idx="534">
                        <c:v>533</c:v>
                      </c:pt>
                      <c:pt idx="535">
                        <c:v>534</c:v>
                      </c:pt>
                      <c:pt idx="536">
                        <c:v>535</c:v>
                      </c:pt>
                      <c:pt idx="537">
                        <c:v>536</c:v>
                      </c:pt>
                      <c:pt idx="538">
                        <c:v>537</c:v>
                      </c:pt>
                      <c:pt idx="539">
                        <c:v>538</c:v>
                      </c:pt>
                      <c:pt idx="540">
                        <c:v>539</c:v>
                      </c:pt>
                      <c:pt idx="541">
                        <c:v>540</c:v>
                      </c:pt>
                      <c:pt idx="542">
                        <c:v>541</c:v>
                      </c:pt>
                      <c:pt idx="543">
                        <c:v>542</c:v>
                      </c:pt>
                      <c:pt idx="544">
                        <c:v>543</c:v>
                      </c:pt>
                      <c:pt idx="545">
                        <c:v>544</c:v>
                      </c:pt>
                      <c:pt idx="546">
                        <c:v>545</c:v>
                      </c:pt>
                      <c:pt idx="547">
                        <c:v>546</c:v>
                      </c:pt>
                      <c:pt idx="548">
                        <c:v>547</c:v>
                      </c:pt>
                      <c:pt idx="549">
                        <c:v>548</c:v>
                      </c:pt>
                      <c:pt idx="550">
                        <c:v>549</c:v>
                      </c:pt>
                      <c:pt idx="551">
                        <c:v>550</c:v>
                      </c:pt>
                      <c:pt idx="552">
                        <c:v>551</c:v>
                      </c:pt>
                      <c:pt idx="553">
                        <c:v>552</c:v>
                      </c:pt>
                      <c:pt idx="554">
                        <c:v>553</c:v>
                      </c:pt>
                      <c:pt idx="555">
                        <c:v>554</c:v>
                      </c:pt>
                      <c:pt idx="556">
                        <c:v>555</c:v>
                      </c:pt>
                      <c:pt idx="557">
                        <c:v>556</c:v>
                      </c:pt>
                      <c:pt idx="558">
                        <c:v>557</c:v>
                      </c:pt>
                      <c:pt idx="559">
                        <c:v>558</c:v>
                      </c:pt>
                      <c:pt idx="560">
                        <c:v>559</c:v>
                      </c:pt>
                      <c:pt idx="561">
                        <c:v>560</c:v>
                      </c:pt>
                      <c:pt idx="562">
                        <c:v>561</c:v>
                      </c:pt>
                      <c:pt idx="563">
                        <c:v>562</c:v>
                      </c:pt>
                      <c:pt idx="564">
                        <c:v>563</c:v>
                      </c:pt>
                      <c:pt idx="565">
                        <c:v>564</c:v>
                      </c:pt>
                      <c:pt idx="566">
                        <c:v>565</c:v>
                      </c:pt>
                      <c:pt idx="567">
                        <c:v>566</c:v>
                      </c:pt>
                      <c:pt idx="568">
                        <c:v>567</c:v>
                      </c:pt>
                      <c:pt idx="569">
                        <c:v>568</c:v>
                      </c:pt>
                      <c:pt idx="570">
                        <c:v>569</c:v>
                      </c:pt>
                      <c:pt idx="571">
                        <c:v>570</c:v>
                      </c:pt>
                      <c:pt idx="572">
                        <c:v>571</c:v>
                      </c:pt>
                      <c:pt idx="573">
                        <c:v>572</c:v>
                      </c:pt>
                      <c:pt idx="574">
                        <c:v>573</c:v>
                      </c:pt>
                      <c:pt idx="575">
                        <c:v>574</c:v>
                      </c:pt>
                      <c:pt idx="576">
                        <c:v>575</c:v>
                      </c:pt>
                      <c:pt idx="577">
                        <c:v>576</c:v>
                      </c:pt>
                      <c:pt idx="578">
                        <c:v>577</c:v>
                      </c:pt>
                      <c:pt idx="579">
                        <c:v>578</c:v>
                      </c:pt>
                      <c:pt idx="580">
                        <c:v>579</c:v>
                      </c:pt>
                      <c:pt idx="581">
                        <c:v>580</c:v>
                      </c:pt>
                      <c:pt idx="582">
                        <c:v>581</c:v>
                      </c:pt>
                      <c:pt idx="583">
                        <c:v>582</c:v>
                      </c:pt>
                      <c:pt idx="584">
                        <c:v>583</c:v>
                      </c:pt>
                      <c:pt idx="585">
                        <c:v>584</c:v>
                      </c:pt>
                      <c:pt idx="586">
                        <c:v>585</c:v>
                      </c:pt>
                      <c:pt idx="587">
                        <c:v>586</c:v>
                      </c:pt>
                      <c:pt idx="588">
                        <c:v>587</c:v>
                      </c:pt>
                      <c:pt idx="589">
                        <c:v>588</c:v>
                      </c:pt>
                      <c:pt idx="590">
                        <c:v>589</c:v>
                      </c:pt>
                      <c:pt idx="591">
                        <c:v>590</c:v>
                      </c:pt>
                      <c:pt idx="592">
                        <c:v>591</c:v>
                      </c:pt>
                      <c:pt idx="593">
                        <c:v>592</c:v>
                      </c:pt>
                      <c:pt idx="594">
                        <c:v>593</c:v>
                      </c:pt>
                      <c:pt idx="595">
                        <c:v>594</c:v>
                      </c:pt>
                      <c:pt idx="596">
                        <c:v>595</c:v>
                      </c:pt>
                      <c:pt idx="597">
                        <c:v>596</c:v>
                      </c:pt>
                      <c:pt idx="598">
                        <c:v>597</c:v>
                      </c:pt>
                      <c:pt idx="599">
                        <c:v>598</c:v>
                      </c:pt>
                      <c:pt idx="600">
                        <c:v>599</c:v>
                      </c:pt>
                      <c:pt idx="601">
                        <c:v>600</c:v>
                      </c:pt>
                      <c:pt idx="602">
                        <c:v>601</c:v>
                      </c:pt>
                      <c:pt idx="603">
                        <c:v>602</c:v>
                      </c:pt>
                      <c:pt idx="604">
                        <c:v>603</c:v>
                      </c:pt>
                      <c:pt idx="605">
                        <c:v>604</c:v>
                      </c:pt>
                      <c:pt idx="606">
                        <c:v>605</c:v>
                      </c:pt>
                      <c:pt idx="607">
                        <c:v>606</c:v>
                      </c:pt>
                      <c:pt idx="608">
                        <c:v>607</c:v>
                      </c:pt>
                      <c:pt idx="609">
                        <c:v>608</c:v>
                      </c:pt>
                      <c:pt idx="610">
                        <c:v>609</c:v>
                      </c:pt>
                      <c:pt idx="611">
                        <c:v>610</c:v>
                      </c:pt>
                      <c:pt idx="612">
                        <c:v>611</c:v>
                      </c:pt>
                      <c:pt idx="613">
                        <c:v>612</c:v>
                      </c:pt>
                      <c:pt idx="614">
                        <c:v>613</c:v>
                      </c:pt>
                      <c:pt idx="615">
                        <c:v>614</c:v>
                      </c:pt>
                      <c:pt idx="616">
                        <c:v>615</c:v>
                      </c:pt>
                      <c:pt idx="617">
                        <c:v>616</c:v>
                      </c:pt>
                      <c:pt idx="618">
                        <c:v>617</c:v>
                      </c:pt>
                      <c:pt idx="619">
                        <c:v>618</c:v>
                      </c:pt>
                      <c:pt idx="620">
                        <c:v>619</c:v>
                      </c:pt>
                      <c:pt idx="621">
                        <c:v>620</c:v>
                      </c:pt>
                      <c:pt idx="622">
                        <c:v>621</c:v>
                      </c:pt>
                      <c:pt idx="623">
                        <c:v>622</c:v>
                      </c:pt>
                      <c:pt idx="624">
                        <c:v>623</c:v>
                      </c:pt>
                      <c:pt idx="625">
                        <c:v>624</c:v>
                      </c:pt>
                      <c:pt idx="626">
                        <c:v>625</c:v>
                      </c:pt>
                      <c:pt idx="627">
                        <c:v>626</c:v>
                      </c:pt>
                      <c:pt idx="628">
                        <c:v>627</c:v>
                      </c:pt>
                      <c:pt idx="629">
                        <c:v>628</c:v>
                      </c:pt>
                      <c:pt idx="630">
                        <c:v>629</c:v>
                      </c:pt>
                      <c:pt idx="631">
                        <c:v>630</c:v>
                      </c:pt>
                      <c:pt idx="632">
                        <c:v>631</c:v>
                      </c:pt>
                      <c:pt idx="633">
                        <c:v>632</c:v>
                      </c:pt>
                      <c:pt idx="634">
                        <c:v>633</c:v>
                      </c:pt>
                      <c:pt idx="635">
                        <c:v>634</c:v>
                      </c:pt>
                      <c:pt idx="636">
                        <c:v>635</c:v>
                      </c:pt>
                      <c:pt idx="637">
                        <c:v>636</c:v>
                      </c:pt>
                      <c:pt idx="638">
                        <c:v>637</c:v>
                      </c:pt>
                      <c:pt idx="639">
                        <c:v>638</c:v>
                      </c:pt>
                      <c:pt idx="640">
                        <c:v>639</c:v>
                      </c:pt>
                      <c:pt idx="641">
                        <c:v>640</c:v>
                      </c:pt>
                      <c:pt idx="642">
                        <c:v>641</c:v>
                      </c:pt>
                      <c:pt idx="643">
                        <c:v>642</c:v>
                      </c:pt>
                      <c:pt idx="644">
                        <c:v>643</c:v>
                      </c:pt>
                      <c:pt idx="645">
                        <c:v>644</c:v>
                      </c:pt>
                      <c:pt idx="646">
                        <c:v>645</c:v>
                      </c:pt>
                      <c:pt idx="647">
                        <c:v>646</c:v>
                      </c:pt>
                      <c:pt idx="648">
                        <c:v>647</c:v>
                      </c:pt>
                      <c:pt idx="649">
                        <c:v>648</c:v>
                      </c:pt>
                      <c:pt idx="650">
                        <c:v>649</c:v>
                      </c:pt>
                      <c:pt idx="651">
                        <c:v>650</c:v>
                      </c:pt>
                      <c:pt idx="652">
                        <c:v>651</c:v>
                      </c:pt>
                      <c:pt idx="653">
                        <c:v>652</c:v>
                      </c:pt>
                      <c:pt idx="654">
                        <c:v>653</c:v>
                      </c:pt>
                      <c:pt idx="655">
                        <c:v>654</c:v>
                      </c:pt>
                      <c:pt idx="656">
                        <c:v>655</c:v>
                      </c:pt>
                      <c:pt idx="657">
                        <c:v>656</c:v>
                      </c:pt>
                      <c:pt idx="658">
                        <c:v>657</c:v>
                      </c:pt>
                      <c:pt idx="659">
                        <c:v>658</c:v>
                      </c:pt>
                      <c:pt idx="660">
                        <c:v>659</c:v>
                      </c:pt>
                      <c:pt idx="661">
                        <c:v>660</c:v>
                      </c:pt>
                      <c:pt idx="662">
                        <c:v>661</c:v>
                      </c:pt>
                      <c:pt idx="663">
                        <c:v>662</c:v>
                      </c:pt>
                      <c:pt idx="664">
                        <c:v>663</c:v>
                      </c:pt>
                      <c:pt idx="665">
                        <c:v>664</c:v>
                      </c:pt>
                      <c:pt idx="666">
                        <c:v>665</c:v>
                      </c:pt>
                      <c:pt idx="667">
                        <c:v>666</c:v>
                      </c:pt>
                      <c:pt idx="668">
                        <c:v>667</c:v>
                      </c:pt>
                      <c:pt idx="669">
                        <c:v>668</c:v>
                      </c:pt>
                      <c:pt idx="670">
                        <c:v>669</c:v>
                      </c:pt>
                      <c:pt idx="671">
                        <c:v>670</c:v>
                      </c:pt>
                      <c:pt idx="672">
                        <c:v>671</c:v>
                      </c:pt>
                      <c:pt idx="673">
                        <c:v>672</c:v>
                      </c:pt>
                      <c:pt idx="674">
                        <c:v>673</c:v>
                      </c:pt>
                      <c:pt idx="675">
                        <c:v>674</c:v>
                      </c:pt>
                      <c:pt idx="676">
                        <c:v>675</c:v>
                      </c:pt>
                      <c:pt idx="677">
                        <c:v>676</c:v>
                      </c:pt>
                      <c:pt idx="678">
                        <c:v>677</c:v>
                      </c:pt>
                      <c:pt idx="679">
                        <c:v>678</c:v>
                      </c:pt>
                      <c:pt idx="680">
                        <c:v>679</c:v>
                      </c:pt>
                      <c:pt idx="681">
                        <c:v>680</c:v>
                      </c:pt>
                      <c:pt idx="682">
                        <c:v>681</c:v>
                      </c:pt>
                      <c:pt idx="683">
                        <c:v>682</c:v>
                      </c:pt>
                      <c:pt idx="684">
                        <c:v>683</c:v>
                      </c:pt>
                      <c:pt idx="685">
                        <c:v>684</c:v>
                      </c:pt>
                      <c:pt idx="686">
                        <c:v>685</c:v>
                      </c:pt>
                      <c:pt idx="687">
                        <c:v>686</c:v>
                      </c:pt>
                      <c:pt idx="688">
                        <c:v>687</c:v>
                      </c:pt>
                      <c:pt idx="689">
                        <c:v>688</c:v>
                      </c:pt>
                      <c:pt idx="690">
                        <c:v>689</c:v>
                      </c:pt>
                      <c:pt idx="691">
                        <c:v>690</c:v>
                      </c:pt>
                      <c:pt idx="692">
                        <c:v>691</c:v>
                      </c:pt>
                      <c:pt idx="693">
                        <c:v>692</c:v>
                      </c:pt>
                      <c:pt idx="694">
                        <c:v>693</c:v>
                      </c:pt>
                      <c:pt idx="695">
                        <c:v>694</c:v>
                      </c:pt>
                      <c:pt idx="696">
                        <c:v>695</c:v>
                      </c:pt>
                      <c:pt idx="697">
                        <c:v>696</c:v>
                      </c:pt>
                      <c:pt idx="698">
                        <c:v>697</c:v>
                      </c:pt>
                      <c:pt idx="699">
                        <c:v>698</c:v>
                      </c:pt>
                      <c:pt idx="700">
                        <c:v>699</c:v>
                      </c:pt>
                      <c:pt idx="701">
                        <c:v>700</c:v>
                      </c:pt>
                      <c:pt idx="702">
                        <c:v>701</c:v>
                      </c:pt>
                      <c:pt idx="703">
                        <c:v>702</c:v>
                      </c:pt>
                      <c:pt idx="704">
                        <c:v>703</c:v>
                      </c:pt>
                      <c:pt idx="705">
                        <c:v>704</c:v>
                      </c:pt>
                      <c:pt idx="706">
                        <c:v>705</c:v>
                      </c:pt>
                      <c:pt idx="707">
                        <c:v>706</c:v>
                      </c:pt>
                      <c:pt idx="708">
                        <c:v>707</c:v>
                      </c:pt>
                      <c:pt idx="709">
                        <c:v>708</c:v>
                      </c:pt>
                      <c:pt idx="710">
                        <c:v>709</c:v>
                      </c:pt>
                      <c:pt idx="711">
                        <c:v>710</c:v>
                      </c:pt>
                      <c:pt idx="712">
                        <c:v>711</c:v>
                      </c:pt>
                      <c:pt idx="713">
                        <c:v>712</c:v>
                      </c:pt>
                      <c:pt idx="714">
                        <c:v>713</c:v>
                      </c:pt>
                      <c:pt idx="715">
                        <c:v>714</c:v>
                      </c:pt>
                      <c:pt idx="716">
                        <c:v>715</c:v>
                      </c:pt>
                      <c:pt idx="717">
                        <c:v>716</c:v>
                      </c:pt>
                      <c:pt idx="718">
                        <c:v>717</c:v>
                      </c:pt>
                      <c:pt idx="719">
                        <c:v>718</c:v>
                      </c:pt>
                      <c:pt idx="720">
                        <c:v>719</c:v>
                      </c:pt>
                      <c:pt idx="721">
                        <c:v>720</c:v>
                      </c:pt>
                      <c:pt idx="722">
                        <c:v>721</c:v>
                      </c:pt>
                      <c:pt idx="723">
                        <c:v>722</c:v>
                      </c:pt>
                      <c:pt idx="724">
                        <c:v>723</c:v>
                      </c:pt>
                      <c:pt idx="725">
                        <c:v>724</c:v>
                      </c:pt>
                      <c:pt idx="726">
                        <c:v>725</c:v>
                      </c:pt>
                      <c:pt idx="727">
                        <c:v>726</c:v>
                      </c:pt>
                      <c:pt idx="728">
                        <c:v>727</c:v>
                      </c:pt>
                      <c:pt idx="729">
                        <c:v>728</c:v>
                      </c:pt>
                      <c:pt idx="730">
                        <c:v>729</c:v>
                      </c:pt>
                      <c:pt idx="731">
                        <c:v>730</c:v>
                      </c:pt>
                      <c:pt idx="732">
                        <c:v>731</c:v>
                      </c:pt>
                      <c:pt idx="733">
                        <c:v>732</c:v>
                      </c:pt>
                      <c:pt idx="734">
                        <c:v>733</c:v>
                      </c:pt>
                      <c:pt idx="735">
                        <c:v>734</c:v>
                      </c:pt>
                      <c:pt idx="736">
                        <c:v>735</c:v>
                      </c:pt>
                      <c:pt idx="737">
                        <c:v>736</c:v>
                      </c:pt>
                      <c:pt idx="738">
                        <c:v>737</c:v>
                      </c:pt>
                      <c:pt idx="739">
                        <c:v>738</c:v>
                      </c:pt>
                      <c:pt idx="740">
                        <c:v>739</c:v>
                      </c:pt>
                      <c:pt idx="741">
                        <c:v>740</c:v>
                      </c:pt>
                      <c:pt idx="742">
                        <c:v>741</c:v>
                      </c:pt>
                      <c:pt idx="743">
                        <c:v>742</c:v>
                      </c:pt>
                      <c:pt idx="744">
                        <c:v>743</c:v>
                      </c:pt>
                      <c:pt idx="745">
                        <c:v>744</c:v>
                      </c:pt>
                      <c:pt idx="746">
                        <c:v>745</c:v>
                      </c:pt>
                      <c:pt idx="747">
                        <c:v>746</c:v>
                      </c:pt>
                      <c:pt idx="748">
                        <c:v>747</c:v>
                      </c:pt>
                      <c:pt idx="749">
                        <c:v>748</c:v>
                      </c:pt>
                      <c:pt idx="750">
                        <c:v>749</c:v>
                      </c:pt>
                      <c:pt idx="751">
                        <c:v>750</c:v>
                      </c:pt>
                      <c:pt idx="752">
                        <c:v>751</c:v>
                      </c:pt>
                      <c:pt idx="753">
                        <c:v>752</c:v>
                      </c:pt>
                      <c:pt idx="754">
                        <c:v>753</c:v>
                      </c:pt>
                      <c:pt idx="755">
                        <c:v>754</c:v>
                      </c:pt>
                      <c:pt idx="756">
                        <c:v>755</c:v>
                      </c:pt>
                      <c:pt idx="757">
                        <c:v>756</c:v>
                      </c:pt>
                      <c:pt idx="758">
                        <c:v>757</c:v>
                      </c:pt>
                      <c:pt idx="759">
                        <c:v>758</c:v>
                      </c:pt>
                      <c:pt idx="760">
                        <c:v>759</c:v>
                      </c:pt>
                      <c:pt idx="761">
                        <c:v>760</c:v>
                      </c:pt>
                      <c:pt idx="762">
                        <c:v>761</c:v>
                      </c:pt>
                      <c:pt idx="763">
                        <c:v>762</c:v>
                      </c:pt>
                      <c:pt idx="764">
                        <c:v>763</c:v>
                      </c:pt>
                      <c:pt idx="765">
                        <c:v>764</c:v>
                      </c:pt>
                      <c:pt idx="766">
                        <c:v>765</c:v>
                      </c:pt>
                      <c:pt idx="767">
                        <c:v>766</c:v>
                      </c:pt>
                      <c:pt idx="768">
                        <c:v>767</c:v>
                      </c:pt>
                      <c:pt idx="769">
                        <c:v>768</c:v>
                      </c:pt>
                      <c:pt idx="770">
                        <c:v>769</c:v>
                      </c:pt>
                      <c:pt idx="771">
                        <c:v>770</c:v>
                      </c:pt>
                      <c:pt idx="772">
                        <c:v>771</c:v>
                      </c:pt>
                      <c:pt idx="773">
                        <c:v>772</c:v>
                      </c:pt>
                      <c:pt idx="774">
                        <c:v>773</c:v>
                      </c:pt>
                      <c:pt idx="775">
                        <c:v>774</c:v>
                      </c:pt>
                      <c:pt idx="776">
                        <c:v>775</c:v>
                      </c:pt>
                      <c:pt idx="777">
                        <c:v>776</c:v>
                      </c:pt>
                      <c:pt idx="778">
                        <c:v>777</c:v>
                      </c:pt>
                      <c:pt idx="779">
                        <c:v>778</c:v>
                      </c:pt>
                      <c:pt idx="780">
                        <c:v>779</c:v>
                      </c:pt>
                      <c:pt idx="781">
                        <c:v>780</c:v>
                      </c:pt>
                      <c:pt idx="782">
                        <c:v>781</c:v>
                      </c:pt>
                      <c:pt idx="783">
                        <c:v>782</c:v>
                      </c:pt>
                      <c:pt idx="784">
                        <c:v>783</c:v>
                      </c:pt>
                      <c:pt idx="785">
                        <c:v>784</c:v>
                      </c:pt>
                      <c:pt idx="786">
                        <c:v>785</c:v>
                      </c:pt>
                      <c:pt idx="787">
                        <c:v>786</c:v>
                      </c:pt>
                      <c:pt idx="788">
                        <c:v>787</c:v>
                      </c:pt>
                      <c:pt idx="789">
                        <c:v>788</c:v>
                      </c:pt>
                      <c:pt idx="790">
                        <c:v>789</c:v>
                      </c:pt>
                      <c:pt idx="791">
                        <c:v>790</c:v>
                      </c:pt>
                      <c:pt idx="792">
                        <c:v>791</c:v>
                      </c:pt>
                      <c:pt idx="793">
                        <c:v>792</c:v>
                      </c:pt>
                      <c:pt idx="794">
                        <c:v>793</c:v>
                      </c:pt>
                      <c:pt idx="795">
                        <c:v>794</c:v>
                      </c:pt>
                      <c:pt idx="796">
                        <c:v>795</c:v>
                      </c:pt>
                      <c:pt idx="797">
                        <c:v>796</c:v>
                      </c:pt>
                      <c:pt idx="798">
                        <c:v>797</c:v>
                      </c:pt>
                      <c:pt idx="799">
                        <c:v>798</c:v>
                      </c:pt>
                      <c:pt idx="800">
                        <c:v>799</c:v>
                      </c:pt>
                      <c:pt idx="801">
                        <c:v>800</c:v>
                      </c:pt>
                      <c:pt idx="802">
                        <c:v>801</c:v>
                      </c:pt>
                      <c:pt idx="803">
                        <c:v>802</c:v>
                      </c:pt>
                      <c:pt idx="804">
                        <c:v>803</c:v>
                      </c:pt>
                      <c:pt idx="805">
                        <c:v>804</c:v>
                      </c:pt>
                      <c:pt idx="806">
                        <c:v>805</c:v>
                      </c:pt>
                      <c:pt idx="807">
                        <c:v>806</c:v>
                      </c:pt>
                      <c:pt idx="808">
                        <c:v>807</c:v>
                      </c:pt>
                      <c:pt idx="809">
                        <c:v>808</c:v>
                      </c:pt>
                      <c:pt idx="810">
                        <c:v>809</c:v>
                      </c:pt>
                      <c:pt idx="811">
                        <c:v>810</c:v>
                      </c:pt>
                      <c:pt idx="812">
                        <c:v>811</c:v>
                      </c:pt>
                      <c:pt idx="813">
                        <c:v>812</c:v>
                      </c:pt>
                      <c:pt idx="814">
                        <c:v>813</c:v>
                      </c:pt>
                      <c:pt idx="815">
                        <c:v>814</c:v>
                      </c:pt>
                      <c:pt idx="816">
                        <c:v>815</c:v>
                      </c:pt>
                      <c:pt idx="817">
                        <c:v>816</c:v>
                      </c:pt>
                      <c:pt idx="818">
                        <c:v>817</c:v>
                      </c:pt>
                      <c:pt idx="819">
                        <c:v>818</c:v>
                      </c:pt>
                      <c:pt idx="820">
                        <c:v>819</c:v>
                      </c:pt>
                      <c:pt idx="821">
                        <c:v>820</c:v>
                      </c:pt>
                      <c:pt idx="822">
                        <c:v>821</c:v>
                      </c:pt>
                      <c:pt idx="823">
                        <c:v>822</c:v>
                      </c:pt>
                      <c:pt idx="824">
                        <c:v>823</c:v>
                      </c:pt>
                      <c:pt idx="825">
                        <c:v>824</c:v>
                      </c:pt>
                      <c:pt idx="826">
                        <c:v>825</c:v>
                      </c:pt>
                      <c:pt idx="827">
                        <c:v>826</c:v>
                      </c:pt>
                      <c:pt idx="828">
                        <c:v>827</c:v>
                      </c:pt>
                      <c:pt idx="829">
                        <c:v>828</c:v>
                      </c:pt>
                      <c:pt idx="830">
                        <c:v>829</c:v>
                      </c:pt>
                      <c:pt idx="831">
                        <c:v>830</c:v>
                      </c:pt>
                      <c:pt idx="832">
                        <c:v>831</c:v>
                      </c:pt>
                      <c:pt idx="833">
                        <c:v>832</c:v>
                      </c:pt>
                      <c:pt idx="834">
                        <c:v>833</c:v>
                      </c:pt>
                      <c:pt idx="835">
                        <c:v>834</c:v>
                      </c:pt>
                      <c:pt idx="836">
                        <c:v>835</c:v>
                      </c:pt>
                      <c:pt idx="837">
                        <c:v>836</c:v>
                      </c:pt>
                      <c:pt idx="838">
                        <c:v>837</c:v>
                      </c:pt>
                      <c:pt idx="839">
                        <c:v>838</c:v>
                      </c:pt>
                      <c:pt idx="840">
                        <c:v>839</c:v>
                      </c:pt>
                      <c:pt idx="841">
                        <c:v>840</c:v>
                      </c:pt>
                      <c:pt idx="842">
                        <c:v>841</c:v>
                      </c:pt>
                      <c:pt idx="843">
                        <c:v>842</c:v>
                      </c:pt>
                      <c:pt idx="844">
                        <c:v>843</c:v>
                      </c:pt>
                      <c:pt idx="845">
                        <c:v>844</c:v>
                      </c:pt>
                      <c:pt idx="846">
                        <c:v>845</c:v>
                      </c:pt>
                      <c:pt idx="847">
                        <c:v>846</c:v>
                      </c:pt>
                      <c:pt idx="848">
                        <c:v>847</c:v>
                      </c:pt>
                      <c:pt idx="849">
                        <c:v>848</c:v>
                      </c:pt>
                      <c:pt idx="850">
                        <c:v>849</c:v>
                      </c:pt>
                      <c:pt idx="851">
                        <c:v>850</c:v>
                      </c:pt>
                      <c:pt idx="852">
                        <c:v>851</c:v>
                      </c:pt>
                      <c:pt idx="853">
                        <c:v>852</c:v>
                      </c:pt>
                      <c:pt idx="854">
                        <c:v>853</c:v>
                      </c:pt>
                      <c:pt idx="855">
                        <c:v>854</c:v>
                      </c:pt>
                      <c:pt idx="856">
                        <c:v>855</c:v>
                      </c:pt>
                      <c:pt idx="857">
                        <c:v>856</c:v>
                      </c:pt>
                      <c:pt idx="858">
                        <c:v>857</c:v>
                      </c:pt>
                      <c:pt idx="859">
                        <c:v>858</c:v>
                      </c:pt>
                      <c:pt idx="860">
                        <c:v>859</c:v>
                      </c:pt>
                      <c:pt idx="861">
                        <c:v>860</c:v>
                      </c:pt>
                      <c:pt idx="862">
                        <c:v>861</c:v>
                      </c:pt>
                      <c:pt idx="863">
                        <c:v>862</c:v>
                      </c:pt>
                      <c:pt idx="864">
                        <c:v>863</c:v>
                      </c:pt>
                      <c:pt idx="865">
                        <c:v>864</c:v>
                      </c:pt>
                      <c:pt idx="866">
                        <c:v>865</c:v>
                      </c:pt>
                      <c:pt idx="867">
                        <c:v>866</c:v>
                      </c:pt>
                      <c:pt idx="868">
                        <c:v>867</c:v>
                      </c:pt>
                      <c:pt idx="869">
                        <c:v>868</c:v>
                      </c:pt>
                      <c:pt idx="870">
                        <c:v>869</c:v>
                      </c:pt>
                      <c:pt idx="871">
                        <c:v>870</c:v>
                      </c:pt>
                      <c:pt idx="872">
                        <c:v>871</c:v>
                      </c:pt>
                      <c:pt idx="873">
                        <c:v>872</c:v>
                      </c:pt>
                      <c:pt idx="874">
                        <c:v>873</c:v>
                      </c:pt>
                      <c:pt idx="875">
                        <c:v>874</c:v>
                      </c:pt>
                      <c:pt idx="876">
                        <c:v>875</c:v>
                      </c:pt>
                      <c:pt idx="877">
                        <c:v>876</c:v>
                      </c:pt>
                      <c:pt idx="878">
                        <c:v>877</c:v>
                      </c:pt>
                      <c:pt idx="879">
                        <c:v>878</c:v>
                      </c:pt>
                      <c:pt idx="880">
                        <c:v>879</c:v>
                      </c:pt>
                      <c:pt idx="881">
                        <c:v>880</c:v>
                      </c:pt>
                      <c:pt idx="882">
                        <c:v>881</c:v>
                      </c:pt>
                      <c:pt idx="883">
                        <c:v>882</c:v>
                      </c:pt>
                      <c:pt idx="884">
                        <c:v>883</c:v>
                      </c:pt>
                      <c:pt idx="885">
                        <c:v>884</c:v>
                      </c:pt>
                      <c:pt idx="886">
                        <c:v>885</c:v>
                      </c:pt>
                      <c:pt idx="887">
                        <c:v>886</c:v>
                      </c:pt>
                      <c:pt idx="888">
                        <c:v>887</c:v>
                      </c:pt>
                      <c:pt idx="889">
                        <c:v>888</c:v>
                      </c:pt>
                      <c:pt idx="890">
                        <c:v>889</c:v>
                      </c:pt>
                      <c:pt idx="891">
                        <c:v>890</c:v>
                      </c:pt>
                      <c:pt idx="892">
                        <c:v>891</c:v>
                      </c:pt>
                      <c:pt idx="893">
                        <c:v>892</c:v>
                      </c:pt>
                      <c:pt idx="894">
                        <c:v>893</c:v>
                      </c:pt>
                      <c:pt idx="895">
                        <c:v>894</c:v>
                      </c:pt>
                      <c:pt idx="896">
                        <c:v>895</c:v>
                      </c:pt>
                      <c:pt idx="897">
                        <c:v>896</c:v>
                      </c:pt>
                      <c:pt idx="898">
                        <c:v>897</c:v>
                      </c:pt>
                      <c:pt idx="899">
                        <c:v>898</c:v>
                      </c:pt>
                      <c:pt idx="900">
                        <c:v>899</c:v>
                      </c:pt>
                      <c:pt idx="901">
                        <c:v>900</c:v>
                      </c:pt>
                      <c:pt idx="902">
                        <c:v>901</c:v>
                      </c:pt>
                      <c:pt idx="903">
                        <c:v>902</c:v>
                      </c:pt>
                      <c:pt idx="904">
                        <c:v>903</c:v>
                      </c:pt>
                      <c:pt idx="905">
                        <c:v>904</c:v>
                      </c:pt>
                      <c:pt idx="906">
                        <c:v>905</c:v>
                      </c:pt>
                      <c:pt idx="907">
                        <c:v>906</c:v>
                      </c:pt>
                      <c:pt idx="908">
                        <c:v>907</c:v>
                      </c:pt>
                      <c:pt idx="909">
                        <c:v>908</c:v>
                      </c:pt>
                      <c:pt idx="910">
                        <c:v>909</c:v>
                      </c:pt>
                      <c:pt idx="911">
                        <c:v>910</c:v>
                      </c:pt>
                      <c:pt idx="912">
                        <c:v>911</c:v>
                      </c:pt>
                      <c:pt idx="913">
                        <c:v>912</c:v>
                      </c:pt>
                      <c:pt idx="914">
                        <c:v>913</c:v>
                      </c:pt>
                      <c:pt idx="915">
                        <c:v>914</c:v>
                      </c:pt>
                      <c:pt idx="916">
                        <c:v>915</c:v>
                      </c:pt>
                      <c:pt idx="917">
                        <c:v>916</c:v>
                      </c:pt>
                      <c:pt idx="918">
                        <c:v>917</c:v>
                      </c:pt>
                      <c:pt idx="919">
                        <c:v>918</c:v>
                      </c:pt>
                      <c:pt idx="920">
                        <c:v>919</c:v>
                      </c:pt>
                      <c:pt idx="921">
                        <c:v>920</c:v>
                      </c:pt>
                      <c:pt idx="922">
                        <c:v>921</c:v>
                      </c:pt>
                      <c:pt idx="923">
                        <c:v>922</c:v>
                      </c:pt>
                      <c:pt idx="924">
                        <c:v>923</c:v>
                      </c:pt>
                      <c:pt idx="925">
                        <c:v>924</c:v>
                      </c:pt>
                      <c:pt idx="926">
                        <c:v>925</c:v>
                      </c:pt>
                      <c:pt idx="927">
                        <c:v>926</c:v>
                      </c:pt>
                      <c:pt idx="928">
                        <c:v>927</c:v>
                      </c:pt>
                      <c:pt idx="929">
                        <c:v>928</c:v>
                      </c:pt>
                      <c:pt idx="930">
                        <c:v>929</c:v>
                      </c:pt>
                      <c:pt idx="931">
                        <c:v>930</c:v>
                      </c:pt>
                      <c:pt idx="932">
                        <c:v>931</c:v>
                      </c:pt>
                      <c:pt idx="933">
                        <c:v>932</c:v>
                      </c:pt>
                      <c:pt idx="934">
                        <c:v>933</c:v>
                      </c:pt>
                      <c:pt idx="935">
                        <c:v>934</c:v>
                      </c:pt>
                      <c:pt idx="936">
                        <c:v>935</c:v>
                      </c:pt>
                      <c:pt idx="937">
                        <c:v>936</c:v>
                      </c:pt>
                      <c:pt idx="938">
                        <c:v>937</c:v>
                      </c:pt>
                      <c:pt idx="939">
                        <c:v>938</c:v>
                      </c:pt>
                      <c:pt idx="940">
                        <c:v>939</c:v>
                      </c:pt>
                      <c:pt idx="941">
                        <c:v>940</c:v>
                      </c:pt>
                      <c:pt idx="942">
                        <c:v>941</c:v>
                      </c:pt>
                      <c:pt idx="943">
                        <c:v>942</c:v>
                      </c:pt>
                      <c:pt idx="944">
                        <c:v>943</c:v>
                      </c:pt>
                      <c:pt idx="945">
                        <c:v>944</c:v>
                      </c:pt>
                      <c:pt idx="946">
                        <c:v>945</c:v>
                      </c:pt>
                      <c:pt idx="947">
                        <c:v>946</c:v>
                      </c:pt>
                      <c:pt idx="948">
                        <c:v>947</c:v>
                      </c:pt>
                      <c:pt idx="949">
                        <c:v>948</c:v>
                      </c:pt>
                      <c:pt idx="950">
                        <c:v>949</c:v>
                      </c:pt>
                      <c:pt idx="951">
                        <c:v>950</c:v>
                      </c:pt>
                      <c:pt idx="952">
                        <c:v>951</c:v>
                      </c:pt>
                      <c:pt idx="953">
                        <c:v>952</c:v>
                      </c:pt>
                      <c:pt idx="954">
                        <c:v>953</c:v>
                      </c:pt>
                      <c:pt idx="955">
                        <c:v>954</c:v>
                      </c:pt>
                      <c:pt idx="956">
                        <c:v>955</c:v>
                      </c:pt>
                      <c:pt idx="957">
                        <c:v>956</c:v>
                      </c:pt>
                      <c:pt idx="958">
                        <c:v>957</c:v>
                      </c:pt>
                      <c:pt idx="959">
                        <c:v>958</c:v>
                      </c:pt>
                      <c:pt idx="960">
                        <c:v>959</c:v>
                      </c:pt>
                      <c:pt idx="961">
                        <c:v>960</c:v>
                      </c:pt>
                      <c:pt idx="962">
                        <c:v>961</c:v>
                      </c:pt>
                      <c:pt idx="963">
                        <c:v>962</c:v>
                      </c:pt>
                      <c:pt idx="964">
                        <c:v>963</c:v>
                      </c:pt>
                      <c:pt idx="965">
                        <c:v>964</c:v>
                      </c:pt>
                      <c:pt idx="966">
                        <c:v>965</c:v>
                      </c:pt>
                      <c:pt idx="967">
                        <c:v>966</c:v>
                      </c:pt>
                      <c:pt idx="968">
                        <c:v>967</c:v>
                      </c:pt>
                      <c:pt idx="969">
                        <c:v>968</c:v>
                      </c:pt>
                      <c:pt idx="970">
                        <c:v>969</c:v>
                      </c:pt>
                      <c:pt idx="971">
                        <c:v>970</c:v>
                      </c:pt>
                      <c:pt idx="972">
                        <c:v>971</c:v>
                      </c:pt>
                      <c:pt idx="973">
                        <c:v>972</c:v>
                      </c:pt>
                      <c:pt idx="974">
                        <c:v>973</c:v>
                      </c:pt>
                      <c:pt idx="975">
                        <c:v>974</c:v>
                      </c:pt>
                      <c:pt idx="976">
                        <c:v>975</c:v>
                      </c:pt>
                      <c:pt idx="977">
                        <c:v>976</c:v>
                      </c:pt>
                      <c:pt idx="978">
                        <c:v>977</c:v>
                      </c:pt>
                      <c:pt idx="979">
                        <c:v>978</c:v>
                      </c:pt>
                      <c:pt idx="980">
                        <c:v>979</c:v>
                      </c:pt>
                      <c:pt idx="981">
                        <c:v>980</c:v>
                      </c:pt>
                      <c:pt idx="982">
                        <c:v>981</c:v>
                      </c:pt>
                      <c:pt idx="983">
                        <c:v>982</c:v>
                      </c:pt>
                      <c:pt idx="984">
                        <c:v>983</c:v>
                      </c:pt>
                      <c:pt idx="985">
                        <c:v>984</c:v>
                      </c:pt>
                      <c:pt idx="986">
                        <c:v>985</c:v>
                      </c:pt>
                      <c:pt idx="987">
                        <c:v>986</c:v>
                      </c:pt>
                      <c:pt idx="988">
                        <c:v>987</c:v>
                      </c:pt>
                      <c:pt idx="989">
                        <c:v>988</c:v>
                      </c:pt>
                      <c:pt idx="990">
                        <c:v>989</c:v>
                      </c:pt>
                      <c:pt idx="991">
                        <c:v>990</c:v>
                      </c:pt>
                      <c:pt idx="992">
                        <c:v>991</c:v>
                      </c:pt>
                      <c:pt idx="993">
                        <c:v>992</c:v>
                      </c:pt>
                      <c:pt idx="994">
                        <c:v>993</c:v>
                      </c:pt>
                      <c:pt idx="995">
                        <c:v>994</c:v>
                      </c:pt>
                      <c:pt idx="996">
                        <c:v>995</c:v>
                      </c:pt>
                      <c:pt idx="997">
                        <c:v>996</c:v>
                      </c:pt>
                      <c:pt idx="998">
                        <c:v>997</c:v>
                      </c:pt>
                      <c:pt idx="999">
                        <c:v>998</c:v>
                      </c:pt>
                      <c:pt idx="1000">
                        <c:v>999</c:v>
                      </c:pt>
                      <c:pt idx="1001">
                        <c:v>1000</c:v>
                      </c:pt>
                      <c:pt idx="1002">
                        <c:v>1001</c:v>
                      </c:pt>
                      <c:pt idx="1003">
                        <c:v>1002</c:v>
                      </c:pt>
                      <c:pt idx="1004">
                        <c:v>1003</c:v>
                      </c:pt>
                      <c:pt idx="1005">
                        <c:v>1004</c:v>
                      </c:pt>
                      <c:pt idx="1006">
                        <c:v>1005</c:v>
                      </c:pt>
                      <c:pt idx="1007">
                        <c:v>1006</c:v>
                      </c:pt>
                      <c:pt idx="1008">
                        <c:v>1007</c:v>
                      </c:pt>
                      <c:pt idx="1009">
                        <c:v>1008</c:v>
                      </c:pt>
                      <c:pt idx="1010">
                        <c:v>1009</c:v>
                      </c:pt>
                      <c:pt idx="1011">
                        <c:v>1010</c:v>
                      </c:pt>
                      <c:pt idx="1012">
                        <c:v>1011</c:v>
                      </c:pt>
                      <c:pt idx="1013">
                        <c:v>1012</c:v>
                      </c:pt>
                      <c:pt idx="1014">
                        <c:v>1013</c:v>
                      </c:pt>
                      <c:pt idx="1015">
                        <c:v>1014</c:v>
                      </c:pt>
                      <c:pt idx="1016">
                        <c:v>1015</c:v>
                      </c:pt>
                      <c:pt idx="1017">
                        <c:v>1016</c:v>
                      </c:pt>
                      <c:pt idx="1018">
                        <c:v>1017</c:v>
                      </c:pt>
                      <c:pt idx="1019">
                        <c:v>1018</c:v>
                      </c:pt>
                      <c:pt idx="1020">
                        <c:v>1019</c:v>
                      </c:pt>
                      <c:pt idx="1021">
                        <c:v>1020</c:v>
                      </c:pt>
                      <c:pt idx="1022">
                        <c:v>1021</c:v>
                      </c:pt>
                      <c:pt idx="1023">
                        <c:v>1022</c:v>
                      </c:pt>
                      <c:pt idx="1024">
                        <c:v>1023</c:v>
                      </c:pt>
                      <c:pt idx="1025">
                        <c:v>1024</c:v>
                      </c:pt>
                      <c:pt idx="1026">
                        <c:v>1025</c:v>
                      </c:pt>
                      <c:pt idx="1027">
                        <c:v>1026</c:v>
                      </c:pt>
                      <c:pt idx="1028">
                        <c:v>1027</c:v>
                      </c:pt>
                      <c:pt idx="1029">
                        <c:v>1028</c:v>
                      </c:pt>
                      <c:pt idx="1030">
                        <c:v>1029</c:v>
                      </c:pt>
                      <c:pt idx="1031">
                        <c:v>1030</c:v>
                      </c:pt>
                      <c:pt idx="1032">
                        <c:v>1031</c:v>
                      </c:pt>
                      <c:pt idx="1033">
                        <c:v>1032</c:v>
                      </c:pt>
                      <c:pt idx="1034">
                        <c:v>1033</c:v>
                      </c:pt>
                      <c:pt idx="1035">
                        <c:v>1034</c:v>
                      </c:pt>
                      <c:pt idx="1036">
                        <c:v>1035</c:v>
                      </c:pt>
                      <c:pt idx="1037">
                        <c:v>1036</c:v>
                      </c:pt>
                      <c:pt idx="1038">
                        <c:v>1037</c:v>
                      </c:pt>
                      <c:pt idx="1039">
                        <c:v>1038</c:v>
                      </c:pt>
                      <c:pt idx="1040">
                        <c:v>1039</c:v>
                      </c:pt>
                      <c:pt idx="1041">
                        <c:v>1040</c:v>
                      </c:pt>
                      <c:pt idx="1042">
                        <c:v>1041</c:v>
                      </c:pt>
                      <c:pt idx="1043">
                        <c:v>1042</c:v>
                      </c:pt>
                      <c:pt idx="1044">
                        <c:v>1043</c:v>
                      </c:pt>
                      <c:pt idx="1045">
                        <c:v>1044</c:v>
                      </c:pt>
                      <c:pt idx="1046">
                        <c:v>1045</c:v>
                      </c:pt>
                      <c:pt idx="1047">
                        <c:v>1046</c:v>
                      </c:pt>
                      <c:pt idx="1048">
                        <c:v>1047</c:v>
                      </c:pt>
                      <c:pt idx="1049">
                        <c:v>1048</c:v>
                      </c:pt>
                      <c:pt idx="1050">
                        <c:v>1049</c:v>
                      </c:pt>
                      <c:pt idx="1051">
                        <c:v>1050</c:v>
                      </c:pt>
                      <c:pt idx="1052">
                        <c:v>1051</c:v>
                      </c:pt>
                      <c:pt idx="1053">
                        <c:v>1052</c:v>
                      </c:pt>
                      <c:pt idx="1054">
                        <c:v>1053</c:v>
                      </c:pt>
                      <c:pt idx="1055">
                        <c:v>1054</c:v>
                      </c:pt>
                      <c:pt idx="1056">
                        <c:v>1055</c:v>
                      </c:pt>
                      <c:pt idx="1057">
                        <c:v>1056</c:v>
                      </c:pt>
                      <c:pt idx="1058">
                        <c:v>1057</c:v>
                      </c:pt>
                      <c:pt idx="1059">
                        <c:v>1058</c:v>
                      </c:pt>
                      <c:pt idx="1060">
                        <c:v>1059</c:v>
                      </c:pt>
                      <c:pt idx="1061">
                        <c:v>1060</c:v>
                      </c:pt>
                      <c:pt idx="1062">
                        <c:v>1061</c:v>
                      </c:pt>
                      <c:pt idx="1063">
                        <c:v>1062</c:v>
                      </c:pt>
                      <c:pt idx="1064">
                        <c:v>1063</c:v>
                      </c:pt>
                      <c:pt idx="1065">
                        <c:v>1064</c:v>
                      </c:pt>
                      <c:pt idx="1066">
                        <c:v>1065</c:v>
                      </c:pt>
                      <c:pt idx="1067">
                        <c:v>1066</c:v>
                      </c:pt>
                      <c:pt idx="1068">
                        <c:v>1067</c:v>
                      </c:pt>
                      <c:pt idx="1069">
                        <c:v>1068</c:v>
                      </c:pt>
                      <c:pt idx="1070">
                        <c:v>1069</c:v>
                      </c:pt>
                      <c:pt idx="1071">
                        <c:v>1070</c:v>
                      </c:pt>
                      <c:pt idx="1072">
                        <c:v>1071</c:v>
                      </c:pt>
                      <c:pt idx="1073">
                        <c:v>1072</c:v>
                      </c:pt>
                      <c:pt idx="1074">
                        <c:v>1073</c:v>
                      </c:pt>
                      <c:pt idx="1075">
                        <c:v>1074</c:v>
                      </c:pt>
                      <c:pt idx="1076">
                        <c:v>1075</c:v>
                      </c:pt>
                      <c:pt idx="1077">
                        <c:v>1076</c:v>
                      </c:pt>
                      <c:pt idx="1078">
                        <c:v>1077</c:v>
                      </c:pt>
                      <c:pt idx="1079">
                        <c:v>1078</c:v>
                      </c:pt>
                      <c:pt idx="1080">
                        <c:v>1079</c:v>
                      </c:pt>
                      <c:pt idx="1081">
                        <c:v>1080</c:v>
                      </c:pt>
                      <c:pt idx="1082">
                        <c:v>1081</c:v>
                      </c:pt>
                      <c:pt idx="1083">
                        <c:v>1082</c:v>
                      </c:pt>
                      <c:pt idx="1084">
                        <c:v>1083</c:v>
                      </c:pt>
                      <c:pt idx="1085">
                        <c:v>1084</c:v>
                      </c:pt>
                      <c:pt idx="1086">
                        <c:v>1085</c:v>
                      </c:pt>
                      <c:pt idx="1087">
                        <c:v>1086</c:v>
                      </c:pt>
                      <c:pt idx="1088">
                        <c:v>1087</c:v>
                      </c:pt>
                      <c:pt idx="1089">
                        <c:v>1088</c:v>
                      </c:pt>
                      <c:pt idx="1090">
                        <c:v>1089</c:v>
                      </c:pt>
                      <c:pt idx="1091">
                        <c:v>1090</c:v>
                      </c:pt>
                      <c:pt idx="1092">
                        <c:v>1091</c:v>
                      </c:pt>
                      <c:pt idx="1093">
                        <c:v>1092</c:v>
                      </c:pt>
                      <c:pt idx="1094">
                        <c:v>1093</c:v>
                      </c:pt>
                      <c:pt idx="1095">
                        <c:v>1094</c:v>
                      </c:pt>
                      <c:pt idx="1096">
                        <c:v>1095</c:v>
                      </c:pt>
                      <c:pt idx="1097">
                        <c:v>1096</c:v>
                      </c:pt>
                      <c:pt idx="1098">
                        <c:v>1097</c:v>
                      </c:pt>
                      <c:pt idx="1099">
                        <c:v>1098</c:v>
                      </c:pt>
                      <c:pt idx="1100">
                        <c:v>1099</c:v>
                      </c:pt>
                      <c:pt idx="1101">
                        <c:v>1100</c:v>
                      </c:pt>
                      <c:pt idx="1102">
                        <c:v>1101</c:v>
                      </c:pt>
                      <c:pt idx="1103">
                        <c:v>1102</c:v>
                      </c:pt>
                      <c:pt idx="1104">
                        <c:v>1103</c:v>
                      </c:pt>
                      <c:pt idx="1105">
                        <c:v>1104</c:v>
                      </c:pt>
                      <c:pt idx="1106">
                        <c:v>1105</c:v>
                      </c:pt>
                      <c:pt idx="1107">
                        <c:v>1106</c:v>
                      </c:pt>
                      <c:pt idx="1108">
                        <c:v>1107</c:v>
                      </c:pt>
                      <c:pt idx="1109">
                        <c:v>1108</c:v>
                      </c:pt>
                      <c:pt idx="1110">
                        <c:v>1109</c:v>
                      </c:pt>
                      <c:pt idx="1111">
                        <c:v>1110</c:v>
                      </c:pt>
                      <c:pt idx="1112">
                        <c:v>1111</c:v>
                      </c:pt>
                      <c:pt idx="1113">
                        <c:v>1112</c:v>
                      </c:pt>
                      <c:pt idx="1114">
                        <c:v>1113</c:v>
                      </c:pt>
                      <c:pt idx="1115">
                        <c:v>1114</c:v>
                      </c:pt>
                      <c:pt idx="1116">
                        <c:v>1115</c:v>
                      </c:pt>
                      <c:pt idx="1117">
                        <c:v>1116</c:v>
                      </c:pt>
                      <c:pt idx="1118">
                        <c:v>1117</c:v>
                      </c:pt>
                      <c:pt idx="1119">
                        <c:v>1118</c:v>
                      </c:pt>
                      <c:pt idx="1120">
                        <c:v>1119</c:v>
                      </c:pt>
                      <c:pt idx="1121">
                        <c:v>1120</c:v>
                      </c:pt>
                      <c:pt idx="1122">
                        <c:v>1121</c:v>
                      </c:pt>
                      <c:pt idx="1123">
                        <c:v>1122</c:v>
                      </c:pt>
                      <c:pt idx="1124">
                        <c:v>1123</c:v>
                      </c:pt>
                      <c:pt idx="1125">
                        <c:v>1124</c:v>
                      </c:pt>
                      <c:pt idx="1126">
                        <c:v>1125</c:v>
                      </c:pt>
                      <c:pt idx="1127">
                        <c:v>1126</c:v>
                      </c:pt>
                      <c:pt idx="1128">
                        <c:v>1127</c:v>
                      </c:pt>
                      <c:pt idx="1129">
                        <c:v>1128</c:v>
                      </c:pt>
                      <c:pt idx="1130">
                        <c:v>1129</c:v>
                      </c:pt>
                      <c:pt idx="1131">
                        <c:v>1130</c:v>
                      </c:pt>
                      <c:pt idx="1132">
                        <c:v>1131</c:v>
                      </c:pt>
                      <c:pt idx="1133">
                        <c:v>1132</c:v>
                      </c:pt>
                      <c:pt idx="1134">
                        <c:v>1133</c:v>
                      </c:pt>
                      <c:pt idx="1135">
                        <c:v>1134</c:v>
                      </c:pt>
                      <c:pt idx="1136">
                        <c:v>1135</c:v>
                      </c:pt>
                      <c:pt idx="1137">
                        <c:v>1136</c:v>
                      </c:pt>
                      <c:pt idx="1138">
                        <c:v>1137</c:v>
                      </c:pt>
                      <c:pt idx="1139">
                        <c:v>1138</c:v>
                      </c:pt>
                      <c:pt idx="1140">
                        <c:v>1139</c:v>
                      </c:pt>
                      <c:pt idx="1141">
                        <c:v>1140</c:v>
                      </c:pt>
                      <c:pt idx="1142">
                        <c:v>1141</c:v>
                      </c:pt>
                      <c:pt idx="1143">
                        <c:v>1142</c:v>
                      </c:pt>
                      <c:pt idx="1144">
                        <c:v>1143</c:v>
                      </c:pt>
                      <c:pt idx="1145">
                        <c:v>1144</c:v>
                      </c:pt>
                      <c:pt idx="1146">
                        <c:v>1145</c:v>
                      </c:pt>
                      <c:pt idx="1147">
                        <c:v>1146</c:v>
                      </c:pt>
                      <c:pt idx="1148">
                        <c:v>1147</c:v>
                      </c:pt>
                      <c:pt idx="1149">
                        <c:v>1148</c:v>
                      </c:pt>
                      <c:pt idx="1150">
                        <c:v>1149</c:v>
                      </c:pt>
                      <c:pt idx="1151">
                        <c:v>1150</c:v>
                      </c:pt>
                      <c:pt idx="1152">
                        <c:v>1151</c:v>
                      </c:pt>
                      <c:pt idx="1153">
                        <c:v>1152</c:v>
                      </c:pt>
                      <c:pt idx="1154">
                        <c:v>1153</c:v>
                      </c:pt>
                      <c:pt idx="1155">
                        <c:v>1154</c:v>
                      </c:pt>
                      <c:pt idx="1156">
                        <c:v>1155</c:v>
                      </c:pt>
                      <c:pt idx="1157">
                        <c:v>1156</c:v>
                      </c:pt>
                      <c:pt idx="1158">
                        <c:v>1157</c:v>
                      </c:pt>
                      <c:pt idx="1159">
                        <c:v>1158</c:v>
                      </c:pt>
                      <c:pt idx="1160">
                        <c:v>1159</c:v>
                      </c:pt>
                      <c:pt idx="1161">
                        <c:v>1160</c:v>
                      </c:pt>
                      <c:pt idx="1162">
                        <c:v>1161</c:v>
                      </c:pt>
                      <c:pt idx="1163">
                        <c:v>1162</c:v>
                      </c:pt>
                      <c:pt idx="1164">
                        <c:v>1163</c:v>
                      </c:pt>
                      <c:pt idx="1165">
                        <c:v>1164</c:v>
                      </c:pt>
                      <c:pt idx="1166">
                        <c:v>1165</c:v>
                      </c:pt>
                      <c:pt idx="1167">
                        <c:v>1166</c:v>
                      </c:pt>
                      <c:pt idx="1168">
                        <c:v>1167</c:v>
                      </c:pt>
                      <c:pt idx="1169">
                        <c:v>1168</c:v>
                      </c:pt>
                      <c:pt idx="1170">
                        <c:v>1169</c:v>
                      </c:pt>
                      <c:pt idx="1171">
                        <c:v>1170</c:v>
                      </c:pt>
                      <c:pt idx="1172">
                        <c:v>1171</c:v>
                      </c:pt>
                      <c:pt idx="1173">
                        <c:v>1172</c:v>
                      </c:pt>
                      <c:pt idx="1174">
                        <c:v>1173</c:v>
                      </c:pt>
                      <c:pt idx="1175">
                        <c:v>1174</c:v>
                      </c:pt>
                      <c:pt idx="1176">
                        <c:v>1175</c:v>
                      </c:pt>
                      <c:pt idx="1177">
                        <c:v>1176</c:v>
                      </c:pt>
                      <c:pt idx="1178">
                        <c:v>1177</c:v>
                      </c:pt>
                      <c:pt idx="1179">
                        <c:v>1178</c:v>
                      </c:pt>
                      <c:pt idx="1180">
                        <c:v>1179</c:v>
                      </c:pt>
                      <c:pt idx="1181">
                        <c:v>1180</c:v>
                      </c:pt>
                      <c:pt idx="1182">
                        <c:v>1181</c:v>
                      </c:pt>
                      <c:pt idx="1183">
                        <c:v>1182</c:v>
                      </c:pt>
                      <c:pt idx="1184">
                        <c:v>1183</c:v>
                      </c:pt>
                      <c:pt idx="1185">
                        <c:v>1184</c:v>
                      </c:pt>
                      <c:pt idx="1186">
                        <c:v>1185</c:v>
                      </c:pt>
                      <c:pt idx="1187">
                        <c:v>1186</c:v>
                      </c:pt>
                      <c:pt idx="1188">
                        <c:v>1187</c:v>
                      </c:pt>
                      <c:pt idx="1189">
                        <c:v>1188</c:v>
                      </c:pt>
                      <c:pt idx="1190">
                        <c:v>1189</c:v>
                      </c:pt>
                      <c:pt idx="1191">
                        <c:v>1190</c:v>
                      </c:pt>
                      <c:pt idx="1192">
                        <c:v>1191</c:v>
                      </c:pt>
                      <c:pt idx="1193">
                        <c:v>1192</c:v>
                      </c:pt>
                      <c:pt idx="1194">
                        <c:v>1193</c:v>
                      </c:pt>
                      <c:pt idx="1195">
                        <c:v>1194</c:v>
                      </c:pt>
                      <c:pt idx="1196">
                        <c:v>1195</c:v>
                      </c:pt>
                      <c:pt idx="1197">
                        <c:v>1196</c:v>
                      </c:pt>
                      <c:pt idx="1198">
                        <c:v>1197</c:v>
                      </c:pt>
                      <c:pt idx="1199">
                        <c:v>1198</c:v>
                      </c:pt>
                      <c:pt idx="1200">
                        <c:v>1199</c:v>
                      </c:pt>
                      <c:pt idx="1201">
                        <c:v>1200</c:v>
                      </c:pt>
                      <c:pt idx="1202">
                        <c:v>1201</c:v>
                      </c:pt>
                      <c:pt idx="1203">
                        <c:v>1202</c:v>
                      </c:pt>
                      <c:pt idx="1204">
                        <c:v>1203</c:v>
                      </c:pt>
                      <c:pt idx="1205">
                        <c:v>1204</c:v>
                      </c:pt>
                      <c:pt idx="1206">
                        <c:v>1205</c:v>
                      </c:pt>
                      <c:pt idx="1207">
                        <c:v>1206</c:v>
                      </c:pt>
                      <c:pt idx="1208">
                        <c:v>1207</c:v>
                      </c:pt>
                      <c:pt idx="1209">
                        <c:v>1208</c:v>
                      </c:pt>
                      <c:pt idx="1210">
                        <c:v>1209</c:v>
                      </c:pt>
                      <c:pt idx="1211">
                        <c:v>1210</c:v>
                      </c:pt>
                      <c:pt idx="1212">
                        <c:v>1211</c:v>
                      </c:pt>
                      <c:pt idx="1213">
                        <c:v>1212</c:v>
                      </c:pt>
                      <c:pt idx="1214">
                        <c:v>1213</c:v>
                      </c:pt>
                      <c:pt idx="1215">
                        <c:v>1214</c:v>
                      </c:pt>
                      <c:pt idx="1216">
                        <c:v>1215</c:v>
                      </c:pt>
                      <c:pt idx="1217">
                        <c:v>1216</c:v>
                      </c:pt>
                      <c:pt idx="1218">
                        <c:v>1217</c:v>
                      </c:pt>
                      <c:pt idx="1219">
                        <c:v>1218</c:v>
                      </c:pt>
                      <c:pt idx="1220">
                        <c:v>1219</c:v>
                      </c:pt>
                      <c:pt idx="1221">
                        <c:v>1220</c:v>
                      </c:pt>
                      <c:pt idx="1222">
                        <c:v>1221</c:v>
                      </c:pt>
                      <c:pt idx="1223">
                        <c:v>1222</c:v>
                      </c:pt>
                      <c:pt idx="1224">
                        <c:v>1223</c:v>
                      </c:pt>
                      <c:pt idx="1225">
                        <c:v>1224</c:v>
                      </c:pt>
                      <c:pt idx="1226">
                        <c:v>1225</c:v>
                      </c:pt>
                      <c:pt idx="1227">
                        <c:v>1226</c:v>
                      </c:pt>
                      <c:pt idx="1228">
                        <c:v>1227</c:v>
                      </c:pt>
                      <c:pt idx="1229">
                        <c:v>1228</c:v>
                      </c:pt>
                      <c:pt idx="1230">
                        <c:v>1229</c:v>
                      </c:pt>
                      <c:pt idx="1231">
                        <c:v>1230</c:v>
                      </c:pt>
                      <c:pt idx="1232">
                        <c:v>1231</c:v>
                      </c:pt>
                      <c:pt idx="1233">
                        <c:v>1232</c:v>
                      </c:pt>
                      <c:pt idx="1234">
                        <c:v>1233</c:v>
                      </c:pt>
                      <c:pt idx="1235">
                        <c:v>1234</c:v>
                      </c:pt>
                      <c:pt idx="1236">
                        <c:v>1235</c:v>
                      </c:pt>
                      <c:pt idx="1237">
                        <c:v>1236</c:v>
                      </c:pt>
                      <c:pt idx="1238">
                        <c:v>1237</c:v>
                      </c:pt>
                      <c:pt idx="1239">
                        <c:v>1238</c:v>
                      </c:pt>
                      <c:pt idx="1240">
                        <c:v>1239</c:v>
                      </c:pt>
                      <c:pt idx="1241">
                        <c:v>1240</c:v>
                      </c:pt>
                      <c:pt idx="1242">
                        <c:v>1241</c:v>
                      </c:pt>
                      <c:pt idx="1243">
                        <c:v>1242</c:v>
                      </c:pt>
                      <c:pt idx="1244">
                        <c:v>1243</c:v>
                      </c:pt>
                      <c:pt idx="1245">
                        <c:v>1244</c:v>
                      </c:pt>
                      <c:pt idx="1246">
                        <c:v>1245</c:v>
                      </c:pt>
                      <c:pt idx="1247">
                        <c:v>1246</c:v>
                      </c:pt>
                      <c:pt idx="1248">
                        <c:v>1247</c:v>
                      </c:pt>
                      <c:pt idx="1249">
                        <c:v>1248</c:v>
                      </c:pt>
                      <c:pt idx="1250">
                        <c:v>1249</c:v>
                      </c:pt>
                      <c:pt idx="1251">
                        <c:v>1250</c:v>
                      </c:pt>
                      <c:pt idx="1252">
                        <c:v>1251</c:v>
                      </c:pt>
                      <c:pt idx="1253">
                        <c:v>1252</c:v>
                      </c:pt>
                      <c:pt idx="1254">
                        <c:v>1253</c:v>
                      </c:pt>
                      <c:pt idx="1255">
                        <c:v>1254</c:v>
                      </c:pt>
                      <c:pt idx="1256">
                        <c:v>1255</c:v>
                      </c:pt>
                      <c:pt idx="1257">
                        <c:v>1256</c:v>
                      </c:pt>
                      <c:pt idx="1258">
                        <c:v>1257</c:v>
                      </c:pt>
                      <c:pt idx="1259">
                        <c:v>1258</c:v>
                      </c:pt>
                      <c:pt idx="1260">
                        <c:v>1259</c:v>
                      </c:pt>
                      <c:pt idx="1261">
                        <c:v>1260</c:v>
                      </c:pt>
                      <c:pt idx="1262">
                        <c:v>1261</c:v>
                      </c:pt>
                      <c:pt idx="1263">
                        <c:v>1262</c:v>
                      </c:pt>
                      <c:pt idx="1264">
                        <c:v>1263</c:v>
                      </c:pt>
                      <c:pt idx="1265">
                        <c:v>1264</c:v>
                      </c:pt>
                      <c:pt idx="1266">
                        <c:v>1265</c:v>
                      </c:pt>
                      <c:pt idx="1267">
                        <c:v>1266</c:v>
                      </c:pt>
                      <c:pt idx="1268">
                        <c:v>1267</c:v>
                      </c:pt>
                      <c:pt idx="1269">
                        <c:v>1268</c:v>
                      </c:pt>
                      <c:pt idx="1270">
                        <c:v>1269</c:v>
                      </c:pt>
                      <c:pt idx="1271">
                        <c:v>1270</c:v>
                      </c:pt>
                      <c:pt idx="1272">
                        <c:v>1271</c:v>
                      </c:pt>
                      <c:pt idx="1273">
                        <c:v>1272</c:v>
                      </c:pt>
                      <c:pt idx="1274">
                        <c:v>1273</c:v>
                      </c:pt>
                      <c:pt idx="1275">
                        <c:v>1274</c:v>
                      </c:pt>
                      <c:pt idx="1276">
                        <c:v>1275</c:v>
                      </c:pt>
                      <c:pt idx="1277">
                        <c:v>1276</c:v>
                      </c:pt>
                      <c:pt idx="1278">
                        <c:v>1277</c:v>
                      </c:pt>
                      <c:pt idx="1279">
                        <c:v>1278</c:v>
                      </c:pt>
                      <c:pt idx="1280">
                        <c:v>1279</c:v>
                      </c:pt>
                      <c:pt idx="1281">
                        <c:v>1280</c:v>
                      </c:pt>
                      <c:pt idx="1282">
                        <c:v>1281</c:v>
                      </c:pt>
                      <c:pt idx="1283">
                        <c:v>1282</c:v>
                      </c:pt>
                      <c:pt idx="1284">
                        <c:v>1283</c:v>
                      </c:pt>
                      <c:pt idx="1285">
                        <c:v>1284</c:v>
                      </c:pt>
                      <c:pt idx="1286">
                        <c:v>1285</c:v>
                      </c:pt>
                      <c:pt idx="1287">
                        <c:v>1286</c:v>
                      </c:pt>
                      <c:pt idx="1288">
                        <c:v>1287</c:v>
                      </c:pt>
                      <c:pt idx="1289">
                        <c:v>1288</c:v>
                      </c:pt>
                      <c:pt idx="1290">
                        <c:v>1289</c:v>
                      </c:pt>
                      <c:pt idx="1291">
                        <c:v>1290</c:v>
                      </c:pt>
                      <c:pt idx="1292">
                        <c:v>1291</c:v>
                      </c:pt>
                      <c:pt idx="1293">
                        <c:v>1292</c:v>
                      </c:pt>
                      <c:pt idx="1294">
                        <c:v>1293</c:v>
                      </c:pt>
                      <c:pt idx="1295">
                        <c:v>1294</c:v>
                      </c:pt>
                      <c:pt idx="1296">
                        <c:v>1295</c:v>
                      </c:pt>
                      <c:pt idx="1297">
                        <c:v>1296</c:v>
                      </c:pt>
                      <c:pt idx="1298">
                        <c:v>1297</c:v>
                      </c:pt>
                      <c:pt idx="1299">
                        <c:v>1298</c:v>
                      </c:pt>
                      <c:pt idx="1300">
                        <c:v>1299</c:v>
                      </c:pt>
                      <c:pt idx="1301">
                        <c:v>1300</c:v>
                      </c:pt>
                      <c:pt idx="1302">
                        <c:v>1301</c:v>
                      </c:pt>
                      <c:pt idx="1303">
                        <c:v>1302</c:v>
                      </c:pt>
                      <c:pt idx="1304">
                        <c:v>1303</c:v>
                      </c:pt>
                      <c:pt idx="1305">
                        <c:v>1304</c:v>
                      </c:pt>
                      <c:pt idx="1306">
                        <c:v>1305</c:v>
                      </c:pt>
                      <c:pt idx="1307">
                        <c:v>1306</c:v>
                      </c:pt>
                      <c:pt idx="1308">
                        <c:v>1307</c:v>
                      </c:pt>
                      <c:pt idx="1309">
                        <c:v>1308</c:v>
                      </c:pt>
                      <c:pt idx="1310">
                        <c:v>1309</c:v>
                      </c:pt>
                      <c:pt idx="1311">
                        <c:v>1310</c:v>
                      </c:pt>
                      <c:pt idx="1312">
                        <c:v>1311</c:v>
                      </c:pt>
                      <c:pt idx="1313">
                        <c:v>1312</c:v>
                      </c:pt>
                      <c:pt idx="1314">
                        <c:v>1313</c:v>
                      </c:pt>
                      <c:pt idx="1315">
                        <c:v>1314</c:v>
                      </c:pt>
                      <c:pt idx="1316">
                        <c:v>1315</c:v>
                      </c:pt>
                      <c:pt idx="1317">
                        <c:v>1316</c:v>
                      </c:pt>
                      <c:pt idx="1318">
                        <c:v>1317</c:v>
                      </c:pt>
                      <c:pt idx="1319">
                        <c:v>1318</c:v>
                      </c:pt>
                      <c:pt idx="1320">
                        <c:v>1319</c:v>
                      </c:pt>
                      <c:pt idx="1321">
                        <c:v>1320</c:v>
                      </c:pt>
                      <c:pt idx="1322">
                        <c:v>1321</c:v>
                      </c:pt>
                      <c:pt idx="1323">
                        <c:v>1322</c:v>
                      </c:pt>
                      <c:pt idx="1324">
                        <c:v>1323</c:v>
                      </c:pt>
                      <c:pt idx="1325">
                        <c:v>1324</c:v>
                      </c:pt>
                      <c:pt idx="1326">
                        <c:v>1325</c:v>
                      </c:pt>
                      <c:pt idx="1327">
                        <c:v>1326</c:v>
                      </c:pt>
                      <c:pt idx="1328">
                        <c:v>1327</c:v>
                      </c:pt>
                      <c:pt idx="1329">
                        <c:v>1328</c:v>
                      </c:pt>
                      <c:pt idx="1330">
                        <c:v>1329</c:v>
                      </c:pt>
                      <c:pt idx="1331">
                        <c:v>1330</c:v>
                      </c:pt>
                      <c:pt idx="1332">
                        <c:v>1331</c:v>
                      </c:pt>
                      <c:pt idx="1333">
                        <c:v>1332</c:v>
                      </c:pt>
                      <c:pt idx="1334">
                        <c:v>1333</c:v>
                      </c:pt>
                      <c:pt idx="1335">
                        <c:v>1334</c:v>
                      </c:pt>
                      <c:pt idx="1336">
                        <c:v>1335</c:v>
                      </c:pt>
                      <c:pt idx="1337">
                        <c:v>1336</c:v>
                      </c:pt>
                      <c:pt idx="1338">
                        <c:v>1337</c:v>
                      </c:pt>
                      <c:pt idx="1339">
                        <c:v>1338</c:v>
                      </c:pt>
                      <c:pt idx="1340">
                        <c:v>1339</c:v>
                      </c:pt>
                      <c:pt idx="1341">
                        <c:v>1340</c:v>
                      </c:pt>
                      <c:pt idx="1342">
                        <c:v>1341</c:v>
                      </c:pt>
                      <c:pt idx="1343">
                        <c:v>1342</c:v>
                      </c:pt>
                      <c:pt idx="1344">
                        <c:v>1343</c:v>
                      </c:pt>
                      <c:pt idx="1345">
                        <c:v>1344</c:v>
                      </c:pt>
                      <c:pt idx="1346">
                        <c:v>1345</c:v>
                      </c:pt>
                      <c:pt idx="1347">
                        <c:v>1346</c:v>
                      </c:pt>
                      <c:pt idx="1348">
                        <c:v>1347</c:v>
                      </c:pt>
                      <c:pt idx="1349">
                        <c:v>1348</c:v>
                      </c:pt>
                      <c:pt idx="1350">
                        <c:v>1349</c:v>
                      </c:pt>
                      <c:pt idx="1351">
                        <c:v>1350</c:v>
                      </c:pt>
                      <c:pt idx="1352">
                        <c:v>1351</c:v>
                      </c:pt>
                      <c:pt idx="1353">
                        <c:v>1352</c:v>
                      </c:pt>
                      <c:pt idx="1354">
                        <c:v>1353</c:v>
                      </c:pt>
                      <c:pt idx="1355">
                        <c:v>1354</c:v>
                      </c:pt>
                      <c:pt idx="1356">
                        <c:v>1355</c:v>
                      </c:pt>
                      <c:pt idx="1357">
                        <c:v>1356</c:v>
                      </c:pt>
                      <c:pt idx="1358">
                        <c:v>1357</c:v>
                      </c:pt>
                      <c:pt idx="1359">
                        <c:v>1358</c:v>
                      </c:pt>
                      <c:pt idx="1360">
                        <c:v>1359</c:v>
                      </c:pt>
                      <c:pt idx="1361">
                        <c:v>1360</c:v>
                      </c:pt>
                      <c:pt idx="1362">
                        <c:v>1361</c:v>
                      </c:pt>
                      <c:pt idx="1363">
                        <c:v>1362</c:v>
                      </c:pt>
                      <c:pt idx="1364">
                        <c:v>1363</c:v>
                      </c:pt>
                      <c:pt idx="1365">
                        <c:v>1364</c:v>
                      </c:pt>
                      <c:pt idx="1366">
                        <c:v>1365</c:v>
                      </c:pt>
                      <c:pt idx="1367">
                        <c:v>1366</c:v>
                      </c:pt>
                      <c:pt idx="1368">
                        <c:v>1367</c:v>
                      </c:pt>
                      <c:pt idx="1369">
                        <c:v>1368</c:v>
                      </c:pt>
                      <c:pt idx="1370">
                        <c:v>1369</c:v>
                      </c:pt>
                      <c:pt idx="1371">
                        <c:v>1370</c:v>
                      </c:pt>
                      <c:pt idx="1372">
                        <c:v>1371</c:v>
                      </c:pt>
                      <c:pt idx="1373">
                        <c:v>1372</c:v>
                      </c:pt>
                      <c:pt idx="1374">
                        <c:v>1373</c:v>
                      </c:pt>
                      <c:pt idx="1375">
                        <c:v>1374</c:v>
                      </c:pt>
                      <c:pt idx="1376">
                        <c:v>1375</c:v>
                      </c:pt>
                      <c:pt idx="1377">
                        <c:v>1376</c:v>
                      </c:pt>
                      <c:pt idx="1378">
                        <c:v>1377</c:v>
                      </c:pt>
                      <c:pt idx="1379">
                        <c:v>1378</c:v>
                      </c:pt>
                      <c:pt idx="1380">
                        <c:v>1379</c:v>
                      </c:pt>
                      <c:pt idx="1381">
                        <c:v>1380</c:v>
                      </c:pt>
                      <c:pt idx="1382">
                        <c:v>1381</c:v>
                      </c:pt>
                      <c:pt idx="1383">
                        <c:v>1382</c:v>
                      </c:pt>
                      <c:pt idx="1384">
                        <c:v>1383</c:v>
                      </c:pt>
                      <c:pt idx="1385">
                        <c:v>1384</c:v>
                      </c:pt>
                      <c:pt idx="1386">
                        <c:v>1385</c:v>
                      </c:pt>
                      <c:pt idx="1387">
                        <c:v>1386</c:v>
                      </c:pt>
                      <c:pt idx="1388">
                        <c:v>1387</c:v>
                      </c:pt>
                      <c:pt idx="1389">
                        <c:v>1388</c:v>
                      </c:pt>
                      <c:pt idx="1390">
                        <c:v>1389</c:v>
                      </c:pt>
                      <c:pt idx="1391">
                        <c:v>1390</c:v>
                      </c:pt>
                      <c:pt idx="1392">
                        <c:v>1391</c:v>
                      </c:pt>
                      <c:pt idx="1393">
                        <c:v>1392</c:v>
                      </c:pt>
                      <c:pt idx="1394">
                        <c:v>1393</c:v>
                      </c:pt>
                      <c:pt idx="1395">
                        <c:v>1394</c:v>
                      </c:pt>
                      <c:pt idx="1396">
                        <c:v>1395</c:v>
                      </c:pt>
                      <c:pt idx="1397">
                        <c:v>1396</c:v>
                      </c:pt>
                      <c:pt idx="1398">
                        <c:v>1397</c:v>
                      </c:pt>
                      <c:pt idx="1399">
                        <c:v>1398</c:v>
                      </c:pt>
                      <c:pt idx="1400">
                        <c:v>1399</c:v>
                      </c:pt>
                      <c:pt idx="1401">
                        <c:v>1400</c:v>
                      </c:pt>
                      <c:pt idx="1402">
                        <c:v>1401</c:v>
                      </c:pt>
                      <c:pt idx="1403">
                        <c:v>1402</c:v>
                      </c:pt>
                      <c:pt idx="1404">
                        <c:v>1403</c:v>
                      </c:pt>
                      <c:pt idx="1405">
                        <c:v>1404</c:v>
                      </c:pt>
                      <c:pt idx="1406">
                        <c:v>1405</c:v>
                      </c:pt>
                      <c:pt idx="1407">
                        <c:v>1406</c:v>
                      </c:pt>
                      <c:pt idx="1408">
                        <c:v>1407</c:v>
                      </c:pt>
                      <c:pt idx="1409">
                        <c:v>1408</c:v>
                      </c:pt>
                      <c:pt idx="1410">
                        <c:v>1409</c:v>
                      </c:pt>
                      <c:pt idx="1411">
                        <c:v>1410</c:v>
                      </c:pt>
                      <c:pt idx="1412">
                        <c:v>1411</c:v>
                      </c:pt>
                      <c:pt idx="1413">
                        <c:v>1412</c:v>
                      </c:pt>
                      <c:pt idx="1414">
                        <c:v>1413</c:v>
                      </c:pt>
                      <c:pt idx="1415">
                        <c:v>1414</c:v>
                      </c:pt>
                      <c:pt idx="1416">
                        <c:v>1415</c:v>
                      </c:pt>
                      <c:pt idx="1417">
                        <c:v>1416</c:v>
                      </c:pt>
                      <c:pt idx="1418">
                        <c:v>1417</c:v>
                      </c:pt>
                      <c:pt idx="1419">
                        <c:v>1418</c:v>
                      </c:pt>
                      <c:pt idx="1420">
                        <c:v>1419</c:v>
                      </c:pt>
                      <c:pt idx="1421">
                        <c:v>1420</c:v>
                      </c:pt>
                      <c:pt idx="1422">
                        <c:v>1421</c:v>
                      </c:pt>
                      <c:pt idx="1423">
                        <c:v>1422</c:v>
                      </c:pt>
                      <c:pt idx="1424">
                        <c:v>1423</c:v>
                      </c:pt>
                      <c:pt idx="1425">
                        <c:v>1424</c:v>
                      </c:pt>
                      <c:pt idx="1426">
                        <c:v>1425</c:v>
                      </c:pt>
                      <c:pt idx="1427">
                        <c:v>1426</c:v>
                      </c:pt>
                      <c:pt idx="1428">
                        <c:v>1427</c:v>
                      </c:pt>
                      <c:pt idx="1429">
                        <c:v>1428</c:v>
                      </c:pt>
                      <c:pt idx="1430">
                        <c:v>1429</c:v>
                      </c:pt>
                      <c:pt idx="1431">
                        <c:v>1430</c:v>
                      </c:pt>
                      <c:pt idx="1432">
                        <c:v>1431</c:v>
                      </c:pt>
                      <c:pt idx="1433">
                        <c:v>1432</c:v>
                      </c:pt>
                      <c:pt idx="1434">
                        <c:v>1433</c:v>
                      </c:pt>
                      <c:pt idx="1435">
                        <c:v>1434</c:v>
                      </c:pt>
                      <c:pt idx="1436">
                        <c:v>1435</c:v>
                      </c:pt>
                      <c:pt idx="1437">
                        <c:v>1436</c:v>
                      </c:pt>
                      <c:pt idx="1438">
                        <c:v>1437</c:v>
                      </c:pt>
                      <c:pt idx="1439">
                        <c:v>1438</c:v>
                      </c:pt>
                      <c:pt idx="1440">
                        <c:v>1439</c:v>
                      </c:pt>
                      <c:pt idx="1441">
                        <c:v>1440</c:v>
                      </c:pt>
                      <c:pt idx="1442">
                        <c:v>1441</c:v>
                      </c:pt>
                      <c:pt idx="1443">
                        <c:v>1442</c:v>
                      </c:pt>
                      <c:pt idx="1444">
                        <c:v>1443</c:v>
                      </c:pt>
                      <c:pt idx="1445">
                        <c:v>1444</c:v>
                      </c:pt>
                      <c:pt idx="1446">
                        <c:v>1445</c:v>
                      </c:pt>
                      <c:pt idx="1447">
                        <c:v>1446</c:v>
                      </c:pt>
                      <c:pt idx="1448">
                        <c:v>1447</c:v>
                      </c:pt>
                      <c:pt idx="1449">
                        <c:v>1448</c:v>
                      </c:pt>
                      <c:pt idx="1450">
                        <c:v>1449</c:v>
                      </c:pt>
                      <c:pt idx="1451">
                        <c:v>1450</c:v>
                      </c:pt>
                      <c:pt idx="1452">
                        <c:v>1451</c:v>
                      </c:pt>
                      <c:pt idx="1453">
                        <c:v>1452</c:v>
                      </c:pt>
                      <c:pt idx="1454">
                        <c:v>1453</c:v>
                      </c:pt>
                      <c:pt idx="1455">
                        <c:v>1454</c:v>
                      </c:pt>
                      <c:pt idx="1456">
                        <c:v>1455</c:v>
                      </c:pt>
                      <c:pt idx="1457">
                        <c:v>1456</c:v>
                      </c:pt>
                      <c:pt idx="1458">
                        <c:v>1457</c:v>
                      </c:pt>
                      <c:pt idx="1459">
                        <c:v>1458</c:v>
                      </c:pt>
                      <c:pt idx="1460">
                        <c:v>1459</c:v>
                      </c:pt>
                      <c:pt idx="1461">
                        <c:v>1460</c:v>
                      </c:pt>
                      <c:pt idx="1462">
                        <c:v>1461</c:v>
                      </c:pt>
                      <c:pt idx="1463">
                        <c:v>1462</c:v>
                      </c:pt>
                      <c:pt idx="1464">
                        <c:v>1463</c:v>
                      </c:pt>
                      <c:pt idx="1465">
                        <c:v>1464</c:v>
                      </c:pt>
                      <c:pt idx="1466">
                        <c:v>1465</c:v>
                      </c:pt>
                      <c:pt idx="1467">
                        <c:v>1466</c:v>
                      </c:pt>
                      <c:pt idx="1468">
                        <c:v>1467</c:v>
                      </c:pt>
                      <c:pt idx="1469">
                        <c:v>1468</c:v>
                      </c:pt>
                      <c:pt idx="1470">
                        <c:v>1469</c:v>
                      </c:pt>
                      <c:pt idx="1471">
                        <c:v>1470</c:v>
                      </c:pt>
                      <c:pt idx="1472">
                        <c:v>1471</c:v>
                      </c:pt>
                      <c:pt idx="1473">
                        <c:v>1472</c:v>
                      </c:pt>
                      <c:pt idx="1474">
                        <c:v>1473</c:v>
                      </c:pt>
                      <c:pt idx="1475">
                        <c:v>1474</c:v>
                      </c:pt>
                      <c:pt idx="1476">
                        <c:v>1475</c:v>
                      </c:pt>
                      <c:pt idx="1477">
                        <c:v>1476</c:v>
                      </c:pt>
                      <c:pt idx="1478">
                        <c:v>1477</c:v>
                      </c:pt>
                      <c:pt idx="1479">
                        <c:v>1478</c:v>
                      </c:pt>
                      <c:pt idx="1480">
                        <c:v>1479</c:v>
                      </c:pt>
                      <c:pt idx="1481">
                        <c:v>1480</c:v>
                      </c:pt>
                      <c:pt idx="1482">
                        <c:v>1481</c:v>
                      </c:pt>
                      <c:pt idx="1483">
                        <c:v>1482</c:v>
                      </c:pt>
                      <c:pt idx="1484">
                        <c:v>1483</c:v>
                      </c:pt>
                      <c:pt idx="1485">
                        <c:v>1484</c:v>
                      </c:pt>
                      <c:pt idx="1486">
                        <c:v>1485</c:v>
                      </c:pt>
                      <c:pt idx="1487">
                        <c:v>1486</c:v>
                      </c:pt>
                      <c:pt idx="1488">
                        <c:v>1487</c:v>
                      </c:pt>
                      <c:pt idx="1489">
                        <c:v>1488</c:v>
                      </c:pt>
                      <c:pt idx="1490">
                        <c:v>1489</c:v>
                      </c:pt>
                      <c:pt idx="1491">
                        <c:v>1490</c:v>
                      </c:pt>
                      <c:pt idx="1492">
                        <c:v>1491</c:v>
                      </c:pt>
                      <c:pt idx="1493">
                        <c:v>1492</c:v>
                      </c:pt>
                      <c:pt idx="1494">
                        <c:v>1493</c:v>
                      </c:pt>
                      <c:pt idx="1495">
                        <c:v>1494</c:v>
                      </c:pt>
                      <c:pt idx="1496">
                        <c:v>1495</c:v>
                      </c:pt>
                      <c:pt idx="1497">
                        <c:v>1496</c:v>
                      </c:pt>
                      <c:pt idx="1498">
                        <c:v>1497</c:v>
                      </c:pt>
                      <c:pt idx="1499">
                        <c:v>1498</c:v>
                      </c:pt>
                      <c:pt idx="1500">
                        <c:v>1499</c:v>
                      </c:pt>
                      <c:pt idx="1501">
                        <c:v>1500</c:v>
                      </c:pt>
                      <c:pt idx="1502">
                        <c:v>1501</c:v>
                      </c:pt>
                      <c:pt idx="1503">
                        <c:v>1502</c:v>
                      </c:pt>
                      <c:pt idx="1504">
                        <c:v>1503</c:v>
                      </c:pt>
                      <c:pt idx="1505">
                        <c:v>1504</c:v>
                      </c:pt>
                      <c:pt idx="1506">
                        <c:v>1505</c:v>
                      </c:pt>
                      <c:pt idx="1507">
                        <c:v>1506</c:v>
                      </c:pt>
                      <c:pt idx="1508">
                        <c:v>1507</c:v>
                      </c:pt>
                      <c:pt idx="1509">
                        <c:v>1508</c:v>
                      </c:pt>
                      <c:pt idx="1510">
                        <c:v>1509</c:v>
                      </c:pt>
                      <c:pt idx="1511">
                        <c:v>1510</c:v>
                      </c:pt>
                      <c:pt idx="1512">
                        <c:v>1511</c:v>
                      </c:pt>
                      <c:pt idx="1513">
                        <c:v>1512</c:v>
                      </c:pt>
                      <c:pt idx="1514">
                        <c:v>1513</c:v>
                      </c:pt>
                      <c:pt idx="1515">
                        <c:v>1514</c:v>
                      </c:pt>
                      <c:pt idx="1516">
                        <c:v>1515</c:v>
                      </c:pt>
                      <c:pt idx="1517">
                        <c:v>1516</c:v>
                      </c:pt>
                      <c:pt idx="1518">
                        <c:v>1517</c:v>
                      </c:pt>
                      <c:pt idx="1519">
                        <c:v>1518</c:v>
                      </c:pt>
                      <c:pt idx="1520">
                        <c:v>1519</c:v>
                      </c:pt>
                      <c:pt idx="1521">
                        <c:v>1520</c:v>
                      </c:pt>
                      <c:pt idx="1522">
                        <c:v>1521</c:v>
                      </c:pt>
                      <c:pt idx="1523">
                        <c:v>1522</c:v>
                      </c:pt>
                      <c:pt idx="1524">
                        <c:v>1523</c:v>
                      </c:pt>
                      <c:pt idx="1525">
                        <c:v>1524</c:v>
                      </c:pt>
                      <c:pt idx="1526">
                        <c:v>1525</c:v>
                      </c:pt>
                      <c:pt idx="1527">
                        <c:v>1526</c:v>
                      </c:pt>
                      <c:pt idx="1528">
                        <c:v>1527</c:v>
                      </c:pt>
                      <c:pt idx="1529">
                        <c:v>1528</c:v>
                      </c:pt>
                      <c:pt idx="1530">
                        <c:v>1529</c:v>
                      </c:pt>
                      <c:pt idx="1531">
                        <c:v>1530</c:v>
                      </c:pt>
                      <c:pt idx="1532">
                        <c:v>1531</c:v>
                      </c:pt>
                      <c:pt idx="1533">
                        <c:v>1532</c:v>
                      </c:pt>
                      <c:pt idx="1534">
                        <c:v>1533</c:v>
                      </c:pt>
                      <c:pt idx="1535">
                        <c:v>1534</c:v>
                      </c:pt>
                      <c:pt idx="1536">
                        <c:v>1535</c:v>
                      </c:pt>
                      <c:pt idx="1537">
                        <c:v>1536</c:v>
                      </c:pt>
                      <c:pt idx="1538">
                        <c:v>1537</c:v>
                      </c:pt>
                      <c:pt idx="1539">
                        <c:v>1538</c:v>
                      </c:pt>
                      <c:pt idx="1540">
                        <c:v>1539</c:v>
                      </c:pt>
                      <c:pt idx="1541">
                        <c:v>1540</c:v>
                      </c:pt>
                      <c:pt idx="1542">
                        <c:v>1541</c:v>
                      </c:pt>
                      <c:pt idx="1543">
                        <c:v>1542</c:v>
                      </c:pt>
                      <c:pt idx="1544">
                        <c:v>1543</c:v>
                      </c:pt>
                      <c:pt idx="1545">
                        <c:v>1544</c:v>
                      </c:pt>
                      <c:pt idx="1546">
                        <c:v>1545</c:v>
                      </c:pt>
                      <c:pt idx="1547">
                        <c:v>1546</c:v>
                      </c:pt>
                      <c:pt idx="1548">
                        <c:v>1547</c:v>
                      </c:pt>
                      <c:pt idx="1549">
                        <c:v>1548</c:v>
                      </c:pt>
                      <c:pt idx="1550">
                        <c:v>1549</c:v>
                      </c:pt>
                      <c:pt idx="1551">
                        <c:v>1550</c:v>
                      </c:pt>
                      <c:pt idx="1552">
                        <c:v>1551</c:v>
                      </c:pt>
                      <c:pt idx="1553">
                        <c:v>1552</c:v>
                      </c:pt>
                      <c:pt idx="1554">
                        <c:v>1553</c:v>
                      </c:pt>
                      <c:pt idx="1555">
                        <c:v>1554</c:v>
                      </c:pt>
                      <c:pt idx="1556">
                        <c:v>1555</c:v>
                      </c:pt>
                      <c:pt idx="1557">
                        <c:v>1556</c:v>
                      </c:pt>
                      <c:pt idx="1558">
                        <c:v>1557</c:v>
                      </c:pt>
                      <c:pt idx="1559">
                        <c:v>1558</c:v>
                      </c:pt>
                      <c:pt idx="1560">
                        <c:v>1559</c:v>
                      </c:pt>
                      <c:pt idx="1561">
                        <c:v>1560</c:v>
                      </c:pt>
                      <c:pt idx="1562">
                        <c:v>1561</c:v>
                      </c:pt>
                      <c:pt idx="1563">
                        <c:v>1562</c:v>
                      </c:pt>
                      <c:pt idx="1564">
                        <c:v>1563</c:v>
                      </c:pt>
                      <c:pt idx="1565">
                        <c:v>1564</c:v>
                      </c:pt>
                      <c:pt idx="1566">
                        <c:v>1565</c:v>
                      </c:pt>
                      <c:pt idx="1567">
                        <c:v>1566</c:v>
                      </c:pt>
                      <c:pt idx="1568">
                        <c:v>1567</c:v>
                      </c:pt>
                      <c:pt idx="1569">
                        <c:v>1568</c:v>
                      </c:pt>
                      <c:pt idx="1570">
                        <c:v>1569</c:v>
                      </c:pt>
                      <c:pt idx="1571">
                        <c:v>1570</c:v>
                      </c:pt>
                      <c:pt idx="1572">
                        <c:v>1571</c:v>
                      </c:pt>
                      <c:pt idx="1573">
                        <c:v>1572</c:v>
                      </c:pt>
                      <c:pt idx="1574">
                        <c:v>1573</c:v>
                      </c:pt>
                      <c:pt idx="1575">
                        <c:v>1574</c:v>
                      </c:pt>
                      <c:pt idx="1576">
                        <c:v>1575</c:v>
                      </c:pt>
                      <c:pt idx="1577">
                        <c:v>1576</c:v>
                      </c:pt>
                      <c:pt idx="1578">
                        <c:v>1577</c:v>
                      </c:pt>
                      <c:pt idx="1579">
                        <c:v>1578</c:v>
                      </c:pt>
                      <c:pt idx="1580">
                        <c:v>1579</c:v>
                      </c:pt>
                      <c:pt idx="1581">
                        <c:v>1580</c:v>
                      </c:pt>
                      <c:pt idx="1582">
                        <c:v>1581</c:v>
                      </c:pt>
                      <c:pt idx="1583">
                        <c:v>1582</c:v>
                      </c:pt>
                      <c:pt idx="1584">
                        <c:v>1583</c:v>
                      </c:pt>
                      <c:pt idx="1585">
                        <c:v>1584</c:v>
                      </c:pt>
                      <c:pt idx="1586">
                        <c:v>1585</c:v>
                      </c:pt>
                      <c:pt idx="1587">
                        <c:v>1586</c:v>
                      </c:pt>
                      <c:pt idx="1588">
                        <c:v>1587</c:v>
                      </c:pt>
                      <c:pt idx="1589">
                        <c:v>1588</c:v>
                      </c:pt>
                      <c:pt idx="1590">
                        <c:v>1589</c:v>
                      </c:pt>
                      <c:pt idx="1591">
                        <c:v>1590</c:v>
                      </c:pt>
                      <c:pt idx="1592">
                        <c:v>1591</c:v>
                      </c:pt>
                      <c:pt idx="1593">
                        <c:v>1592</c:v>
                      </c:pt>
                      <c:pt idx="1594">
                        <c:v>1593</c:v>
                      </c:pt>
                      <c:pt idx="1595">
                        <c:v>1594</c:v>
                      </c:pt>
                      <c:pt idx="1596">
                        <c:v>1595</c:v>
                      </c:pt>
                      <c:pt idx="1597">
                        <c:v>1596</c:v>
                      </c:pt>
                      <c:pt idx="1598">
                        <c:v>1597</c:v>
                      </c:pt>
                      <c:pt idx="1599">
                        <c:v>1598</c:v>
                      </c:pt>
                      <c:pt idx="1600">
                        <c:v>1599</c:v>
                      </c:pt>
                      <c:pt idx="1601">
                        <c:v>1600</c:v>
                      </c:pt>
                      <c:pt idx="1602">
                        <c:v>1601</c:v>
                      </c:pt>
                      <c:pt idx="1603">
                        <c:v>1602</c:v>
                      </c:pt>
                      <c:pt idx="1604">
                        <c:v>1603</c:v>
                      </c:pt>
                      <c:pt idx="1605">
                        <c:v>1604</c:v>
                      </c:pt>
                      <c:pt idx="1606">
                        <c:v>1605</c:v>
                      </c:pt>
                      <c:pt idx="1607">
                        <c:v>1606</c:v>
                      </c:pt>
                      <c:pt idx="1608">
                        <c:v>1607</c:v>
                      </c:pt>
                      <c:pt idx="1609">
                        <c:v>1608</c:v>
                      </c:pt>
                      <c:pt idx="1610">
                        <c:v>1609</c:v>
                      </c:pt>
                      <c:pt idx="1611">
                        <c:v>1610</c:v>
                      </c:pt>
                      <c:pt idx="1612">
                        <c:v>1611</c:v>
                      </c:pt>
                      <c:pt idx="1613">
                        <c:v>1612</c:v>
                      </c:pt>
                      <c:pt idx="1614">
                        <c:v>1613</c:v>
                      </c:pt>
                      <c:pt idx="1615">
                        <c:v>1614</c:v>
                      </c:pt>
                      <c:pt idx="1616">
                        <c:v>1615</c:v>
                      </c:pt>
                      <c:pt idx="1617">
                        <c:v>1616</c:v>
                      </c:pt>
                      <c:pt idx="1618">
                        <c:v>1617</c:v>
                      </c:pt>
                      <c:pt idx="1619">
                        <c:v>1618</c:v>
                      </c:pt>
                      <c:pt idx="1620">
                        <c:v>1619</c:v>
                      </c:pt>
                      <c:pt idx="1621">
                        <c:v>1620</c:v>
                      </c:pt>
                      <c:pt idx="1622">
                        <c:v>1621</c:v>
                      </c:pt>
                      <c:pt idx="1623">
                        <c:v>1622</c:v>
                      </c:pt>
                      <c:pt idx="1624">
                        <c:v>1623</c:v>
                      </c:pt>
                      <c:pt idx="1625">
                        <c:v>1624</c:v>
                      </c:pt>
                      <c:pt idx="1626">
                        <c:v>1625</c:v>
                      </c:pt>
                      <c:pt idx="1627">
                        <c:v>1626</c:v>
                      </c:pt>
                      <c:pt idx="1628">
                        <c:v>1627</c:v>
                      </c:pt>
                      <c:pt idx="1629">
                        <c:v>1628</c:v>
                      </c:pt>
                      <c:pt idx="1630">
                        <c:v>1629</c:v>
                      </c:pt>
                      <c:pt idx="1631">
                        <c:v>1630</c:v>
                      </c:pt>
                      <c:pt idx="1632">
                        <c:v>1631</c:v>
                      </c:pt>
                      <c:pt idx="1633">
                        <c:v>1632</c:v>
                      </c:pt>
                      <c:pt idx="1634">
                        <c:v>1633</c:v>
                      </c:pt>
                      <c:pt idx="1635">
                        <c:v>1634</c:v>
                      </c:pt>
                      <c:pt idx="1636">
                        <c:v>1635</c:v>
                      </c:pt>
                      <c:pt idx="1637">
                        <c:v>1636</c:v>
                      </c:pt>
                      <c:pt idx="1638">
                        <c:v>1637</c:v>
                      </c:pt>
                      <c:pt idx="1639">
                        <c:v>1638</c:v>
                      </c:pt>
                      <c:pt idx="1640">
                        <c:v>1639</c:v>
                      </c:pt>
                      <c:pt idx="1641">
                        <c:v>1640</c:v>
                      </c:pt>
                      <c:pt idx="1642">
                        <c:v>1641</c:v>
                      </c:pt>
                      <c:pt idx="1643">
                        <c:v>1642</c:v>
                      </c:pt>
                      <c:pt idx="1644">
                        <c:v>1643</c:v>
                      </c:pt>
                      <c:pt idx="1645">
                        <c:v>1644</c:v>
                      </c:pt>
                      <c:pt idx="1646">
                        <c:v>1645</c:v>
                      </c:pt>
                      <c:pt idx="1647">
                        <c:v>1646</c:v>
                      </c:pt>
                      <c:pt idx="1648">
                        <c:v>1647</c:v>
                      </c:pt>
                      <c:pt idx="1649">
                        <c:v>1648</c:v>
                      </c:pt>
                      <c:pt idx="1650">
                        <c:v>1649</c:v>
                      </c:pt>
                      <c:pt idx="1651">
                        <c:v>1650</c:v>
                      </c:pt>
                      <c:pt idx="1652">
                        <c:v>1651</c:v>
                      </c:pt>
                      <c:pt idx="1653">
                        <c:v>1652</c:v>
                      </c:pt>
                      <c:pt idx="1654">
                        <c:v>1653</c:v>
                      </c:pt>
                      <c:pt idx="1655">
                        <c:v>1654</c:v>
                      </c:pt>
                      <c:pt idx="1656">
                        <c:v>1655</c:v>
                      </c:pt>
                      <c:pt idx="1657">
                        <c:v>1656</c:v>
                      </c:pt>
                      <c:pt idx="1658">
                        <c:v>1657</c:v>
                      </c:pt>
                      <c:pt idx="1659">
                        <c:v>1658</c:v>
                      </c:pt>
                      <c:pt idx="1660">
                        <c:v>1659</c:v>
                      </c:pt>
                      <c:pt idx="1661">
                        <c:v>1660</c:v>
                      </c:pt>
                      <c:pt idx="1662">
                        <c:v>1661</c:v>
                      </c:pt>
                      <c:pt idx="1663">
                        <c:v>1662</c:v>
                      </c:pt>
                      <c:pt idx="1664">
                        <c:v>1663</c:v>
                      </c:pt>
                      <c:pt idx="1665">
                        <c:v>1664</c:v>
                      </c:pt>
                      <c:pt idx="1666">
                        <c:v>1665</c:v>
                      </c:pt>
                      <c:pt idx="1667">
                        <c:v>1666</c:v>
                      </c:pt>
                      <c:pt idx="1668">
                        <c:v>1667</c:v>
                      </c:pt>
                      <c:pt idx="1669">
                        <c:v>1668</c:v>
                      </c:pt>
                      <c:pt idx="1670">
                        <c:v>1669</c:v>
                      </c:pt>
                      <c:pt idx="1671">
                        <c:v>1670</c:v>
                      </c:pt>
                      <c:pt idx="1672">
                        <c:v>1671</c:v>
                      </c:pt>
                      <c:pt idx="1673">
                        <c:v>1672</c:v>
                      </c:pt>
                      <c:pt idx="1674">
                        <c:v>1673</c:v>
                      </c:pt>
                      <c:pt idx="1675">
                        <c:v>1674</c:v>
                      </c:pt>
                      <c:pt idx="1676">
                        <c:v>1675</c:v>
                      </c:pt>
                      <c:pt idx="1677">
                        <c:v>1676</c:v>
                      </c:pt>
                      <c:pt idx="1678">
                        <c:v>1677</c:v>
                      </c:pt>
                      <c:pt idx="1679">
                        <c:v>1678</c:v>
                      </c:pt>
                      <c:pt idx="1680">
                        <c:v>1679</c:v>
                      </c:pt>
                      <c:pt idx="1681">
                        <c:v>1680</c:v>
                      </c:pt>
                      <c:pt idx="1682">
                        <c:v>1681</c:v>
                      </c:pt>
                      <c:pt idx="1683">
                        <c:v>1682</c:v>
                      </c:pt>
                      <c:pt idx="1684">
                        <c:v>1683</c:v>
                      </c:pt>
                      <c:pt idx="1685">
                        <c:v>1684</c:v>
                      </c:pt>
                      <c:pt idx="1686">
                        <c:v>1685</c:v>
                      </c:pt>
                      <c:pt idx="1687">
                        <c:v>1686</c:v>
                      </c:pt>
                      <c:pt idx="1688">
                        <c:v>1687</c:v>
                      </c:pt>
                      <c:pt idx="1689">
                        <c:v>1688</c:v>
                      </c:pt>
                      <c:pt idx="1690">
                        <c:v>1689</c:v>
                      </c:pt>
                      <c:pt idx="1691">
                        <c:v>1690</c:v>
                      </c:pt>
                      <c:pt idx="1692">
                        <c:v>1691</c:v>
                      </c:pt>
                      <c:pt idx="1693">
                        <c:v>1692</c:v>
                      </c:pt>
                      <c:pt idx="1694">
                        <c:v>1693</c:v>
                      </c:pt>
                      <c:pt idx="1695">
                        <c:v>1694</c:v>
                      </c:pt>
                      <c:pt idx="1696">
                        <c:v>1695</c:v>
                      </c:pt>
                      <c:pt idx="1697">
                        <c:v>1696</c:v>
                      </c:pt>
                      <c:pt idx="1698">
                        <c:v>1697</c:v>
                      </c:pt>
                      <c:pt idx="1699">
                        <c:v>1698</c:v>
                      </c:pt>
                      <c:pt idx="1700">
                        <c:v>1699</c:v>
                      </c:pt>
                      <c:pt idx="1701">
                        <c:v>1700</c:v>
                      </c:pt>
                      <c:pt idx="1702">
                        <c:v>1701</c:v>
                      </c:pt>
                      <c:pt idx="1703">
                        <c:v>1702</c:v>
                      </c:pt>
                      <c:pt idx="1704">
                        <c:v>1703</c:v>
                      </c:pt>
                      <c:pt idx="1705">
                        <c:v>1704</c:v>
                      </c:pt>
                      <c:pt idx="1706">
                        <c:v>1705</c:v>
                      </c:pt>
                      <c:pt idx="1707">
                        <c:v>1706</c:v>
                      </c:pt>
                      <c:pt idx="1708">
                        <c:v>1707</c:v>
                      </c:pt>
                      <c:pt idx="1709">
                        <c:v>1708</c:v>
                      </c:pt>
                      <c:pt idx="1710">
                        <c:v>1709</c:v>
                      </c:pt>
                      <c:pt idx="1711">
                        <c:v>1710</c:v>
                      </c:pt>
                      <c:pt idx="1712">
                        <c:v>1711</c:v>
                      </c:pt>
                      <c:pt idx="1713">
                        <c:v>1712</c:v>
                      </c:pt>
                      <c:pt idx="1714">
                        <c:v>1713</c:v>
                      </c:pt>
                      <c:pt idx="1715">
                        <c:v>1714</c:v>
                      </c:pt>
                      <c:pt idx="1716">
                        <c:v>1715</c:v>
                      </c:pt>
                      <c:pt idx="1717">
                        <c:v>1716</c:v>
                      </c:pt>
                      <c:pt idx="1718">
                        <c:v>1717</c:v>
                      </c:pt>
                      <c:pt idx="1719">
                        <c:v>1718</c:v>
                      </c:pt>
                      <c:pt idx="1720">
                        <c:v>1719</c:v>
                      </c:pt>
                      <c:pt idx="1721">
                        <c:v>1720</c:v>
                      </c:pt>
                      <c:pt idx="1722">
                        <c:v>1721</c:v>
                      </c:pt>
                      <c:pt idx="1723">
                        <c:v>1722</c:v>
                      </c:pt>
                      <c:pt idx="1724">
                        <c:v>1723</c:v>
                      </c:pt>
                      <c:pt idx="1725">
                        <c:v>1724</c:v>
                      </c:pt>
                      <c:pt idx="1726">
                        <c:v>1725</c:v>
                      </c:pt>
                      <c:pt idx="1727">
                        <c:v>1726</c:v>
                      </c:pt>
                      <c:pt idx="1728">
                        <c:v>1727</c:v>
                      </c:pt>
                      <c:pt idx="1729">
                        <c:v>1728</c:v>
                      </c:pt>
                      <c:pt idx="1730">
                        <c:v>1729</c:v>
                      </c:pt>
                      <c:pt idx="1731">
                        <c:v>1730</c:v>
                      </c:pt>
                      <c:pt idx="1732">
                        <c:v>1731</c:v>
                      </c:pt>
                      <c:pt idx="1733">
                        <c:v>1732</c:v>
                      </c:pt>
                      <c:pt idx="1734">
                        <c:v>1733</c:v>
                      </c:pt>
                      <c:pt idx="1735">
                        <c:v>1734</c:v>
                      </c:pt>
                      <c:pt idx="1736">
                        <c:v>1735</c:v>
                      </c:pt>
                      <c:pt idx="1737">
                        <c:v>1736</c:v>
                      </c:pt>
                      <c:pt idx="1738">
                        <c:v>1737</c:v>
                      </c:pt>
                      <c:pt idx="1739">
                        <c:v>1738</c:v>
                      </c:pt>
                      <c:pt idx="1740">
                        <c:v>1739</c:v>
                      </c:pt>
                      <c:pt idx="1741">
                        <c:v>1740</c:v>
                      </c:pt>
                      <c:pt idx="1742">
                        <c:v>1741</c:v>
                      </c:pt>
                      <c:pt idx="1743">
                        <c:v>1742</c:v>
                      </c:pt>
                      <c:pt idx="1744">
                        <c:v>1743</c:v>
                      </c:pt>
                      <c:pt idx="1745">
                        <c:v>1744</c:v>
                      </c:pt>
                      <c:pt idx="1746">
                        <c:v>1745</c:v>
                      </c:pt>
                      <c:pt idx="1747">
                        <c:v>1746</c:v>
                      </c:pt>
                      <c:pt idx="1748">
                        <c:v>1747</c:v>
                      </c:pt>
                      <c:pt idx="1749">
                        <c:v>1748</c:v>
                      </c:pt>
                      <c:pt idx="1750">
                        <c:v>1749</c:v>
                      </c:pt>
                      <c:pt idx="1751">
                        <c:v>1750</c:v>
                      </c:pt>
                      <c:pt idx="1752">
                        <c:v>1751</c:v>
                      </c:pt>
                      <c:pt idx="1753">
                        <c:v>1752</c:v>
                      </c:pt>
                      <c:pt idx="1754">
                        <c:v>1753</c:v>
                      </c:pt>
                      <c:pt idx="1755">
                        <c:v>1754</c:v>
                      </c:pt>
                      <c:pt idx="1756">
                        <c:v>1755</c:v>
                      </c:pt>
                      <c:pt idx="1757">
                        <c:v>1756</c:v>
                      </c:pt>
                      <c:pt idx="1758">
                        <c:v>1757</c:v>
                      </c:pt>
                      <c:pt idx="1759">
                        <c:v>1758</c:v>
                      </c:pt>
                      <c:pt idx="1760">
                        <c:v>1759</c:v>
                      </c:pt>
                      <c:pt idx="1761">
                        <c:v>1760</c:v>
                      </c:pt>
                      <c:pt idx="1762">
                        <c:v>1761</c:v>
                      </c:pt>
                      <c:pt idx="1763">
                        <c:v>1762</c:v>
                      </c:pt>
                      <c:pt idx="1764">
                        <c:v>1763</c:v>
                      </c:pt>
                      <c:pt idx="1765">
                        <c:v>1764</c:v>
                      </c:pt>
                      <c:pt idx="1766">
                        <c:v>1765</c:v>
                      </c:pt>
                      <c:pt idx="1767">
                        <c:v>1766</c:v>
                      </c:pt>
                      <c:pt idx="1768">
                        <c:v>1767</c:v>
                      </c:pt>
                      <c:pt idx="1769">
                        <c:v>1768</c:v>
                      </c:pt>
                      <c:pt idx="1770">
                        <c:v>1769</c:v>
                      </c:pt>
                      <c:pt idx="1771">
                        <c:v>1770</c:v>
                      </c:pt>
                      <c:pt idx="1772">
                        <c:v>1771</c:v>
                      </c:pt>
                      <c:pt idx="1773">
                        <c:v>1772</c:v>
                      </c:pt>
                      <c:pt idx="1774">
                        <c:v>1773</c:v>
                      </c:pt>
                      <c:pt idx="1775">
                        <c:v>1774</c:v>
                      </c:pt>
                      <c:pt idx="1776">
                        <c:v>1775</c:v>
                      </c:pt>
                      <c:pt idx="1777">
                        <c:v>1776</c:v>
                      </c:pt>
                      <c:pt idx="1778">
                        <c:v>1777</c:v>
                      </c:pt>
                      <c:pt idx="1779">
                        <c:v>1778</c:v>
                      </c:pt>
                      <c:pt idx="1780">
                        <c:v>1779</c:v>
                      </c:pt>
                      <c:pt idx="1781">
                        <c:v>1780</c:v>
                      </c:pt>
                      <c:pt idx="1782">
                        <c:v>1781</c:v>
                      </c:pt>
                      <c:pt idx="1783">
                        <c:v>1782</c:v>
                      </c:pt>
                      <c:pt idx="1784">
                        <c:v>1783</c:v>
                      </c:pt>
                      <c:pt idx="1785">
                        <c:v>1784</c:v>
                      </c:pt>
                      <c:pt idx="1786">
                        <c:v>1785</c:v>
                      </c:pt>
                      <c:pt idx="1787">
                        <c:v>1786</c:v>
                      </c:pt>
                      <c:pt idx="1788">
                        <c:v>1787</c:v>
                      </c:pt>
                      <c:pt idx="1789">
                        <c:v>1788</c:v>
                      </c:pt>
                      <c:pt idx="1790">
                        <c:v>1789</c:v>
                      </c:pt>
                      <c:pt idx="1791">
                        <c:v>1790</c:v>
                      </c:pt>
                      <c:pt idx="1792">
                        <c:v>1791</c:v>
                      </c:pt>
                      <c:pt idx="1793">
                        <c:v>1792</c:v>
                      </c:pt>
                      <c:pt idx="1794">
                        <c:v>1793</c:v>
                      </c:pt>
                      <c:pt idx="1795">
                        <c:v>1794</c:v>
                      </c:pt>
                      <c:pt idx="1796">
                        <c:v>1795</c:v>
                      </c:pt>
                      <c:pt idx="1797">
                        <c:v>1796</c:v>
                      </c:pt>
                      <c:pt idx="1798">
                        <c:v>1797</c:v>
                      </c:pt>
                      <c:pt idx="1799">
                        <c:v>1798</c:v>
                      </c:pt>
                      <c:pt idx="1800">
                        <c:v>1799</c:v>
                      </c:pt>
                      <c:pt idx="1801">
                        <c:v>1800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Calculations!$I:$I</c15:sqref>
                        </c15:formulaRef>
                      </c:ext>
                    </c:extLst>
                    <c:numCache>
                      <c:formatCode>0.00</c:formatCode>
                      <c:ptCount val="1048576"/>
                      <c:pt idx="0" formatCode="General">
                        <c:v>0</c:v>
                      </c:pt>
                      <c:pt idx="1">
                        <c:v>56.505600000000001</c:v>
                      </c:pt>
                      <c:pt idx="2">
                        <c:v>56.505600000000001</c:v>
                      </c:pt>
                      <c:pt idx="3">
                        <c:v>56.505600000000001</c:v>
                      </c:pt>
                      <c:pt idx="4">
                        <c:v>56.505600000000001</c:v>
                      </c:pt>
                      <c:pt idx="5">
                        <c:v>56.505600000000001</c:v>
                      </c:pt>
                      <c:pt idx="6">
                        <c:v>56.505600000000001</c:v>
                      </c:pt>
                      <c:pt idx="7">
                        <c:v>56.505600000000001</c:v>
                      </c:pt>
                      <c:pt idx="8">
                        <c:v>56.505600000000001</c:v>
                      </c:pt>
                      <c:pt idx="9">
                        <c:v>56.505600000000001</c:v>
                      </c:pt>
                      <c:pt idx="10">
                        <c:v>56.505600000000001</c:v>
                      </c:pt>
                      <c:pt idx="11">
                        <c:v>56.505600000000001</c:v>
                      </c:pt>
                      <c:pt idx="12">
                        <c:v>64.505600000000001</c:v>
                      </c:pt>
                      <c:pt idx="13">
                        <c:v>124.50623140416106</c:v>
                      </c:pt>
                      <c:pt idx="14">
                        <c:v>264.5512189506361</c:v>
                      </c:pt>
                      <c:pt idx="15">
                        <c:v>384.96589363340814</c:v>
                      </c:pt>
                      <c:pt idx="16">
                        <c:v>366.05269804562158</c:v>
                      </c:pt>
                      <c:pt idx="17">
                        <c:v>339.2144817019601</c:v>
                      </c:pt>
                      <c:pt idx="18">
                        <c:v>405.01398356096286</c:v>
                      </c:pt>
                      <c:pt idx="19">
                        <c:v>427.93864763496316</c:v>
                      </c:pt>
                      <c:pt idx="20">
                        <c:v>299.17633032180566</c:v>
                      </c:pt>
                      <c:pt idx="21">
                        <c:v>152.44308491991947</c:v>
                      </c:pt>
                      <c:pt idx="22">
                        <c:v>100.96967599023813</c:v>
                      </c:pt>
                      <c:pt idx="23">
                        <c:v>97.14773196365519</c:v>
                      </c:pt>
                      <c:pt idx="24">
                        <c:v>101.59839668360725</c:v>
                      </c:pt>
                      <c:pt idx="25">
                        <c:v>149.87258394054476</c:v>
                      </c:pt>
                      <c:pt idx="26">
                        <c:v>183.47998108354679</c:v>
                      </c:pt>
                      <c:pt idx="27">
                        <c:v>204.56867970824359</c:v>
                      </c:pt>
                      <c:pt idx="28">
                        <c:v>262.86067681286818</c:v>
                      </c:pt>
                      <c:pt idx="29">
                        <c:v>277.65069394952366</c:v>
                      </c:pt>
                      <c:pt idx="30">
                        <c:v>268.63802488650822</c:v>
                      </c:pt>
                      <c:pt idx="31">
                        <c:v>219.43009408668735</c:v>
                      </c:pt>
                      <c:pt idx="32">
                        <c:v>165.0174441475761</c:v>
                      </c:pt>
                      <c:pt idx="33">
                        <c:v>142.10093368794401</c:v>
                      </c:pt>
                      <c:pt idx="34">
                        <c:v>130.92681033060222</c:v>
                      </c:pt>
                      <c:pt idx="35">
                        <c:v>111.62372267336512</c:v>
                      </c:pt>
                      <c:pt idx="36">
                        <c:v>79.764052248159402</c:v>
                      </c:pt>
                      <c:pt idx="37">
                        <c:v>15.344010630018445</c:v>
                      </c:pt>
                      <c:pt idx="38">
                        <c:v>-86.713577679815216</c:v>
                      </c:pt>
                      <c:pt idx="39">
                        <c:v>-146.36435653902703</c:v>
                      </c:pt>
                      <c:pt idx="40">
                        <c:v>-133.8845925879408</c:v>
                      </c:pt>
                      <c:pt idx="41">
                        <c:v>-112.59710486382725</c:v>
                      </c:pt>
                      <c:pt idx="42">
                        <c:v>-151.02595882036007</c:v>
                      </c:pt>
                      <c:pt idx="43">
                        <c:v>-218.21912751384812</c:v>
                      </c:pt>
                      <c:pt idx="44">
                        <c:v>-205.54962661236573</c:v>
                      </c:pt>
                      <c:pt idx="45">
                        <c:v>-103.71486933165885</c:v>
                      </c:pt>
                      <c:pt idx="46">
                        <c:v>-8.5993087102545758</c:v>
                      </c:pt>
                      <c:pt idx="47">
                        <c:v>7.0747288916015947</c:v>
                      </c:pt>
                      <c:pt idx="48">
                        <c:v>-17.492114193984321</c:v>
                      </c:pt>
                      <c:pt idx="49">
                        <c:v>-6.1501951808423954</c:v>
                      </c:pt>
                      <c:pt idx="50">
                        <c:v>37.506952359705565</c:v>
                      </c:pt>
                      <c:pt idx="51">
                        <c:v>45.506952359705394</c:v>
                      </c:pt>
                      <c:pt idx="52">
                        <c:v>-22.715301904985445</c:v>
                      </c:pt>
                      <c:pt idx="53">
                        <c:v>-111.60352970854748</c:v>
                      </c:pt>
                      <c:pt idx="54">
                        <c:v>-84.785518298039818</c:v>
                      </c:pt>
                      <c:pt idx="55">
                        <c:v>14.816697080496411</c:v>
                      </c:pt>
                      <c:pt idx="56">
                        <c:v>54.778654979792933</c:v>
                      </c:pt>
                      <c:pt idx="57">
                        <c:v>58.778654979792918</c:v>
                      </c:pt>
                      <c:pt idx="58">
                        <c:v>70.778654979792947</c:v>
                      </c:pt>
                      <c:pt idx="59">
                        <c:v>82.893728388144922</c:v>
                      </c:pt>
                      <c:pt idx="60">
                        <c:v>155.01164311522163</c:v>
                      </c:pt>
                      <c:pt idx="61">
                        <c:v>167.91660312905179</c:v>
                      </c:pt>
                      <c:pt idx="62">
                        <c:v>108.20073500152591</c:v>
                      </c:pt>
                      <c:pt idx="63">
                        <c:v>96.496232148898883</c:v>
                      </c:pt>
                      <c:pt idx="64">
                        <c:v>108.64824270067264</c:v>
                      </c:pt>
                      <c:pt idx="65">
                        <c:v>125.12132226834206</c:v>
                      </c:pt>
                      <c:pt idx="66">
                        <c:v>101.50695235970548</c:v>
                      </c:pt>
                      <c:pt idx="67">
                        <c:v>85.676957930069079</c:v>
                      </c:pt>
                      <c:pt idx="68">
                        <c:v>149.84980481915755</c:v>
                      </c:pt>
                      <c:pt idx="69">
                        <c:v>255.01048351821436</c:v>
                      </c:pt>
                      <c:pt idx="70">
                        <c:v>313.00177439113702</c:v>
                      </c:pt>
                      <c:pt idx="71">
                        <c:v>331.59068930249714</c:v>
                      </c:pt>
                      <c:pt idx="72">
                        <c:v>314.52340377955079</c:v>
                      </c:pt>
                      <c:pt idx="73">
                        <c:v>257.28137715503271</c:v>
                      </c:pt>
                      <c:pt idx="74">
                        <c:v>191.18506070060931</c:v>
                      </c:pt>
                      <c:pt idx="75">
                        <c:v>156.39877734919463</c:v>
                      </c:pt>
                      <c:pt idx="76">
                        <c:v>153.42023143073902</c:v>
                      </c:pt>
                      <c:pt idx="77">
                        <c:v>162.58517210788301</c:v>
                      </c:pt>
                      <c:pt idx="78">
                        <c:v>155.903070443042</c:v>
                      </c:pt>
                      <c:pt idx="79">
                        <c:v>120.88553531764143</c:v>
                      </c:pt>
                      <c:pt idx="80">
                        <c:v>69.134308557096659</c:v>
                      </c:pt>
                      <c:pt idx="81">
                        <c:v>40.514743224062713</c:v>
                      </c:pt>
                      <c:pt idx="82">
                        <c:v>11.903070443041941</c:v>
                      </c:pt>
                      <c:pt idx="83">
                        <c:v>18.467257380806195</c:v>
                      </c:pt>
                      <c:pt idx="84">
                        <c:v>54.115407412059312</c:v>
                      </c:pt>
                      <c:pt idx="85">
                        <c:v>33.766398762036658</c:v>
                      </c:pt>
                      <c:pt idx="86">
                        <c:v>20.849599920186662</c:v>
                      </c:pt>
                      <c:pt idx="87">
                        <c:v>24.175260276181774</c:v>
                      </c:pt>
                      <c:pt idx="88">
                        <c:v>31.402895136173086</c:v>
                      </c:pt>
                      <c:pt idx="89">
                        <c:v>-33.031510926632123</c:v>
                      </c:pt>
                      <c:pt idx="90">
                        <c:v>-203.43132029175649</c:v>
                      </c:pt>
                      <c:pt idx="91">
                        <c:v>-327.7299198202092</c:v>
                      </c:pt>
                      <c:pt idx="92">
                        <c:v>-347.85440965125156</c:v>
                      </c:pt>
                      <c:pt idx="93">
                        <c:v>-250.93250493638789</c:v>
                      </c:pt>
                      <c:pt idx="94">
                        <c:v>-140.31149162412885</c:v>
                      </c:pt>
                      <c:pt idx="95">
                        <c:v>-145.22134502020705</c:v>
                      </c:pt>
                      <c:pt idx="96">
                        <c:v>-190.18723553557879</c:v>
                      </c:pt>
                      <c:pt idx="97">
                        <c:v>-162.96338910055394</c:v>
                      </c:pt>
                      <c:pt idx="98">
                        <c:v>-87.28982505181861</c:v>
                      </c:pt>
                      <c:pt idx="99">
                        <c:v>-87.418000096512515</c:v>
                      </c:pt>
                      <c:pt idx="100">
                        <c:v>-31.494399999999999</c:v>
                      </c:pt>
                      <c:pt idx="101">
                        <c:v>56.505600000000001</c:v>
                      </c:pt>
                      <c:pt idx="102">
                        <c:v>56.505600000000001</c:v>
                      </c:pt>
                      <c:pt idx="103">
                        <c:v>56.505600000000001</c:v>
                      </c:pt>
                      <c:pt idx="104">
                        <c:v>56.505600000000001</c:v>
                      </c:pt>
                      <c:pt idx="105">
                        <c:v>56.505600000000001</c:v>
                      </c:pt>
                      <c:pt idx="106">
                        <c:v>56.505600000000001</c:v>
                      </c:pt>
                      <c:pt idx="107">
                        <c:v>56.505600000000001</c:v>
                      </c:pt>
                      <c:pt idx="108">
                        <c:v>56.505600000000001</c:v>
                      </c:pt>
                      <c:pt idx="109">
                        <c:v>56.505600000000001</c:v>
                      </c:pt>
                      <c:pt idx="110">
                        <c:v>56.505600000000001</c:v>
                      </c:pt>
                      <c:pt idx="111">
                        <c:v>56.505600000000001</c:v>
                      </c:pt>
                      <c:pt idx="112">
                        <c:v>56.505600000000001</c:v>
                      </c:pt>
                      <c:pt idx="113">
                        <c:v>56.505600000000001</c:v>
                      </c:pt>
                      <c:pt idx="114">
                        <c:v>56.505600000000001</c:v>
                      </c:pt>
                      <c:pt idx="115">
                        <c:v>56.505600000000001</c:v>
                      </c:pt>
                      <c:pt idx="116">
                        <c:v>56.505600000000001</c:v>
                      </c:pt>
                      <c:pt idx="117">
                        <c:v>56.505600000000001</c:v>
                      </c:pt>
                      <c:pt idx="118">
                        <c:v>56.505600000000001</c:v>
                      </c:pt>
                      <c:pt idx="119">
                        <c:v>56.505600000000001</c:v>
                      </c:pt>
                      <c:pt idx="120">
                        <c:v>56.505600000000001</c:v>
                      </c:pt>
                      <c:pt idx="121">
                        <c:v>56.505600000000001</c:v>
                      </c:pt>
                      <c:pt idx="122">
                        <c:v>56.505600000000001</c:v>
                      </c:pt>
                      <c:pt idx="123">
                        <c:v>56.505600000000001</c:v>
                      </c:pt>
                      <c:pt idx="124">
                        <c:v>56.505600000000001</c:v>
                      </c:pt>
                      <c:pt idx="125">
                        <c:v>56.505600000000001</c:v>
                      </c:pt>
                      <c:pt idx="126">
                        <c:v>56.505600000000001</c:v>
                      </c:pt>
                      <c:pt idx="127">
                        <c:v>56.505600000000001</c:v>
                      </c:pt>
                      <c:pt idx="128">
                        <c:v>56.505600000000001</c:v>
                      </c:pt>
                      <c:pt idx="129">
                        <c:v>56.505600000000001</c:v>
                      </c:pt>
                      <c:pt idx="130">
                        <c:v>56.505600000000001</c:v>
                      </c:pt>
                      <c:pt idx="131">
                        <c:v>56.505600000000001</c:v>
                      </c:pt>
                      <c:pt idx="132">
                        <c:v>56.505600000000001</c:v>
                      </c:pt>
                      <c:pt idx="133">
                        <c:v>56.505600000000001</c:v>
                      </c:pt>
                      <c:pt idx="134">
                        <c:v>56.505600000000001</c:v>
                      </c:pt>
                      <c:pt idx="135">
                        <c:v>56.505600000000001</c:v>
                      </c:pt>
                      <c:pt idx="136">
                        <c:v>56.505600000000001</c:v>
                      </c:pt>
                      <c:pt idx="137">
                        <c:v>56.505600000000001</c:v>
                      </c:pt>
                      <c:pt idx="138">
                        <c:v>64.505600000000001</c:v>
                      </c:pt>
                      <c:pt idx="139">
                        <c:v>132.50623140416104</c:v>
                      </c:pt>
                      <c:pt idx="140">
                        <c:v>292.56258422553503</c:v>
                      </c:pt>
                      <c:pt idx="141">
                        <c:v>449.09296372082002</c:v>
                      </c:pt>
                      <c:pt idx="142">
                        <c:v>470.66642289016556</c:v>
                      </c:pt>
                      <c:pt idx="143">
                        <c:v>348.75116157892427</c:v>
                      </c:pt>
                      <c:pt idx="144">
                        <c:v>202.14419700924881</c:v>
                      </c:pt>
                      <c:pt idx="145">
                        <c:v>138.75665904547088</c:v>
                      </c:pt>
                      <c:pt idx="146">
                        <c:v>179.33486740595572</c:v>
                      </c:pt>
                      <c:pt idx="147">
                        <c:v>248.71132847705235</c:v>
                      </c:pt>
                      <c:pt idx="148">
                        <c:v>262.68951771363328</c:v>
                      </c:pt>
                      <c:pt idx="149">
                        <c:v>220.61735246837023</c:v>
                      </c:pt>
                      <c:pt idx="150">
                        <c:v>153.96461109701835</c:v>
                      </c:pt>
                      <c:pt idx="151">
                        <c:v>78.523403779550705</c:v>
                      </c:pt>
                      <c:pt idx="152">
                        <c:v>-33.850387483793057</c:v>
                      </c:pt>
                      <c:pt idx="153">
                        <c:v>-203.8159486371527</c:v>
                      </c:pt>
                      <c:pt idx="154">
                        <c:v>-331.43200026750668</c:v>
                      </c:pt>
                      <c:pt idx="155">
                        <c:v>-310.77007621595681</c:v>
                      </c:pt>
                      <c:pt idx="156">
                        <c:v>-152.70217294878077</c:v>
                      </c:pt>
                      <c:pt idx="157">
                        <c:v>30.778654979792879</c:v>
                      </c:pt>
                      <c:pt idx="158">
                        <c:v>143.01164311522169</c:v>
                      </c:pt>
                      <c:pt idx="159">
                        <c:v>243.64383653147661</c:v>
                      </c:pt>
                      <c:pt idx="160">
                        <c:v>301.17546517515245</c:v>
                      </c:pt>
                      <c:pt idx="161">
                        <c:v>310.88293987768145</c:v>
                      </c:pt>
                      <c:pt idx="162">
                        <c:v>281.14889156066249</c:v>
                      </c:pt>
                      <c:pt idx="163">
                        <c:v>234.76986389312754</c:v>
                      </c:pt>
                      <c:pt idx="164">
                        <c:v>228.53006084310454</c:v>
                      </c:pt>
                      <c:pt idx="165">
                        <c:v>210.24258677892215</c:v>
                      </c:pt>
                      <c:pt idx="166">
                        <c:v>175.77311046531611</c:v>
                      </c:pt>
                      <c:pt idx="167">
                        <c:v>156.77072903978078</c:v>
                      </c:pt>
                      <c:pt idx="168">
                        <c:v>197.90457306199275</c:v>
                      </c:pt>
                      <c:pt idx="169">
                        <c:v>236.06397529279596</c:v>
                      </c:pt>
                      <c:pt idx="170">
                        <c:v>190.34965835580985</c:v>
                      </c:pt>
                      <c:pt idx="171">
                        <c:v>87.299290214034386</c:v>
                      </c:pt>
                      <c:pt idx="172">
                        <c:v>-37.414827892116989</c:v>
                      </c:pt>
                      <c:pt idx="173">
                        <c:v>-180.04699398850912</c:v>
                      </c:pt>
                      <c:pt idx="174">
                        <c:v>-248.32491503068752</c:v>
                      </c:pt>
                      <c:pt idx="175">
                        <c:v>-159.9016617520158</c:v>
                      </c:pt>
                      <c:pt idx="176">
                        <c:v>-13.390512763780208</c:v>
                      </c:pt>
                      <c:pt idx="177">
                        <c:v>90.450373387634201</c:v>
                      </c:pt>
                      <c:pt idx="178">
                        <c:v>175.0944056319089</c:v>
                      </c:pt>
                      <c:pt idx="179">
                        <c:v>200.70495979571643</c:v>
                      </c:pt>
                      <c:pt idx="180">
                        <c:v>141.96461109701832</c:v>
                      </c:pt>
                      <c:pt idx="181">
                        <c:v>82.335876743717833</c:v>
                      </c:pt>
                      <c:pt idx="182">
                        <c:v>54.24258677892206</c:v>
                      </c:pt>
                      <c:pt idx="183">
                        <c:v>21.96461109701832</c:v>
                      </c:pt>
                      <c:pt idx="184">
                        <c:v>-54.852268036344697</c:v>
                      </c:pt>
                      <c:pt idx="185">
                        <c:v>-120.74142928621708</c:v>
                      </c:pt>
                      <c:pt idx="186">
                        <c:v>-138.70272846148987</c:v>
                      </c:pt>
                      <c:pt idx="187">
                        <c:v>-124.5331691243843</c:v>
                      </c:pt>
                      <c:pt idx="188">
                        <c:v>-93.855802990751101</c:v>
                      </c:pt>
                      <c:pt idx="189">
                        <c:v>-66.878677731657959</c:v>
                      </c:pt>
                      <c:pt idx="190">
                        <c:v>-43.603529708547576</c:v>
                      </c:pt>
                      <c:pt idx="191">
                        <c:v>-20.175581878462076</c:v>
                      </c:pt>
                      <c:pt idx="192">
                        <c:v>-4.53169382529628</c:v>
                      </c:pt>
                      <c:pt idx="193">
                        <c:v>11.132399161023223</c:v>
                      </c:pt>
                      <c:pt idx="194">
                        <c:v>30.972022504115547</c:v>
                      </c:pt>
                      <c:pt idx="195">
                        <c:v>38.855054883280403</c:v>
                      </c:pt>
                      <c:pt idx="196">
                        <c:v>50.778654979792947</c:v>
                      </c:pt>
                      <c:pt idx="197">
                        <c:v>58.778654979792918</c:v>
                      </c:pt>
                      <c:pt idx="198">
                        <c:v>58.778654979792918</c:v>
                      </c:pt>
                      <c:pt idx="199">
                        <c:v>78.778654979792918</c:v>
                      </c:pt>
                      <c:pt idx="200">
                        <c:v>98.972022504115586</c:v>
                      </c:pt>
                      <c:pt idx="201">
                        <c:v>119.1732825804514</c:v>
                      </c:pt>
                      <c:pt idx="202">
                        <c:v>139.59948038916258</c:v>
                      </c:pt>
                      <c:pt idx="203">
                        <c:v>160.05724840592643</c:v>
                      </c:pt>
                      <c:pt idx="204">
                        <c:v>220.80309457117099</c:v>
                      </c:pt>
                      <c:pt idx="205">
                        <c:v>250.20402255350859</c:v>
                      </c:pt>
                      <c:pt idx="206">
                        <c:v>255.60005715359816</c:v>
                      </c:pt>
                      <c:pt idx="207">
                        <c:v>293.44691432467982</c:v>
                      </c:pt>
                      <c:pt idx="208">
                        <c:v>299.92785912449972</c:v>
                      </c:pt>
                      <c:pt idx="209">
                        <c:v>274.33587674371785</c:v>
                      </c:pt>
                      <c:pt idx="210">
                        <c:v>296.66954652297193</c:v>
                      </c:pt>
                      <c:pt idx="211">
                        <c:v>296.06397529279593</c:v>
                      </c:pt>
                      <c:pt idx="212">
                        <c:v>238.70340253704023</c:v>
                      </c:pt>
                      <c:pt idx="213">
                        <c:v>200.76162225103465</c:v>
                      </c:pt>
                      <c:pt idx="214">
                        <c:v>178.39711687920368</c:v>
                      </c:pt>
                      <c:pt idx="215">
                        <c:v>187.82266962382252</c:v>
                      </c:pt>
                      <c:pt idx="216">
                        <c:v>221.82816709036888</c:v>
                      </c:pt>
                      <c:pt idx="217">
                        <c:v>248.47043565333792</c:v>
                      </c:pt>
                      <c:pt idx="218">
                        <c:v>251.5234326230723</c:v>
                      </c:pt>
                      <c:pt idx="219">
                        <c:v>234.40563476724168</c:v>
                      </c:pt>
                      <c:pt idx="220">
                        <c:v>208.92114894487906</c:v>
                      </c:pt>
                      <c:pt idx="221">
                        <c:v>182.86082252763583</c:v>
                      </c:pt>
                      <c:pt idx="222">
                        <c:v>152.34541156131323</c:v>
                      </c:pt>
                      <c:pt idx="223">
                        <c:v>133.01343716370764</c:v>
                      </c:pt>
                      <c:pt idx="224">
                        <c:v>129.68651399939068</c:v>
                      </c:pt>
                      <c:pt idx="225">
                        <c:v>130.19463649799886</c:v>
                      </c:pt>
                      <c:pt idx="226">
                        <c:v>142.87655299193662</c:v>
                      </c:pt>
                      <c:pt idx="227">
                        <c:v>147.90889879525901</c:v>
                      </c:pt>
                      <c:pt idx="228">
                        <c:v>144.77786877190923</c:v>
                      </c:pt>
                      <c:pt idx="229">
                        <c:v>141.65473130057262</c:v>
                      </c:pt>
                      <c:pt idx="230">
                        <c:v>134.36190396095253</c:v>
                      </c:pt>
                      <c:pt idx="231">
                        <c:v>118.89559832808285</c:v>
                      </c:pt>
                      <c:pt idx="232">
                        <c:v>94.895598328083082</c:v>
                      </c:pt>
                      <c:pt idx="233">
                        <c:v>42.361903960952361</c:v>
                      </c:pt>
                      <c:pt idx="234">
                        <c:v>-27.917938613572005</c:v>
                      </c:pt>
                      <c:pt idx="235">
                        <c:v>-55.321207041650581</c:v>
                      </c:pt>
                      <c:pt idx="236">
                        <c:v>-26.437344427490444</c:v>
                      </c:pt>
                      <c:pt idx="237">
                        <c:v>23.65328938948366</c:v>
                      </c:pt>
                      <c:pt idx="238">
                        <c:v>38.71565421031903</c:v>
                      </c:pt>
                      <c:pt idx="239">
                        <c:v>1.4831532879422014</c:v>
                      </c:pt>
                      <c:pt idx="240">
                        <c:v>-72.773327332622955</c:v>
                      </c:pt>
                      <c:pt idx="241">
                        <c:v>-128.5162911993485</c:v>
                      </c:pt>
                      <c:pt idx="242">
                        <c:v>-108.3085045906363</c:v>
                      </c:pt>
                      <c:pt idx="243">
                        <c:v>-98.865691442903454</c:v>
                      </c:pt>
                      <c:pt idx="244">
                        <c:v>-117.88459258794086</c:v>
                      </c:pt>
                      <c:pt idx="245">
                        <c:v>-112.59710486382725</c:v>
                      </c:pt>
                      <c:pt idx="246">
                        <c:v>-151.02595882036007</c:v>
                      </c:pt>
                      <c:pt idx="247">
                        <c:v>-218.21912751384812</c:v>
                      </c:pt>
                      <c:pt idx="248">
                        <c:v>-205.54962661236573</c:v>
                      </c:pt>
                      <c:pt idx="249">
                        <c:v>-103.71486933165885</c:v>
                      </c:pt>
                      <c:pt idx="250">
                        <c:v>-8.5993087102545758</c:v>
                      </c:pt>
                      <c:pt idx="251">
                        <c:v>7.0747288916015947</c:v>
                      </c:pt>
                      <c:pt idx="252">
                        <c:v>-17.492114193984321</c:v>
                      </c:pt>
                      <c:pt idx="253">
                        <c:v>-6.1501951808423954</c:v>
                      </c:pt>
                      <c:pt idx="254">
                        <c:v>37.506952359705565</c:v>
                      </c:pt>
                      <c:pt idx="255">
                        <c:v>45.506952359705394</c:v>
                      </c:pt>
                      <c:pt idx="256">
                        <c:v>-22.715301904985445</c:v>
                      </c:pt>
                      <c:pt idx="257">
                        <c:v>-55.603529708547462</c:v>
                      </c:pt>
                      <c:pt idx="258">
                        <c:v>47.824418121537967</c:v>
                      </c:pt>
                      <c:pt idx="259">
                        <c:v>196.24919527088667</c:v>
                      </c:pt>
                      <c:pt idx="260">
                        <c:v>269.56330518107956</c:v>
                      </c:pt>
                      <c:pt idx="261">
                        <c:v>275.20416674461751</c:v>
                      </c:pt>
                      <c:pt idx="262">
                        <c:v>269.00177439113702</c:v>
                      </c:pt>
                      <c:pt idx="263">
                        <c:v>286.93150335835713</c:v>
                      </c:pt>
                      <c:pt idx="264">
                        <c:v>341.50763233545575</c:v>
                      </c:pt>
                      <c:pt idx="265">
                        <c:v>369.17861612782144</c:v>
                      </c:pt>
                      <c:pt idx="266">
                        <c:v>337.07690541816618</c:v>
                      </c:pt>
                      <c:pt idx="267">
                        <c:v>268.5147432240625</c:v>
                      </c:pt>
                      <c:pt idx="268">
                        <c:v>238.78211556640605</c:v>
                      </c:pt>
                      <c:pt idx="269">
                        <c:v>229.55666330111592</c:v>
                      </c:pt>
                      <c:pt idx="270">
                        <c:v>207.62372267336505</c:v>
                      </c:pt>
                      <c:pt idx="271">
                        <c:v>153.76181501373284</c:v>
                      </c:pt>
                      <c:pt idx="272">
                        <c:v>77.90688011973495</c:v>
                      </c:pt>
                      <c:pt idx="273">
                        <c:v>61.328513908209658</c:v>
                      </c:pt>
                      <c:pt idx="274">
                        <c:v>12.898054121411533</c:v>
                      </c:pt>
                      <c:pt idx="275">
                        <c:v>-93.349744691939293</c:v>
                      </c:pt>
                      <c:pt idx="276">
                        <c:v>-145.21788443359395</c:v>
                      </c:pt>
                      <c:pt idx="277">
                        <c:v>-176.70070978596536</c:v>
                      </c:pt>
                      <c:pt idx="278">
                        <c:v>-208.81493929939069</c:v>
                      </c:pt>
                      <c:pt idx="279">
                        <c:v>-284.42262482461052</c:v>
                      </c:pt>
                      <c:pt idx="280">
                        <c:v>-313.23013610687258</c:v>
                      </c:pt>
                      <c:pt idx="281">
                        <c:v>-148.26545376009744</c:v>
                      </c:pt>
                      <c:pt idx="282">
                        <c:v>122.94655384690765</c:v>
                      </c:pt>
                      <c:pt idx="283">
                        <c:v>320.78346640245286</c:v>
                      </c:pt>
                      <c:pt idx="284">
                        <c:v>359.67450820487699</c:v>
                      </c:pt>
                      <c:pt idx="285">
                        <c:v>370.90224627618289</c:v>
                      </c:pt>
                      <c:pt idx="286">
                        <c:v>362.86067681286806</c:v>
                      </c:pt>
                      <c:pt idx="287">
                        <c:v>342.58517210788301</c:v>
                      </c:pt>
                      <c:pt idx="288">
                        <c:v>346.65346696859154</c:v>
                      </c:pt>
                      <c:pt idx="289">
                        <c:v>351.06556139499344</c:v>
                      </c:pt>
                      <c:pt idx="290">
                        <c:v>299.82145538708971</c:v>
                      </c:pt>
                      <c:pt idx="291">
                        <c:v>194.71565421031897</c:v>
                      </c:pt>
                      <c:pt idx="292">
                        <c:v>95.653289389483547</c:v>
                      </c:pt>
                      <c:pt idx="293">
                        <c:v>26.715654210319144</c:v>
                      </c:pt>
                      <c:pt idx="294">
                        <c:v>17.02617452637962</c:v>
                      </c:pt>
                      <c:pt idx="295">
                        <c:v>39.821455387089415</c:v>
                      </c:pt>
                      <c:pt idx="296">
                        <c:v>67.078766242650531</c:v>
                      </c:pt>
                      <c:pt idx="297">
                        <c:v>90.931175520004032</c:v>
                      </c:pt>
                      <c:pt idx="298">
                        <c:v>107.07876624265025</c:v>
                      </c:pt>
                      <c:pt idx="299">
                        <c:v>111.5234326230723</c:v>
                      </c:pt>
                      <c:pt idx="300">
                        <c:v>99.821455387089415</c:v>
                      </c:pt>
                      <c:pt idx="301">
                        <c:v>83.821455387089756</c:v>
                      </c:pt>
                      <c:pt idx="302">
                        <c:v>63.523432623072466</c:v>
                      </c:pt>
                      <c:pt idx="303">
                        <c:v>38.783900499438118</c:v>
                      </c:pt>
                      <c:pt idx="304">
                        <c:v>17.617065609811078</c:v>
                      </c:pt>
                      <c:pt idx="305">
                        <c:v>-11.813064814975135</c:v>
                      </c:pt>
                      <c:pt idx="306">
                        <c:v>-33.899066312055922</c:v>
                      </c:pt>
                      <c:pt idx="307">
                        <c:v>-15.914034841018193</c:v>
                      </c:pt>
                      <c:pt idx="308">
                        <c:v>22.782115566406155</c:v>
                      </c:pt>
                      <c:pt idx="309">
                        <c:v>54.142029598138237</c:v>
                      </c:pt>
                      <c:pt idx="310">
                        <c:v>57.888205125394762</c:v>
                      </c:pt>
                      <c:pt idx="311">
                        <c:v>45.384344604873831</c:v>
                      </c:pt>
                      <c:pt idx="312">
                        <c:v>32.761622251034559</c:v>
                      </c:pt>
                      <c:pt idx="313">
                        <c:v>7.9030704430418837</c:v>
                      </c:pt>
                      <c:pt idx="314">
                        <c:v>-21.414827892117046</c:v>
                      </c:pt>
                      <c:pt idx="315">
                        <c:v>-43.036905181863716</c:v>
                      </c:pt>
                      <c:pt idx="316">
                        <c:v>-44.814939299390616</c:v>
                      </c:pt>
                      <c:pt idx="317">
                        <c:v>-34.30442171531601</c:v>
                      </c:pt>
                      <c:pt idx="318">
                        <c:v>-47.632106814971465</c:v>
                      </c:pt>
                      <c:pt idx="319">
                        <c:v>-77.287806376294199</c:v>
                      </c:pt>
                      <c:pt idx="320">
                        <c:v>-87.118878443349573</c:v>
                      </c:pt>
                      <c:pt idx="321">
                        <c:v>-28.741429286217056</c:v>
                      </c:pt>
                      <c:pt idx="322">
                        <c:v>18.850525774701886</c:v>
                      </c:pt>
                      <c:pt idx="323">
                        <c:v>38.292522347370777</c:v>
                      </c:pt>
                      <c:pt idx="324">
                        <c:v>42.292522347370976</c:v>
                      </c:pt>
                      <c:pt idx="325">
                        <c:v>25.826546076513338</c:v>
                      </c:pt>
                      <c:pt idx="326">
                        <c:v>49.522209270885426</c:v>
                      </c:pt>
                      <c:pt idx="327">
                        <c:v>53.522209270885625</c:v>
                      </c:pt>
                      <c:pt idx="328">
                        <c:v>41.297271538510259</c:v>
                      </c:pt>
                      <c:pt idx="329">
                        <c:v>-58.924824875140487</c:v>
                      </c:pt>
                      <c:pt idx="330">
                        <c:v>-168.86071003293074</c:v>
                      </c:pt>
                      <c:pt idx="331">
                        <c:v>-82.660211891933514</c:v>
                      </c:pt>
                      <c:pt idx="332">
                        <c:v>29.013983560962856</c:v>
                      </c:pt>
                      <c:pt idx="333">
                        <c:v>20.907907661905959</c:v>
                      </c:pt>
                      <c:pt idx="334">
                        <c:v>16.496232148898962</c:v>
                      </c:pt>
                      <c:pt idx="335">
                        <c:v>24.347062915850017</c:v>
                      </c:pt>
                      <c:pt idx="336">
                        <c:v>16.057248405926451</c:v>
                      </c:pt>
                      <c:pt idx="337">
                        <c:v>31.824418121537953</c:v>
                      </c:pt>
                      <c:pt idx="338">
                        <c:v>59.733495922346208</c:v>
                      </c:pt>
                      <c:pt idx="339">
                        <c:v>103.82441812153792</c:v>
                      </c:pt>
                      <c:pt idx="340">
                        <c:v>192.24919527088676</c:v>
                      </c:pt>
                      <c:pt idx="341">
                        <c:v>289.50695235970551</c:v>
                      </c:pt>
                      <c:pt idx="342">
                        <c:v>315.53328616356674</c:v>
                      </c:pt>
                      <c:pt idx="343">
                        <c:v>221.6737462695383</c:v>
                      </c:pt>
                      <c:pt idx="344">
                        <c:v>114.3712900164623</c:v>
                      </c:pt>
                      <c:pt idx="345">
                        <c:v>86.609487236219792</c:v>
                      </c:pt>
                      <c:pt idx="346">
                        <c:v>110.76986389312732</c:v>
                      </c:pt>
                      <c:pt idx="347">
                        <c:v>111.50718610219778</c:v>
                      </c:pt>
                      <c:pt idx="348">
                        <c:v>95.674508204877043</c:v>
                      </c:pt>
                      <c:pt idx="349">
                        <c:v>112.09833824798407</c:v>
                      </c:pt>
                      <c:pt idx="350">
                        <c:v>108.6173524683702</c:v>
                      </c:pt>
                      <c:pt idx="351">
                        <c:v>88.969675990238102</c:v>
                      </c:pt>
                      <c:pt idx="352">
                        <c:v>69.058546125906403</c:v>
                      </c:pt>
                      <c:pt idx="353">
                        <c:v>60.96967599023813</c:v>
                      </c:pt>
                      <c:pt idx="354">
                        <c:v>60.881121556650228</c:v>
                      </c:pt>
                      <c:pt idx="355">
                        <c:v>64.792882825143039</c:v>
                      </c:pt>
                      <c:pt idx="356">
                        <c:v>76.792882825143209</c:v>
                      </c:pt>
                      <c:pt idx="357">
                        <c:v>80.96967599023813</c:v>
                      </c:pt>
                      <c:pt idx="358">
                        <c:v>65.058546125906346</c:v>
                      </c:pt>
                      <c:pt idx="359">
                        <c:v>16.881121556650314</c:v>
                      </c:pt>
                      <c:pt idx="360">
                        <c:v>-52.072140875500295</c:v>
                      </c:pt>
                      <c:pt idx="361">
                        <c:v>-81.628709983537618</c:v>
                      </c:pt>
                      <c:pt idx="362">
                        <c:v>-58.998225608862967</c:v>
                      </c:pt>
                      <c:pt idx="363">
                        <c:v>-19.923706257927122</c:v>
                      </c:pt>
                      <c:pt idx="364">
                        <c:v>15.533286163566736</c:v>
                      </c:pt>
                      <c:pt idx="365">
                        <c:v>47.269359224246223</c:v>
                      </c:pt>
                      <c:pt idx="366">
                        <c:v>67.269359224246358</c:v>
                      </c:pt>
                      <c:pt idx="367">
                        <c:v>83.33486740595562</c:v>
                      </c:pt>
                      <c:pt idx="368">
                        <c:v>115.60005715359816</c:v>
                      </c:pt>
                      <c:pt idx="369">
                        <c:v>156.21520265750462</c:v>
                      </c:pt>
                      <c:pt idx="370">
                        <c:v>153.22292369854608</c:v>
                      </c:pt>
                      <c:pt idx="371">
                        <c:v>105.82654607651334</c:v>
                      </c:pt>
                      <c:pt idx="372">
                        <c:v>45.980608691810417</c:v>
                      </c:pt>
                      <c:pt idx="373">
                        <c:v>-62.553085675320091</c:v>
                      </c:pt>
                      <c:pt idx="374">
                        <c:v>-180.33285615428997</c:v>
                      </c:pt>
                      <c:pt idx="375">
                        <c:v>-214.54908475958803</c:v>
                      </c:pt>
                      <c:pt idx="376">
                        <c:v>-172.22120082909814</c:v>
                      </c:pt>
                      <c:pt idx="377">
                        <c:v>-109.25907141883009</c:v>
                      </c:pt>
                      <c:pt idx="378">
                        <c:v>-61.8521177770996</c:v>
                      </c:pt>
                      <c:pt idx="379">
                        <c:v>-30.244061910073604</c:v>
                      </c:pt>
                      <c:pt idx="380">
                        <c:v>-10.484153342314258</c:v>
                      </c:pt>
                      <c:pt idx="381">
                        <c:v>-18.676100207274565</c:v>
                      </c:pt>
                      <c:pt idx="382">
                        <c:v>-34.907036279179898</c:v>
                      </c:pt>
                      <c:pt idx="383">
                        <c:v>-39.115399652327554</c:v>
                      </c:pt>
                      <c:pt idx="384">
                        <c:v>-47.278301925879425</c:v>
                      </c:pt>
                      <c:pt idx="385">
                        <c:v>-55.410896799700659</c:v>
                      </c:pt>
                      <c:pt idx="386">
                        <c:v>-35.481614065738661</c:v>
                      </c:pt>
                      <c:pt idx="387">
                        <c:v>20.505600000000001</c:v>
                      </c:pt>
                      <c:pt idx="388">
                        <c:v>56.505600000000001</c:v>
                      </c:pt>
                      <c:pt idx="389">
                        <c:v>56.505600000000001</c:v>
                      </c:pt>
                      <c:pt idx="390">
                        <c:v>56.505600000000001</c:v>
                      </c:pt>
                      <c:pt idx="391">
                        <c:v>56.505600000000001</c:v>
                      </c:pt>
                      <c:pt idx="392">
                        <c:v>76.505600000000001</c:v>
                      </c:pt>
                      <c:pt idx="393">
                        <c:v>140.50954627600657</c:v>
                      </c:pt>
                      <c:pt idx="394">
                        <c:v>228.57521230875616</c:v>
                      </c:pt>
                      <c:pt idx="395">
                        <c:v>304.86928879676691</c:v>
                      </c:pt>
                      <c:pt idx="396">
                        <c:v>357.59303581637454</c:v>
                      </c:pt>
                      <c:pt idx="397">
                        <c:v>390.89372838814501</c:v>
                      </c:pt>
                      <c:pt idx="398">
                        <c:v>404.85534326549811</c:v>
                      </c:pt>
                      <c:pt idx="399">
                        <c:v>367.40069128974534</c:v>
                      </c:pt>
                      <c:pt idx="400">
                        <c:v>253.74998832198571</c:v>
                      </c:pt>
                      <c:pt idx="401">
                        <c:v>122.85052577470208</c:v>
                      </c:pt>
                      <c:pt idx="402">
                        <c:v>38.850525774701879</c:v>
                      </c:pt>
                      <c:pt idx="403">
                        <c:v>-25.707477652629137</c:v>
                      </c:pt>
                      <c:pt idx="404">
                        <c:v>-66.924824875140317</c:v>
                      </c:pt>
                      <c:pt idx="405">
                        <c:v>-60.129701865470992</c:v>
                      </c:pt>
                      <c:pt idx="406">
                        <c:v>-53.053446153092423</c:v>
                      </c:pt>
                      <c:pt idx="407">
                        <c:v>-65.974506973029222</c:v>
                      </c:pt>
                      <c:pt idx="408">
                        <c:v>-74.932504936387772</c:v>
                      </c:pt>
                      <c:pt idx="409">
                        <c:v>-51.79926499847415</c:v>
                      </c:pt>
                      <c:pt idx="410">
                        <c:v>3.6885083758711374</c:v>
                      </c:pt>
                      <c:pt idx="411">
                        <c:v>51.555439948929127</c:v>
                      </c:pt>
                      <c:pt idx="412">
                        <c:v>71.599480389162551</c:v>
                      </c:pt>
                      <c:pt idx="413">
                        <c:v>79.688508375871152</c:v>
                      </c:pt>
                      <c:pt idx="414">
                        <c:v>87.82441812153796</c:v>
                      </c:pt>
                      <c:pt idx="415">
                        <c:v>116.01005094488769</c:v>
                      </c:pt>
                      <c:pt idx="416">
                        <c:v>160.49623214889888</c:v>
                      </c:pt>
                      <c:pt idx="417">
                        <c:v>173.28469809501456</c:v>
                      </c:pt>
                      <c:pt idx="418">
                        <c:v>130.02549302697085</c:v>
                      </c:pt>
                      <c:pt idx="419">
                        <c:v>66.264163799849058</c:v>
                      </c:pt>
                      <c:pt idx="420">
                        <c:v>2.084687167069518</c:v>
                      </c:pt>
                      <c:pt idx="421">
                        <c:v>-26.604806176800977</c:v>
                      </c:pt>
                      <c:pt idx="422">
                        <c:v>4.8553432654980995</c:v>
                      </c:pt>
                      <c:pt idx="423">
                        <c:v>52.648242700672483</c:v>
                      </c:pt>
                      <c:pt idx="424">
                        <c:v>100.75116157892433</c:v>
                      </c:pt>
                      <c:pt idx="425">
                        <c:v>169.17546517515245</c:v>
                      </c:pt>
                      <c:pt idx="426">
                        <c:v>278.26416379984903</c:v>
                      </c:pt>
                      <c:pt idx="427">
                        <c:v>396.56799973249315</c:v>
                      </c:pt>
                      <c:pt idx="428">
                        <c:v>428.35642469881481</c:v>
                      </c:pt>
                      <c:pt idx="429">
                        <c:v>312.26797347654178</c:v>
                      </c:pt>
                      <c:pt idx="430">
                        <c:v>150.11483064762348</c:v>
                      </c:pt>
                      <c:pt idx="431">
                        <c:v>50.220432993559683</c:v>
                      </c:pt>
                      <c:pt idx="432">
                        <c:v>9.4878463156972686</c:v>
                      </c:pt>
                      <c:pt idx="433">
                        <c:v>12.568679708243707</c:v>
                      </c:pt>
                      <c:pt idx="434">
                        <c:v>39.970108563564878</c:v>
                      </c:pt>
                      <c:pt idx="435">
                        <c:v>43.773110465316066</c:v>
                      </c:pt>
                      <c:pt idx="436">
                        <c:v>-4.7138599938966195</c:v>
                      </c:pt>
                      <c:pt idx="437">
                        <c:v>-86.035388902981794</c:v>
                      </c:pt>
                      <c:pt idx="438">
                        <c:v>-180.24135719066263</c:v>
                      </c:pt>
                      <c:pt idx="439">
                        <c:v>-275.14407997006629</c:v>
                      </c:pt>
                      <c:pt idx="440">
                        <c:v>-342.26574214231522</c:v>
                      </c:pt>
                      <c:pt idx="441">
                        <c:v>-360.86760083897678</c:v>
                      </c:pt>
                      <c:pt idx="442">
                        <c:v>-306.55850118227841</c:v>
                      </c:pt>
                      <c:pt idx="443">
                        <c:v>-199.26646309785966</c:v>
                      </c:pt>
                      <c:pt idx="444">
                        <c:v>-87.467723174195456</c:v>
                      </c:pt>
                      <c:pt idx="445">
                        <c:v>4.5062314041610563</c:v>
                      </c:pt>
                      <c:pt idx="446">
                        <c:v>48.505600000000001</c:v>
                      </c:pt>
                      <c:pt idx="447">
                        <c:v>56.505600000000001</c:v>
                      </c:pt>
                      <c:pt idx="448">
                        <c:v>56.505600000000001</c:v>
                      </c:pt>
                      <c:pt idx="449">
                        <c:v>56.505600000000001</c:v>
                      </c:pt>
                      <c:pt idx="450">
                        <c:v>56.505600000000001</c:v>
                      </c:pt>
                      <c:pt idx="451">
                        <c:v>56.505600000000001</c:v>
                      </c:pt>
                      <c:pt idx="452">
                        <c:v>56.505600000000001</c:v>
                      </c:pt>
                      <c:pt idx="453">
                        <c:v>56.505600000000001</c:v>
                      </c:pt>
                      <c:pt idx="454">
                        <c:v>56.505600000000001</c:v>
                      </c:pt>
                      <c:pt idx="455">
                        <c:v>56.505600000000001</c:v>
                      </c:pt>
                      <c:pt idx="456">
                        <c:v>56.505600000000001</c:v>
                      </c:pt>
                      <c:pt idx="457">
                        <c:v>56.505600000000001</c:v>
                      </c:pt>
                      <c:pt idx="458">
                        <c:v>56.505600000000001</c:v>
                      </c:pt>
                      <c:pt idx="459">
                        <c:v>56.505600000000001</c:v>
                      </c:pt>
                      <c:pt idx="460">
                        <c:v>56.505600000000001</c:v>
                      </c:pt>
                      <c:pt idx="461">
                        <c:v>56.505600000000001</c:v>
                      </c:pt>
                      <c:pt idx="462">
                        <c:v>56.505600000000001</c:v>
                      </c:pt>
                      <c:pt idx="463">
                        <c:v>56.505600000000001</c:v>
                      </c:pt>
                      <c:pt idx="464">
                        <c:v>56.505600000000001</c:v>
                      </c:pt>
                      <c:pt idx="465">
                        <c:v>56.505600000000001</c:v>
                      </c:pt>
                      <c:pt idx="466">
                        <c:v>56.505600000000001</c:v>
                      </c:pt>
                      <c:pt idx="467">
                        <c:v>56.505600000000001</c:v>
                      </c:pt>
                      <c:pt idx="468">
                        <c:v>56.505600000000001</c:v>
                      </c:pt>
                      <c:pt idx="469">
                        <c:v>56.505600000000001</c:v>
                      </c:pt>
                      <c:pt idx="470">
                        <c:v>56.505600000000001</c:v>
                      </c:pt>
                      <c:pt idx="471">
                        <c:v>56.505600000000001</c:v>
                      </c:pt>
                      <c:pt idx="472">
                        <c:v>56.505600000000001</c:v>
                      </c:pt>
                      <c:pt idx="473">
                        <c:v>56.505600000000001</c:v>
                      </c:pt>
                      <c:pt idx="474">
                        <c:v>56.505600000000001</c:v>
                      </c:pt>
                      <c:pt idx="475">
                        <c:v>56.505600000000001</c:v>
                      </c:pt>
                      <c:pt idx="476">
                        <c:v>56.505600000000001</c:v>
                      </c:pt>
                      <c:pt idx="477">
                        <c:v>56.505600000000001</c:v>
                      </c:pt>
                      <c:pt idx="478">
                        <c:v>56.505600000000001</c:v>
                      </c:pt>
                      <c:pt idx="479">
                        <c:v>56.505600000000001</c:v>
                      </c:pt>
                      <c:pt idx="480">
                        <c:v>56.505600000000001</c:v>
                      </c:pt>
                      <c:pt idx="481">
                        <c:v>56.505600000000001</c:v>
                      </c:pt>
                      <c:pt idx="482">
                        <c:v>56.505600000000001</c:v>
                      </c:pt>
                      <c:pt idx="483">
                        <c:v>56.505600000000001</c:v>
                      </c:pt>
                      <c:pt idx="484">
                        <c:v>56.505600000000001</c:v>
                      </c:pt>
                      <c:pt idx="485">
                        <c:v>56.505600000000001</c:v>
                      </c:pt>
                      <c:pt idx="486">
                        <c:v>56.505600000000001</c:v>
                      </c:pt>
                      <c:pt idx="487">
                        <c:v>56.505600000000001</c:v>
                      </c:pt>
                      <c:pt idx="488">
                        <c:v>56.505600000000001</c:v>
                      </c:pt>
                      <c:pt idx="489">
                        <c:v>56.505600000000001</c:v>
                      </c:pt>
                      <c:pt idx="490">
                        <c:v>56.505600000000001</c:v>
                      </c:pt>
                      <c:pt idx="491">
                        <c:v>56.505600000000001</c:v>
                      </c:pt>
                      <c:pt idx="492">
                        <c:v>56.505600000000001</c:v>
                      </c:pt>
                      <c:pt idx="493">
                        <c:v>56.505600000000001</c:v>
                      </c:pt>
                      <c:pt idx="494">
                        <c:v>56.505600000000001</c:v>
                      </c:pt>
                      <c:pt idx="495">
                        <c:v>56.505600000000001</c:v>
                      </c:pt>
                      <c:pt idx="496">
                        <c:v>56.505600000000001</c:v>
                      </c:pt>
                      <c:pt idx="497">
                        <c:v>56.505600000000001</c:v>
                      </c:pt>
                      <c:pt idx="498">
                        <c:v>56.505600000000001</c:v>
                      </c:pt>
                      <c:pt idx="499">
                        <c:v>56.505600000000001</c:v>
                      </c:pt>
                      <c:pt idx="500">
                        <c:v>56.505600000000001</c:v>
                      </c:pt>
                      <c:pt idx="501">
                        <c:v>56.505600000000001</c:v>
                      </c:pt>
                      <c:pt idx="502">
                        <c:v>56.505600000000001</c:v>
                      </c:pt>
                      <c:pt idx="503">
                        <c:v>56.505600000000001</c:v>
                      </c:pt>
                      <c:pt idx="504">
                        <c:v>56.505600000000001</c:v>
                      </c:pt>
                      <c:pt idx="505">
                        <c:v>56.505600000000001</c:v>
                      </c:pt>
                      <c:pt idx="506">
                        <c:v>56.505600000000001</c:v>
                      </c:pt>
                      <c:pt idx="507">
                        <c:v>56.505600000000001</c:v>
                      </c:pt>
                      <c:pt idx="508">
                        <c:v>56.505600000000001</c:v>
                      </c:pt>
                      <c:pt idx="509">
                        <c:v>56.505600000000001</c:v>
                      </c:pt>
                      <c:pt idx="510">
                        <c:v>56.505600000000001</c:v>
                      </c:pt>
                      <c:pt idx="511">
                        <c:v>56.505600000000001</c:v>
                      </c:pt>
                      <c:pt idx="512">
                        <c:v>76.505600000000001</c:v>
                      </c:pt>
                      <c:pt idx="513">
                        <c:v>156.50954627600657</c:v>
                      </c:pt>
                      <c:pt idx="514">
                        <c:v>300.60425690016461</c:v>
                      </c:pt>
                      <c:pt idx="515">
                        <c:v>429.19319913138736</c:v>
                      </c:pt>
                      <c:pt idx="516">
                        <c:v>466.70351788462756</c:v>
                      </c:pt>
                      <c:pt idx="517">
                        <c:v>408.96078776039411</c:v>
                      </c:pt>
                      <c:pt idx="518">
                        <c:v>267.1392899670692</c:v>
                      </c:pt>
                      <c:pt idx="519">
                        <c:v>120.07629374207274</c:v>
                      </c:pt>
                      <c:pt idx="520">
                        <c:v>40.076293742072878</c:v>
                      </c:pt>
                      <c:pt idx="521">
                        <c:v>-0.33285615428984272</c:v>
                      </c:pt>
                      <c:pt idx="522">
                        <c:v>-20.989516481785721</c:v>
                      </c:pt>
                      <c:pt idx="523">
                        <c:v>-37.675379251730128</c:v>
                      </c:pt>
                      <c:pt idx="524">
                        <c:v>-86.493047640294463</c:v>
                      </c:pt>
                      <c:pt idx="525">
                        <c:v>-175.70202875767188</c:v>
                      </c:pt>
                      <c:pt idx="526">
                        <c:v>-257.25907141883005</c:v>
                      </c:pt>
                      <c:pt idx="527">
                        <c:v>-258.58265239143861</c:v>
                      </c:pt>
                      <c:pt idx="528">
                        <c:v>-167.24183833557854</c:v>
                      </c:pt>
                      <c:pt idx="529">
                        <c:v>-63.431259583894622</c:v>
                      </c:pt>
                      <c:pt idx="530">
                        <c:v>-23.478614895973656</c:v>
                      </c:pt>
                      <c:pt idx="531">
                        <c:v>16.505600000000001</c:v>
                      </c:pt>
                      <c:pt idx="532">
                        <c:v>56.505600000000001</c:v>
                      </c:pt>
                      <c:pt idx="533">
                        <c:v>64.505600000000001</c:v>
                      </c:pt>
                      <c:pt idx="534">
                        <c:v>104.50623140416106</c:v>
                      </c:pt>
                      <c:pt idx="535">
                        <c:v>176.52833054979791</c:v>
                      </c:pt>
                      <c:pt idx="536">
                        <c:v>216.66723946522973</c:v>
                      </c:pt>
                      <c:pt idx="537">
                        <c:v>256.93242921287219</c:v>
                      </c:pt>
                      <c:pt idx="538">
                        <c:v>369.56699039473108</c:v>
                      </c:pt>
                      <c:pt idx="539">
                        <c:v>483.17328258045143</c:v>
                      </c:pt>
                      <c:pt idx="540">
                        <c:v>466.08468716706955</c:v>
                      </c:pt>
                      <c:pt idx="541">
                        <c:v>292.92868935949508</c:v>
                      </c:pt>
                      <c:pt idx="542">
                        <c:v>121.98060869181036</c:v>
                      </c:pt>
                      <c:pt idx="543">
                        <c:v>57.980608691810446</c:v>
                      </c:pt>
                      <c:pt idx="544">
                        <c:v>29.826546076513395</c:v>
                      </c:pt>
                      <c:pt idx="545">
                        <c:v>-14.702728461489826</c:v>
                      </c:pt>
                      <c:pt idx="546">
                        <c:v>-75.644625618741514</c:v>
                      </c:pt>
                      <c:pt idx="547">
                        <c:v>-89.11706012231852</c:v>
                      </c:pt>
                      <c:pt idx="548">
                        <c:v>-54.091948146985317</c:v>
                      </c:pt>
                      <c:pt idx="549">
                        <c:v>-26.824534824847632</c:v>
                      </c:pt>
                      <c:pt idx="550">
                        <c:v>-11.300455711241753</c:v>
                      </c:pt>
                      <c:pt idx="551">
                        <c:v>-3.7508047291133266</c:v>
                      </c:pt>
                      <c:pt idx="552">
                        <c:v>15.916603129051765</c:v>
                      </c:pt>
                      <c:pt idx="553">
                        <c:v>19.733495922346208</c:v>
                      </c:pt>
                      <c:pt idx="554">
                        <c:v>19.468306174703699</c:v>
                      </c:pt>
                      <c:pt idx="555">
                        <c:v>35.297827051219251</c:v>
                      </c:pt>
                      <c:pt idx="556">
                        <c:v>51.214481701960118</c:v>
                      </c:pt>
                      <c:pt idx="557">
                        <c:v>67.21448170196021</c:v>
                      </c:pt>
                      <c:pt idx="558">
                        <c:v>87.297827051219272</c:v>
                      </c:pt>
                      <c:pt idx="559">
                        <c:v>107.51171521077612</c:v>
                      </c:pt>
                      <c:pt idx="560">
                        <c:v>167.82441812153789</c:v>
                      </c:pt>
                      <c:pt idx="561">
                        <c:v>160.80309457117099</c:v>
                      </c:pt>
                      <c:pt idx="562">
                        <c:v>81.067495063612171</c:v>
                      </c:pt>
                      <c:pt idx="563">
                        <c:v>61.067495063612178</c:v>
                      </c:pt>
                      <c:pt idx="564">
                        <c:v>-2.9325049363878009</c:v>
                      </c:pt>
                      <c:pt idx="565">
                        <c:v>-215.75080472911327</c:v>
                      </c:pt>
                      <c:pt idx="566">
                        <c:v>-365.88416153827308</c:v>
                      </c:pt>
                      <c:pt idx="567">
                        <c:v>-347.13071120323315</c:v>
                      </c:pt>
                      <c:pt idx="568">
                        <c:v>-135.49439999999998</c:v>
                      </c:pt>
                      <c:pt idx="569">
                        <c:v>56.505600000000001</c:v>
                      </c:pt>
                      <c:pt idx="570">
                        <c:v>56.505600000000001</c:v>
                      </c:pt>
                      <c:pt idx="571">
                        <c:v>56.505600000000001</c:v>
                      </c:pt>
                      <c:pt idx="572">
                        <c:v>56.505600000000001</c:v>
                      </c:pt>
                      <c:pt idx="573">
                        <c:v>56.505600000000001</c:v>
                      </c:pt>
                      <c:pt idx="574">
                        <c:v>56.505600000000001</c:v>
                      </c:pt>
                      <c:pt idx="575">
                        <c:v>56.505600000000001</c:v>
                      </c:pt>
                      <c:pt idx="576">
                        <c:v>56.505600000000001</c:v>
                      </c:pt>
                      <c:pt idx="577">
                        <c:v>56.505600000000001</c:v>
                      </c:pt>
                      <c:pt idx="578">
                        <c:v>56.505600000000001</c:v>
                      </c:pt>
                      <c:pt idx="579">
                        <c:v>56.505600000000001</c:v>
                      </c:pt>
                      <c:pt idx="580">
                        <c:v>56.505600000000001</c:v>
                      </c:pt>
                      <c:pt idx="581">
                        <c:v>56.505600000000001</c:v>
                      </c:pt>
                      <c:pt idx="582">
                        <c:v>56.505600000000001</c:v>
                      </c:pt>
                      <c:pt idx="583">
                        <c:v>56.505600000000001</c:v>
                      </c:pt>
                      <c:pt idx="584">
                        <c:v>56.505600000000001</c:v>
                      </c:pt>
                      <c:pt idx="585">
                        <c:v>56.505600000000001</c:v>
                      </c:pt>
                      <c:pt idx="586">
                        <c:v>56.505600000000001</c:v>
                      </c:pt>
                      <c:pt idx="587">
                        <c:v>56.505600000000001</c:v>
                      </c:pt>
                      <c:pt idx="588">
                        <c:v>56.505600000000001</c:v>
                      </c:pt>
                      <c:pt idx="589">
                        <c:v>56.505600000000001</c:v>
                      </c:pt>
                      <c:pt idx="590">
                        <c:v>56.505600000000001</c:v>
                      </c:pt>
                      <c:pt idx="591">
                        <c:v>56.505600000000001</c:v>
                      </c:pt>
                      <c:pt idx="592">
                        <c:v>56.505600000000001</c:v>
                      </c:pt>
                      <c:pt idx="593">
                        <c:v>56.505600000000001</c:v>
                      </c:pt>
                      <c:pt idx="594">
                        <c:v>56.505600000000001</c:v>
                      </c:pt>
                      <c:pt idx="595">
                        <c:v>56.505600000000001</c:v>
                      </c:pt>
                      <c:pt idx="596">
                        <c:v>56.505600000000001</c:v>
                      </c:pt>
                      <c:pt idx="597">
                        <c:v>56.505600000000001</c:v>
                      </c:pt>
                      <c:pt idx="598">
                        <c:v>56.505600000000001</c:v>
                      </c:pt>
                      <c:pt idx="599">
                        <c:v>56.505600000000001</c:v>
                      </c:pt>
                      <c:pt idx="600">
                        <c:v>56.505600000000001</c:v>
                      </c:pt>
                      <c:pt idx="601">
                        <c:v>96.505600000000001</c:v>
                      </c:pt>
                      <c:pt idx="602">
                        <c:v>140.52138510402634</c:v>
                      </c:pt>
                      <c:pt idx="603">
                        <c:v>208.57521230875616</c:v>
                      </c:pt>
                      <c:pt idx="604">
                        <c:v>336.86928879676685</c:v>
                      </c:pt>
                      <c:pt idx="605">
                        <c:v>433.81276446442115</c:v>
                      </c:pt>
                      <c:pt idx="606">
                        <c:v>487.68850837587115</c:v>
                      </c:pt>
                      <c:pt idx="607">
                        <c:v>514.69399218248623</c:v>
                      </c:pt>
                      <c:pt idx="608">
                        <c:v>494.76986389312736</c:v>
                      </c:pt>
                      <c:pt idx="609">
                        <c:v>443.18969302050243</c:v>
                      </c:pt>
                      <c:pt idx="610">
                        <c:v>407.62199238005832</c:v>
                      </c:pt>
                      <c:pt idx="611">
                        <c:v>404.26912700541288</c:v>
                      </c:pt>
                      <c:pt idx="612">
                        <c:v>389.55666330111592</c:v>
                      </c:pt>
                      <c:pt idx="613">
                        <c:v>306.49029756454831</c:v>
                      </c:pt>
                      <c:pt idx="614">
                        <c:v>185.33051133200783</c:v>
                      </c:pt>
                      <c:pt idx="615">
                        <c:v>101.94297336822976</c:v>
                      </c:pt>
                      <c:pt idx="616">
                        <c:v>81.636110945957441</c:v>
                      </c:pt>
                      <c:pt idx="617">
                        <c:v>81.483153287942486</c:v>
                      </c:pt>
                      <c:pt idx="618">
                        <c:v>69.178185078153433</c:v>
                      </c:pt>
                      <c:pt idx="619">
                        <c:v>44.572037083541922</c:v>
                      </c:pt>
                      <c:pt idx="620">
                        <c:v>15.374894794184485</c:v>
                      </c:pt>
                      <c:pt idx="621">
                        <c:v>5.7618150137327291</c:v>
                      </c:pt>
                      <c:pt idx="622">
                        <c:v>28.328527568141148</c:v>
                      </c:pt>
                      <c:pt idx="623">
                        <c:v>63.623722673365009</c:v>
                      </c:pt>
                      <c:pt idx="624">
                        <c:v>91.483708800651499</c:v>
                      </c:pt>
                      <c:pt idx="625">
                        <c:v>119.7640522481594</c:v>
                      </c:pt>
                      <c:pt idx="626">
                        <c:v>136.61265944061537</c:v>
                      </c:pt>
                      <c:pt idx="627">
                        <c:v>125.4726319079702</c:v>
                      </c:pt>
                      <c:pt idx="628">
                        <c:v>101.90688011973472</c:v>
                      </c:pt>
                      <c:pt idx="629">
                        <c:v>89.906880119734836</c:v>
                      </c:pt>
                      <c:pt idx="630">
                        <c:v>93.906880119734893</c:v>
                      </c:pt>
                      <c:pt idx="631">
                        <c:v>118.05226092781756</c:v>
                      </c:pt>
                      <c:pt idx="632">
                        <c:v>154.9311755200041</c:v>
                      </c:pt>
                      <c:pt idx="633">
                        <c:v>180.42128934009034</c:v>
                      </c:pt>
                      <c:pt idx="634">
                        <c:v>198.25109859882357</c:v>
                      </c:pt>
                      <c:pt idx="635">
                        <c:v>204.44333384600196</c:v>
                      </c:pt>
                      <c:pt idx="636">
                        <c:v>190.53438657637125</c:v>
                      </c:pt>
                      <c:pt idx="637">
                        <c:v>156.17919441591562</c:v>
                      </c:pt>
                      <c:pt idx="638">
                        <c:v>116.84595720998821</c:v>
                      </c:pt>
                      <c:pt idx="639">
                        <c:v>96.845957209988214</c:v>
                      </c:pt>
                      <c:pt idx="640">
                        <c:v>88.678792958349447</c:v>
                      </c:pt>
                      <c:pt idx="641">
                        <c:v>88.345411561313171</c:v>
                      </c:pt>
                      <c:pt idx="642">
                        <c:v>116.17919441591563</c:v>
                      </c:pt>
                      <c:pt idx="643">
                        <c:v>169.01343716370758</c:v>
                      </c:pt>
                      <c:pt idx="644">
                        <c:v>187.04782137062244</c:v>
                      </c:pt>
                      <c:pt idx="645">
                        <c:v>152.6034433724183</c:v>
                      </c:pt>
                      <c:pt idx="646">
                        <c:v>133.12766667713277</c:v>
                      </c:pt>
                      <c:pt idx="647">
                        <c:v>137.83105091254652</c:v>
                      </c:pt>
                      <c:pt idx="648">
                        <c:v>138.53948638124891</c:v>
                      </c:pt>
                      <c:pt idx="649">
                        <c:v>131.25297308323937</c:v>
                      </c:pt>
                      <c:pt idx="650">
                        <c:v>111.61161064671751</c:v>
                      </c:pt>
                      <c:pt idx="651">
                        <c:v>71.43213401393831</c:v>
                      </c:pt>
                      <c:pt idx="652">
                        <c:v>2.0076862266015922</c:v>
                      </c:pt>
                      <c:pt idx="653">
                        <c:v>-53.123447008063295</c:v>
                      </c:pt>
                      <c:pt idx="654">
                        <c:v>-64.647155779863255</c:v>
                      </c:pt>
                      <c:pt idx="655">
                        <c:v>-99.873631042846981</c:v>
                      </c:pt>
                      <c:pt idx="656">
                        <c:v>-184.32771384595927</c:v>
                      </c:pt>
                      <c:pt idx="657">
                        <c:v>-234.03560746188376</c:v>
                      </c:pt>
                      <c:pt idx="658">
                        <c:v>-187.23837774896543</c:v>
                      </c:pt>
                      <c:pt idx="659">
                        <c:v>-118.46469516090914</c:v>
                      </c:pt>
                      <c:pt idx="660">
                        <c:v>-144.9233829640516</c:v>
                      </c:pt>
                      <c:pt idx="661">
                        <c:v>-260.32491503068741</c:v>
                      </c:pt>
                      <c:pt idx="662">
                        <c:v>-344.82366967819434</c:v>
                      </c:pt>
                      <c:pt idx="663">
                        <c:v>-360.73064077575361</c:v>
                      </c:pt>
                      <c:pt idx="664">
                        <c:v>-243.75080472911327</c:v>
                      </c:pt>
                      <c:pt idx="665">
                        <c:v>-76.785518298039847</c:v>
                      </c:pt>
                      <c:pt idx="666">
                        <c:v>34.778654979792933</c:v>
                      </c:pt>
                      <c:pt idx="667">
                        <c:v>138.97202250411559</c:v>
                      </c:pt>
                      <c:pt idx="668">
                        <c:v>319.59948038916258</c:v>
                      </c:pt>
                      <c:pt idx="669">
                        <c:v>430.20402255350865</c:v>
                      </c:pt>
                      <c:pt idx="670">
                        <c:v>425.00177439113708</c:v>
                      </c:pt>
                      <c:pt idx="671">
                        <c:v>420.88112155665033</c:v>
                      </c:pt>
                      <c:pt idx="672">
                        <c:v>312.66954652297181</c:v>
                      </c:pt>
                      <c:pt idx="673">
                        <c:v>234.75318025444872</c:v>
                      </c:pt>
                      <c:pt idx="674">
                        <c:v>236.96309481813626</c:v>
                      </c:pt>
                      <c:pt idx="675">
                        <c:v>239.29929021403456</c:v>
                      </c:pt>
                      <c:pt idx="676">
                        <c:v>173.76176644214343</c:v>
                      </c:pt>
                      <c:pt idx="677">
                        <c:v>102.14202959813807</c:v>
                      </c:pt>
                      <c:pt idx="678">
                        <c:v>30.397116879203836</c:v>
                      </c:pt>
                      <c:pt idx="679">
                        <c:v>-111.48525677593717</c:v>
                      </c:pt>
                      <c:pt idx="680">
                        <c:v>-211.37644276947023</c:v>
                      </c:pt>
                      <c:pt idx="681">
                        <c:v>-271.53187140440428</c:v>
                      </c:pt>
                      <c:pt idx="682">
                        <c:v>-291.90166175201585</c:v>
                      </c:pt>
                      <c:pt idx="683">
                        <c:v>-175.28867152294754</c:v>
                      </c:pt>
                      <c:pt idx="684">
                        <c:v>-92.466713836433371</c:v>
                      </c:pt>
                      <c:pt idx="685">
                        <c:v>-25.8558029907513</c:v>
                      </c:pt>
                      <c:pt idx="686">
                        <c:v>158.1441970092489</c:v>
                      </c:pt>
                      <c:pt idx="687">
                        <c:v>263.66714384571009</c:v>
                      </c:pt>
                      <c:pt idx="688">
                        <c:v>249.52220927088541</c:v>
                      </c:pt>
                      <c:pt idx="689">
                        <c:v>247.09440563190896</c:v>
                      </c:pt>
                      <c:pt idx="690">
                        <c:v>245.23723350348465</c:v>
                      </c:pt>
                      <c:pt idx="691">
                        <c:v>170.99774615554225</c:v>
                      </c:pt>
                      <c:pt idx="692">
                        <c:v>103.57737517538945</c:v>
                      </c:pt>
                      <c:pt idx="693">
                        <c:v>107.77311046531612</c:v>
                      </c:pt>
                      <c:pt idx="694">
                        <c:v>136.46812859559583</c:v>
                      </c:pt>
                      <c:pt idx="695">
                        <c:v>129.38445388432487</c:v>
                      </c:pt>
                      <c:pt idx="696">
                        <c:v>61.904573061992522</c:v>
                      </c:pt>
                      <c:pt idx="697">
                        <c:v>-122.92382919730967</c:v>
                      </c:pt>
                      <c:pt idx="698">
                        <c:v>-194.85226803634467</c:v>
                      </c:pt>
                      <c:pt idx="699">
                        <c:v>-140.98720335590718</c:v>
                      </c:pt>
                      <c:pt idx="700">
                        <c:v>-95.071310640504862</c:v>
                      </c:pt>
                      <c:pt idx="701">
                        <c:v>-11.992687162522401</c:v>
                      </c:pt>
                      <c:pt idx="702">
                        <c:v>31.600057153598094</c:v>
                      </c:pt>
                      <c:pt idx="703">
                        <c:v>55.466830875615848</c:v>
                      </c:pt>
                      <c:pt idx="704">
                        <c:v>59.466830875615763</c:v>
                      </c:pt>
                      <c:pt idx="705">
                        <c:v>19.400691289745396</c:v>
                      </c:pt>
                      <c:pt idx="706">
                        <c:v>-57.243340954529195</c:v>
                      </c:pt>
                      <c:pt idx="707">
                        <c:v>-130.43669481892044</c:v>
                      </c:pt>
                      <c:pt idx="708">
                        <c:v>-143.89523843095418</c:v>
                      </c:pt>
                      <c:pt idx="709">
                        <c:v>-64.908168556324469</c:v>
                      </c:pt>
                      <c:pt idx="710">
                        <c:v>74.778654979792861</c:v>
                      </c:pt>
                      <c:pt idx="711">
                        <c:v>263.25599652554951</c:v>
                      </c:pt>
                      <c:pt idx="712">
                        <c:v>377.12132226834211</c:v>
                      </c:pt>
                      <c:pt idx="713">
                        <c:v>251.53328616356669</c:v>
                      </c:pt>
                      <c:pt idx="714">
                        <c:v>68.007312837477599</c:v>
                      </c:pt>
                      <c:pt idx="715">
                        <c:v>-68.399942846401899</c:v>
                      </c:pt>
                      <c:pt idx="716">
                        <c:v>-230.09194814698517</c:v>
                      </c:pt>
                      <c:pt idx="717">
                        <c:v>-200.44456005107091</c:v>
                      </c:pt>
                      <c:pt idx="718">
                        <c:v>-17.221345020207096</c:v>
                      </c:pt>
                      <c:pt idx="719">
                        <c:v>98.778654979792918</c:v>
                      </c:pt>
                      <c:pt idx="720">
                        <c:v>219.17328258045143</c:v>
                      </c:pt>
                      <c:pt idx="721">
                        <c:v>280.54658663074298</c:v>
                      </c:pt>
                      <c:pt idx="722">
                        <c:v>245.90805185301483</c:v>
                      </c:pt>
                      <c:pt idx="723">
                        <c:v>223.20416674461751</c:v>
                      </c:pt>
                      <c:pt idx="724">
                        <c:v>200.49680891333443</c:v>
                      </c:pt>
                      <c:pt idx="725">
                        <c:v>229.59781991917174</c:v>
                      </c:pt>
                      <c:pt idx="726">
                        <c:v>303.67450820487687</c:v>
                      </c:pt>
                      <c:pt idx="727">
                        <c:v>398.61764085058775</c:v>
                      </c:pt>
                      <c:pt idx="728">
                        <c:v>391.62199238005837</c:v>
                      </c:pt>
                      <c:pt idx="729">
                        <c:v>295.05998803699549</c:v>
                      </c:pt>
                      <c:pt idx="730">
                        <c:v>234.01495951072621</c:v>
                      </c:pt>
                      <c:pt idx="731">
                        <c:v>151.82266962382229</c:v>
                      </c:pt>
                      <c:pt idx="732">
                        <c:v>100.21808647968221</c:v>
                      </c:pt>
                      <c:pt idx="733">
                        <c:v>96.350523502463432</c:v>
                      </c:pt>
                      <c:pt idx="734">
                        <c:v>100.61634465426677</c:v>
                      </c:pt>
                      <c:pt idx="735">
                        <c:v>104.8834286143925</c:v>
                      </c:pt>
                      <c:pt idx="736">
                        <c:v>113.28642232018507</c:v>
                      </c:pt>
                      <c:pt idx="737">
                        <c:v>125.82816709036892</c:v>
                      </c:pt>
                      <c:pt idx="738">
                        <c:v>122.65025530806065</c:v>
                      </c:pt>
                      <c:pt idx="739">
                        <c:v>103.06556139499364</c:v>
                      </c:pt>
                      <c:pt idx="740">
                        <c:v>139.20462816146565</c:v>
                      </c:pt>
                      <c:pt idx="741">
                        <c:v>180.89805412141135</c:v>
                      </c:pt>
                      <c:pt idx="742">
                        <c:v>166.4902975645486</c:v>
                      </c:pt>
                      <c:pt idx="743">
                        <c:v>127.67228615404062</c:v>
                      </c:pt>
                      <c:pt idx="744">
                        <c:v>99.821455387089415</c:v>
                      </c:pt>
                      <c:pt idx="745">
                        <c:v>95.970940322219079</c:v>
                      </c:pt>
                      <c:pt idx="746">
                        <c:v>95.970940322219079</c:v>
                      </c:pt>
                      <c:pt idx="747">
                        <c:v>112.12074095942899</c:v>
                      </c:pt>
                      <c:pt idx="748">
                        <c:v>136.72310052907417</c:v>
                      </c:pt>
                      <c:pt idx="749">
                        <c:v>153.78938430605336</c:v>
                      </c:pt>
                      <c:pt idx="750">
                        <c:v>143.02693646171824</c:v>
                      </c:pt>
                      <c:pt idx="751">
                        <c:v>111.65328938948349</c:v>
                      </c:pt>
                      <c:pt idx="752">
                        <c:v>91.653289389483774</c:v>
                      </c:pt>
                      <c:pt idx="753">
                        <c:v>75.496227604421478</c:v>
                      </c:pt>
                      <c:pt idx="754">
                        <c:v>46.871137484978313</c:v>
                      </c:pt>
                      <c:pt idx="755">
                        <c:v>25.636110945957782</c:v>
                      </c:pt>
                      <c:pt idx="756">
                        <c:v>4.2708572987193634</c:v>
                      </c:pt>
                      <c:pt idx="757">
                        <c:v>-65.656030349775733</c:v>
                      </c:pt>
                      <c:pt idx="758">
                        <c:v>-193.34974469193929</c:v>
                      </c:pt>
                      <c:pt idx="759">
                        <c:v>-303.11446468235863</c:v>
                      </c:pt>
                      <c:pt idx="760">
                        <c:v>-337.13932318713182</c:v>
                      </c:pt>
                      <c:pt idx="761">
                        <c:v>-346.21912751384832</c:v>
                      </c:pt>
                      <c:pt idx="762">
                        <c:v>-358.62806491944525</c:v>
                      </c:pt>
                      <c:pt idx="763">
                        <c:v>-314.15019518084239</c:v>
                      </c:pt>
                      <c:pt idx="764">
                        <c:v>-196.26650407765371</c:v>
                      </c:pt>
                      <c:pt idx="765">
                        <c:v>-1.2213450202070746</c:v>
                      </c:pt>
                      <c:pt idx="766">
                        <c:v>219.09183144367552</c:v>
                      </c:pt>
                      <c:pt idx="767">
                        <c:v>312.54658663074298</c:v>
                      </c:pt>
                      <c:pt idx="768">
                        <c:v>318.26416379984892</c:v>
                      </c:pt>
                      <c:pt idx="769">
                        <c:v>324.42593379625623</c:v>
                      </c:pt>
                      <c:pt idx="770">
                        <c:v>374.85052577470208</c:v>
                      </c:pt>
                      <c:pt idx="771">
                        <c:v>458.80706209890388</c:v>
                      </c:pt>
                      <c:pt idx="772">
                        <c:v>468.17526027618158</c:v>
                      </c:pt>
                      <c:pt idx="773">
                        <c:v>449.6356434609732</c:v>
                      </c:pt>
                      <c:pt idx="774">
                        <c:v>391.76405224815926</c:v>
                      </c:pt>
                      <c:pt idx="775">
                        <c:v>348.12074095942887</c:v>
                      </c:pt>
                      <c:pt idx="776">
                        <c:v>361.40180536248124</c:v>
                      </c:pt>
                      <c:pt idx="777">
                        <c:v>318.70560031533131</c:v>
                      </c:pt>
                      <c:pt idx="778">
                        <c:v>266.53948638124871</c:v>
                      </c:pt>
                      <c:pt idx="779">
                        <c:v>249.78995500235263</c:v>
                      </c:pt>
                      <c:pt idx="780">
                        <c:v>232.95376340235185</c:v>
                      </c:pt>
                      <c:pt idx="781">
                        <c:v>207.43470820217189</c:v>
                      </c:pt>
                      <c:pt idx="782">
                        <c:v>185.37943301821659</c:v>
                      </c:pt>
                      <c:pt idx="783">
                        <c:v>166.75952466323946</c:v>
                      </c:pt>
                      <c:pt idx="784">
                        <c:v>151.7547754721005</c:v>
                      </c:pt>
                      <c:pt idx="785">
                        <c:v>148.35571438238321</c:v>
                      </c:pt>
                      <c:pt idx="786">
                        <c:v>165.16138609188755</c:v>
                      </c:pt>
                      <c:pt idx="787">
                        <c:v>170.58346611362057</c:v>
                      </c:pt>
                      <c:pt idx="788">
                        <c:v>147.60870862013098</c:v>
                      </c:pt>
                      <c:pt idx="789">
                        <c:v>127.81470422767471</c:v>
                      </c:pt>
                      <c:pt idx="790">
                        <c:v>127.81470422767528</c:v>
                      </c:pt>
                      <c:pt idx="791">
                        <c:v>140.02101553729943</c:v>
                      </c:pt>
                      <c:pt idx="792">
                        <c:v>148.64184367865488</c:v>
                      </c:pt>
                      <c:pt idx="793">
                        <c:v>121.26551313873549</c:v>
                      </c:pt>
                      <c:pt idx="794">
                        <c:v>24.434585262789284</c:v>
                      </c:pt>
                      <c:pt idx="795">
                        <c:v>-115.8449142897913</c:v>
                      </c:pt>
                      <c:pt idx="796">
                        <c:v>-243.2348685907628</c:v>
                      </c:pt>
                      <c:pt idx="797">
                        <c:v>-312.43647928083732</c:v>
                      </c:pt>
                      <c:pt idx="798">
                        <c:v>-293.12886251502169</c:v>
                      </c:pt>
                      <c:pt idx="799">
                        <c:v>-191.67147243185886</c:v>
                      </c:pt>
                      <c:pt idx="800">
                        <c:v>-55.250271216710601</c:v>
                      </c:pt>
                      <c:pt idx="801">
                        <c:v>43.560636896985216</c:v>
                      </c:pt>
                      <c:pt idx="802">
                        <c:v>111.4300940866875</c:v>
                      </c:pt>
                      <c:pt idx="803">
                        <c:v>220.48327622732501</c:v>
                      </c:pt>
                      <c:pt idx="804">
                        <c:v>340.04565850398899</c:v>
                      </c:pt>
                      <c:pt idx="805">
                        <c:v>361.48315328794217</c:v>
                      </c:pt>
                      <c:pt idx="806">
                        <c:v>270.20921343342866</c:v>
                      </c:pt>
                      <c:pt idx="807">
                        <c:v>164.34541156131311</c:v>
                      </c:pt>
                      <c:pt idx="808">
                        <c:v>92.845957209988157</c:v>
                      </c:pt>
                      <c:pt idx="809">
                        <c:v>32.013292972598734</c:v>
                      </c:pt>
                      <c:pt idx="810">
                        <c:v>-13.952899584921909</c:v>
                      </c:pt>
                      <c:pt idx="811">
                        <c:v>-60.503772395578437</c:v>
                      </c:pt>
                      <c:pt idx="812">
                        <c:v>-148.02905967778094</c:v>
                      </c:pt>
                      <c:pt idx="813">
                        <c:v>-221.34974469193907</c:v>
                      </c:pt>
                      <c:pt idx="814">
                        <c:v>-246.61565539512634</c:v>
                      </c:pt>
                      <c:pt idx="815">
                        <c:v>-267.60122265080543</c:v>
                      </c:pt>
                      <c:pt idx="816">
                        <c:v>-296.22688953468395</c:v>
                      </c:pt>
                      <c:pt idx="817">
                        <c:v>-300.57600139602118</c:v>
                      </c:pt>
                      <c:pt idx="818">
                        <c:v>-267.92370625792728</c:v>
                      </c:pt>
                      <c:pt idx="819">
                        <c:v>-134.38002629546588</c:v>
                      </c:pt>
                      <c:pt idx="820">
                        <c:v>61.067495063612178</c:v>
                      </c:pt>
                      <c:pt idx="821">
                        <c:v>237.619973704534</c:v>
                      </c:pt>
                      <c:pt idx="822">
                        <c:v>335.73454623990256</c:v>
                      </c:pt>
                      <c:pt idx="823">
                        <c:v>326.21407038036</c:v>
                      </c:pt>
                      <c:pt idx="824">
                        <c:v>308.79288282514307</c:v>
                      </c:pt>
                      <c:pt idx="825">
                        <c:v>275.47998108354693</c:v>
                      </c:pt>
                      <c:pt idx="826">
                        <c:v>245.69557828468399</c:v>
                      </c:pt>
                      <c:pt idx="827">
                        <c:v>239.95300601149086</c:v>
                      </c:pt>
                      <c:pt idx="828">
                        <c:v>230.23237503289414</c:v>
                      </c:pt>
                      <c:pt idx="829">
                        <c:v>252.39177726369738</c:v>
                      </c:pt>
                      <c:pt idx="830">
                        <c:v>287.56063689698527</c:v>
                      </c:pt>
                      <c:pt idx="831">
                        <c:v>283.06556139499367</c:v>
                      </c:pt>
                      <c:pt idx="832">
                        <c:v>238.3439696502243</c:v>
                      </c:pt>
                      <c:pt idx="833">
                        <c:v>168.42128934009074</c:v>
                      </c:pt>
                      <c:pt idx="834">
                        <c:v>133.17818507815349</c:v>
                      </c:pt>
                      <c:pt idx="835">
                        <c:v>137.94297336822942</c:v>
                      </c:pt>
                      <c:pt idx="836">
                        <c:v>138.87113748497819</c:v>
                      </c:pt>
                      <c:pt idx="837">
                        <c:v>131.65328938948377</c:v>
                      </c:pt>
                      <c:pt idx="838">
                        <c:v>140.28469355053721</c:v>
                      </c:pt>
                      <c:pt idx="839">
                        <c:v>161.40180536248099</c:v>
                      </c:pt>
                      <c:pt idx="840">
                        <c:v>162.86082252763583</c:v>
                      </c:pt>
                      <c:pt idx="841">
                        <c:v>160.01329297259883</c:v>
                      </c:pt>
                      <c:pt idx="842">
                        <c:v>181.34934417738825</c:v>
                      </c:pt>
                      <c:pt idx="843">
                        <c:v>199.39130523423574</c:v>
                      </c:pt>
                      <c:pt idx="844">
                        <c:v>185.47872739067873</c:v>
                      </c:pt>
                      <c:pt idx="845">
                        <c:v>150.89559832808274</c:v>
                      </c:pt>
                      <c:pt idx="846">
                        <c:v>127.43213401393825</c:v>
                      </c:pt>
                      <c:pt idx="847">
                        <c:v>123.79140298157797</c:v>
                      </c:pt>
                      <c:pt idx="848">
                        <c:v>136.15193475753946</c:v>
                      </c:pt>
                      <c:pt idx="849">
                        <c:v>169.05878898385257</c:v>
                      </c:pt>
                      <c:pt idx="850">
                        <c:v>206.89617509251846</c:v>
                      </c:pt>
                      <c:pt idx="851">
                        <c:v>209.5215535941793</c:v>
                      </c:pt>
                      <c:pt idx="852">
                        <c:v>179.43470820217178</c:v>
                      </c:pt>
                      <c:pt idx="853">
                        <c:v>164.59775466683226</c:v>
                      </c:pt>
                      <c:pt idx="854">
                        <c:v>165.77216640639193</c:v>
                      </c:pt>
                      <c:pt idx="855">
                        <c:v>158.95794342085071</c:v>
                      </c:pt>
                      <c:pt idx="856">
                        <c:v>139.75477547210033</c:v>
                      </c:pt>
                      <c:pt idx="857">
                        <c:v>127.95477274011418</c:v>
                      </c:pt>
                      <c:pt idx="858">
                        <c:v>164.15508571020837</c:v>
                      </c:pt>
                      <c:pt idx="859">
                        <c:v>214.17557902557971</c:v>
                      </c:pt>
                      <c:pt idx="860">
                        <c:v>216.84941779660139</c:v>
                      </c:pt>
                      <c:pt idx="861">
                        <c:v>190.94252259049449</c:v>
                      </c:pt>
                      <c:pt idx="862">
                        <c:v>208.21353916669506</c:v>
                      </c:pt>
                      <c:pt idx="863">
                        <c:v>279.22344280243703</c:v>
                      </c:pt>
                      <c:pt idx="864">
                        <c:v>276.30261572499279</c:v>
                      </c:pt>
                      <c:pt idx="865">
                        <c:v>207.01891642584545</c:v>
                      </c:pt>
                      <c:pt idx="866">
                        <c:v>184.16412572295661</c:v>
                      </c:pt>
                      <c:pt idx="867">
                        <c:v>213.54879504814673</c:v>
                      </c:pt>
                      <c:pt idx="868">
                        <c:v>248.35222952322451</c:v>
                      </c:pt>
                      <c:pt idx="869">
                        <c:v>227.68036085613821</c:v>
                      </c:pt>
                      <c:pt idx="870">
                        <c:v>169.1256449807899</c:v>
                      </c:pt>
                      <c:pt idx="871">
                        <c:v>132.88397503814696</c:v>
                      </c:pt>
                      <c:pt idx="872">
                        <c:v>120.1608594226999</c:v>
                      </c:pt>
                      <c:pt idx="873">
                        <c:v>115.20112509789868</c:v>
                      </c:pt>
                      <c:pt idx="874">
                        <c:v>106.24644200638554</c:v>
                      </c:pt>
                      <c:pt idx="875">
                        <c:v>84.82388843153177</c:v>
                      </c:pt>
                      <c:pt idx="876">
                        <c:v>58.711367959686982</c:v>
                      </c:pt>
                      <c:pt idx="877">
                        <c:v>35.934452459372721</c:v>
                      </c:pt>
                      <c:pt idx="878">
                        <c:v>44.752175487663067</c:v>
                      </c:pt>
                      <c:pt idx="879">
                        <c:v>82.739101171183961</c:v>
                      </c:pt>
                      <c:pt idx="880">
                        <c:v>117.8526097290644</c:v>
                      </c:pt>
                      <c:pt idx="881">
                        <c:v>93.852609729064625</c:v>
                      </c:pt>
                      <c:pt idx="882">
                        <c:v>51.658480269403412</c:v>
                      </c:pt>
                      <c:pt idx="883">
                        <c:v>89.495921017794842</c:v>
                      </c:pt>
                      <c:pt idx="884">
                        <c:v>129.49592101779484</c:v>
                      </c:pt>
                      <c:pt idx="885">
                        <c:v>133.49592101779461</c:v>
                      </c:pt>
                      <c:pt idx="886">
                        <c:v>145.71075628359355</c:v>
                      </c:pt>
                      <c:pt idx="887">
                        <c:v>150.35715629347197</c:v>
                      </c:pt>
                      <c:pt idx="888">
                        <c:v>142.78966814379353</c:v>
                      </c:pt>
                      <c:pt idx="889">
                        <c:v>127.00639762207555</c:v>
                      </c:pt>
                      <c:pt idx="890">
                        <c:v>106.5732543675922</c:v>
                      </c:pt>
                      <c:pt idx="891">
                        <c:v>81.710756283593213</c:v>
                      </c:pt>
                      <c:pt idx="892">
                        <c:v>52.000913815460549</c:v>
                      </c:pt>
                      <c:pt idx="893">
                        <c:v>25.682871289192235</c:v>
                      </c:pt>
                      <c:pt idx="894">
                        <c:v>18.787883210761464</c:v>
                      </c:pt>
                      <c:pt idx="895">
                        <c:v>32.355714382383283</c:v>
                      </c:pt>
                      <c:pt idx="896">
                        <c:v>58.363634254259047</c:v>
                      </c:pt>
                      <c:pt idx="897">
                        <c:v>89.379433018216645</c:v>
                      </c:pt>
                      <c:pt idx="898">
                        <c:v>108.98796243836343</c:v>
                      </c:pt>
                      <c:pt idx="899">
                        <c:v>112.98796243836348</c:v>
                      </c:pt>
                      <c:pt idx="900">
                        <c:v>100.79270070155776</c:v>
                      </c:pt>
                      <c:pt idx="901">
                        <c:v>80.208809703623473</c:v>
                      </c:pt>
                      <c:pt idx="902">
                        <c:v>43.049551663929122</c:v>
                      </c:pt>
                      <c:pt idx="903">
                        <c:v>-139.23486859076274</c:v>
                      </c:pt>
                      <c:pt idx="904">
                        <c:v>-312.43647928083732</c:v>
                      </c:pt>
                      <c:pt idx="905">
                        <c:v>-293.12886251502169</c:v>
                      </c:pt>
                      <c:pt idx="906">
                        <c:v>-191.67147243185886</c:v>
                      </c:pt>
                      <c:pt idx="907">
                        <c:v>-55.250271216710601</c:v>
                      </c:pt>
                      <c:pt idx="908">
                        <c:v>43.560636896985216</c:v>
                      </c:pt>
                      <c:pt idx="909">
                        <c:v>111.4300940866875</c:v>
                      </c:pt>
                      <c:pt idx="910">
                        <c:v>220.48327622732501</c:v>
                      </c:pt>
                      <c:pt idx="911">
                        <c:v>340.04565850398899</c:v>
                      </c:pt>
                      <c:pt idx="912">
                        <c:v>361.48315328794217</c:v>
                      </c:pt>
                      <c:pt idx="913">
                        <c:v>270.20921343342866</c:v>
                      </c:pt>
                      <c:pt idx="914">
                        <c:v>204.34541156131311</c:v>
                      </c:pt>
                      <c:pt idx="915">
                        <c:v>274.53496334080648</c:v>
                      </c:pt>
                      <c:pt idx="916">
                        <c:v>271.79140298157779</c:v>
                      </c:pt>
                      <c:pt idx="917">
                        <c:v>197.78995500235274</c:v>
                      </c:pt>
                      <c:pt idx="918">
                        <c:v>147.82670697487117</c:v>
                      </c:pt>
                      <c:pt idx="919">
                        <c:v>107.45354711568851</c:v>
                      </c:pt>
                      <c:pt idx="920">
                        <c:v>131.63996919423963</c:v>
                      </c:pt>
                      <c:pt idx="921">
                        <c:v>168.38881452924915</c:v>
                      </c:pt>
                      <c:pt idx="922">
                        <c:v>226.28302701240986</c:v>
                      </c:pt>
                      <c:pt idx="923">
                        <c:v>253.77216640639205</c:v>
                      </c:pt>
                      <c:pt idx="924">
                        <c:v>232.95949461139048</c:v>
                      </c:pt>
                      <c:pt idx="925">
                        <c:v>131.40302871466781</c:v>
                      </c:pt>
                      <c:pt idx="926">
                        <c:v>25.363593274465217</c:v>
                      </c:pt>
                      <c:pt idx="927">
                        <c:v>34.561421607709306</c:v>
                      </c:pt>
                      <c:pt idx="928">
                        <c:v>61.183539877249643</c:v>
                      </c:pt>
                      <c:pt idx="929">
                        <c:v>71.821127548736442</c:v>
                      </c:pt>
                      <c:pt idx="930">
                        <c:v>83.049551663929122</c:v>
                      </c:pt>
                      <c:pt idx="931">
                        <c:v>86.283027012410145</c:v>
                      </c:pt>
                      <c:pt idx="932">
                        <c:v>85.711448395616088</c:v>
                      </c:pt>
                      <c:pt idx="933">
                        <c:v>80.953763402351711</c:v>
                      </c:pt>
                      <c:pt idx="934">
                        <c:v>64.201129642376173</c:v>
                      </c:pt>
                      <c:pt idx="935">
                        <c:v>34.711015822289596</c:v>
                      </c:pt>
                      <c:pt idx="936">
                        <c:v>28.6951001870857</c:v>
                      </c:pt>
                      <c:pt idx="937">
                        <c:v>47.07412785462089</c:v>
                      </c:pt>
                      <c:pt idx="938">
                        <c:v>62.007686226601308</c:v>
                      </c:pt>
                      <c:pt idx="939">
                        <c:v>65.127666677132922</c:v>
                      </c:pt>
                      <c:pt idx="940">
                        <c:v>60.255539679677582</c:v>
                      </c:pt>
                      <c:pt idx="941">
                        <c:v>67.219405451388752</c:v>
                      </c:pt>
                      <c:pt idx="942">
                        <c:v>86.705600315331409</c:v>
                      </c:pt>
                      <c:pt idx="943">
                        <c:v>94.534963340806513</c:v>
                      </c:pt>
                      <c:pt idx="944">
                        <c:v>98.364642068362357</c:v>
                      </c:pt>
                      <c:pt idx="945">
                        <c:v>106.36464206836247</c:v>
                      </c:pt>
                      <c:pt idx="946">
                        <c:v>114.5349633408068</c:v>
                      </c:pt>
                      <c:pt idx="947">
                        <c:v>142.87655299193662</c:v>
                      </c:pt>
                      <c:pt idx="948">
                        <c:v>168.25553967967741</c:v>
                      </c:pt>
                      <c:pt idx="949">
                        <c:v>153.65473130057251</c:v>
                      </c:pt>
                      <c:pt idx="950">
                        <c:v>118.36190396095259</c:v>
                      </c:pt>
                      <c:pt idx="951">
                        <c:v>62.184637242736571</c:v>
                      </c:pt>
                      <c:pt idx="952">
                        <c:v>-31.570666324992288</c:v>
                      </c:pt>
                      <c:pt idx="953">
                        <c:v>-167.65458843868706</c:v>
                      </c:pt>
                      <c:pt idx="954">
                        <c:v>-290.51684671205771</c:v>
                      </c:pt>
                      <c:pt idx="955">
                        <c:v>-338.17183290963106</c:v>
                      </c:pt>
                      <c:pt idx="956">
                        <c:v>-344.94001196300474</c:v>
                      </c:pt>
                      <c:pt idx="957">
                        <c:v>-350.82138387217856</c:v>
                      </c:pt>
                      <c:pt idx="958">
                        <c:v>-227.8159486371527</c:v>
                      </c:pt>
                      <c:pt idx="959">
                        <c:v>18.450373387634315</c:v>
                      </c:pt>
                      <c:pt idx="960">
                        <c:v>235.17633032180561</c:v>
                      </c:pt>
                      <c:pt idx="961">
                        <c:v>414.05695395557245</c:v>
                      </c:pt>
                      <c:pt idx="962">
                        <c:v>519.40289513617279</c:v>
                      </c:pt>
                      <c:pt idx="963">
                        <c:v>510.26941538763049</c:v>
                      </c:pt>
                      <c:pt idx="964">
                        <c:v>432.89805412141152</c:v>
                      </c:pt>
                      <c:pt idx="965">
                        <c:v>326.40563476724185</c:v>
                      </c:pt>
                      <c:pt idx="966">
                        <c:v>221.72382148461858</c:v>
                      </c:pt>
                      <c:pt idx="967">
                        <c:v>143.35284422013686</c:v>
                      </c:pt>
                      <c:pt idx="968">
                        <c:v>99.517482855131533</c:v>
                      </c:pt>
                      <c:pt idx="969">
                        <c:v>79.352844220136802</c:v>
                      </c:pt>
                      <c:pt idx="970">
                        <c:v>50.697446700963077</c:v>
                      </c:pt>
                      <c:pt idx="971">
                        <c:v>-2.5981946375187874</c:v>
                      </c:pt>
                      <c:pt idx="972">
                        <c:v>-105.28434578968103</c:v>
                      </c:pt>
                      <c:pt idx="973">
                        <c:v>-254.23818498626727</c:v>
                      </c:pt>
                      <c:pt idx="974">
                        <c:v>-341.47486592714267</c:v>
                      </c:pt>
                      <c:pt idx="975">
                        <c:v>-347.82473972381831</c:v>
                      </c:pt>
                      <c:pt idx="976">
                        <c:v>-353.28780637629416</c:v>
                      </c:pt>
                      <c:pt idx="977">
                        <c:v>-361.86406588457032</c:v>
                      </c:pt>
                      <c:pt idx="978">
                        <c:v>-285.61460660122873</c:v>
                      </c:pt>
                      <c:pt idx="979">
                        <c:v>-183.45341336925708</c:v>
                      </c:pt>
                      <c:pt idx="980">
                        <c:v>-152.74400347445055</c:v>
                      </c:pt>
                      <c:pt idx="981">
                        <c:v>-117.68716344002431</c:v>
                      </c:pt>
                      <c:pt idx="982">
                        <c:v>-82.272001544200222</c:v>
                      </c:pt>
                      <c:pt idx="983">
                        <c:v>-74.676100207274573</c:v>
                      </c:pt>
                      <c:pt idx="984">
                        <c:v>-103.01690060320323</c:v>
                      </c:pt>
                      <c:pt idx="985">
                        <c:v>-119.33276053477027</c:v>
                      </c:pt>
                      <c:pt idx="986">
                        <c:v>-71.475300024128131</c:v>
                      </c:pt>
                      <c:pt idx="987">
                        <c:v>12.505600000000001</c:v>
                      </c:pt>
                      <c:pt idx="988">
                        <c:v>56.505600000000001</c:v>
                      </c:pt>
                      <c:pt idx="989">
                        <c:v>56.505600000000001</c:v>
                      </c:pt>
                      <c:pt idx="990">
                        <c:v>56.505600000000001</c:v>
                      </c:pt>
                      <c:pt idx="991">
                        <c:v>56.505600000000001</c:v>
                      </c:pt>
                      <c:pt idx="992">
                        <c:v>56.505600000000001</c:v>
                      </c:pt>
                      <c:pt idx="993">
                        <c:v>56.505600000000001</c:v>
                      </c:pt>
                      <c:pt idx="994">
                        <c:v>56.505600000000001</c:v>
                      </c:pt>
                      <c:pt idx="995">
                        <c:v>56.505600000000001</c:v>
                      </c:pt>
                      <c:pt idx="996">
                        <c:v>56.505600000000001</c:v>
                      </c:pt>
                      <c:pt idx="997">
                        <c:v>56.505600000000001</c:v>
                      </c:pt>
                      <c:pt idx="998">
                        <c:v>56.505600000000001</c:v>
                      </c:pt>
                      <c:pt idx="999">
                        <c:v>56.505600000000001</c:v>
                      </c:pt>
                      <c:pt idx="1000">
                        <c:v>56.505600000000001</c:v>
                      </c:pt>
                      <c:pt idx="1001">
                        <c:v>56.505600000000001</c:v>
                      </c:pt>
                      <c:pt idx="1002">
                        <c:v>56.505600000000001</c:v>
                      </c:pt>
                      <c:pt idx="1003">
                        <c:v>56.505600000000001</c:v>
                      </c:pt>
                      <c:pt idx="1004">
                        <c:v>56.505600000000001</c:v>
                      </c:pt>
                      <c:pt idx="1005">
                        <c:v>56.505600000000001</c:v>
                      </c:pt>
                      <c:pt idx="1006">
                        <c:v>56.505600000000001</c:v>
                      </c:pt>
                      <c:pt idx="1007">
                        <c:v>56.505600000000001</c:v>
                      </c:pt>
                      <c:pt idx="1008">
                        <c:v>56.505600000000001</c:v>
                      </c:pt>
                      <c:pt idx="1009">
                        <c:v>56.505600000000001</c:v>
                      </c:pt>
                      <c:pt idx="1010">
                        <c:v>56.505600000000001</c:v>
                      </c:pt>
                      <c:pt idx="1011">
                        <c:v>56.505600000000001</c:v>
                      </c:pt>
                      <c:pt idx="1012">
                        <c:v>56.505600000000001</c:v>
                      </c:pt>
                      <c:pt idx="1013">
                        <c:v>56.505600000000001</c:v>
                      </c:pt>
                      <c:pt idx="1014">
                        <c:v>56.505600000000001</c:v>
                      </c:pt>
                      <c:pt idx="1015">
                        <c:v>56.505600000000001</c:v>
                      </c:pt>
                      <c:pt idx="1016">
                        <c:v>56.505600000000001</c:v>
                      </c:pt>
                      <c:pt idx="1017">
                        <c:v>56.505600000000001</c:v>
                      </c:pt>
                      <c:pt idx="1018">
                        <c:v>56.505600000000001</c:v>
                      </c:pt>
                      <c:pt idx="1019">
                        <c:v>56.505600000000001</c:v>
                      </c:pt>
                      <c:pt idx="1020">
                        <c:v>56.505600000000001</c:v>
                      </c:pt>
                      <c:pt idx="1021">
                        <c:v>56.505600000000001</c:v>
                      </c:pt>
                      <c:pt idx="1022">
                        <c:v>56.505600000000001</c:v>
                      </c:pt>
                      <c:pt idx="1023">
                        <c:v>56.505600000000001</c:v>
                      </c:pt>
                      <c:pt idx="1024">
                        <c:v>56.505600000000001</c:v>
                      </c:pt>
                      <c:pt idx="1025">
                        <c:v>56.505600000000001</c:v>
                      </c:pt>
                      <c:pt idx="1026">
                        <c:v>56.505600000000001</c:v>
                      </c:pt>
                      <c:pt idx="1027">
                        <c:v>88.505600000000001</c:v>
                      </c:pt>
                      <c:pt idx="1028">
                        <c:v>200.51570246657687</c:v>
                      </c:pt>
                      <c:pt idx="1029">
                        <c:v>368.71017494818136</c:v>
                      </c:pt>
                      <c:pt idx="1030">
                        <c:v>497.67306629378811</c:v>
                      </c:pt>
                      <c:pt idx="1031">
                        <c:v>515.87035277425457</c:v>
                      </c:pt>
                      <c:pt idx="1032">
                        <c:v>454.81964161053583</c:v>
                      </c:pt>
                      <c:pt idx="1033">
                        <c:v>393.90341953312162</c:v>
                      </c:pt>
                      <c:pt idx="1034">
                        <c:v>361.05854612590645</c:v>
                      </c:pt>
                      <c:pt idx="1035">
                        <c:v>344.36789318502849</c:v>
                      </c:pt>
                      <c:pt idx="1036">
                        <c:v>311.84235243226624</c:v>
                      </c:pt>
                      <c:pt idx="1037">
                        <c:v>266.82194866827814</c:v>
                      </c:pt>
                      <c:pt idx="1038">
                        <c:v>237.38434460487369</c:v>
                      </c:pt>
                      <c:pt idx="1039">
                        <c:v>239.69149540936348</c:v>
                      </c:pt>
                      <c:pt idx="1040">
                        <c:v>266.51245134991075</c:v>
                      </c:pt>
                      <c:pt idx="1041">
                        <c:v>281.90688011973475</c:v>
                      </c:pt>
                      <c:pt idx="1042">
                        <c:v>273.4831532879424</c:v>
                      </c:pt>
                      <c:pt idx="1043">
                        <c:v>236.76156154317289</c:v>
                      </c:pt>
                      <c:pt idx="1044">
                        <c:v>183.02451405638897</c:v>
                      </c:pt>
                      <c:pt idx="1045">
                        <c:v>136.17919441591562</c:v>
                      </c:pt>
                      <c:pt idx="1046">
                        <c:v>112.5119444087908</c:v>
                      </c:pt>
                      <c:pt idx="1047">
                        <c:v>112.6787929583495</c:v>
                      </c:pt>
                      <c:pt idx="1048">
                        <c:v>117.01343716370769</c:v>
                      </c:pt>
                      <c:pt idx="1049">
                        <c:v>101.34934417738825</c:v>
                      </c:pt>
                      <c:pt idx="1050">
                        <c:v>61.013437163707749</c:v>
                      </c:pt>
                      <c:pt idx="1051">
                        <c:v>3.6824371922068195</c:v>
                      </c:pt>
                      <c:pt idx="1052">
                        <c:v>-42.918947951334019</c:v>
                      </c:pt>
                      <c:pt idx="1053">
                        <c:v>-73.903121867513647</c:v>
                      </c:pt>
                      <c:pt idx="1054">
                        <c:v>-109.36305881904694</c:v>
                      </c:pt>
                      <c:pt idx="1055">
                        <c:v>-161.21162503170893</c:v>
                      </c:pt>
                      <c:pt idx="1056">
                        <c:v>-229.85797040186176</c:v>
                      </c:pt>
                      <c:pt idx="1057">
                        <c:v>-307.03690518186363</c:v>
                      </c:pt>
                      <c:pt idx="1058">
                        <c:v>-352.6170973062151</c:v>
                      </c:pt>
                      <c:pt idx="1059">
                        <c:v>-321.31048228636661</c:v>
                      </c:pt>
                      <c:pt idx="1060">
                        <c:v>-284.53316912438419</c:v>
                      </c:pt>
                      <c:pt idx="1061">
                        <c:v>-243.09209233809412</c:v>
                      </c:pt>
                      <c:pt idx="1062">
                        <c:v>-128.66002672103042</c:v>
                      </c:pt>
                      <c:pt idx="1063">
                        <c:v>6.7786549797928899</c:v>
                      </c:pt>
                      <c:pt idx="1064">
                        <c:v>90.816697080496425</c:v>
                      </c:pt>
                      <c:pt idx="1065">
                        <c:v>199.09183144367552</c:v>
                      </c:pt>
                      <c:pt idx="1066">
                        <c:v>344.34706291584996</c:v>
                      </c:pt>
                      <c:pt idx="1067">
                        <c:v>374.75665904547077</c:v>
                      </c:pt>
                      <c:pt idx="1068">
                        <c:v>253.14889156066269</c:v>
                      </c:pt>
                      <c:pt idx="1069">
                        <c:v>138.05811355257975</c:v>
                      </c:pt>
                      <c:pt idx="1070">
                        <c:v>138.52977246088665</c:v>
                      </c:pt>
                      <c:pt idx="1071">
                        <c:v>211.50718610219778</c:v>
                      </c:pt>
                      <c:pt idx="1072">
                        <c:v>285.59839668360729</c:v>
                      </c:pt>
                      <c:pt idx="1073">
                        <c:v>332.4681285955956</c:v>
                      </c:pt>
                      <c:pt idx="1074">
                        <c:v>384.17526027618169</c:v>
                      </c:pt>
                      <c:pt idx="1075">
                        <c:v>449.13430855709669</c:v>
                      </c:pt>
                      <c:pt idx="1076">
                        <c:v>479.76405224815915</c:v>
                      </c:pt>
                      <c:pt idx="1077">
                        <c:v>446.87113748497831</c:v>
                      </c:pt>
                      <c:pt idx="1078">
                        <c:v>385.34934417738828</c:v>
                      </c:pt>
                      <c:pt idx="1079">
                        <c:v>330.71738450362562</c:v>
                      </c:pt>
                      <c:pt idx="1080">
                        <c:v>303.26744073921816</c:v>
                      </c:pt>
                      <c:pt idx="1081">
                        <c:v>263.62776002441393</c:v>
                      </c:pt>
                      <c:pt idx="1082">
                        <c:v>190.36363425425893</c:v>
                      </c:pt>
                      <c:pt idx="1083">
                        <c:v>115.15667788054228</c:v>
                      </c:pt>
                      <c:pt idx="1084">
                        <c:v>34.166162602889472</c:v>
                      </c:pt>
                      <c:pt idx="1085">
                        <c:v>-12.950448336071105</c:v>
                      </c:pt>
                      <c:pt idx="1086">
                        <c:v>20.013760457583459</c:v>
                      </c:pt>
                      <c:pt idx="1087">
                        <c:v>82.71101582228971</c:v>
                      </c:pt>
                      <c:pt idx="1088">
                        <c:v>114.7110158222896</c:v>
                      </c:pt>
                      <c:pt idx="1089">
                        <c:v>118.89617509251835</c:v>
                      </c:pt>
                      <c:pt idx="1090">
                        <c:v>115.08165006482776</c:v>
                      </c:pt>
                      <c:pt idx="1091">
                        <c:v>111.08165006482798</c:v>
                      </c:pt>
                      <c:pt idx="1092">
                        <c:v>123.08165006482815</c:v>
                      </c:pt>
                      <c:pt idx="1093">
                        <c:v>163.6399691942398</c:v>
                      </c:pt>
                      <c:pt idx="1094">
                        <c:v>217.52155359417941</c:v>
                      </c:pt>
                      <c:pt idx="1095">
                        <c:v>232.59775466683237</c:v>
                      </c:pt>
                      <c:pt idx="1096">
                        <c:v>199.15667788054233</c:v>
                      </c:pt>
                      <c:pt idx="1097">
                        <c:v>156.55665875663837</c:v>
                      </c:pt>
                      <c:pt idx="1098">
                        <c:v>112.95949461139048</c:v>
                      </c:pt>
                      <c:pt idx="1099">
                        <c:v>56.155085710208269</c:v>
                      </c:pt>
                      <c:pt idx="1100">
                        <c:v>-10.227833593608011</c:v>
                      </c:pt>
                      <c:pt idx="1101">
                        <c:v>-22.09834110086635</c:v>
                      </c:pt>
                      <c:pt idx="1102">
                        <c:v>35.267440739218074</c:v>
                      </c:pt>
                      <c:pt idx="1103">
                        <c:v>106.34164438807312</c:v>
                      </c:pt>
                      <c:pt idx="1104">
                        <c:v>183.08165006482815</c:v>
                      </c:pt>
                      <c:pt idx="1105">
                        <c:v>253.7114483956162</c:v>
                      </c:pt>
                      <c:pt idx="1106">
                        <c:v>265.77216640639193</c:v>
                      </c:pt>
                      <c:pt idx="1107">
                        <c:v>208.95949461139071</c:v>
                      </c:pt>
                      <c:pt idx="1108">
                        <c:v>142.17557902558011</c:v>
                      </c:pt>
                      <c:pt idx="1109">
                        <c:v>81.972109034680315</c:v>
                      </c:pt>
                      <c:pt idx="1110">
                        <c:v>24.155085710208112</c:v>
                      </c:pt>
                      <c:pt idx="1111">
                        <c:v>25.183539877249984</c:v>
                      </c:pt>
                      <c:pt idx="1112">
                        <c:v>87.627760024413718</c:v>
                      </c:pt>
                      <c:pt idx="1113">
                        <c:v>171.82112754873646</c:v>
                      </c:pt>
                      <c:pt idx="1114">
                        <c:v>278.36363425425907</c:v>
                      </c:pt>
                      <c:pt idx="1115">
                        <c:v>339.81470422767489</c:v>
                      </c:pt>
                      <c:pt idx="1116">
                        <c:v>293.49592101779518</c:v>
                      </c:pt>
                      <c:pt idx="1117">
                        <c:v>200.53234362830167</c:v>
                      </c:pt>
                      <c:pt idx="1118">
                        <c:v>129.1910560193204</c:v>
                      </c:pt>
                      <c:pt idx="1119">
                        <c:v>68.313404235455891</c:v>
                      </c:pt>
                      <c:pt idx="1120">
                        <c:v>33.710756283593668</c:v>
                      </c:pt>
                      <c:pt idx="1121">
                        <c:v>51.153569431326687</c:v>
                      </c:pt>
                      <c:pt idx="1122">
                        <c:v>77.682871289192121</c:v>
                      </c:pt>
                      <c:pt idx="1123">
                        <c:v>72.641843678655235</c:v>
                      </c:pt>
                      <c:pt idx="1124">
                        <c:v>22.992616009983152</c:v>
                      </c:pt>
                      <c:pt idx="1125">
                        <c:v>-64.444906093833168</c:v>
                      </c:pt>
                      <c:pt idx="1126">
                        <c:v>-182.09834110086663</c:v>
                      </c:pt>
                      <c:pt idx="1127">
                        <c:v>-286.34526869942749</c:v>
                      </c:pt>
                      <c:pt idx="1128">
                        <c:v>-327.23843845682688</c:v>
                      </c:pt>
                      <c:pt idx="1129">
                        <c:v>-327.24480107002682</c:v>
                      </c:pt>
                      <c:pt idx="1130">
                        <c:v>-278.11179487460549</c:v>
                      </c:pt>
                      <c:pt idx="1131">
                        <c:v>-210.8089682797235</c:v>
                      </c:pt>
                      <c:pt idx="1132">
                        <c:v>-182.40844555084968</c:v>
                      </c:pt>
                      <c:pt idx="1133">
                        <c:v>-181.47659622044915</c:v>
                      </c:pt>
                      <c:pt idx="1134">
                        <c:v>-204.32549179512307</c:v>
                      </c:pt>
                      <c:pt idx="1135">
                        <c:v>-223.1440799700664</c:v>
                      </c:pt>
                      <c:pt idx="1136">
                        <c:v>-205.55351824864678</c:v>
                      </c:pt>
                      <c:pt idx="1137">
                        <c:v>-131.30045571124174</c:v>
                      </c:pt>
                      <c:pt idx="1138">
                        <c:v>-24.129647225745479</c:v>
                      </c:pt>
                      <c:pt idx="1139">
                        <c:v>47.688508375871187</c:v>
                      </c:pt>
                      <c:pt idx="1140">
                        <c:v>75.733495922346222</c:v>
                      </c:pt>
                      <c:pt idx="1141">
                        <c:v>91.870352774254542</c:v>
                      </c:pt>
                      <c:pt idx="1142">
                        <c:v>132.10476156904568</c:v>
                      </c:pt>
                      <c:pt idx="1143">
                        <c:v>220.75116157892438</c:v>
                      </c:pt>
                      <c:pt idx="1144">
                        <c:v>306.26416379984903</c:v>
                      </c:pt>
                      <c:pt idx="1145">
                        <c:v>276.49680891333435</c:v>
                      </c:pt>
                      <c:pt idx="1146">
                        <c:v>157.90341953312165</c:v>
                      </c:pt>
                      <c:pt idx="1147">
                        <c:v>-1.7859296196399868</c:v>
                      </c:pt>
                      <c:pt idx="1148">
                        <c:v>-231.36049374626754</c:v>
                      </c:pt>
                      <c:pt idx="1149">
                        <c:v>-294.71530190498532</c:v>
                      </c:pt>
                      <c:pt idx="1150">
                        <c:v>-156.4882847892238</c:v>
                      </c:pt>
                      <c:pt idx="1151">
                        <c:v>-13.22134502020711</c:v>
                      </c:pt>
                      <c:pt idx="1152">
                        <c:v>58.778654979792918</c:v>
                      </c:pt>
                      <c:pt idx="1153">
                        <c:v>134.77865497979292</c:v>
                      </c:pt>
                      <c:pt idx="1154">
                        <c:v>331.55543994892912</c:v>
                      </c:pt>
                      <c:pt idx="1155">
                        <c:v>510.08468716706949</c:v>
                      </c:pt>
                      <c:pt idx="1156">
                        <c:v>506.45037338763427</c:v>
                      </c:pt>
                      <c:pt idx="1157">
                        <c:v>418.52340377955056</c:v>
                      </c:pt>
                      <c:pt idx="1158">
                        <c:v>410.53913424385166</c:v>
                      </c:pt>
                      <c:pt idx="1159">
                        <c:v>463.53985519939602</c:v>
                      </c:pt>
                      <c:pt idx="1160">
                        <c:v>514.23779053985231</c:v>
                      </c:pt>
                      <c:pt idx="1161">
                        <c:v>510.25109859882377</c:v>
                      </c:pt>
                      <c:pt idx="1162">
                        <c:v>458.19463649799866</c:v>
                      </c:pt>
                      <c:pt idx="1163">
                        <c:v>417.24110693535692</c:v>
                      </c:pt>
                      <c:pt idx="1164">
                        <c:v>404.2088097036235</c:v>
                      </c:pt>
                      <c:pt idx="1165">
                        <c:v>399.19766451128555</c:v>
                      </c:pt>
                      <c:pt idx="1166">
                        <c:v>394.35715629347175</c:v>
                      </c:pt>
                      <c:pt idx="1167">
                        <c:v>321.42888289727193</c:v>
                      </c:pt>
                      <c:pt idx="1168">
                        <c:v>248.62441935636446</c:v>
                      </c:pt>
                      <c:pt idx="1169">
                        <c:v>271.64710892636828</c:v>
                      </c:pt>
                      <c:pt idx="1170">
                        <c:v>292.16085942270036</c:v>
                      </c:pt>
                      <c:pt idx="1171">
                        <c:v>284.29608312448011</c:v>
                      </c:pt>
                      <c:pt idx="1172">
                        <c:v>280.27140372247339</c:v>
                      </c:pt>
                      <c:pt idx="1173">
                        <c:v>272.07166751681478</c:v>
                      </c:pt>
                      <c:pt idx="1174">
                        <c:v>263.42268725056653</c:v>
                      </c:pt>
                      <c:pt idx="1175">
                        <c:v>258.563291547647</c:v>
                      </c:pt>
                      <c:pt idx="1176">
                        <c:v>249.48211513315758</c:v>
                      </c:pt>
                      <c:pt idx="1177">
                        <c:v>239.89865670855005</c:v>
                      </c:pt>
                      <c:pt idx="1178">
                        <c:v>238.0681614059298</c:v>
                      </c:pt>
                      <c:pt idx="1179">
                        <c:v>248.25787103646377</c:v>
                      </c:pt>
                      <c:pt idx="1180">
                        <c:v>259.02342126187864</c:v>
                      </c:pt>
                      <c:pt idx="1181">
                        <c:v>261.82054169534604</c:v>
                      </c:pt>
                      <c:pt idx="1182">
                        <c:v>260.64923233686636</c:v>
                      </c:pt>
                      <c:pt idx="1183">
                        <c:v>251.22204644211956</c:v>
                      </c:pt>
                      <c:pt idx="1184">
                        <c:v>241.24080339604768</c:v>
                      </c:pt>
                      <c:pt idx="1185">
                        <c:v>234.98347888055548</c:v>
                      </c:pt>
                      <c:pt idx="1186">
                        <c:v>224.44439025819332</c:v>
                      </c:pt>
                      <c:pt idx="1187">
                        <c:v>205.32472550974228</c:v>
                      </c:pt>
                      <c:pt idx="1188">
                        <c:v>193.32472550974239</c:v>
                      </c:pt>
                      <c:pt idx="1189">
                        <c:v>193.32472550974239</c:v>
                      </c:pt>
                      <c:pt idx="1190">
                        <c:v>193.32472550974239</c:v>
                      </c:pt>
                      <c:pt idx="1191">
                        <c:v>193.32472550974239</c:v>
                      </c:pt>
                      <c:pt idx="1192">
                        <c:v>193.32472550974239</c:v>
                      </c:pt>
                      <c:pt idx="1193">
                        <c:v>193.32472550974239</c:v>
                      </c:pt>
                      <c:pt idx="1194">
                        <c:v>193.32472550974239</c:v>
                      </c:pt>
                      <c:pt idx="1195">
                        <c:v>193.32472550974239</c:v>
                      </c:pt>
                      <c:pt idx="1196">
                        <c:v>197.32472550974273</c:v>
                      </c:pt>
                      <c:pt idx="1197">
                        <c:v>197.61880199775345</c:v>
                      </c:pt>
                      <c:pt idx="1198">
                        <c:v>197.61880199775288</c:v>
                      </c:pt>
                      <c:pt idx="1199">
                        <c:v>213.91319418784434</c:v>
                      </c:pt>
                      <c:pt idx="1200">
                        <c:v>231.09391996901479</c:v>
                      </c:pt>
                      <c:pt idx="1201">
                        <c:v>248.57693049228908</c:v>
                      </c:pt>
                      <c:pt idx="1202">
                        <c:v>262.96616383771573</c:v>
                      </c:pt>
                      <c:pt idx="1203">
                        <c:v>257.3756021162967</c:v>
                      </c:pt>
                      <c:pt idx="1204">
                        <c:v>243.19594031261397</c:v>
                      </c:pt>
                      <c:pt idx="1205">
                        <c:v>228.41581315176927</c:v>
                      </c:pt>
                      <c:pt idx="1206">
                        <c:v>217.02764378383034</c:v>
                      </c:pt>
                      <c:pt idx="1207">
                        <c:v>213.33403265298176</c:v>
                      </c:pt>
                      <c:pt idx="1208">
                        <c:v>213.64073722421358</c:v>
                      </c:pt>
                      <c:pt idx="1209">
                        <c:v>213.94775749752586</c:v>
                      </c:pt>
                      <c:pt idx="1210">
                        <c:v>210.25509347291893</c:v>
                      </c:pt>
                      <c:pt idx="1211">
                        <c:v>206.25509347291859</c:v>
                      </c:pt>
                      <c:pt idx="1212">
                        <c:v>206.25509347291859</c:v>
                      </c:pt>
                      <c:pt idx="1213">
                        <c:v>202.25509347291825</c:v>
                      </c:pt>
                      <c:pt idx="1214">
                        <c:v>201.9477574975254</c:v>
                      </c:pt>
                      <c:pt idx="1215">
                        <c:v>205.94775749752574</c:v>
                      </c:pt>
                      <c:pt idx="1216">
                        <c:v>205.94775749752574</c:v>
                      </c:pt>
                      <c:pt idx="1217">
                        <c:v>201.94775749752597</c:v>
                      </c:pt>
                      <c:pt idx="1218">
                        <c:v>197.64073722421335</c:v>
                      </c:pt>
                      <c:pt idx="1219">
                        <c:v>197.33403265298153</c:v>
                      </c:pt>
                      <c:pt idx="1220">
                        <c:v>197.02764378383091</c:v>
                      </c:pt>
                      <c:pt idx="1221">
                        <c:v>192.72157061675978</c:v>
                      </c:pt>
                      <c:pt idx="1222">
                        <c:v>184.11037138885985</c:v>
                      </c:pt>
                      <c:pt idx="1223">
                        <c:v>179.19594031261363</c:v>
                      </c:pt>
                      <c:pt idx="1224">
                        <c:v>174.28435055509271</c:v>
                      </c:pt>
                      <c:pt idx="1225">
                        <c:v>177.0733173741923</c:v>
                      </c:pt>
                      <c:pt idx="1226">
                        <c:v>184.46969499622458</c:v>
                      </c:pt>
                      <c:pt idx="1227">
                        <c:v>187.86733542657981</c:v>
                      </c:pt>
                      <c:pt idx="1228">
                        <c:v>187.56662919487803</c:v>
                      </c:pt>
                      <c:pt idx="1229">
                        <c:v>186.96616383771607</c:v>
                      </c:pt>
                      <c:pt idx="1230">
                        <c:v>186.66640471225588</c:v>
                      </c:pt>
                      <c:pt idx="1231">
                        <c:v>182.06783356757677</c:v>
                      </c:pt>
                      <c:pt idx="1232">
                        <c:v>185.47052523122039</c:v>
                      </c:pt>
                      <c:pt idx="1233">
                        <c:v>193.17234461616295</c:v>
                      </c:pt>
                      <c:pt idx="1234">
                        <c:v>193.17234461616238</c:v>
                      </c:pt>
                      <c:pt idx="1235">
                        <c:v>192.87447970318533</c:v>
                      </c:pt>
                      <c:pt idx="1236">
                        <c:v>188.87447970318556</c:v>
                      </c:pt>
                      <c:pt idx="1237">
                        <c:v>180.27969698347351</c:v>
                      </c:pt>
                      <c:pt idx="1238">
                        <c:v>167.6861770720833</c:v>
                      </c:pt>
                      <c:pt idx="1239">
                        <c:v>150.2079020800158</c:v>
                      </c:pt>
                      <c:pt idx="1240">
                        <c:v>136.44439025819321</c:v>
                      </c:pt>
                      <c:pt idx="1241">
                        <c:v>130.11072047893936</c:v>
                      </c:pt>
                      <c:pt idx="1242">
                        <c:v>132.08533378131949</c:v>
                      </c:pt>
                      <c:pt idx="1243">
                        <c:v>134.07541648564603</c:v>
                      </c:pt>
                      <c:pt idx="1244">
                        <c:v>132.36494261335184</c:v>
                      </c:pt>
                      <c:pt idx="1245">
                        <c:v>130.38375420700595</c:v>
                      </c:pt>
                      <c:pt idx="1246">
                        <c:v>132.6979050969926</c:v>
                      </c:pt>
                      <c:pt idx="1247">
                        <c:v>127.02342126187872</c:v>
                      </c:pt>
                      <c:pt idx="1248">
                        <c:v>121.08422123224318</c:v>
                      </c:pt>
                      <c:pt idx="1249">
                        <c:v>119.16049060455256</c:v>
                      </c:pt>
                      <c:pt idx="1250">
                        <c:v>117.25222937880832</c:v>
                      </c:pt>
                      <c:pt idx="1251">
                        <c:v>119.35943755501029</c:v>
                      </c:pt>
                      <c:pt idx="1252">
                        <c:v>121.74935694432338</c:v>
                      </c:pt>
                      <c:pt idx="1253">
                        <c:v>120.15064160853569</c:v>
                      </c:pt>
                      <c:pt idx="1254">
                        <c:v>118.56329154764757</c:v>
                      </c:pt>
                      <c:pt idx="1255">
                        <c:v>116.98730676165727</c:v>
                      </c:pt>
                      <c:pt idx="1256">
                        <c:v>115.42268725056641</c:v>
                      </c:pt>
                      <c:pt idx="1257">
                        <c:v>113.86943301437464</c:v>
                      </c:pt>
                      <c:pt idx="1258">
                        <c:v>112.32754405308174</c:v>
                      </c:pt>
                      <c:pt idx="1259">
                        <c:v>110.7970203666884</c:v>
                      </c:pt>
                      <c:pt idx="1260">
                        <c:v>113.27786195519326</c:v>
                      </c:pt>
                      <c:pt idx="1261">
                        <c:v>120.02057841949483</c:v>
                      </c:pt>
                      <c:pt idx="1262">
                        <c:v>127.02043422838608</c:v>
                      </c:pt>
                      <c:pt idx="1263">
                        <c:v>142.27364095690018</c:v>
                      </c:pt>
                      <c:pt idx="1264">
                        <c:v>158.27364095689984</c:v>
                      </c:pt>
                      <c:pt idx="1265">
                        <c:v>170.52225634531456</c:v>
                      </c:pt>
                      <c:pt idx="1266">
                        <c:v>179.26999672304294</c:v>
                      </c:pt>
                      <c:pt idx="1267">
                        <c:v>176.02057841949505</c:v>
                      </c:pt>
                      <c:pt idx="1268">
                        <c:v>172.52254472753231</c:v>
                      </c:pt>
                      <c:pt idx="1269">
                        <c:v>165.02577384389249</c:v>
                      </c:pt>
                      <c:pt idx="1270">
                        <c:v>149.02577384389227</c:v>
                      </c:pt>
                      <c:pt idx="1271">
                        <c:v>136.52254472753265</c:v>
                      </c:pt>
                      <c:pt idx="1272">
                        <c:v>127.77006881859751</c:v>
                      </c:pt>
                      <c:pt idx="1273">
                        <c:v>122.77118743581042</c:v>
                      </c:pt>
                      <c:pt idx="1274">
                        <c:v>125.77735728631183</c:v>
                      </c:pt>
                      <c:pt idx="1275">
                        <c:v>129.03529954603397</c:v>
                      </c:pt>
                      <c:pt idx="1276">
                        <c:v>132.29608312448022</c:v>
                      </c:pt>
                      <c:pt idx="1277">
                        <c:v>143.80485068718042</c:v>
                      </c:pt>
                      <c:pt idx="1278">
                        <c:v>155.80485068718031</c:v>
                      </c:pt>
                      <c:pt idx="1279">
                        <c:v>160.0503090547902</c:v>
                      </c:pt>
                      <c:pt idx="1280">
                        <c:v>164.29608312448011</c:v>
                      </c:pt>
                      <c:pt idx="1281">
                        <c:v>168.78857837010167</c:v>
                      </c:pt>
                      <c:pt idx="1282">
                        <c:v>161.28233642404604</c:v>
                      </c:pt>
                      <c:pt idx="1283">
                        <c:v>157.28233642404626</c:v>
                      </c:pt>
                      <c:pt idx="1284">
                        <c:v>157.52968900413902</c:v>
                      </c:pt>
                      <c:pt idx="1285">
                        <c:v>153.52968900413867</c:v>
                      </c:pt>
                      <c:pt idx="1286">
                        <c:v>145.52968900413856</c:v>
                      </c:pt>
                      <c:pt idx="1287">
                        <c:v>137.03529954603351</c:v>
                      </c:pt>
                      <c:pt idx="1288">
                        <c:v>132.54217289625086</c:v>
                      </c:pt>
                      <c:pt idx="1289">
                        <c:v>123.80485068718042</c:v>
                      </c:pt>
                      <c:pt idx="1290">
                        <c:v>118.82617423754755</c:v>
                      </c:pt>
                      <c:pt idx="1291">
                        <c:v>121.85254902120272</c:v>
                      </c:pt>
                      <c:pt idx="1292">
                        <c:v>121.12564498078979</c:v>
                      </c:pt>
                      <c:pt idx="1293">
                        <c:v>112.16085942270036</c:v>
                      </c:pt>
                      <c:pt idx="1294">
                        <c:v>106.9619807718995</c:v>
                      </c:pt>
                      <c:pt idx="1295">
                        <c:v>105.77099467311217</c:v>
                      </c:pt>
                      <c:pt idx="1296">
                        <c:v>112.58790112633812</c:v>
                      </c:pt>
                      <c:pt idx="1297">
                        <c:v>127.88183342323958</c:v>
                      </c:pt>
                      <c:pt idx="1298">
                        <c:v>143.64710892636816</c:v>
                      </c:pt>
                      <c:pt idx="1299">
                        <c:v>155.8818334232397</c:v>
                      </c:pt>
                      <c:pt idx="1300">
                        <c:v>164.35222952322474</c:v>
                      </c:pt>
                      <c:pt idx="1301">
                        <c:v>165.0601914388061</c:v>
                      </c:pt>
                      <c:pt idx="1302">
                        <c:v>161.53374455959593</c:v>
                      </c:pt>
                      <c:pt idx="1303">
                        <c:v>162.00856048870881</c:v>
                      </c:pt>
                      <c:pt idx="1304">
                        <c:v>166.48463922614297</c:v>
                      </c:pt>
                      <c:pt idx="1305">
                        <c:v>163.2011250978988</c:v>
                      </c:pt>
                      <c:pt idx="1306">
                        <c:v>155.44058512597826</c:v>
                      </c:pt>
                      <c:pt idx="1307">
                        <c:v>151.68036085613798</c:v>
                      </c:pt>
                      <c:pt idx="1308">
                        <c:v>147.68036085613821</c:v>
                      </c:pt>
                      <c:pt idx="1309">
                        <c:v>143.68036085613844</c:v>
                      </c:pt>
                      <c:pt idx="1310">
                        <c:v>143.44058512597837</c:v>
                      </c:pt>
                      <c:pt idx="1311">
                        <c:v>143.4405851259778</c:v>
                      </c:pt>
                      <c:pt idx="1312">
                        <c:v>139.20112509789845</c:v>
                      </c:pt>
                      <c:pt idx="1313">
                        <c:v>134.96198077189962</c:v>
                      </c:pt>
                      <c:pt idx="1314">
                        <c:v>126.48463922614297</c:v>
                      </c:pt>
                      <c:pt idx="1315">
                        <c:v>125.77099467311217</c:v>
                      </c:pt>
                      <c:pt idx="1316">
                        <c:v>125.29681014816094</c:v>
                      </c:pt>
                      <c:pt idx="1317">
                        <c:v>108.58790112633778</c:v>
                      </c:pt>
                      <c:pt idx="1318">
                        <c:v>103.17860703886637</c:v>
                      </c:pt>
                      <c:pt idx="1319">
                        <c:v>110.24539168882933</c:v>
                      </c:pt>
                      <c:pt idx="1320">
                        <c:v>133.3172275720803</c:v>
                      </c:pt>
                      <c:pt idx="1321">
                        <c:v>169.78067822629384</c:v>
                      </c:pt>
                      <c:pt idx="1322">
                        <c:v>198.94482964823652</c:v>
                      </c:pt>
                      <c:pt idx="1323">
                        <c:v>229.06019143880587</c:v>
                      </c:pt>
                      <c:pt idx="1324">
                        <c:v>259.92045228837873</c:v>
                      </c:pt>
                      <c:pt idx="1325">
                        <c:v>275.80485068718087</c:v>
                      </c:pt>
                      <c:pt idx="1326">
                        <c:v>259.51987491977934</c:v>
                      </c:pt>
                      <c:pt idx="1327">
                        <c:v>222.28937142120066</c:v>
                      </c:pt>
                      <c:pt idx="1328">
                        <c:v>187.56086155052265</c:v>
                      </c:pt>
                      <c:pt idx="1329">
                        <c:v>168.07166751681501</c:v>
                      </c:pt>
                      <c:pt idx="1330">
                        <c:v>160.0716675168149</c:v>
                      </c:pt>
                      <c:pt idx="1331">
                        <c:v>160.0716675168149</c:v>
                      </c:pt>
                      <c:pt idx="1332">
                        <c:v>160.0716675168149</c:v>
                      </c:pt>
                      <c:pt idx="1333">
                        <c:v>156.07166751681513</c:v>
                      </c:pt>
                      <c:pt idx="1334">
                        <c:v>143.81610668262823</c:v>
                      </c:pt>
                      <c:pt idx="1335">
                        <c:v>135.05131839255193</c:v>
                      </c:pt>
                      <c:pt idx="1336">
                        <c:v>134.28937142120111</c:v>
                      </c:pt>
                      <c:pt idx="1337">
                        <c:v>141.53026576857451</c:v>
                      </c:pt>
                      <c:pt idx="1338">
                        <c:v>149.27786195519292</c:v>
                      </c:pt>
                      <c:pt idx="1339">
                        <c:v>153.02577384389204</c:v>
                      </c:pt>
                      <c:pt idx="1340">
                        <c:v>157.02577384389238</c:v>
                      </c:pt>
                      <c:pt idx="1341">
                        <c:v>161.02577384389272</c:v>
                      </c:pt>
                      <c:pt idx="1342">
                        <c:v>165.27786195519315</c:v>
                      </c:pt>
                      <c:pt idx="1343">
                        <c:v>177.53026576857417</c:v>
                      </c:pt>
                      <c:pt idx="1344">
                        <c:v>190.54303804290407</c:v>
                      </c:pt>
                      <c:pt idx="1345">
                        <c:v>191.56086155052242</c:v>
                      </c:pt>
                      <c:pt idx="1346">
                        <c:v>188.58373629142949</c:v>
                      </c:pt>
                      <c:pt idx="1347">
                        <c:v>177.35420721895466</c:v>
                      </c:pt>
                      <c:pt idx="1348">
                        <c:v>165.61166226562437</c:v>
                      </c:pt>
                      <c:pt idx="1349">
                        <c:v>153.61166226562506</c:v>
                      </c:pt>
                      <c:pt idx="1350">
                        <c:v>125.09706787436627</c:v>
                      </c:pt>
                      <c:pt idx="1351">
                        <c:v>87.30593212049672</c:v>
                      </c:pt>
                      <c:pt idx="1352">
                        <c:v>56.522544727532647</c:v>
                      </c:pt>
                      <c:pt idx="1353">
                        <c:v>41.035299546033855</c:v>
                      </c:pt>
                      <c:pt idx="1354">
                        <c:v>33.609931972317725</c:v>
                      </c:pt>
                      <c:pt idx="1355">
                        <c:v>26.008560488708596</c:v>
                      </c:pt>
                      <c:pt idx="1356">
                        <c:v>14.478221973217558</c:v>
                      </c:pt>
                      <c:pt idx="1357">
                        <c:v>-5.4369573784351246</c:v>
                      </c:pt>
                      <c:pt idx="1358">
                        <c:v>-21.704775954036478</c:v>
                      </c:pt>
                      <c:pt idx="1359">
                        <c:v>-34.074092748527988</c:v>
                      </c:pt>
                      <c:pt idx="1360">
                        <c:v>-50.525965637076467</c:v>
                      </c:pt>
                      <c:pt idx="1361">
                        <c:v>-59.242081167025475</c:v>
                      </c:pt>
                      <c:pt idx="1362">
                        <c:v>-27.596875665812135</c:v>
                      </c:pt>
                      <c:pt idx="1363">
                        <c:v>41.711448395616031</c:v>
                      </c:pt>
                      <c:pt idx="1364">
                        <c:v>120.95376340235171</c:v>
                      </c:pt>
                      <c:pt idx="1365">
                        <c:v>194.09218510473153</c:v>
                      </c:pt>
                      <c:pt idx="1366">
                        <c:v>204.79270070155781</c:v>
                      </c:pt>
                      <c:pt idx="1367">
                        <c:v>154.36363425425927</c:v>
                      </c:pt>
                      <c:pt idx="1368">
                        <c:v>90.561421607708965</c:v>
                      </c:pt>
                      <c:pt idx="1369">
                        <c:v>8.9879624383634251</c:v>
                      </c:pt>
                      <c:pt idx="1370">
                        <c:v>-26.668025505177013</c:v>
                      </c:pt>
                      <c:pt idx="1371">
                        <c:v>22.341644388073064</c:v>
                      </c:pt>
                      <c:pt idx="1372">
                        <c:v>85.241106935356726</c:v>
                      </c:pt>
                      <c:pt idx="1373">
                        <c:v>109.24110693535678</c:v>
                      </c:pt>
                      <c:pt idx="1374">
                        <c:v>89.241106935356783</c:v>
                      </c:pt>
                      <c:pt idx="1375">
                        <c:v>44.332674198641158</c:v>
                      </c:pt>
                      <c:pt idx="1376">
                        <c:v>-13.638096039047568</c:v>
                      </c:pt>
                      <c:pt idx="1377">
                        <c:v>-112.95217862937784</c:v>
                      </c:pt>
                      <c:pt idx="1378">
                        <c:v>-254.75872914546656</c:v>
                      </c:pt>
                      <c:pt idx="1379">
                        <c:v>-334.81528838946997</c:v>
                      </c:pt>
                      <c:pt idx="1380">
                        <c:v>-341.98504048927396</c:v>
                      </c:pt>
                      <c:pt idx="1381">
                        <c:v>-348.26798544487792</c:v>
                      </c:pt>
                      <c:pt idx="1382">
                        <c:v>-233.6641232562821</c:v>
                      </c:pt>
                      <c:pt idx="1383">
                        <c:v>56.270080179790696</c:v>
                      </c:pt>
                      <c:pt idx="1384">
                        <c:v>294.05695395557228</c:v>
                      </c:pt>
                      <c:pt idx="1385">
                        <c:v>325.59155444915041</c:v>
                      </c:pt>
                      <c:pt idx="1386">
                        <c:v>228.51100943882207</c:v>
                      </c:pt>
                      <c:pt idx="1387">
                        <c:v>157.76639876203672</c:v>
                      </c:pt>
                      <c:pt idx="1388">
                        <c:v>186.82194866827786</c:v>
                      </c:pt>
                      <c:pt idx="1389">
                        <c:v>277.00976408632869</c:v>
                      </c:pt>
                      <c:pt idx="1390">
                        <c:v>369.01744414757616</c:v>
                      </c:pt>
                      <c:pt idx="1391">
                        <c:v>398.63694118095316</c:v>
                      </c:pt>
                      <c:pt idx="1392">
                        <c:v>348.28469355053704</c:v>
                      </c:pt>
                      <c:pt idx="1393">
                        <c:v>264.51194440879067</c:v>
                      </c:pt>
                      <c:pt idx="1394">
                        <c:v>187.04782137062244</c:v>
                      </c:pt>
                      <c:pt idx="1395">
                        <c:v>128.08206138642822</c:v>
                      </c:pt>
                      <c:pt idx="1396">
                        <c:v>96.082061386428336</c:v>
                      </c:pt>
                      <c:pt idx="1397">
                        <c:v>71.736051906170928</c:v>
                      </c:pt>
                      <c:pt idx="1398">
                        <c:v>42.70560031533136</c:v>
                      </c:pt>
                      <c:pt idx="1399">
                        <c:v>21.181232819507727</c:v>
                      </c:pt>
                      <c:pt idx="1400">
                        <c:v>-0.64715577986319772</c:v>
                      </c:pt>
                      <c:pt idx="1401">
                        <c:v>-22.918947951334005</c:v>
                      </c:pt>
                      <c:pt idx="1402">
                        <c:v>-37.439513362260101</c:v>
                      </c:pt>
                      <c:pt idx="1403">
                        <c:v>-64.029059677780893</c:v>
                      </c:pt>
                      <c:pt idx="1404">
                        <c:v>-135.24480107002694</c:v>
                      </c:pt>
                      <c:pt idx="1405">
                        <c:v>-263.91403484101829</c:v>
                      </c:pt>
                      <c:pt idx="1406">
                        <c:v>-346.46469516090883</c:v>
                      </c:pt>
                      <c:pt idx="1407">
                        <c:v>-284.12854833659981</c:v>
                      </c:pt>
                      <c:pt idx="1408">
                        <c:v>-103.46993915689548</c:v>
                      </c:pt>
                      <c:pt idx="1409">
                        <c:v>55.927859124499662</c:v>
                      </c:pt>
                      <c:pt idx="1410">
                        <c:v>92.270080179790781</c:v>
                      </c:pt>
                      <c:pt idx="1411">
                        <c:v>72.443084919919329</c:v>
                      </c:pt>
                      <c:pt idx="1412">
                        <c:v>52.356424698814862</c:v>
                      </c:pt>
                      <c:pt idx="1413">
                        <c:v>40.098338247984188</c:v>
                      </c:pt>
                      <c:pt idx="1414">
                        <c:v>55.758642809337289</c:v>
                      </c:pt>
                      <c:pt idx="1415">
                        <c:v>127.84309311587825</c:v>
                      </c:pt>
                      <c:pt idx="1416">
                        <c:v>241.05854612590645</c:v>
                      </c:pt>
                      <c:pt idx="1417">
                        <c:v>335.77311046531594</c:v>
                      </c:pt>
                      <c:pt idx="1418">
                        <c:v>367.62199238005832</c:v>
                      </c:pt>
                      <c:pt idx="1419">
                        <c:v>323.78168299307958</c:v>
                      </c:pt>
                      <c:pt idx="1420">
                        <c:v>214.91107986630152</c:v>
                      </c:pt>
                      <c:pt idx="1421">
                        <c:v>83.954159540361871</c:v>
                      </c:pt>
                      <c:pt idx="1422">
                        <c:v>-53.088920133698892</c:v>
                      </c:pt>
                      <c:pt idx="1423">
                        <c:v>-144.33938875480254</c:v>
                      </c:pt>
                      <c:pt idx="1424">
                        <c:v>-83.82473972381834</c:v>
                      </c:pt>
                      <c:pt idx="1425">
                        <c:v>47.076617035948587</c:v>
                      </c:pt>
                      <c:pt idx="1426">
                        <c:v>155.40289513617284</c:v>
                      </c:pt>
                      <c:pt idx="1427">
                        <c:v>273.3054737244675</c:v>
                      </c:pt>
                      <c:pt idx="1428">
                        <c:v>301.13430855709657</c:v>
                      </c:pt>
                      <c:pt idx="1429">
                        <c:v>204.08596515898179</c:v>
                      </c:pt>
                      <c:pt idx="1430">
                        <c:v>89.017444147576171</c:v>
                      </c:pt>
                      <c:pt idx="1431">
                        <c:v>-11.781913520317673</c:v>
                      </c:pt>
                      <c:pt idx="1432">
                        <c:v>-130.11179487460535</c:v>
                      </c:pt>
                      <c:pt idx="1433">
                        <c:v>-274.34930605047634</c:v>
                      </c:pt>
                      <c:pt idx="1434">
                        <c:v>-352.02989143643526</c:v>
                      </c:pt>
                      <c:pt idx="1435">
                        <c:v>-360.82366967819428</c:v>
                      </c:pt>
                      <c:pt idx="1436">
                        <c:v>-212.79583325538243</c:v>
                      </c:pt>
                      <c:pt idx="1437">
                        <c:v>26.264163799848909</c:v>
                      </c:pt>
                      <c:pt idx="1438">
                        <c:v>142.6316410215822</c:v>
                      </c:pt>
                      <c:pt idx="1439">
                        <c:v>155.53328616356674</c:v>
                      </c:pt>
                      <c:pt idx="1440">
                        <c:v>104.14559034874843</c:v>
                      </c:pt>
                      <c:pt idx="1441">
                        <c:v>40.215202657504534</c:v>
                      </c:pt>
                      <c:pt idx="1442">
                        <c:v>-36.265453760097458</c:v>
                      </c:pt>
                      <c:pt idx="1443">
                        <c:v>-61.430394437241247</c:v>
                      </c:pt>
                      <c:pt idx="1444">
                        <c:v>-2.2081265126191454</c:v>
                      </c:pt>
                      <c:pt idx="1445">
                        <c:v>61.619973704534068</c:v>
                      </c:pt>
                      <c:pt idx="1446">
                        <c:v>81.791873487380911</c:v>
                      </c:pt>
                      <c:pt idx="1447">
                        <c:v>45.908051853014683</c:v>
                      </c:pt>
                      <c:pt idx="1448">
                        <c:v>-78.436694818920486</c:v>
                      </c:pt>
                      <c:pt idx="1449">
                        <c:v>-259.94275159407351</c:v>
                      </c:pt>
                      <c:pt idx="1450">
                        <c:v>-357.94730195437842</c:v>
                      </c:pt>
                      <c:pt idx="1451">
                        <c:v>-291.16038719880271</c:v>
                      </c:pt>
                      <c:pt idx="1452">
                        <c:v>-127.47166945020207</c:v>
                      </c:pt>
                      <c:pt idx="1453">
                        <c:v>8.5056000000000012</c:v>
                      </c:pt>
                      <c:pt idx="1454">
                        <c:v>56.505600000000001</c:v>
                      </c:pt>
                      <c:pt idx="1455">
                        <c:v>56.505600000000001</c:v>
                      </c:pt>
                      <c:pt idx="1456">
                        <c:v>56.505600000000001</c:v>
                      </c:pt>
                      <c:pt idx="1457">
                        <c:v>56.505600000000001</c:v>
                      </c:pt>
                      <c:pt idx="1458">
                        <c:v>56.505600000000001</c:v>
                      </c:pt>
                      <c:pt idx="1459">
                        <c:v>56.505600000000001</c:v>
                      </c:pt>
                      <c:pt idx="1460">
                        <c:v>56.505600000000001</c:v>
                      </c:pt>
                      <c:pt idx="1461">
                        <c:v>56.505600000000001</c:v>
                      </c:pt>
                      <c:pt idx="1462">
                        <c:v>56.505600000000001</c:v>
                      </c:pt>
                      <c:pt idx="1463">
                        <c:v>56.505600000000001</c:v>
                      </c:pt>
                      <c:pt idx="1464">
                        <c:v>56.505600000000001</c:v>
                      </c:pt>
                      <c:pt idx="1465">
                        <c:v>56.505600000000001</c:v>
                      </c:pt>
                      <c:pt idx="1466">
                        <c:v>56.505600000000001</c:v>
                      </c:pt>
                      <c:pt idx="1467">
                        <c:v>56.505600000000001</c:v>
                      </c:pt>
                      <c:pt idx="1468">
                        <c:v>56.505600000000001</c:v>
                      </c:pt>
                      <c:pt idx="1469">
                        <c:v>56.505600000000001</c:v>
                      </c:pt>
                      <c:pt idx="1470">
                        <c:v>56.505600000000001</c:v>
                      </c:pt>
                      <c:pt idx="1471">
                        <c:v>56.505600000000001</c:v>
                      </c:pt>
                      <c:pt idx="1472">
                        <c:v>56.505600000000001</c:v>
                      </c:pt>
                      <c:pt idx="1473">
                        <c:v>56.505600000000001</c:v>
                      </c:pt>
                      <c:pt idx="1474">
                        <c:v>56.505600000000001</c:v>
                      </c:pt>
                      <c:pt idx="1475">
                        <c:v>56.505600000000001</c:v>
                      </c:pt>
                      <c:pt idx="1476">
                        <c:v>56.505600000000001</c:v>
                      </c:pt>
                      <c:pt idx="1477">
                        <c:v>56.505600000000001</c:v>
                      </c:pt>
                      <c:pt idx="1478">
                        <c:v>56.505600000000001</c:v>
                      </c:pt>
                      <c:pt idx="1479">
                        <c:v>144.50560000000002</c:v>
                      </c:pt>
                      <c:pt idx="1480">
                        <c:v>232.58199990348749</c:v>
                      </c:pt>
                      <c:pt idx="1481">
                        <c:v>220.81119961394995</c:v>
                      </c:pt>
                      <c:pt idx="1482">
                        <c:v>197.13211077880544</c:v>
                      </c:pt>
                      <c:pt idx="1483">
                        <c:v>173.49074834228384</c:v>
                      </c:pt>
                      <c:pt idx="1484">
                        <c:v>157.8416512047894</c:v>
                      </c:pt>
                      <c:pt idx="1485">
                        <c:v>150.21291685148893</c:v>
                      </c:pt>
                      <c:pt idx="1486">
                        <c:v>158.59318000748343</c:v>
                      </c:pt>
                      <c:pt idx="1487">
                        <c:v>187.13239916102316</c:v>
                      </c:pt>
                      <c:pt idx="1488">
                        <c:v>223.91660312905174</c:v>
                      </c:pt>
                      <c:pt idx="1489">
                        <c:v>265.06749506361223</c:v>
                      </c:pt>
                      <c:pt idx="1490">
                        <c:v>306.69399218248628</c:v>
                      </c:pt>
                      <c:pt idx="1491">
                        <c:v>340.92868935949508</c:v>
                      </c:pt>
                      <c:pt idx="1492">
                        <c:v>363.75864280933718</c:v>
                      </c:pt>
                      <c:pt idx="1493">
                        <c:v>367.18969302050266</c:v>
                      </c:pt>
                      <c:pt idx="1494">
                        <c:v>354.86067681286806</c:v>
                      </c:pt>
                      <c:pt idx="1495">
                        <c:v>338.70340253704023</c:v>
                      </c:pt>
                      <c:pt idx="1496">
                        <c:v>314.52513407285721</c:v>
                      </c:pt>
                      <c:pt idx="1497">
                        <c:v>290.10093368794412</c:v>
                      </c:pt>
                      <c:pt idx="1498">
                        <c:v>265.47263190797048</c:v>
                      </c:pt>
                      <c:pt idx="1499">
                        <c:v>236.42128934009028</c:v>
                      </c:pt>
                      <c:pt idx="1500">
                        <c:v>206.87113748497831</c:v>
                      </c:pt>
                      <c:pt idx="1501">
                        <c:v>176.76156154317289</c:v>
                      </c:pt>
                      <c:pt idx="1502">
                        <c:v>162.04710041507803</c:v>
                      </c:pt>
                      <c:pt idx="1503">
                        <c:v>155.35284422013703</c:v>
                      </c:pt>
                      <c:pt idx="1504">
                        <c:v>152.34541156131294</c:v>
                      </c:pt>
                      <c:pt idx="1505">
                        <c:v>153.51777123734917</c:v>
                      </c:pt>
                      <c:pt idx="1506">
                        <c:v>146.53496334080668</c:v>
                      </c:pt>
                      <c:pt idx="1507">
                        <c:v>143.39130523423555</c:v>
                      </c:pt>
                      <c:pt idx="1508">
                        <c:v>148.2555396796777</c:v>
                      </c:pt>
                      <c:pt idx="1509">
                        <c:v>157.30303918286543</c:v>
                      </c:pt>
                      <c:pt idx="1510">
                        <c:v>170.53948638124879</c:v>
                      </c:pt>
                      <c:pt idx="1511">
                        <c:v>196.15193475753946</c:v>
                      </c:pt>
                      <c:pt idx="1512">
                        <c:v>230.5261722541411</c:v>
                      </c:pt>
                      <c:pt idx="1513">
                        <c:v>265.71144839561612</c:v>
                      </c:pt>
                      <c:pt idx="1514">
                        <c:v>297.7721664063921</c:v>
                      </c:pt>
                      <c:pt idx="1515">
                        <c:v>314.58346611362037</c:v>
                      </c:pt>
                      <c:pt idx="1516">
                        <c:v>307.57661021923218</c:v>
                      </c:pt>
                      <c:pt idx="1517">
                        <c:v>276.09478054469179</c:v>
                      </c:pt>
                      <c:pt idx="1518">
                        <c:v>243.40728462461894</c:v>
                      </c:pt>
                      <c:pt idx="1519">
                        <c:v>218.1084316256061</c:v>
                      </c:pt>
                      <c:pt idx="1520">
                        <c:v>199.93445245937306</c:v>
                      </c:pt>
                      <c:pt idx="1521">
                        <c:v>185.54879504814662</c:v>
                      </c:pt>
                      <c:pt idx="1522">
                        <c:v>170.47822197321722</c:v>
                      </c:pt>
                      <c:pt idx="1523">
                        <c:v>151.17860703886649</c:v>
                      </c:pt>
                      <c:pt idx="1524">
                        <c:v>122.94482964823629</c:v>
                      </c:pt>
                      <c:pt idx="1525">
                        <c:v>82.012877106521188</c:v>
                      </c:pt>
                      <c:pt idx="1526">
                        <c:v>27.476053038448242</c:v>
                      </c:pt>
                      <c:pt idx="1527">
                        <c:v>-20.369356153408688</c:v>
                      </c:pt>
                      <c:pt idx="1528">
                        <c:v>-53.210331856206125</c:v>
                      </c:pt>
                      <c:pt idx="1529">
                        <c:v>-58.317128710807538</c:v>
                      </c:pt>
                      <c:pt idx="1530">
                        <c:v>-38.838613908112507</c:v>
                      </c:pt>
                      <c:pt idx="1531">
                        <c:v>-6.4243581387358972</c:v>
                      </c:pt>
                      <c:pt idx="1532">
                        <c:v>35.049551663929009</c:v>
                      </c:pt>
                      <c:pt idx="1533">
                        <c:v>77.711448395616259</c:v>
                      </c:pt>
                      <c:pt idx="1534">
                        <c:v>121.33197449482282</c:v>
                      </c:pt>
                      <c:pt idx="1535">
                        <c:v>170.09218510473147</c:v>
                      </c:pt>
                      <c:pt idx="1536">
                        <c:v>228.01481077513984</c:v>
                      </c:pt>
                      <c:pt idx="1537">
                        <c:v>287.55509390616703</c:v>
                      </c:pt>
                      <c:pt idx="1538">
                        <c:v>332.43458526278937</c:v>
                      </c:pt>
                      <c:pt idx="1539">
                        <c:v>370.35715629347192</c:v>
                      </c:pt>
                      <c:pt idx="1540">
                        <c:v>397.42888289727216</c:v>
                      </c:pt>
                      <c:pt idx="1541">
                        <c:v>417.06019143880656</c:v>
                      </c:pt>
                      <c:pt idx="1542">
                        <c:v>429.52968900413833</c:v>
                      </c:pt>
                      <c:pt idx="1543">
                        <c:v>422.12751946520535</c:v>
                      </c:pt>
                      <c:pt idx="1544">
                        <c:v>394.28478767289732</c:v>
                      </c:pt>
                      <c:pt idx="1545">
                        <c:v>341.08422123224261</c:v>
                      </c:pt>
                      <c:pt idx="1546">
                        <c:v>285.53940899263671</c:v>
                      </c:pt>
                      <c:pt idx="1547">
                        <c:v>248.3649426133515</c:v>
                      </c:pt>
                      <c:pt idx="1548">
                        <c:v>226.07541648564592</c:v>
                      </c:pt>
                      <c:pt idx="1549">
                        <c:v>223.22204644211945</c:v>
                      </c:pt>
                      <c:pt idx="1550">
                        <c:v>228.66243718452273</c:v>
                      </c:pt>
                      <c:pt idx="1551">
                        <c:v>238.11072047893947</c:v>
                      </c:pt>
                      <c:pt idx="1552">
                        <c:v>248.15157657850511</c:v>
                      </c:pt>
                      <c:pt idx="1553">
                        <c:v>254.20790208001614</c:v>
                      </c:pt>
                      <c:pt idx="1554">
                        <c:v>256.57693049228919</c:v>
                      </c:pt>
                      <c:pt idx="1555">
                        <c:v>258.66640471225577</c:v>
                      </c:pt>
                      <c:pt idx="1556">
                        <c:v>269.07331737419162</c:v>
                      </c:pt>
                      <c:pt idx="1557">
                        <c:v>283.80524532803065</c:v>
                      </c:pt>
                      <c:pt idx="1558">
                        <c:v>299.17899561158072</c:v>
                      </c:pt>
                      <c:pt idx="1559">
                        <c:v>318.90301735347447</c:v>
                      </c:pt>
                      <c:pt idx="1560">
                        <c:v>339.62197420214835</c:v>
                      </c:pt>
                      <c:pt idx="1561">
                        <c:v>348.73382229003801</c:v>
                      </c:pt>
                      <c:pt idx="1562">
                        <c:v>353.92649011054323</c:v>
                      </c:pt>
                      <c:pt idx="1563">
                        <c:v>359.19997766366288</c:v>
                      </c:pt>
                      <c:pt idx="1564">
                        <c:v>368.55428494939702</c:v>
                      </c:pt>
                      <c:pt idx="1565">
                        <c:v>378.33179087407797</c:v>
                      </c:pt>
                      <c:pt idx="1566">
                        <c:v>384.20053470003086</c:v>
                      </c:pt>
                      <c:pt idx="1567">
                        <c:v>394.16051642725569</c:v>
                      </c:pt>
                      <c:pt idx="1568">
                        <c:v>396.57053147027136</c:v>
                      </c:pt>
                      <c:pt idx="1569">
                        <c:v>390.35419358552235</c:v>
                      </c:pt>
                      <c:pt idx="1570">
                        <c:v>387.84977755229295</c:v>
                      </c:pt>
                      <c:pt idx="1571">
                        <c:v>385.04307677695863</c:v>
                      </c:pt>
                      <c:pt idx="1572">
                        <c:v>381.92083177213772</c:v>
                      </c:pt>
                      <c:pt idx="1573">
                        <c:v>378.4707301566898</c:v>
                      </c:pt>
                      <c:pt idx="1574">
                        <c:v>366.6814066557157</c:v>
                      </c:pt>
                      <c:pt idx="1575">
                        <c:v>349.76771019494623</c:v>
                      </c:pt>
                      <c:pt idx="1576">
                        <c:v>336.09569733675056</c:v>
                      </c:pt>
                      <c:pt idx="1577">
                        <c:v>317.65400280623084</c:v>
                      </c:pt>
                      <c:pt idx="1578">
                        <c:v>298.04436842880227</c:v>
                      </c:pt>
                      <c:pt idx="1579">
                        <c:v>281.65400280623061</c:v>
                      </c:pt>
                      <c:pt idx="1580">
                        <c:v>272.48480015100006</c:v>
                      </c:pt>
                      <c:pt idx="1581">
                        <c:v>263.31843881449379</c:v>
                      </c:pt>
                      <c:pt idx="1582">
                        <c:v>257.38081729526016</c:v>
                      </c:pt>
                      <c:pt idx="1583">
                        <c:v>251.83640271732327</c:v>
                      </c:pt>
                      <c:pt idx="1584">
                        <c:v>237.52925191283362</c:v>
                      </c:pt>
                      <c:pt idx="1585">
                        <c:v>226.85194041892606</c:v>
                      </c:pt>
                      <c:pt idx="1586">
                        <c:v>215.81109797929184</c:v>
                      </c:pt>
                      <c:pt idx="1587">
                        <c:v>204.41430144386368</c:v>
                      </c:pt>
                      <c:pt idx="1588">
                        <c:v>196.67007476881611</c:v>
                      </c:pt>
                      <c:pt idx="1589">
                        <c:v>196.95741830182135</c:v>
                      </c:pt>
                      <c:pt idx="1590">
                        <c:v>205.64302000941069</c:v>
                      </c:pt>
                      <c:pt idx="1591">
                        <c:v>215.08283398737854</c:v>
                      </c:pt>
                      <c:pt idx="1592">
                        <c:v>224.90070120677728</c:v>
                      </c:pt>
                      <c:pt idx="1593">
                        <c:v>231.45226006131986</c:v>
                      </c:pt>
                      <c:pt idx="1594">
                        <c:v>238.00887014915196</c:v>
                      </c:pt>
                      <c:pt idx="1595">
                        <c:v>245.28906940555106</c:v>
                      </c:pt>
                      <c:pt idx="1596">
                        <c:v>236.57053147027136</c:v>
                      </c:pt>
                      <c:pt idx="1597">
                        <c:v>227.13724402468017</c:v>
                      </c:pt>
                      <c:pt idx="1598">
                        <c:v>213.70900781237714</c:v>
                      </c:pt>
                      <c:pt idx="1599">
                        <c:v>195.22174897094652</c:v>
                      </c:pt>
                      <c:pt idx="1600">
                        <c:v>184.39810956271475</c:v>
                      </c:pt>
                      <c:pt idx="1601">
                        <c:v>173.24566643761432</c:v>
                      </c:pt>
                      <c:pt idx="1602">
                        <c:v>165.77294355181982</c:v>
                      </c:pt>
                      <c:pt idx="1603">
                        <c:v>170.33179087407785</c:v>
                      </c:pt>
                      <c:pt idx="1604">
                        <c:v>183.60159928168184</c:v>
                      </c:pt>
                      <c:pt idx="1605">
                        <c:v>193.56721507476703</c:v>
                      </c:pt>
                      <c:pt idx="1606">
                        <c:v>207.8805767095534</c:v>
                      </c:pt>
                      <c:pt idx="1607">
                        <c:v>219.20813127803126</c:v>
                      </c:pt>
                      <c:pt idx="1608">
                        <c:v>226.53694865483084</c:v>
                      </c:pt>
                      <c:pt idx="1609">
                        <c:v>234.53694865483095</c:v>
                      </c:pt>
                      <c:pt idx="1610">
                        <c:v>242.53694865483106</c:v>
                      </c:pt>
                      <c:pt idx="1611">
                        <c:v>247.20813127803081</c:v>
                      </c:pt>
                      <c:pt idx="1612">
                        <c:v>251.54419614275133</c:v>
                      </c:pt>
                      <c:pt idx="1613">
                        <c:v>264.55428494939724</c:v>
                      </c:pt>
                      <c:pt idx="1614">
                        <c:v>277.90548985405184</c:v>
                      </c:pt>
                      <c:pt idx="1615">
                        <c:v>291.94176827344955</c:v>
                      </c:pt>
                      <c:pt idx="1616">
                        <c:v>306.33179087407808</c:v>
                      </c:pt>
                      <c:pt idx="1617">
                        <c:v>325.42740762468327</c:v>
                      </c:pt>
                      <c:pt idx="1618">
                        <c:v>341.24566643761443</c:v>
                      </c:pt>
                      <c:pt idx="1619">
                        <c:v>353.45460657519777</c:v>
                      </c:pt>
                      <c:pt idx="1620">
                        <c:v>354.06559331233149</c:v>
                      </c:pt>
                      <c:pt idx="1621">
                        <c:v>346.00887014915151</c:v>
                      </c:pt>
                      <c:pt idx="1622">
                        <c:v>337.62681599198925</c:v>
                      </c:pt>
                      <c:pt idx="1623">
                        <c:v>324.54390321605672</c:v>
                      </c:pt>
                      <c:pt idx="1624">
                        <c:v>302.74497812148917</c:v>
                      </c:pt>
                      <c:pt idx="1625">
                        <c:v>275.48119537327756</c:v>
                      </c:pt>
                      <c:pt idx="1626">
                        <c:v>251.11292889634313</c:v>
                      </c:pt>
                      <c:pt idx="1627">
                        <c:v>213.6430200094108</c:v>
                      </c:pt>
                      <c:pt idx="1628">
                        <c:v>169.99034693771523</c:v>
                      </c:pt>
                      <c:pt idx="1629">
                        <c:v>132.92964258687084</c:v>
                      </c:pt>
                      <c:pt idx="1630">
                        <c:v>106.51394490640536</c:v>
                      </c:pt>
                      <c:pt idx="1631">
                        <c:v>99.8527888583302</c:v>
                      </c:pt>
                      <c:pt idx="1632">
                        <c:v>117.64734876349587</c:v>
                      </c:pt>
                      <c:pt idx="1633">
                        <c:v>149.22925599756331</c:v>
                      </c:pt>
                      <c:pt idx="1634">
                        <c:v>186.20183089635162</c:v>
                      </c:pt>
                      <c:pt idx="1635">
                        <c:v>217.19837183339769</c:v>
                      </c:pt>
                      <c:pt idx="1636">
                        <c:v>228.86451688324053</c:v>
                      </c:pt>
                      <c:pt idx="1637">
                        <c:v>228.86451688323996</c:v>
                      </c:pt>
                      <c:pt idx="1638">
                        <c:v>216.53097763516342</c:v>
                      </c:pt>
                      <c:pt idx="1639">
                        <c:v>203.53225410341759</c:v>
                      </c:pt>
                      <c:pt idx="1640">
                        <c:v>194.20504255688292</c:v>
                      </c:pt>
                      <c:pt idx="1641">
                        <c:v>192.55313142052586</c:v>
                      </c:pt>
                      <c:pt idx="1642">
                        <c:v>203.23728514889007</c:v>
                      </c:pt>
                      <c:pt idx="1643">
                        <c:v>222.58125622555593</c:v>
                      </c:pt>
                      <c:pt idx="1644">
                        <c:v>250.90911283618317</c:v>
                      </c:pt>
                      <c:pt idx="1645">
                        <c:v>276.55313142052563</c:v>
                      </c:pt>
                      <c:pt idx="1646">
                        <c:v>298.86801692598829</c:v>
                      </c:pt>
                      <c:pt idx="1647">
                        <c:v>318.20183089635208</c:v>
                      </c:pt>
                      <c:pt idx="1648">
                        <c:v>333.90548985405206</c:v>
                      </c:pt>
                      <c:pt idx="1649">
                        <c:v>350.33179087407785</c:v>
                      </c:pt>
                      <c:pt idx="1650">
                        <c:v>359.15824428117133</c:v>
                      </c:pt>
                      <c:pt idx="1651">
                        <c:v>364.04657529604816</c:v>
                      </c:pt>
                      <c:pt idx="1652">
                        <c:v>360.99678391870873</c:v>
                      </c:pt>
                      <c:pt idx="1653">
                        <c:v>353.28906940555061</c:v>
                      </c:pt>
                      <c:pt idx="1654">
                        <c:v>349.26360074834258</c:v>
                      </c:pt>
                      <c:pt idx="1655">
                        <c:v>340.90995977842709</c:v>
                      </c:pt>
                      <c:pt idx="1656">
                        <c:v>335.84977755229249</c:v>
                      </c:pt>
                      <c:pt idx="1657">
                        <c:v>338.80980025931228</c:v>
                      </c:pt>
                      <c:pt idx="1658">
                        <c:v>341.79002789948527</c:v>
                      </c:pt>
                      <c:pt idx="1659">
                        <c:v>344.79046047281139</c:v>
                      </c:pt>
                      <c:pt idx="1660">
                        <c:v>347.81109797929173</c:v>
                      </c:pt>
                      <c:pt idx="1661">
                        <c:v>350.85194041892584</c:v>
                      </c:pt>
                      <c:pt idx="1662">
                        <c:v>349.91298779171382</c:v>
                      </c:pt>
                      <c:pt idx="1663">
                        <c:v>352.6079786021308</c:v>
                      </c:pt>
                      <c:pt idx="1664">
                        <c:v>355.7069102245818</c:v>
                      </c:pt>
                      <c:pt idx="1665">
                        <c:v>350.43504975345462</c:v>
                      </c:pt>
                      <c:pt idx="1666">
                        <c:v>348.78576744505676</c:v>
                      </c:pt>
                      <c:pt idx="1667">
                        <c:v>343.14785041155807</c:v>
                      </c:pt>
                      <c:pt idx="1668">
                        <c:v>336.72888643083621</c:v>
                      </c:pt>
                      <c:pt idx="1669">
                        <c:v>334.3149736834024</c:v>
                      </c:pt>
                      <c:pt idx="1670">
                        <c:v>331.50785399467372</c:v>
                      </c:pt>
                      <c:pt idx="1671">
                        <c:v>328.70357562466864</c:v>
                      </c:pt>
                      <c:pt idx="1672">
                        <c:v>321.50230188840129</c:v>
                      </c:pt>
                      <c:pt idx="1673">
                        <c:v>317.90213857338881</c:v>
                      </c:pt>
                      <c:pt idx="1674">
                        <c:v>318.30229096045639</c:v>
                      </c:pt>
                      <c:pt idx="1675">
                        <c:v>314.70275904960488</c:v>
                      </c:pt>
                      <c:pt idx="1676">
                        <c:v>310.70275904960454</c:v>
                      </c:pt>
                      <c:pt idx="1677">
                        <c:v>306.7027590496042</c:v>
                      </c:pt>
                      <c:pt idx="1678">
                        <c:v>298.30229096045582</c:v>
                      </c:pt>
                      <c:pt idx="1679">
                        <c:v>289.5023018884014</c:v>
                      </c:pt>
                      <c:pt idx="1680">
                        <c:v>284.30468604592329</c:v>
                      </c:pt>
                      <c:pt idx="1681">
                        <c:v>283.10991152216957</c:v>
                      </c:pt>
                      <c:pt idx="1682">
                        <c:v>289.9179783171403</c:v>
                      </c:pt>
                      <c:pt idx="1683">
                        <c:v>301.52129865295814</c:v>
                      </c:pt>
                      <c:pt idx="1684">
                        <c:v>313.52129865295859</c:v>
                      </c:pt>
                      <c:pt idx="1685">
                        <c:v>330.3149736834032</c:v>
                      </c:pt>
                      <c:pt idx="1686">
                        <c:v>339.90611216925782</c:v>
                      </c:pt>
                      <c:pt idx="1687">
                        <c:v>341.50230188840129</c:v>
                      </c:pt>
                      <c:pt idx="1688">
                        <c:v>343.10354284083377</c:v>
                      </c:pt>
                      <c:pt idx="1689">
                        <c:v>336.70983502655349</c:v>
                      </c:pt>
                      <c:pt idx="1690">
                        <c:v>329.51487533189663</c:v>
                      </c:pt>
                      <c:pt idx="1691">
                        <c:v>326.32117844556285</c:v>
                      </c:pt>
                      <c:pt idx="1692">
                        <c:v>322.72480355551602</c:v>
                      </c:pt>
                      <c:pt idx="1693">
                        <c:v>323.12874436754953</c:v>
                      </c:pt>
                      <c:pt idx="1694">
                        <c:v>323.53300088166407</c:v>
                      </c:pt>
                      <c:pt idx="1695">
                        <c:v>323.9375730978602</c:v>
                      </c:pt>
                      <c:pt idx="1696">
                        <c:v>324.34246101613593</c:v>
                      </c:pt>
                      <c:pt idx="1697">
                        <c:v>324.74766463649098</c:v>
                      </c:pt>
                      <c:pt idx="1698">
                        <c:v>325.15318395892751</c:v>
                      </c:pt>
                      <c:pt idx="1699">
                        <c:v>321.55901898344496</c:v>
                      </c:pt>
                      <c:pt idx="1700">
                        <c:v>313.55901898344541</c:v>
                      </c:pt>
                      <c:pt idx="1701">
                        <c:v>305.15318395892865</c:v>
                      </c:pt>
                      <c:pt idx="1702">
                        <c:v>300.34246101613502</c:v>
                      </c:pt>
                      <c:pt idx="1703">
                        <c:v>299.53300088166429</c:v>
                      </c:pt>
                      <c:pt idx="1704">
                        <c:v>294.7248035555159</c:v>
                      </c:pt>
                      <c:pt idx="1705">
                        <c:v>293.51487533189697</c:v>
                      </c:pt>
                      <c:pt idx="1706">
                        <c:v>296.70983502655406</c:v>
                      </c:pt>
                      <c:pt idx="1707">
                        <c:v>295.90605752953223</c:v>
                      </c:pt>
                      <c:pt idx="1708">
                        <c:v>299.10354284083343</c:v>
                      </c:pt>
                      <c:pt idx="1709">
                        <c:v>302.70275904960442</c:v>
                      </c:pt>
                      <c:pt idx="1710">
                        <c:v>302.30229096045616</c:v>
                      </c:pt>
                      <c:pt idx="1711">
                        <c:v>309.9021385733887</c:v>
                      </c:pt>
                      <c:pt idx="1712">
                        <c:v>318.30229096045639</c:v>
                      </c:pt>
                      <c:pt idx="1713">
                        <c:v>322.70275904960442</c:v>
                      </c:pt>
                      <c:pt idx="1714">
                        <c:v>331.5046423341426</c:v>
                      </c:pt>
                      <c:pt idx="1715">
                        <c:v>336.70983502655406</c:v>
                      </c:pt>
                      <c:pt idx="1716">
                        <c:v>341.91786903768894</c:v>
                      </c:pt>
                      <c:pt idx="1717">
                        <c:v>347.53300088166441</c:v>
                      </c:pt>
                      <c:pt idx="1718">
                        <c:v>353.1531839589282</c:v>
                      </c:pt>
                      <c:pt idx="1719">
                        <c:v>359.1855161023193</c:v>
                      </c:pt>
                      <c:pt idx="1720">
                        <c:v>365.2257407977234</c:v>
                      </c:pt>
                      <c:pt idx="1721">
                        <c:v>367.68442860086606</c:v>
                      </c:pt>
                      <c:pt idx="1722">
                        <c:v>361.74201691069999</c:v>
                      </c:pt>
                      <c:pt idx="1723">
                        <c:v>351.39377019601574</c:v>
                      </c:pt>
                      <c:pt idx="1724">
                        <c:v>340.2215410511576</c:v>
                      </c:pt>
                      <c:pt idx="1725">
                        <c:v>328.63590003184868</c:v>
                      </c:pt>
                      <c:pt idx="1726">
                        <c:v>304.22154105115624</c:v>
                      </c:pt>
                      <c:pt idx="1727">
                        <c:v>270.15448167890889</c:v>
                      </c:pt>
                      <c:pt idx="1728">
                        <c:v>230.4536640399333</c:v>
                      </c:pt>
                      <c:pt idx="1729">
                        <c:v>184.74766463649098</c:v>
                      </c:pt>
                      <c:pt idx="1730">
                        <c:v>137.10278090549434</c:v>
                      </c:pt>
                      <c:pt idx="1731">
                        <c:v>103.60898793989276</c:v>
                      </c:pt>
                      <c:pt idx="1732">
                        <c:v>85.912987791714073</c:v>
                      </c:pt>
                      <c:pt idx="1733">
                        <c:v>76.03845811699702</c:v>
                      </c:pt>
                      <c:pt idx="1734">
                        <c:v>74.744978121489055</c:v>
                      </c:pt>
                      <c:pt idx="1735">
                        <c:v>74.008870149151619</c:v>
                      </c:pt>
                      <c:pt idx="1736">
                        <c:v>69.8074036501867</c:v>
                      </c:pt>
                      <c:pt idx="1737">
                        <c:v>57.772943551819708</c:v>
                      </c:pt>
                      <c:pt idx="1738">
                        <c:v>49.567215074767262</c:v>
                      </c:pt>
                      <c:pt idx="1739">
                        <c:v>45.874028925450375</c:v>
                      </c:pt>
                      <c:pt idx="1740">
                        <c:v>46.347849176732041</c:v>
                      </c:pt>
                      <c:pt idx="1741">
                        <c:v>59.621974202148351</c:v>
                      </c:pt>
                      <c:pt idx="1742">
                        <c:v>81.967749939913574</c:v>
                      </c:pt>
                      <c:pt idx="1743">
                        <c:v>97.640737224213936</c:v>
                      </c:pt>
                      <c:pt idx="1744">
                        <c:v>105.67820256048118</c:v>
                      </c:pt>
                      <c:pt idx="1745">
                        <c:v>114.36696128887576</c:v>
                      </c:pt>
                      <c:pt idx="1746">
                        <c:v>115.38989066950842</c:v>
                      </c:pt>
                      <c:pt idx="1747">
                        <c:v>112.44439025819344</c:v>
                      </c:pt>
                      <c:pt idx="1748">
                        <c:v>117.53046005493121</c:v>
                      </c:pt>
                      <c:pt idx="1749">
                        <c:v>123.22204644211945</c:v>
                      </c:pt>
                      <c:pt idx="1750">
                        <c:v>128.93383776246077</c:v>
                      </c:pt>
                      <c:pt idx="1751">
                        <c:v>139.23094074009913</c:v>
                      </c:pt>
                      <c:pt idx="1752">
                        <c:v>141.82054169534601</c:v>
                      </c:pt>
                      <c:pt idx="1753">
                        <c:v>140.41803520260572</c:v>
                      </c:pt>
                      <c:pt idx="1754">
                        <c:v>139.02342126187861</c:v>
                      </c:pt>
                      <c:pt idx="1755">
                        <c:v>137.63669987316467</c:v>
                      </c:pt>
                      <c:pt idx="1756">
                        <c:v>136.25787103646388</c:v>
                      </c:pt>
                      <c:pt idx="1757">
                        <c:v>134.88693475177627</c:v>
                      </c:pt>
                      <c:pt idx="1758">
                        <c:v>129.52389101910208</c:v>
                      </c:pt>
                      <c:pt idx="1759">
                        <c:v>127.89865670855016</c:v>
                      </c:pt>
                      <c:pt idx="1760">
                        <c:v>126.5529765903047</c:v>
                      </c:pt>
                      <c:pt idx="1761">
                        <c:v>120.9485786170672</c:v>
                      </c:pt>
                      <c:pt idx="1762">
                        <c:v>119.35554591872898</c:v>
                      </c:pt>
                      <c:pt idx="1763">
                        <c:v>117.77387849528975</c:v>
                      </c:pt>
                      <c:pt idx="1764">
                        <c:v>116.20357634674946</c:v>
                      </c:pt>
                      <c:pt idx="1765">
                        <c:v>110.64463947310838</c:v>
                      </c:pt>
                      <c:pt idx="1766">
                        <c:v>96.840244231857582</c:v>
                      </c:pt>
                      <c:pt idx="1767">
                        <c:v>70.543038042904072</c:v>
                      </c:pt>
                      <c:pt idx="1768">
                        <c:v>35.26999672304261</c:v>
                      </c:pt>
                      <c:pt idx="1769">
                        <c:v>-8.9296302031650328</c:v>
                      </c:pt>
                      <c:pt idx="1770">
                        <c:v>-58.466255440404069</c:v>
                      </c:pt>
                      <c:pt idx="1771">
                        <c:v>-100.98108357415464</c:v>
                      </c:pt>
                      <c:pt idx="1772">
                        <c:v>-124.12352744399254</c:v>
                      </c:pt>
                      <c:pt idx="1773">
                        <c:v>-130.94269238337125</c:v>
                      </c:pt>
                      <c:pt idx="1774">
                        <c:v>-129.43857839229105</c:v>
                      </c:pt>
                      <c:pt idx="1775">
                        <c:v>-115.23486859076297</c:v>
                      </c:pt>
                      <c:pt idx="1776">
                        <c:v>-96.20859701842231</c:v>
                      </c:pt>
                      <c:pt idx="1777">
                        <c:v>-88.436479280836977</c:v>
                      </c:pt>
                      <c:pt idx="1778">
                        <c:v>-96.48251714486841</c:v>
                      </c:pt>
                      <c:pt idx="1779">
                        <c:v>-120.50377239557875</c:v>
                      </c:pt>
                      <c:pt idx="1780">
                        <c:v>-156.9212337573498</c:v>
                      </c:pt>
                      <c:pt idx="1781">
                        <c:v>-189.62503690615861</c:v>
                      </c:pt>
                      <c:pt idx="1782">
                        <c:v>-202.36435653902697</c:v>
                      </c:pt>
                      <c:pt idx="1783">
                        <c:v>-190.57976856926075</c:v>
                      </c:pt>
                      <c:pt idx="1784">
                        <c:v>-162.09542693800725</c:v>
                      </c:pt>
                      <c:pt idx="1785">
                        <c:v>-124.81030697949753</c:v>
                      </c:pt>
                      <c:pt idx="1786">
                        <c:v>-98.852268036344753</c:v>
                      </c:pt>
                      <c:pt idx="1787">
                        <c:v>-88.576001396021155</c:v>
                      </c:pt>
                      <c:pt idx="1788">
                        <c:v>-86.096580466878407</c:v>
                      </c:pt>
                      <c:pt idx="1789">
                        <c:v>-91.503191086665424</c:v>
                      </c:pt>
                      <c:pt idx="1790">
                        <c:v>-108.86071003293077</c:v>
                      </c:pt>
                      <c:pt idx="1791">
                        <c:v>-138.26574214231522</c:v>
                      </c:pt>
                      <c:pt idx="1792">
                        <c:v>-175.70202875767183</c:v>
                      </c:pt>
                      <c:pt idx="1793">
                        <c:v>-213.10627161185505</c:v>
                      </c:pt>
                      <c:pt idx="1794">
                        <c:v>-226.29962547624635</c:v>
                      </c:pt>
                      <c:pt idx="1795">
                        <c:v>-291.06757078712775</c:v>
                      </c:pt>
                      <c:pt idx="1796">
                        <c:v>-151.49439999999998</c:v>
                      </c:pt>
                      <c:pt idx="1797">
                        <c:v>56.505600000000001</c:v>
                      </c:pt>
                      <c:pt idx="1798">
                        <c:v>56.505600000000001</c:v>
                      </c:pt>
                      <c:pt idx="1799">
                        <c:v>56.505600000000001</c:v>
                      </c:pt>
                      <c:pt idx="1800">
                        <c:v>56.505600000000001</c:v>
                      </c:pt>
                      <c:pt idx="1801">
                        <c:v>56.505600000000001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4-4E61-4155-A21F-16AA9A4E80CB}"/>
                  </c:ext>
                </c:extLst>
              </c15:ser>
            </c15:filteredScatterSeries>
          </c:ext>
        </c:extLst>
      </c:scatterChart>
      <c:valAx>
        <c:axId val="80552856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  <a:p>
                <a:pPr>
                  <a:defRPr/>
                </a:pPr>
                <a:r>
                  <a:rPr lang="en-GB"/>
                  <a:t>S</a:t>
                </a:r>
              </a:p>
            </c:rich>
          </c:tx>
          <c:layout>
            <c:manualLayout>
              <c:xMode val="edge"/>
              <c:yMode val="edge"/>
              <c:x val="0.50419843325787839"/>
              <c:y val="0.8499537037037037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530368"/>
        <c:crosses val="autoZero"/>
        <c:crossBetween val="midCat"/>
      </c:valAx>
      <c:valAx>
        <c:axId val="8055303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GB"/>
              </a:p>
              <a:p>
                <a:pPr>
                  <a:defRPr/>
                </a:pPr>
                <a:r>
                  <a:rPr lang="en-GB" baseline="0"/>
                  <a:t>Forces</a:t>
                </a:r>
              </a:p>
              <a:p>
                <a:pPr>
                  <a:defRPr/>
                </a:pPr>
                <a:r>
                  <a:rPr lang="en-GB" baseline="0"/>
                  <a:t>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528568"/>
        <c:crosses val="autoZero"/>
        <c:crossBetween val="midCat"/>
      </c:valAx>
      <c:valAx>
        <c:axId val="107586470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5863264"/>
        <c:crosses val="max"/>
        <c:crossBetween val="midCat"/>
      </c:valAx>
      <c:valAx>
        <c:axId val="1075863264"/>
        <c:scaling>
          <c:orientation val="minMax"/>
        </c:scaling>
        <c:delete val="1"/>
        <c:axPos val="b"/>
        <c:majorTickMark val="out"/>
        <c:minorTickMark val="none"/>
        <c:tickLblPos val="nextTo"/>
        <c:crossAx val="10758647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Tractive Forces</a:t>
            </a:r>
            <a:r>
              <a:rPr lang="en-US" baseline="0"/>
              <a:t> vs.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0037145917996288E-2"/>
          <c:y val="0.22322516451205107"/>
          <c:w val="0.93524368826005022"/>
          <c:h val="0.6135888730990470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Calculations!$I$1</c:f>
              <c:strCache>
                <c:ptCount val="1"/>
                <c:pt idx="0">
                  <c:v>Total Forces
(N)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Calculations!$B:$B</c:f>
              <c:strCache>
                <c:ptCount val="1802"/>
                <c:pt idx="0">
                  <c:v>Total Time Elapsed
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xVal>
          <c:yVal>
            <c:numRef>
              <c:f>Calculations!$I:$I</c:f>
              <c:numCache>
                <c:formatCode>0.00</c:formatCode>
                <c:ptCount val="1048576"/>
                <c:pt idx="0" formatCode="General">
                  <c:v>0</c:v>
                </c:pt>
                <c:pt idx="1">
                  <c:v>56.505600000000001</c:v>
                </c:pt>
                <c:pt idx="2">
                  <c:v>56.505600000000001</c:v>
                </c:pt>
                <c:pt idx="3">
                  <c:v>56.505600000000001</c:v>
                </c:pt>
                <c:pt idx="4">
                  <c:v>56.505600000000001</c:v>
                </c:pt>
                <c:pt idx="5">
                  <c:v>56.505600000000001</c:v>
                </c:pt>
                <c:pt idx="6">
                  <c:v>56.505600000000001</c:v>
                </c:pt>
                <c:pt idx="7">
                  <c:v>56.505600000000001</c:v>
                </c:pt>
                <c:pt idx="8">
                  <c:v>56.505600000000001</c:v>
                </c:pt>
                <c:pt idx="9">
                  <c:v>56.505600000000001</c:v>
                </c:pt>
                <c:pt idx="10">
                  <c:v>56.505600000000001</c:v>
                </c:pt>
                <c:pt idx="11">
                  <c:v>56.505600000000001</c:v>
                </c:pt>
                <c:pt idx="12">
                  <c:v>64.505600000000001</c:v>
                </c:pt>
                <c:pt idx="13">
                  <c:v>124.50623140416106</c:v>
                </c:pt>
                <c:pt idx="14">
                  <c:v>264.5512189506361</c:v>
                </c:pt>
                <c:pt idx="15">
                  <c:v>384.96589363340814</c:v>
                </c:pt>
                <c:pt idx="16">
                  <c:v>366.05269804562158</c:v>
                </c:pt>
                <c:pt idx="17">
                  <c:v>339.2144817019601</c:v>
                </c:pt>
                <c:pt idx="18">
                  <c:v>405.01398356096286</c:v>
                </c:pt>
                <c:pt idx="19">
                  <c:v>427.93864763496316</c:v>
                </c:pt>
                <c:pt idx="20">
                  <c:v>299.17633032180566</c:v>
                </c:pt>
                <c:pt idx="21">
                  <c:v>152.44308491991947</c:v>
                </c:pt>
                <c:pt idx="22">
                  <c:v>100.96967599023813</c:v>
                </c:pt>
                <c:pt idx="23">
                  <c:v>97.14773196365519</c:v>
                </c:pt>
                <c:pt idx="24">
                  <c:v>101.59839668360725</c:v>
                </c:pt>
                <c:pt idx="25">
                  <c:v>149.87258394054476</c:v>
                </c:pt>
                <c:pt idx="26">
                  <c:v>183.47998108354679</c:v>
                </c:pt>
                <c:pt idx="27">
                  <c:v>204.56867970824359</c:v>
                </c:pt>
                <c:pt idx="28">
                  <c:v>262.86067681286818</c:v>
                </c:pt>
                <c:pt idx="29">
                  <c:v>277.65069394952366</c:v>
                </c:pt>
                <c:pt idx="30">
                  <c:v>268.63802488650822</c:v>
                </c:pt>
                <c:pt idx="31">
                  <c:v>219.43009408668735</c:v>
                </c:pt>
                <c:pt idx="32">
                  <c:v>165.0174441475761</c:v>
                </c:pt>
                <c:pt idx="33">
                  <c:v>142.10093368794401</c:v>
                </c:pt>
                <c:pt idx="34">
                  <c:v>130.92681033060222</c:v>
                </c:pt>
                <c:pt idx="35">
                  <c:v>111.62372267336512</c:v>
                </c:pt>
                <c:pt idx="36">
                  <c:v>79.764052248159402</c:v>
                </c:pt>
                <c:pt idx="37">
                  <c:v>15.344010630018445</c:v>
                </c:pt>
                <c:pt idx="38">
                  <c:v>-86.713577679815216</c:v>
                </c:pt>
                <c:pt idx="39">
                  <c:v>-146.36435653902703</c:v>
                </c:pt>
                <c:pt idx="40">
                  <c:v>-133.8845925879408</c:v>
                </c:pt>
                <c:pt idx="41">
                  <c:v>-112.59710486382725</c:v>
                </c:pt>
                <c:pt idx="42">
                  <c:v>-151.02595882036007</c:v>
                </c:pt>
                <c:pt idx="43">
                  <c:v>-218.21912751384812</c:v>
                </c:pt>
                <c:pt idx="44">
                  <c:v>-205.54962661236573</c:v>
                </c:pt>
                <c:pt idx="45">
                  <c:v>-103.71486933165885</c:v>
                </c:pt>
                <c:pt idx="46">
                  <c:v>-8.5993087102545758</c:v>
                </c:pt>
                <c:pt idx="47">
                  <c:v>7.0747288916015947</c:v>
                </c:pt>
                <c:pt idx="48">
                  <c:v>-17.492114193984321</c:v>
                </c:pt>
                <c:pt idx="49">
                  <c:v>-6.1501951808423954</c:v>
                </c:pt>
                <c:pt idx="50">
                  <c:v>37.506952359705565</c:v>
                </c:pt>
                <c:pt idx="51">
                  <c:v>45.506952359705394</c:v>
                </c:pt>
                <c:pt idx="52">
                  <c:v>-22.715301904985445</c:v>
                </c:pt>
                <c:pt idx="53">
                  <c:v>-111.60352970854748</c:v>
                </c:pt>
                <c:pt idx="54">
                  <c:v>-84.785518298039818</c:v>
                </c:pt>
                <c:pt idx="55">
                  <c:v>14.816697080496411</c:v>
                </c:pt>
                <c:pt idx="56">
                  <c:v>54.778654979792933</c:v>
                </c:pt>
                <c:pt idx="57">
                  <c:v>58.778654979792918</c:v>
                </c:pt>
                <c:pt idx="58">
                  <c:v>70.778654979792947</c:v>
                </c:pt>
                <c:pt idx="59">
                  <c:v>82.893728388144922</c:v>
                </c:pt>
                <c:pt idx="60">
                  <c:v>155.01164311522163</c:v>
                </c:pt>
                <c:pt idx="61">
                  <c:v>167.91660312905179</c:v>
                </c:pt>
                <c:pt idx="62">
                  <c:v>108.20073500152591</c:v>
                </c:pt>
                <c:pt idx="63">
                  <c:v>96.496232148898883</c:v>
                </c:pt>
                <c:pt idx="64">
                  <c:v>108.64824270067264</c:v>
                </c:pt>
                <c:pt idx="65">
                  <c:v>125.12132226834206</c:v>
                </c:pt>
                <c:pt idx="66">
                  <c:v>101.50695235970548</c:v>
                </c:pt>
                <c:pt idx="67">
                  <c:v>85.676957930069079</c:v>
                </c:pt>
                <c:pt idx="68">
                  <c:v>149.84980481915755</c:v>
                </c:pt>
                <c:pt idx="69">
                  <c:v>255.01048351821436</c:v>
                </c:pt>
                <c:pt idx="70">
                  <c:v>313.00177439113702</c:v>
                </c:pt>
                <c:pt idx="71">
                  <c:v>331.59068930249714</c:v>
                </c:pt>
                <c:pt idx="72">
                  <c:v>314.52340377955079</c:v>
                </c:pt>
                <c:pt idx="73">
                  <c:v>257.28137715503271</c:v>
                </c:pt>
                <c:pt idx="74">
                  <c:v>191.18506070060931</c:v>
                </c:pt>
                <c:pt idx="75">
                  <c:v>156.39877734919463</c:v>
                </c:pt>
                <c:pt idx="76">
                  <c:v>153.42023143073902</c:v>
                </c:pt>
                <c:pt idx="77">
                  <c:v>162.58517210788301</c:v>
                </c:pt>
                <c:pt idx="78">
                  <c:v>155.903070443042</c:v>
                </c:pt>
                <c:pt idx="79">
                  <c:v>120.88553531764143</c:v>
                </c:pt>
                <c:pt idx="80">
                  <c:v>69.134308557096659</c:v>
                </c:pt>
                <c:pt idx="81">
                  <c:v>40.514743224062713</c:v>
                </c:pt>
                <c:pt idx="82">
                  <c:v>11.903070443041941</c:v>
                </c:pt>
                <c:pt idx="83">
                  <c:v>18.467257380806195</c:v>
                </c:pt>
                <c:pt idx="84">
                  <c:v>54.115407412059312</c:v>
                </c:pt>
                <c:pt idx="85">
                  <c:v>33.766398762036658</c:v>
                </c:pt>
                <c:pt idx="86">
                  <c:v>20.849599920186662</c:v>
                </c:pt>
                <c:pt idx="87">
                  <c:v>24.175260276181774</c:v>
                </c:pt>
                <c:pt idx="88">
                  <c:v>31.402895136173086</c:v>
                </c:pt>
                <c:pt idx="89">
                  <c:v>-33.031510926632123</c:v>
                </c:pt>
                <c:pt idx="90">
                  <c:v>-203.43132029175649</c:v>
                </c:pt>
                <c:pt idx="91">
                  <c:v>-327.7299198202092</c:v>
                </c:pt>
                <c:pt idx="92">
                  <c:v>-347.85440965125156</c:v>
                </c:pt>
                <c:pt idx="93">
                  <c:v>-250.93250493638789</c:v>
                </c:pt>
                <c:pt idx="94">
                  <c:v>-140.31149162412885</c:v>
                </c:pt>
                <c:pt idx="95">
                  <c:v>-145.22134502020705</c:v>
                </c:pt>
                <c:pt idx="96">
                  <c:v>-190.18723553557879</c:v>
                </c:pt>
                <c:pt idx="97">
                  <c:v>-162.96338910055394</c:v>
                </c:pt>
                <c:pt idx="98">
                  <c:v>-87.28982505181861</c:v>
                </c:pt>
                <c:pt idx="99">
                  <c:v>-87.418000096512515</c:v>
                </c:pt>
                <c:pt idx="100">
                  <c:v>-31.494399999999999</c:v>
                </c:pt>
                <c:pt idx="101">
                  <c:v>56.505600000000001</c:v>
                </c:pt>
                <c:pt idx="102">
                  <c:v>56.505600000000001</c:v>
                </c:pt>
                <c:pt idx="103">
                  <c:v>56.505600000000001</c:v>
                </c:pt>
                <c:pt idx="104">
                  <c:v>56.505600000000001</c:v>
                </c:pt>
                <c:pt idx="105">
                  <c:v>56.505600000000001</c:v>
                </c:pt>
                <c:pt idx="106">
                  <c:v>56.505600000000001</c:v>
                </c:pt>
                <c:pt idx="107">
                  <c:v>56.505600000000001</c:v>
                </c:pt>
                <c:pt idx="108">
                  <c:v>56.505600000000001</c:v>
                </c:pt>
                <c:pt idx="109">
                  <c:v>56.505600000000001</c:v>
                </c:pt>
                <c:pt idx="110">
                  <c:v>56.505600000000001</c:v>
                </c:pt>
                <c:pt idx="111">
                  <c:v>56.505600000000001</c:v>
                </c:pt>
                <c:pt idx="112">
                  <c:v>56.505600000000001</c:v>
                </c:pt>
                <c:pt idx="113">
                  <c:v>56.505600000000001</c:v>
                </c:pt>
                <c:pt idx="114">
                  <c:v>56.505600000000001</c:v>
                </c:pt>
                <c:pt idx="115">
                  <c:v>56.505600000000001</c:v>
                </c:pt>
                <c:pt idx="116">
                  <c:v>56.505600000000001</c:v>
                </c:pt>
                <c:pt idx="117">
                  <c:v>56.505600000000001</c:v>
                </c:pt>
                <c:pt idx="118">
                  <c:v>56.505600000000001</c:v>
                </c:pt>
                <c:pt idx="119">
                  <c:v>56.505600000000001</c:v>
                </c:pt>
                <c:pt idx="120">
                  <c:v>56.505600000000001</c:v>
                </c:pt>
                <c:pt idx="121">
                  <c:v>56.505600000000001</c:v>
                </c:pt>
                <c:pt idx="122">
                  <c:v>56.505600000000001</c:v>
                </c:pt>
                <c:pt idx="123">
                  <c:v>56.505600000000001</c:v>
                </c:pt>
                <c:pt idx="124">
                  <c:v>56.505600000000001</c:v>
                </c:pt>
                <c:pt idx="125">
                  <c:v>56.505600000000001</c:v>
                </c:pt>
                <c:pt idx="126">
                  <c:v>56.505600000000001</c:v>
                </c:pt>
                <c:pt idx="127">
                  <c:v>56.505600000000001</c:v>
                </c:pt>
                <c:pt idx="128">
                  <c:v>56.505600000000001</c:v>
                </c:pt>
                <c:pt idx="129">
                  <c:v>56.505600000000001</c:v>
                </c:pt>
                <c:pt idx="130">
                  <c:v>56.505600000000001</c:v>
                </c:pt>
                <c:pt idx="131">
                  <c:v>56.505600000000001</c:v>
                </c:pt>
                <c:pt idx="132">
                  <c:v>56.505600000000001</c:v>
                </c:pt>
                <c:pt idx="133">
                  <c:v>56.505600000000001</c:v>
                </c:pt>
                <c:pt idx="134">
                  <c:v>56.505600000000001</c:v>
                </c:pt>
                <c:pt idx="135">
                  <c:v>56.505600000000001</c:v>
                </c:pt>
                <c:pt idx="136">
                  <c:v>56.505600000000001</c:v>
                </c:pt>
                <c:pt idx="137">
                  <c:v>56.505600000000001</c:v>
                </c:pt>
                <c:pt idx="138">
                  <c:v>64.505600000000001</c:v>
                </c:pt>
                <c:pt idx="139">
                  <c:v>132.50623140416104</c:v>
                </c:pt>
                <c:pt idx="140">
                  <c:v>292.56258422553503</c:v>
                </c:pt>
                <c:pt idx="141">
                  <c:v>449.09296372082002</c:v>
                </c:pt>
                <c:pt idx="142">
                  <c:v>470.66642289016556</c:v>
                </c:pt>
                <c:pt idx="143">
                  <c:v>348.75116157892427</c:v>
                </c:pt>
                <c:pt idx="144">
                  <c:v>202.14419700924881</c:v>
                </c:pt>
                <c:pt idx="145">
                  <c:v>138.75665904547088</c:v>
                </c:pt>
                <c:pt idx="146">
                  <c:v>179.33486740595572</c:v>
                </c:pt>
                <c:pt idx="147">
                  <c:v>248.71132847705235</c:v>
                </c:pt>
                <c:pt idx="148">
                  <c:v>262.68951771363328</c:v>
                </c:pt>
                <c:pt idx="149">
                  <c:v>220.61735246837023</c:v>
                </c:pt>
                <c:pt idx="150">
                  <c:v>153.96461109701835</c:v>
                </c:pt>
                <c:pt idx="151">
                  <c:v>78.523403779550705</c:v>
                </c:pt>
                <c:pt idx="152">
                  <c:v>-33.850387483793057</c:v>
                </c:pt>
                <c:pt idx="153">
                  <c:v>-203.8159486371527</c:v>
                </c:pt>
                <c:pt idx="154">
                  <c:v>-331.43200026750668</c:v>
                </c:pt>
                <c:pt idx="155">
                  <c:v>-310.77007621595681</c:v>
                </c:pt>
                <c:pt idx="156">
                  <c:v>-152.70217294878077</c:v>
                </c:pt>
                <c:pt idx="157">
                  <c:v>30.778654979792879</c:v>
                </c:pt>
                <c:pt idx="158">
                  <c:v>143.01164311522169</c:v>
                </c:pt>
                <c:pt idx="159">
                  <c:v>243.64383653147661</c:v>
                </c:pt>
                <c:pt idx="160">
                  <c:v>301.17546517515245</c:v>
                </c:pt>
                <c:pt idx="161">
                  <c:v>310.88293987768145</c:v>
                </c:pt>
                <c:pt idx="162">
                  <c:v>281.14889156066249</c:v>
                </c:pt>
                <c:pt idx="163">
                  <c:v>234.76986389312754</c:v>
                </c:pt>
                <c:pt idx="164">
                  <c:v>228.53006084310454</c:v>
                </c:pt>
                <c:pt idx="165">
                  <c:v>210.24258677892215</c:v>
                </c:pt>
                <c:pt idx="166">
                  <c:v>175.77311046531611</c:v>
                </c:pt>
                <c:pt idx="167">
                  <c:v>156.77072903978078</c:v>
                </c:pt>
                <c:pt idx="168">
                  <c:v>197.90457306199275</c:v>
                </c:pt>
                <c:pt idx="169">
                  <c:v>236.06397529279596</c:v>
                </c:pt>
                <c:pt idx="170">
                  <c:v>190.34965835580985</c:v>
                </c:pt>
                <c:pt idx="171">
                  <c:v>87.299290214034386</c:v>
                </c:pt>
                <c:pt idx="172">
                  <c:v>-37.414827892116989</c:v>
                </c:pt>
                <c:pt idx="173">
                  <c:v>-180.04699398850912</c:v>
                </c:pt>
                <c:pt idx="174">
                  <c:v>-248.32491503068752</c:v>
                </c:pt>
                <c:pt idx="175">
                  <c:v>-159.9016617520158</c:v>
                </c:pt>
                <c:pt idx="176">
                  <c:v>-13.390512763780208</c:v>
                </c:pt>
                <c:pt idx="177">
                  <c:v>90.450373387634201</c:v>
                </c:pt>
                <c:pt idx="178">
                  <c:v>175.0944056319089</c:v>
                </c:pt>
                <c:pt idx="179">
                  <c:v>200.70495979571643</c:v>
                </c:pt>
                <c:pt idx="180">
                  <c:v>141.96461109701832</c:v>
                </c:pt>
                <c:pt idx="181">
                  <c:v>82.335876743717833</c:v>
                </c:pt>
                <c:pt idx="182">
                  <c:v>54.24258677892206</c:v>
                </c:pt>
                <c:pt idx="183">
                  <c:v>21.96461109701832</c:v>
                </c:pt>
                <c:pt idx="184">
                  <c:v>-54.852268036344697</c:v>
                </c:pt>
                <c:pt idx="185">
                  <c:v>-120.74142928621708</c:v>
                </c:pt>
                <c:pt idx="186">
                  <c:v>-138.70272846148987</c:v>
                </c:pt>
                <c:pt idx="187">
                  <c:v>-124.5331691243843</c:v>
                </c:pt>
                <c:pt idx="188">
                  <c:v>-93.855802990751101</c:v>
                </c:pt>
                <c:pt idx="189">
                  <c:v>-66.878677731657959</c:v>
                </c:pt>
                <c:pt idx="190">
                  <c:v>-43.603529708547576</c:v>
                </c:pt>
                <c:pt idx="191">
                  <c:v>-20.175581878462076</c:v>
                </c:pt>
                <c:pt idx="192">
                  <c:v>-4.53169382529628</c:v>
                </c:pt>
                <c:pt idx="193">
                  <c:v>11.132399161023223</c:v>
                </c:pt>
                <c:pt idx="194">
                  <c:v>30.972022504115547</c:v>
                </c:pt>
                <c:pt idx="195">
                  <c:v>38.855054883280403</c:v>
                </c:pt>
                <c:pt idx="196">
                  <c:v>50.778654979792947</c:v>
                </c:pt>
                <c:pt idx="197">
                  <c:v>58.778654979792918</c:v>
                </c:pt>
                <c:pt idx="198">
                  <c:v>58.778654979792918</c:v>
                </c:pt>
                <c:pt idx="199">
                  <c:v>78.778654979792918</c:v>
                </c:pt>
                <c:pt idx="200">
                  <c:v>98.972022504115586</c:v>
                </c:pt>
                <c:pt idx="201">
                  <c:v>119.1732825804514</c:v>
                </c:pt>
                <c:pt idx="202">
                  <c:v>139.59948038916258</c:v>
                </c:pt>
                <c:pt idx="203">
                  <c:v>160.05724840592643</c:v>
                </c:pt>
                <c:pt idx="204">
                  <c:v>220.80309457117099</c:v>
                </c:pt>
                <c:pt idx="205">
                  <c:v>250.20402255350859</c:v>
                </c:pt>
                <c:pt idx="206">
                  <c:v>255.60005715359816</c:v>
                </c:pt>
                <c:pt idx="207">
                  <c:v>293.44691432467982</c:v>
                </c:pt>
                <c:pt idx="208">
                  <c:v>299.92785912449972</c:v>
                </c:pt>
                <c:pt idx="209">
                  <c:v>274.33587674371785</c:v>
                </c:pt>
                <c:pt idx="210">
                  <c:v>296.66954652297193</c:v>
                </c:pt>
                <c:pt idx="211">
                  <c:v>296.06397529279593</c:v>
                </c:pt>
                <c:pt idx="212">
                  <c:v>238.70340253704023</c:v>
                </c:pt>
                <c:pt idx="213">
                  <c:v>200.76162225103465</c:v>
                </c:pt>
                <c:pt idx="214">
                  <c:v>178.39711687920368</c:v>
                </c:pt>
                <c:pt idx="215">
                  <c:v>187.82266962382252</c:v>
                </c:pt>
                <c:pt idx="216">
                  <c:v>221.82816709036888</c:v>
                </c:pt>
                <c:pt idx="217">
                  <c:v>248.47043565333792</c:v>
                </c:pt>
                <c:pt idx="218">
                  <c:v>251.5234326230723</c:v>
                </c:pt>
                <c:pt idx="219">
                  <c:v>234.40563476724168</c:v>
                </c:pt>
                <c:pt idx="220">
                  <c:v>208.92114894487906</c:v>
                </c:pt>
                <c:pt idx="221">
                  <c:v>182.86082252763583</c:v>
                </c:pt>
                <c:pt idx="222">
                  <c:v>152.34541156131323</c:v>
                </c:pt>
                <c:pt idx="223">
                  <c:v>133.01343716370764</c:v>
                </c:pt>
                <c:pt idx="224">
                  <c:v>129.68651399939068</c:v>
                </c:pt>
                <c:pt idx="225">
                  <c:v>130.19463649799886</c:v>
                </c:pt>
                <c:pt idx="226">
                  <c:v>142.87655299193662</c:v>
                </c:pt>
                <c:pt idx="227">
                  <c:v>147.90889879525901</c:v>
                </c:pt>
                <c:pt idx="228">
                  <c:v>144.77786877190923</c:v>
                </c:pt>
                <c:pt idx="229">
                  <c:v>141.65473130057262</c:v>
                </c:pt>
                <c:pt idx="230">
                  <c:v>134.36190396095253</c:v>
                </c:pt>
                <c:pt idx="231">
                  <c:v>118.89559832808285</c:v>
                </c:pt>
                <c:pt idx="232">
                  <c:v>94.895598328083082</c:v>
                </c:pt>
                <c:pt idx="233">
                  <c:v>42.361903960952361</c:v>
                </c:pt>
                <c:pt idx="234">
                  <c:v>-27.917938613572005</c:v>
                </c:pt>
                <c:pt idx="235">
                  <c:v>-55.321207041650581</c:v>
                </c:pt>
                <c:pt idx="236">
                  <c:v>-26.437344427490444</c:v>
                </c:pt>
                <c:pt idx="237">
                  <c:v>23.65328938948366</c:v>
                </c:pt>
                <c:pt idx="238">
                  <c:v>38.71565421031903</c:v>
                </c:pt>
                <c:pt idx="239">
                  <c:v>1.4831532879422014</c:v>
                </c:pt>
                <c:pt idx="240">
                  <c:v>-72.773327332622955</c:v>
                </c:pt>
                <c:pt idx="241">
                  <c:v>-128.5162911993485</c:v>
                </c:pt>
                <c:pt idx="242">
                  <c:v>-108.3085045906363</c:v>
                </c:pt>
                <c:pt idx="243">
                  <c:v>-98.865691442903454</c:v>
                </c:pt>
                <c:pt idx="244">
                  <c:v>-117.88459258794086</c:v>
                </c:pt>
                <c:pt idx="245">
                  <c:v>-112.59710486382725</c:v>
                </c:pt>
                <c:pt idx="246">
                  <c:v>-151.02595882036007</c:v>
                </c:pt>
                <c:pt idx="247">
                  <c:v>-218.21912751384812</c:v>
                </c:pt>
                <c:pt idx="248">
                  <c:v>-205.54962661236573</c:v>
                </c:pt>
                <c:pt idx="249">
                  <c:v>-103.71486933165885</c:v>
                </c:pt>
                <c:pt idx="250">
                  <c:v>-8.5993087102545758</c:v>
                </c:pt>
                <c:pt idx="251">
                  <c:v>7.0747288916015947</c:v>
                </c:pt>
                <c:pt idx="252">
                  <c:v>-17.492114193984321</c:v>
                </c:pt>
                <c:pt idx="253">
                  <c:v>-6.1501951808423954</c:v>
                </c:pt>
                <c:pt idx="254">
                  <c:v>37.506952359705565</c:v>
                </c:pt>
                <c:pt idx="255">
                  <c:v>45.506952359705394</c:v>
                </c:pt>
                <c:pt idx="256">
                  <c:v>-22.715301904985445</c:v>
                </c:pt>
                <c:pt idx="257">
                  <c:v>-55.603529708547462</c:v>
                </c:pt>
                <c:pt idx="258">
                  <c:v>47.824418121537967</c:v>
                </c:pt>
                <c:pt idx="259">
                  <c:v>196.24919527088667</c:v>
                </c:pt>
                <c:pt idx="260">
                  <c:v>269.56330518107956</c:v>
                </c:pt>
                <c:pt idx="261">
                  <c:v>275.20416674461751</c:v>
                </c:pt>
                <c:pt idx="262">
                  <c:v>269.00177439113702</c:v>
                </c:pt>
                <c:pt idx="263">
                  <c:v>286.93150335835713</c:v>
                </c:pt>
                <c:pt idx="264">
                  <c:v>341.50763233545575</c:v>
                </c:pt>
                <c:pt idx="265">
                  <c:v>369.17861612782144</c:v>
                </c:pt>
                <c:pt idx="266">
                  <c:v>337.07690541816618</c:v>
                </c:pt>
                <c:pt idx="267">
                  <c:v>268.5147432240625</c:v>
                </c:pt>
                <c:pt idx="268">
                  <c:v>238.78211556640605</c:v>
                </c:pt>
                <c:pt idx="269">
                  <c:v>229.55666330111592</c:v>
                </c:pt>
                <c:pt idx="270">
                  <c:v>207.62372267336505</c:v>
                </c:pt>
                <c:pt idx="271">
                  <c:v>153.76181501373284</c:v>
                </c:pt>
                <c:pt idx="272">
                  <c:v>77.90688011973495</c:v>
                </c:pt>
                <c:pt idx="273">
                  <c:v>61.328513908209658</c:v>
                </c:pt>
                <c:pt idx="274">
                  <c:v>12.898054121411533</c:v>
                </c:pt>
                <c:pt idx="275">
                  <c:v>-93.349744691939293</c:v>
                </c:pt>
                <c:pt idx="276">
                  <c:v>-145.21788443359395</c:v>
                </c:pt>
                <c:pt idx="277">
                  <c:v>-176.70070978596536</c:v>
                </c:pt>
                <c:pt idx="278">
                  <c:v>-208.81493929939069</c:v>
                </c:pt>
                <c:pt idx="279">
                  <c:v>-284.42262482461052</c:v>
                </c:pt>
                <c:pt idx="280">
                  <c:v>-313.23013610687258</c:v>
                </c:pt>
                <c:pt idx="281">
                  <c:v>-148.26545376009744</c:v>
                </c:pt>
                <c:pt idx="282">
                  <c:v>122.94655384690765</c:v>
                </c:pt>
                <c:pt idx="283">
                  <c:v>320.78346640245286</c:v>
                </c:pt>
                <c:pt idx="284">
                  <c:v>359.67450820487699</c:v>
                </c:pt>
                <c:pt idx="285">
                  <c:v>370.90224627618289</c:v>
                </c:pt>
                <c:pt idx="286">
                  <c:v>362.86067681286806</c:v>
                </c:pt>
                <c:pt idx="287">
                  <c:v>342.58517210788301</c:v>
                </c:pt>
                <c:pt idx="288">
                  <c:v>346.65346696859154</c:v>
                </c:pt>
                <c:pt idx="289">
                  <c:v>351.06556139499344</c:v>
                </c:pt>
                <c:pt idx="290">
                  <c:v>299.82145538708971</c:v>
                </c:pt>
                <c:pt idx="291">
                  <c:v>194.71565421031897</c:v>
                </c:pt>
                <c:pt idx="292">
                  <c:v>95.653289389483547</c:v>
                </c:pt>
                <c:pt idx="293">
                  <c:v>26.715654210319144</c:v>
                </c:pt>
                <c:pt idx="294">
                  <c:v>17.02617452637962</c:v>
                </c:pt>
                <c:pt idx="295">
                  <c:v>39.821455387089415</c:v>
                </c:pt>
                <c:pt idx="296">
                  <c:v>67.078766242650531</c:v>
                </c:pt>
                <c:pt idx="297">
                  <c:v>90.931175520004032</c:v>
                </c:pt>
                <c:pt idx="298">
                  <c:v>107.07876624265025</c:v>
                </c:pt>
                <c:pt idx="299">
                  <c:v>111.5234326230723</c:v>
                </c:pt>
                <c:pt idx="300">
                  <c:v>99.821455387089415</c:v>
                </c:pt>
                <c:pt idx="301">
                  <c:v>83.821455387089756</c:v>
                </c:pt>
                <c:pt idx="302">
                  <c:v>63.523432623072466</c:v>
                </c:pt>
                <c:pt idx="303">
                  <c:v>38.783900499438118</c:v>
                </c:pt>
                <c:pt idx="304">
                  <c:v>17.617065609811078</c:v>
                </c:pt>
                <c:pt idx="305">
                  <c:v>-11.813064814975135</c:v>
                </c:pt>
                <c:pt idx="306">
                  <c:v>-33.899066312055922</c:v>
                </c:pt>
                <c:pt idx="307">
                  <c:v>-15.914034841018193</c:v>
                </c:pt>
                <c:pt idx="308">
                  <c:v>22.782115566406155</c:v>
                </c:pt>
                <c:pt idx="309">
                  <c:v>54.142029598138237</c:v>
                </c:pt>
                <c:pt idx="310">
                  <c:v>57.888205125394762</c:v>
                </c:pt>
                <c:pt idx="311">
                  <c:v>45.384344604873831</c:v>
                </c:pt>
                <c:pt idx="312">
                  <c:v>32.761622251034559</c:v>
                </c:pt>
                <c:pt idx="313">
                  <c:v>7.9030704430418837</c:v>
                </c:pt>
                <c:pt idx="314">
                  <c:v>-21.414827892117046</c:v>
                </c:pt>
                <c:pt idx="315">
                  <c:v>-43.036905181863716</c:v>
                </c:pt>
                <c:pt idx="316">
                  <c:v>-44.814939299390616</c:v>
                </c:pt>
                <c:pt idx="317">
                  <c:v>-34.30442171531601</c:v>
                </c:pt>
                <c:pt idx="318">
                  <c:v>-47.632106814971465</c:v>
                </c:pt>
                <c:pt idx="319">
                  <c:v>-77.287806376294199</c:v>
                </c:pt>
                <c:pt idx="320">
                  <c:v>-87.118878443349573</c:v>
                </c:pt>
                <c:pt idx="321">
                  <c:v>-28.741429286217056</c:v>
                </c:pt>
                <c:pt idx="322">
                  <c:v>18.850525774701886</c:v>
                </c:pt>
                <c:pt idx="323">
                  <c:v>38.292522347370777</c:v>
                </c:pt>
                <c:pt idx="324">
                  <c:v>42.292522347370976</c:v>
                </c:pt>
                <c:pt idx="325">
                  <c:v>25.826546076513338</c:v>
                </c:pt>
                <c:pt idx="326">
                  <c:v>49.522209270885426</c:v>
                </c:pt>
                <c:pt idx="327">
                  <c:v>53.522209270885625</c:v>
                </c:pt>
                <c:pt idx="328">
                  <c:v>41.297271538510259</c:v>
                </c:pt>
                <c:pt idx="329">
                  <c:v>-58.924824875140487</c:v>
                </c:pt>
                <c:pt idx="330">
                  <c:v>-168.86071003293074</c:v>
                </c:pt>
                <c:pt idx="331">
                  <c:v>-82.660211891933514</c:v>
                </c:pt>
                <c:pt idx="332">
                  <c:v>29.013983560962856</c:v>
                </c:pt>
                <c:pt idx="333">
                  <c:v>20.907907661905959</c:v>
                </c:pt>
                <c:pt idx="334">
                  <c:v>16.496232148898962</c:v>
                </c:pt>
                <c:pt idx="335">
                  <c:v>24.347062915850017</c:v>
                </c:pt>
                <c:pt idx="336">
                  <c:v>16.057248405926451</c:v>
                </c:pt>
                <c:pt idx="337">
                  <c:v>31.824418121537953</c:v>
                </c:pt>
                <c:pt idx="338">
                  <c:v>59.733495922346208</c:v>
                </c:pt>
                <c:pt idx="339">
                  <c:v>103.82441812153792</c:v>
                </c:pt>
                <c:pt idx="340">
                  <c:v>192.24919527088676</c:v>
                </c:pt>
                <c:pt idx="341">
                  <c:v>289.50695235970551</c:v>
                </c:pt>
                <c:pt idx="342">
                  <c:v>315.53328616356674</c:v>
                </c:pt>
                <c:pt idx="343">
                  <c:v>221.6737462695383</c:v>
                </c:pt>
                <c:pt idx="344">
                  <c:v>114.3712900164623</c:v>
                </c:pt>
                <c:pt idx="345">
                  <c:v>86.609487236219792</c:v>
                </c:pt>
                <c:pt idx="346">
                  <c:v>110.76986389312732</c:v>
                </c:pt>
                <c:pt idx="347">
                  <c:v>111.50718610219778</c:v>
                </c:pt>
                <c:pt idx="348">
                  <c:v>95.674508204877043</c:v>
                </c:pt>
                <c:pt idx="349">
                  <c:v>112.09833824798407</c:v>
                </c:pt>
                <c:pt idx="350">
                  <c:v>108.6173524683702</c:v>
                </c:pt>
                <c:pt idx="351">
                  <c:v>88.969675990238102</c:v>
                </c:pt>
                <c:pt idx="352">
                  <c:v>69.058546125906403</c:v>
                </c:pt>
                <c:pt idx="353">
                  <c:v>60.96967599023813</c:v>
                </c:pt>
                <c:pt idx="354">
                  <c:v>60.881121556650228</c:v>
                </c:pt>
                <c:pt idx="355">
                  <c:v>64.792882825143039</c:v>
                </c:pt>
                <c:pt idx="356">
                  <c:v>76.792882825143209</c:v>
                </c:pt>
                <c:pt idx="357">
                  <c:v>80.96967599023813</c:v>
                </c:pt>
                <c:pt idx="358">
                  <c:v>65.058546125906346</c:v>
                </c:pt>
                <c:pt idx="359">
                  <c:v>16.881121556650314</c:v>
                </c:pt>
                <c:pt idx="360">
                  <c:v>-52.072140875500295</c:v>
                </c:pt>
                <c:pt idx="361">
                  <c:v>-81.628709983537618</c:v>
                </c:pt>
                <c:pt idx="362">
                  <c:v>-58.998225608862967</c:v>
                </c:pt>
                <c:pt idx="363">
                  <c:v>-19.923706257927122</c:v>
                </c:pt>
                <c:pt idx="364">
                  <c:v>15.533286163566736</c:v>
                </c:pt>
                <c:pt idx="365">
                  <c:v>47.269359224246223</c:v>
                </c:pt>
                <c:pt idx="366">
                  <c:v>67.269359224246358</c:v>
                </c:pt>
                <c:pt idx="367">
                  <c:v>83.33486740595562</c:v>
                </c:pt>
                <c:pt idx="368">
                  <c:v>115.60005715359816</c:v>
                </c:pt>
                <c:pt idx="369">
                  <c:v>156.21520265750462</c:v>
                </c:pt>
                <c:pt idx="370">
                  <c:v>153.22292369854608</c:v>
                </c:pt>
                <c:pt idx="371">
                  <c:v>105.82654607651334</c:v>
                </c:pt>
                <c:pt idx="372">
                  <c:v>45.980608691810417</c:v>
                </c:pt>
                <c:pt idx="373">
                  <c:v>-62.553085675320091</c:v>
                </c:pt>
                <c:pt idx="374">
                  <c:v>-180.33285615428997</c:v>
                </c:pt>
                <c:pt idx="375">
                  <c:v>-214.54908475958803</c:v>
                </c:pt>
                <c:pt idx="376">
                  <c:v>-172.22120082909814</c:v>
                </c:pt>
                <c:pt idx="377">
                  <c:v>-109.25907141883009</c:v>
                </c:pt>
                <c:pt idx="378">
                  <c:v>-61.8521177770996</c:v>
                </c:pt>
                <c:pt idx="379">
                  <c:v>-30.244061910073604</c:v>
                </c:pt>
                <c:pt idx="380">
                  <c:v>-10.484153342314258</c:v>
                </c:pt>
                <c:pt idx="381">
                  <c:v>-18.676100207274565</c:v>
                </c:pt>
                <c:pt idx="382">
                  <c:v>-34.907036279179898</c:v>
                </c:pt>
                <c:pt idx="383">
                  <c:v>-39.115399652327554</c:v>
                </c:pt>
                <c:pt idx="384">
                  <c:v>-47.278301925879425</c:v>
                </c:pt>
                <c:pt idx="385">
                  <c:v>-55.410896799700659</c:v>
                </c:pt>
                <c:pt idx="386">
                  <c:v>-35.481614065738661</c:v>
                </c:pt>
                <c:pt idx="387">
                  <c:v>20.505600000000001</c:v>
                </c:pt>
                <c:pt idx="388">
                  <c:v>56.505600000000001</c:v>
                </c:pt>
                <c:pt idx="389">
                  <c:v>56.505600000000001</c:v>
                </c:pt>
                <c:pt idx="390">
                  <c:v>56.505600000000001</c:v>
                </c:pt>
                <c:pt idx="391">
                  <c:v>56.505600000000001</c:v>
                </c:pt>
                <c:pt idx="392">
                  <c:v>76.505600000000001</c:v>
                </c:pt>
                <c:pt idx="393">
                  <c:v>140.50954627600657</c:v>
                </c:pt>
                <c:pt idx="394">
                  <c:v>228.57521230875616</c:v>
                </c:pt>
                <c:pt idx="395">
                  <c:v>304.86928879676691</c:v>
                </c:pt>
                <c:pt idx="396">
                  <c:v>357.59303581637454</c:v>
                </c:pt>
                <c:pt idx="397">
                  <c:v>390.89372838814501</c:v>
                </c:pt>
                <c:pt idx="398">
                  <c:v>404.85534326549811</c:v>
                </c:pt>
                <c:pt idx="399">
                  <c:v>367.40069128974534</c:v>
                </c:pt>
                <c:pt idx="400">
                  <c:v>253.74998832198571</c:v>
                </c:pt>
                <c:pt idx="401">
                  <c:v>122.85052577470208</c:v>
                </c:pt>
                <c:pt idx="402">
                  <c:v>38.850525774701879</c:v>
                </c:pt>
                <c:pt idx="403">
                  <c:v>-25.707477652629137</c:v>
                </c:pt>
                <c:pt idx="404">
                  <c:v>-66.924824875140317</c:v>
                </c:pt>
                <c:pt idx="405">
                  <c:v>-60.129701865470992</c:v>
                </c:pt>
                <c:pt idx="406">
                  <c:v>-53.053446153092423</c:v>
                </c:pt>
                <c:pt idx="407">
                  <c:v>-65.974506973029222</c:v>
                </c:pt>
                <c:pt idx="408">
                  <c:v>-74.932504936387772</c:v>
                </c:pt>
                <c:pt idx="409">
                  <c:v>-51.79926499847415</c:v>
                </c:pt>
                <c:pt idx="410">
                  <c:v>3.6885083758711374</c:v>
                </c:pt>
                <c:pt idx="411">
                  <c:v>51.555439948929127</c:v>
                </c:pt>
                <c:pt idx="412">
                  <c:v>71.599480389162551</c:v>
                </c:pt>
                <c:pt idx="413">
                  <c:v>79.688508375871152</c:v>
                </c:pt>
                <c:pt idx="414">
                  <c:v>87.82441812153796</c:v>
                </c:pt>
                <c:pt idx="415">
                  <c:v>116.01005094488769</c:v>
                </c:pt>
                <c:pt idx="416">
                  <c:v>160.49623214889888</c:v>
                </c:pt>
                <c:pt idx="417">
                  <c:v>173.28469809501456</c:v>
                </c:pt>
                <c:pt idx="418">
                  <c:v>130.02549302697085</c:v>
                </c:pt>
                <c:pt idx="419">
                  <c:v>66.264163799849058</c:v>
                </c:pt>
                <c:pt idx="420">
                  <c:v>2.084687167069518</c:v>
                </c:pt>
                <c:pt idx="421">
                  <c:v>-26.604806176800977</c:v>
                </c:pt>
                <c:pt idx="422">
                  <c:v>4.8553432654980995</c:v>
                </c:pt>
                <c:pt idx="423">
                  <c:v>52.648242700672483</c:v>
                </c:pt>
                <c:pt idx="424">
                  <c:v>100.75116157892433</c:v>
                </c:pt>
                <c:pt idx="425">
                  <c:v>169.17546517515245</c:v>
                </c:pt>
                <c:pt idx="426">
                  <c:v>278.26416379984903</c:v>
                </c:pt>
                <c:pt idx="427">
                  <c:v>396.56799973249315</c:v>
                </c:pt>
                <c:pt idx="428">
                  <c:v>428.35642469881481</c:v>
                </c:pt>
                <c:pt idx="429">
                  <c:v>312.26797347654178</c:v>
                </c:pt>
                <c:pt idx="430">
                  <c:v>150.11483064762348</c:v>
                </c:pt>
                <c:pt idx="431">
                  <c:v>50.220432993559683</c:v>
                </c:pt>
                <c:pt idx="432">
                  <c:v>9.4878463156972686</c:v>
                </c:pt>
                <c:pt idx="433">
                  <c:v>12.568679708243707</c:v>
                </c:pt>
                <c:pt idx="434">
                  <c:v>39.970108563564878</c:v>
                </c:pt>
                <c:pt idx="435">
                  <c:v>43.773110465316066</c:v>
                </c:pt>
                <c:pt idx="436">
                  <c:v>-4.7138599938966195</c:v>
                </c:pt>
                <c:pt idx="437">
                  <c:v>-86.035388902981794</c:v>
                </c:pt>
                <c:pt idx="438">
                  <c:v>-180.24135719066263</c:v>
                </c:pt>
                <c:pt idx="439">
                  <c:v>-275.14407997006629</c:v>
                </c:pt>
                <c:pt idx="440">
                  <c:v>-342.26574214231522</c:v>
                </c:pt>
                <c:pt idx="441">
                  <c:v>-360.86760083897678</c:v>
                </c:pt>
                <c:pt idx="442">
                  <c:v>-306.55850118227841</c:v>
                </c:pt>
                <c:pt idx="443">
                  <c:v>-199.26646309785966</c:v>
                </c:pt>
                <c:pt idx="444">
                  <c:v>-87.467723174195456</c:v>
                </c:pt>
                <c:pt idx="445">
                  <c:v>4.5062314041610563</c:v>
                </c:pt>
                <c:pt idx="446">
                  <c:v>48.505600000000001</c:v>
                </c:pt>
                <c:pt idx="447">
                  <c:v>56.505600000000001</c:v>
                </c:pt>
                <c:pt idx="448">
                  <c:v>56.505600000000001</c:v>
                </c:pt>
                <c:pt idx="449">
                  <c:v>56.505600000000001</c:v>
                </c:pt>
                <c:pt idx="450">
                  <c:v>56.505600000000001</c:v>
                </c:pt>
                <c:pt idx="451">
                  <c:v>56.505600000000001</c:v>
                </c:pt>
                <c:pt idx="452">
                  <c:v>56.505600000000001</c:v>
                </c:pt>
                <c:pt idx="453">
                  <c:v>56.505600000000001</c:v>
                </c:pt>
                <c:pt idx="454">
                  <c:v>56.505600000000001</c:v>
                </c:pt>
                <c:pt idx="455">
                  <c:v>56.505600000000001</c:v>
                </c:pt>
                <c:pt idx="456">
                  <c:v>56.505600000000001</c:v>
                </c:pt>
                <c:pt idx="457">
                  <c:v>56.505600000000001</c:v>
                </c:pt>
                <c:pt idx="458">
                  <c:v>56.505600000000001</c:v>
                </c:pt>
                <c:pt idx="459">
                  <c:v>56.505600000000001</c:v>
                </c:pt>
                <c:pt idx="460">
                  <c:v>56.505600000000001</c:v>
                </c:pt>
                <c:pt idx="461">
                  <c:v>56.505600000000001</c:v>
                </c:pt>
                <c:pt idx="462">
                  <c:v>56.505600000000001</c:v>
                </c:pt>
                <c:pt idx="463">
                  <c:v>56.505600000000001</c:v>
                </c:pt>
                <c:pt idx="464">
                  <c:v>56.505600000000001</c:v>
                </c:pt>
                <c:pt idx="465">
                  <c:v>56.505600000000001</c:v>
                </c:pt>
                <c:pt idx="466">
                  <c:v>56.505600000000001</c:v>
                </c:pt>
                <c:pt idx="467">
                  <c:v>56.505600000000001</c:v>
                </c:pt>
                <c:pt idx="468">
                  <c:v>56.505600000000001</c:v>
                </c:pt>
                <c:pt idx="469">
                  <c:v>56.505600000000001</c:v>
                </c:pt>
                <c:pt idx="470">
                  <c:v>56.505600000000001</c:v>
                </c:pt>
                <c:pt idx="471">
                  <c:v>56.505600000000001</c:v>
                </c:pt>
                <c:pt idx="472">
                  <c:v>56.505600000000001</c:v>
                </c:pt>
                <c:pt idx="473">
                  <c:v>56.505600000000001</c:v>
                </c:pt>
                <c:pt idx="474">
                  <c:v>56.505600000000001</c:v>
                </c:pt>
                <c:pt idx="475">
                  <c:v>56.505600000000001</c:v>
                </c:pt>
                <c:pt idx="476">
                  <c:v>56.505600000000001</c:v>
                </c:pt>
                <c:pt idx="477">
                  <c:v>56.505600000000001</c:v>
                </c:pt>
                <c:pt idx="478">
                  <c:v>56.505600000000001</c:v>
                </c:pt>
                <c:pt idx="479">
                  <c:v>56.505600000000001</c:v>
                </c:pt>
                <c:pt idx="480">
                  <c:v>56.505600000000001</c:v>
                </c:pt>
                <c:pt idx="481">
                  <c:v>56.505600000000001</c:v>
                </c:pt>
                <c:pt idx="482">
                  <c:v>56.505600000000001</c:v>
                </c:pt>
                <c:pt idx="483">
                  <c:v>56.505600000000001</c:v>
                </c:pt>
                <c:pt idx="484">
                  <c:v>56.505600000000001</c:v>
                </c:pt>
                <c:pt idx="485">
                  <c:v>56.505600000000001</c:v>
                </c:pt>
                <c:pt idx="486">
                  <c:v>56.505600000000001</c:v>
                </c:pt>
                <c:pt idx="487">
                  <c:v>56.505600000000001</c:v>
                </c:pt>
                <c:pt idx="488">
                  <c:v>56.505600000000001</c:v>
                </c:pt>
                <c:pt idx="489">
                  <c:v>56.505600000000001</c:v>
                </c:pt>
                <c:pt idx="490">
                  <c:v>56.505600000000001</c:v>
                </c:pt>
                <c:pt idx="491">
                  <c:v>56.505600000000001</c:v>
                </c:pt>
                <c:pt idx="492">
                  <c:v>56.505600000000001</c:v>
                </c:pt>
                <c:pt idx="493">
                  <c:v>56.505600000000001</c:v>
                </c:pt>
                <c:pt idx="494">
                  <c:v>56.505600000000001</c:v>
                </c:pt>
                <c:pt idx="495">
                  <c:v>56.505600000000001</c:v>
                </c:pt>
                <c:pt idx="496">
                  <c:v>56.505600000000001</c:v>
                </c:pt>
                <c:pt idx="497">
                  <c:v>56.505600000000001</c:v>
                </c:pt>
                <c:pt idx="498">
                  <c:v>56.505600000000001</c:v>
                </c:pt>
                <c:pt idx="499">
                  <c:v>56.505600000000001</c:v>
                </c:pt>
                <c:pt idx="500">
                  <c:v>56.505600000000001</c:v>
                </c:pt>
                <c:pt idx="501">
                  <c:v>56.505600000000001</c:v>
                </c:pt>
                <c:pt idx="502">
                  <c:v>56.505600000000001</c:v>
                </c:pt>
                <c:pt idx="503">
                  <c:v>56.505600000000001</c:v>
                </c:pt>
                <c:pt idx="504">
                  <c:v>56.505600000000001</c:v>
                </c:pt>
                <c:pt idx="505">
                  <c:v>56.505600000000001</c:v>
                </c:pt>
                <c:pt idx="506">
                  <c:v>56.505600000000001</c:v>
                </c:pt>
                <c:pt idx="507">
                  <c:v>56.505600000000001</c:v>
                </c:pt>
                <c:pt idx="508">
                  <c:v>56.505600000000001</c:v>
                </c:pt>
                <c:pt idx="509">
                  <c:v>56.505600000000001</c:v>
                </c:pt>
                <c:pt idx="510">
                  <c:v>56.505600000000001</c:v>
                </c:pt>
                <c:pt idx="511">
                  <c:v>56.505600000000001</c:v>
                </c:pt>
                <c:pt idx="512">
                  <c:v>76.505600000000001</c:v>
                </c:pt>
                <c:pt idx="513">
                  <c:v>156.50954627600657</c:v>
                </c:pt>
                <c:pt idx="514">
                  <c:v>300.60425690016461</c:v>
                </c:pt>
                <c:pt idx="515">
                  <c:v>429.19319913138736</c:v>
                </c:pt>
                <c:pt idx="516">
                  <c:v>466.70351788462756</c:v>
                </c:pt>
                <c:pt idx="517">
                  <c:v>408.96078776039411</c:v>
                </c:pt>
                <c:pt idx="518">
                  <c:v>267.1392899670692</c:v>
                </c:pt>
                <c:pt idx="519">
                  <c:v>120.07629374207274</c:v>
                </c:pt>
                <c:pt idx="520">
                  <c:v>40.076293742072878</c:v>
                </c:pt>
                <c:pt idx="521">
                  <c:v>-0.33285615428984272</c:v>
                </c:pt>
                <c:pt idx="522">
                  <c:v>-20.989516481785721</c:v>
                </c:pt>
                <c:pt idx="523">
                  <c:v>-37.675379251730128</c:v>
                </c:pt>
                <c:pt idx="524">
                  <c:v>-86.493047640294463</c:v>
                </c:pt>
                <c:pt idx="525">
                  <c:v>-175.70202875767188</c:v>
                </c:pt>
                <c:pt idx="526">
                  <c:v>-257.25907141883005</c:v>
                </c:pt>
                <c:pt idx="527">
                  <c:v>-258.58265239143861</c:v>
                </c:pt>
                <c:pt idx="528">
                  <c:v>-167.24183833557854</c:v>
                </c:pt>
                <c:pt idx="529">
                  <c:v>-63.431259583894622</c:v>
                </c:pt>
                <c:pt idx="530">
                  <c:v>-23.478614895973656</c:v>
                </c:pt>
                <c:pt idx="531">
                  <c:v>16.505600000000001</c:v>
                </c:pt>
                <c:pt idx="532">
                  <c:v>56.505600000000001</c:v>
                </c:pt>
                <c:pt idx="533">
                  <c:v>64.505600000000001</c:v>
                </c:pt>
                <c:pt idx="534">
                  <c:v>104.50623140416106</c:v>
                </c:pt>
                <c:pt idx="535">
                  <c:v>176.52833054979791</c:v>
                </c:pt>
                <c:pt idx="536">
                  <c:v>216.66723946522973</c:v>
                </c:pt>
                <c:pt idx="537">
                  <c:v>256.93242921287219</c:v>
                </c:pt>
                <c:pt idx="538">
                  <c:v>369.56699039473108</c:v>
                </c:pt>
                <c:pt idx="539">
                  <c:v>483.17328258045143</c:v>
                </c:pt>
                <c:pt idx="540">
                  <c:v>466.08468716706955</c:v>
                </c:pt>
                <c:pt idx="541">
                  <c:v>292.92868935949508</c:v>
                </c:pt>
                <c:pt idx="542">
                  <c:v>121.98060869181036</c:v>
                </c:pt>
                <c:pt idx="543">
                  <c:v>57.980608691810446</c:v>
                </c:pt>
                <c:pt idx="544">
                  <c:v>29.826546076513395</c:v>
                </c:pt>
                <c:pt idx="545">
                  <c:v>-14.702728461489826</c:v>
                </c:pt>
                <c:pt idx="546">
                  <c:v>-75.644625618741514</c:v>
                </c:pt>
                <c:pt idx="547">
                  <c:v>-89.11706012231852</c:v>
                </c:pt>
                <c:pt idx="548">
                  <c:v>-54.091948146985317</c:v>
                </c:pt>
                <c:pt idx="549">
                  <c:v>-26.824534824847632</c:v>
                </c:pt>
                <c:pt idx="550">
                  <c:v>-11.300455711241753</c:v>
                </c:pt>
                <c:pt idx="551">
                  <c:v>-3.7508047291133266</c:v>
                </c:pt>
                <c:pt idx="552">
                  <c:v>15.916603129051765</c:v>
                </c:pt>
                <c:pt idx="553">
                  <c:v>19.733495922346208</c:v>
                </c:pt>
                <c:pt idx="554">
                  <c:v>19.468306174703699</c:v>
                </c:pt>
                <c:pt idx="555">
                  <c:v>35.297827051219251</c:v>
                </c:pt>
                <c:pt idx="556">
                  <c:v>51.214481701960118</c:v>
                </c:pt>
                <c:pt idx="557">
                  <c:v>67.21448170196021</c:v>
                </c:pt>
                <c:pt idx="558">
                  <c:v>87.297827051219272</c:v>
                </c:pt>
                <c:pt idx="559">
                  <c:v>107.51171521077612</c:v>
                </c:pt>
                <c:pt idx="560">
                  <c:v>167.82441812153789</c:v>
                </c:pt>
                <c:pt idx="561">
                  <c:v>160.80309457117099</c:v>
                </c:pt>
                <c:pt idx="562">
                  <c:v>81.067495063612171</c:v>
                </c:pt>
                <c:pt idx="563">
                  <c:v>61.067495063612178</c:v>
                </c:pt>
                <c:pt idx="564">
                  <c:v>-2.9325049363878009</c:v>
                </c:pt>
                <c:pt idx="565">
                  <c:v>-215.75080472911327</c:v>
                </c:pt>
                <c:pt idx="566">
                  <c:v>-365.88416153827308</c:v>
                </c:pt>
                <c:pt idx="567">
                  <c:v>-347.13071120323315</c:v>
                </c:pt>
                <c:pt idx="568">
                  <c:v>-135.49439999999998</c:v>
                </c:pt>
                <c:pt idx="569">
                  <c:v>56.505600000000001</c:v>
                </c:pt>
                <c:pt idx="570">
                  <c:v>56.505600000000001</c:v>
                </c:pt>
                <c:pt idx="571">
                  <c:v>56.505600000000001</c:v>
                </c:pt>
                <c:pt idx="572">
                  <c:v>56.505600000000001</c:v>
                </c:pt>
                <c:pt idx="573">
                  <c:v>56.505600000000001</c:v>
                </c:pt>
                <c:pt idx="574">
                  <c:v>56.505600000000001</c:v>
                </c:pt>
                <c:pt idx="575">
                  <c:v>56.505600000000001</c:v>
                </c:pt>
                <c:pt idx="576">
                  <c:v>56.505600000000001</c:v>
                </c:pt>
                <c:pt idx="577">
                  <c:v>56.505600000000001</c:v>
                </c:pt>
                <c:pt idx="578">
                  <c:v>56.505600000000001</c:v>
                </c:pt>
                <c:pt idx="579">
                  <c:v>56.505600000000001</c:v>
                </c:pt>
                <c:pt idx="580">
                  <c:v>56.505600000000001</c:v>
                </c:pt>
                <c:pt idx="581">
                  <c:v>56.505600000000001</c:v>
                </c:pt>
                <c:pt idx="582">
                  <c:v>56.505600000000001</c:v>
                </c:pt>
                <c:pt idx="583">
                  <c:v>56.505600000000001</c:v>
                </c:pt>
                <c:pt idx="584">
                  <c:v>56.505600000000001</c:v>
                </c:pt>
                <c:pt idx="585">
                  <c:v>56.505600000000001</c:v>
                </c:pt>
                <c:pt idx="586">
                  <c:v>56.505600000000001</c:v>
                </c:pt>
                <c:pt idx="587">
                  <c:v>56.505600000000001</c:v>
                </c:pt>
                <c:pt idx="588">
                  <c:v>56.505600000000001</c:v>
                </c:pt>
                <c:pt idx="589">
                  <c:v>56.505600000000001</c:v>
                </c:pt>
                <c:pt idx="590">
                  <c:v>56.505600000000001</c:v>
                </c:pt>
                <c:pt idx="591">
                  <c:v>56.505600000000001</c:v>
                </c:pt>
                <c:pt idx="592">
                  <c:v>56.505600000000001</c:v>
                </c:pt>
                <c:pt idx="593">
                  <c:v>56.505600000000001</c:v>
                </c:pt>
                <c:pt idx="594">
                  <c:v>56.505600000000001</c:v>
                </c:pt>
                <c:pt idx="595">
                  <c:v>56.505600000000001</c:v>
                </c:pt>
                <c:pt idx="596">
                  <c:v>56.505600000000001</c:v>
                </c:pt>
                <c:pt idx="597">
                  <c:v>56.505600000000001</c:v>
                </c:pt>
                <c:pt idx="598">
                  <c:v>56.505600000000001</c:v>
                </c:pt>
                <c:pt idx="599">
                  <c:v>56.505600000000001</c:v>
                </c:pt>
                <c:pt idx="600">
                  <c:v>56.505600000000001</c:v>
                </c:pt>
                <c:pt idx="601">
                  <c:v>96.505600000000001</c:v>
                </c:pt>
                <c:pt idx="602">
                  <c:v>140.52138510402634</c:v>
                </c:pt>
                <c:pt idx="603">
                  <c:v>208.57521230875616</c:v>
                </c:pt>
                <c:pt idx="604">
                  <c:v>336.86928879676685</c:v>
                </c:pt>
                <c:pt idx="605">
                  <c:v>433.81276446442115</c:v>
                </c:pt>
                <c:pt idx="606">
                  <c:v>487.68850837587115</c:v>
                </c:pt>
                <c:pt idx="607">
                  <c:v>514.69399218248623</c:v>
                </c:pt>
                <c:pt idx="608">
                  <c:v>494.76986389312736</c:v>
                </c:pt>
                <c:pt idx="609">
                  <c:v>443.18969302050243</c:v>
                </c:pt>
                <c:pt idx="610">
                  <c:v>407.62199238005832</c:v>
                </c:pt>
                <c:pt idx="611">
                  <c:v>404.26912700541288</c:v>
                </c:pt>
                <c:pt idx="612">
                  <c:v>389.55666330111592</c:v>
                </c:pt>
                <c:pt idx="613">
                  <c:v>306.49029756454831</c:v>
                </c:pt>
                <c:pt idx="614">
                  <c:v>185.33051133200783</c:v>
                </c:pt>
                <c:pt idx="615">
                  <c:v>101.94297336822976</c:v>
                </c:pt>
                <c:pt idx="616">
                  <c:v>81.636110945957441</c:v>
                </c:pt>
                <c:pt idx="617">
                  <c:v>81.483153287942486</c:v>
                </c:pt>
                <c:pt idx="618">
                  <c:v>69.178185078153433</c:v>
                </c:pt>
                <c:pt idx="619">
                  <c:v>44.572037083541922</c:v>
                </c:pt>
                <c:pt idx="620">
                  <c:v>15.374894794184485</c:v>
                </c:pt>
                <c:pt idx="621">
                  <c:v>5.7618150137327291</c:v>
                </c:pt>
                <c:pt idx="622">
                  <c:v>28.328527568141148</c:v>
                </c:pt>
                <c:pt idx="623">
                  <c:v>63.623722673365009</c:v>
                </c:pt>
                <c:pt idx="624">
                  <c:v>91.483708800651499</c:v>
                </c:pt>
                <c:pt idx="625">
                  <c:v>119.7640522481594</c:v>
                </c:pt>
                <c:pt idx="626">
                  <c:v>136.61265944061537</c:v>
                </c:pt>
                <c:pt idx="627">
                  <c:v>125.4726319079702</c:v>
                </c:pt>
                <c:pt idx="628">
                  <c:v>101.90688011973472</c:v>
                </c:pt>
                <c:pt idx="629">
                  <c:v>89.906880119734836</c:v>
                </c:pt>
                <c:pt idx="630">
                  <c:v>93.906880119734893</c:v>
                </c:pt>
                <c:pt idx="631">
                  <c:v>118.05226092781756</c:v>
                </c:pt>
                <c:pt idx="632">
                  <c:v>154.9311755200041</c:v>
                </c:pt>
                <c:pt idx="633">
                  <c:v>180.42128934009034</c:v>
                </c:pt>
                <c:pt idx="634">
                  <c:v>198.25109859882357</c:v>
                </c:pt>
                <c:pt idx="635">
                  <c:v>204.44333384600196</c:v>
                </c:pt>
                <c:pt idx="636">
                  <c:v>190.53438657637125</c:v>
                </c:pt>
                <c:pt idx="637">
                  <c:v>156.17919441591562</c:v>
                </c:pt>
                <c:pt idx="638">
                  <c:v>116.84595720998821</c:v>
                </c:pt>
                <c:pt idx="639">
                  <c:v>96.845957209988214</c:v>
                </c:pt>
                <c:pt idx="640">
                  <c:v>88.678792958349447</c:v>
                </c:pt>
                <c:pt idx="641">
                  <c:v>88.345411561313171</c:v>
                </c:pt>
                <c:pt idx="642">
                  <c:v>116.17919441591563</c:v>
                </c:pt>
                <c:pt idx="643">
                  <c:v>169.01343716370758</c:v>
                </c:pt>
                <c:pt idx="644">
                  <c:v>187.04782137062244</c:v>
                </c:pt>
                <c:pt idx="645">
                  <c:v>152.6034433724183</c:v>
                </c:pt>
                <c:pt idx="646">
                  <c:v>133.12766667713277</c:v>
                </c:pt>
                <c:pt idx="647">
                  <c:v>137.83105091254652</c:v>
                </c:pt>
                <c:pt idx="648">
                  <c:v>138.53948638124891</c:v>
                </c:pt>
                <c:pt idx="649">
                  <c:v>131.25297308323937</c:v>
                </c:pt>
                <c:pt idx="650">
                  <c:v>111.61161064671751</c:v>
                </c:pt>
                <c:pt idx="651">
                  <c:v>71.43213401393831</c:v>
                </c:pt>
                <c:pt idx="652">
                  <c:v>2.0076862266015922</c:v>
                </c:pt>
                <c:pt idx="653">
                  <c:v>-53.123447008063295</c:v>
                </c:pt>
                <c:pt idx="654">
                  <c:v>-64.647155779863255</c:v>
                </c:pt>
                <c:pt idx="655">
                  <c:v>-99.873631042846981</c:v>
                </c:pt>
                <c:pt idx="656">
                  <c:v>-184.32771384595927</c:v>
                </c:pt>
                <c:pt idx="657">
                  <c:v>-234.03560746188376</c:v>
                </c:pt>
                <c:pt idx="658">
                  <c:v>-187.23837774896543</c:v>
                </c:pt>
                <c:pt idx="659">
                  <c:v>-118.46469516090914</c:v>
                </c:pt>
                <c:pt idx="660">
                  <c:v>-144.9233829640516</c:v>
                </c:pt>
                <c:pt idx="661">
                  <c:v>-260.32491503068741</c:v>
                </c:pt>
                <c:pt idx="662">
                  <c:v>-344.82366967819434</c:v>
                </c:pt>
                <c:pt idx="663">
                  <c:v>-360.73064077575361</c:v>
                </c:pt>
                <c:pt idx="664">
                  <c:v>-243.75080472911327</c:v>
                </c:pt>
                <c:pt idx="665">
                  <c:v>-76.785518298039847</c:v>
                </c:pt>
                <c:pt idx="666">
                  <c:v>34.778654979792933</c:v>
                </c:pt>
                <c:pt idx="667">
                  <c:v>138.97202250411559</c:v>
                </c:pt>
                <c:pt idx="668">
                  <c:v>319.59948038916258</c:v>
                </c:pt>
                <c:pt idx="669">
                  <c:v>430.20402255350865</c:v>
                </c:pt>
                <c:pt idx="670">
                  <c:v>425.00177439113708</c:v>
                </c:pt>
                <c:pt idx="671">
                  <c:v>420.88112155665033</c:v>
                </c:pt>
                <c:pt idx="672">
                  <c:v>312.66954652297181</c:v>
                </c:pt>
                <c:pt idx="673">
                  <c:v>234.75318025444872</c:v>
                </c:pt>
                <c:pt idx="674">
                  <c:v>236.96309481813626</c:v>
                </c:pt>
                <c:pt idx="675">
                  <c:v>239.29929021403456</c:v>
                </c:pt>
                <c:pt idx="676">
                  <c:v>173.76176644214343</c:v>
                </c:pt>
                <c:pt idx="677">
                  <c:v>102.14202959813807</c:v>
                </c:pt>
                <c:pt idx="678">
                  <c:v>30.397116879203836</c:v>
                </c:pt>
                <c:pt idx="679">
                  <c:v>-111.48525677593717</c:v>
                </c:pt>
                <c:pt idx="680">
                  <c:v>-211.37644276947023</c:v>
                </c:pt>
                <c:pt idx="681">
                  <c:v>-271.53187140440428</c:v>
                </c:pt>
                <c:pt idx="682">
                  <c:v>-291.90166175201585</c:v>
                </c:pt>
                <c:pt idx="683">
                  <c:v>-175.28867152294754</c:v>
                </c:pt>
                <c:pt idx="684">
                  <c:v>-92.466713836433371</c:v>
                </c:pt>
                <c:pt idx="685">
                  <c:v>-25.8558029907513</c:v>
                </c:pt>
                <c:pt idx="686">
                  <c:v>158.1441970092489</c:v>
                </c:pt>
                <c:pt idx="687">
                  <c:v>263.66714384571009</c:v>
                </c:pt>
                <c:pt idx="688">
                  <c:v>249.52220927088541</c:v>
                </c:pt>
                <c:pt idx="689">
                  <c:v>247.09440563190896</c:v>
                </c:pt>
                <c:pt idx="690">
                  <c:v>245.23723350348465</c:v>
                </c:pt>
                <c:pt idx="691">
                  <c:v>170.99774615554225</c:v>
                </c:pt>
                <c:pt idx="692">
                  <c:v>103.57737517538945</c:v>
                </c:pt>
                <c:pt idx="693">
                  <c:v>107.77311046531612</c:v>
                </c:pt>
                <c:pt idx="694">
                  <c:v>136.46812859559583</c:v>
                </c:pt>
                <c:pt idx="695">
                  <c:v>129.38445388432487</c:v>
                </c:pt>
                <c:pt idx="696">
                  <c:v>61.904573061992522</c:v>
                </c:pt>
                <c:pt idx="697">
                  <c:v>-122.92382919730967</c:v>
                </c:pt>
                <c:pt idx="698">
                  <c:v>-194.85226803634467</c:v>
                </c:pt>
                <c:pt idx="699">
                  <c:v>-140.98720335590718</c:v>
                </c:pt>
                <c:pt idx="700">
                  <c:v>-95.071310640504862</c:v>
                </c:pt>
                <c:pt idx="701">
                  <c:v>-11.992687162522401</c:v>
                </c:pt>
                <c:pt idx="702">
                  <c:v>31.600057153598094</c:v>
                </c:pt>
                <c:pt idx="703">
                  <c:v>55.466830875615848</c:v>
                </c:pt>
                <c:pt idx="704">
                  <c:v>59.466830875615763</c:v>
                </c:pt>
                <c:pt idx="705">
                  <c:v>19.400691289745396</c:v>
                </c:pt>
                <c:pt idx="706">
                  <c:v>-57.243340954529195</c:v>
                </c:pt>
                <c:pt idx="707">
                  <c:v>-130.43669481892044</c:v>
                </c:pt>
                <c:pt idx="708">
                  <c:v>-143.89523843095418</c:v>
                </c:pt>
                <c:pt idx="709">
                  <c:v>-64.908168556324469</c:v>
                </c:pt>
                <c:pt idx="710">
                  <c:v>74.778654979792861</c:v>
                </c:pt>
                <c:pt idx="711">
                  <c:v>263.25599652554951</c:v>
                </c:pt>
                <c:pt idx="712">
                  <c:v>377.12132226834211</c:v>
                </c:pt>
                <c:pt idx="713">
                  <c:v>251.53328616356669</c:v>
                </c:pt>
                <c:pt idx="714">
                  <c:v>68.007312837477599</c:v>
                </c:pt>
                <c:pt idx="715">
                  <c:v>-68.399942846401899</c:v>
                </c:pt>
                <c:pt idx="716">
                  <c:v>-230.09194814698517</c:v>
                </c:pt>
                <c:pt idx="717">
                  <c:v>-200.44456005107091</c:v>
                </c:pt>
                <c:pt idx="718">
                  <c:v>-17.221345020207096</c:v>
                </c:pt>
                <c:pt idx="719">
                  <c:v>98.778654979792918</c:v>
                </c:pt>
                <c:pt idx="720">
                  <c:v>219.17328258045143</c:v>
                </c:pt>
                <c:pt idx="721">
                  <c:v>280.54658663074298</c:v>
                </c:pt>
                <c:pt idx="722">
                  <c:v>245.90805185301483</c:v>
                </c:pt>
                <c:pt idx="723">
                  <c:v>223.20416674461751</c:v>
                </c:pt>
                <c:pt idx="724">
                  <c:v>200.49680891333443</c:v>
                </c:pt>
                <c:pt idx="725">
                  <c:v>229.59781991917174</c:v>
                </c:pt>
                <c:pt idx="726">
                  <c:v>303.67450820487687</c:v>
                </c:pt>
                <c:pt idx="727">
                  <c:v>398.61764085058775</c:v>
                </c:pt>
                <c:pt idx="728">
                  <c:v>391.62199238005837</c:v>
                </c:pt>
                <c:pt idx="729">
                  <c:v>295.05998803699549</c:v>
                </c:pt>
                <c:pt idx="730">
                  <c:v>234.01495951072621</c:v>
                </c:pt>
                <c:pt idx="731">
                  <c:v>151.82266962382229</c:v>
                </c:pt>
                <c:pt idx="732">
                  <c:v>100.21808647968221</c:v>
                </c:pt>
                <c:pt idx="733">
                  <c:v>96.350523502463432</c:v>
                </c:pt>
                <c:pt idx="734">
                  <c:v>100.61634465426677</c:v>
                </c:pt>
                <c:pt idx="735">
                  <c:v>104.8834286143925</c:v>
                </c:pt>
                <c:pt idx="736">
                  <c:v>113.28642232018507</c:v>
                </c:pt>
                <c:pt idx="737">
                  <c:v>125.82816709036892</c:v>
                </c:pt>
                <c:pt idx="738">
                  <c:v>122.65025530806065</c:v>
                </c:pt>
                <c:pt idx="739">
                  <c:v>103.06556139499364</c:v>
                </c:pt>
                <c:pt idx="740">
                  <c:v>139.20462816146565</c:v>
                </c:pt>
                <c:pt idx="741">
                  <c:v>180.89805412141135</c:v>
                </c:pt>
                <c:pt idx="742">
                  <c:v>166.4902975645486</c:v>
                </c:pt>
                <c:pt idx="743">
                  <c:v>127.67228615404062</c:v>
                </c:pt>
                <c:pt idx="744">
                  <c:v>99.821455387089415</c:v>
                </c:pt>
                <c:pt idx="745">
                  <c:v>95.970940322219079</c:v>
                </c:pt>
                <c:pt idx="746">
                  <c:v>95.970940322219079</c:v>
                </c:pt>
                <c:pt idx="747">
                  <c:v>112.12074095942899</c:v>
                </c:pt>
                <c:pt idx="748">
                  <c:v>136.72310052907417</c:v>
                </c:pt>
                <c:pt idx="749">
                  <c:v>153.78938430605336</c:v>
                </c:pt>
                <c:pt idx="750">
                  <c:v>143.02693646171824</c:v>
                </c:pt>
                <c:pt idx="751">
                  <c:v>111.65328938948349</c:v>
                </c:pt>
                <c:pt idx="752">
                  <c:v>91.653289389483774</c:v>
                </c:pt>
                <c:pt idx="753">
                  <c:v>75.496227604421478</c:v>
                </c:pt>
                <c:pt idx="754">
                  <c:v>46.871137484978313</c:v>
                </c:pt>
                <c:pt idx="755">
                  <c:v>25.636110945957782</c:v>
                </c:pt>
                <c:pt idx="756">
                  <c:v>4.2708572987193634</c:v>
                </c:pt>
                <c:pt idx="757">
                  <c:v>-65.656030349775733</c:v>
                </c:pt>
                <c:pt idx="758">
                  <c:v>-193.34974469193929</c:v>
                </c:pt>
                <c:pt idx="759">
                  <c:v>-303.11446468235863</c:v>
                </c:pt>
                <c:pt idx="760">
                  <c:v>-337.13932318713182</c:v>
                </c:pt>
                <c:pt idx="761">
                  <c:v>-346.21912751384832</c:v>
                </c:pt>
                <c:pt idx="762">
                  <c:v>-358.62806491944525</c:v>
                </c:pt>
                <c:pt idx="763">
                  <c:v>-314.15019518084239</c:v>
                </c:pt>
                <c:pt idx="764">
                  <c:v>-196.26650407765371</c:v>
                </c:pt>
                <c:pt idx="765">
                  <c:v>-1.2213450202070746</c:v>
                </c:pt>
                <c:pt idx="766">
                  <c:v>219.09183144367552</c:v>
                </c:pt>
                <c:pt idx="767">
                  <c:v>312.54658663074298</c:v>
                </c:pt>
                <c:pt idx="768">
                  <c:v>318.26416379984892</c:v>
                </c:pt>
                <c:pt idx="769">
                  <c:v>324.42593379625623</c:v>
                </c:pt>
                <c:pt idx="770">
                  <c:v>374.85052577470208</c:v>
                </c:pt>
                <c:pt idx="771">
                  <c:v>458.80706209890388</c:v>
                </c:pt>
                <c:pt idx="772">
                  <c:v>468.17526027618158</c:v>
                </c:pt>
                <c:pt idx="773">
                  <c:v>449.6356434609732</c:v>
                </c:pt>
                <c:pt idx="774">
                  <c:v>391.76405224815926</c:v>
                </c:pt>
                <c:pt idx="775">
                  <c:v>348.12074095942887</c:v>
                </c:pt>
                <c:pt idx="776">
                  <c:v>361.40180536248124</c:v>
                </c:pt>
                <c:pt idx="777">
                  <c:v>318.70560031533131</c:v>
                </c:pt>
                <c:pt idx="778">
                  <c:v>266.53948638124871</c:v>
                </c:pt>
                <c:pt idx="779">
                  <c:v>249.78995500235263</c:v>
                </c:pt>
                <c:pt idx="780">
                  <c:v>232.95376340235185</c:v>
                </c:pt>
                <c:pt idx="781">
                  <c:v>207.43470820217189</c:v>
                </c:pt>
                <c:pt idx="782">
                  <c:v>185.37943301821659</c:v>
                </c:pt>
                <c:pt idx="783">
                  <c:v>166.75952466323946</c:v>
                </c:pt>
                <c:pt idx="784">
                  <c:v>151.7547754721005</c:v>
                </c:pt>
                <c:pt idx="785">
                  <c:v>148.35571438238321</c:v>
                </c:pt>
                <c:pt idx="786">
                  <c:v>165.16138609188755</c:v>
                </c:pt>
                <c:pt idx="787">
                  <c:v>170.58346611362057</c:v>
                </c:pt>
                <c:pt idx="788">
                  <c:v>147.60870862013098</c:v>
                </c:pt>
                <c:pt idx="789">
                  <c:v>127.81470422767471</c:v>
                </c:pt>
                <c:pt idx="790">
                  <c:v>127.81470422767528</c:v>
                </c:pt>
                <c:pt idx="791">
                  <c:v>140.02101553729943</c:v>
                </c:pt>
                <c:pt idx="792">
                  <c:v>148.64184367865488</c:v>
                </c:pt>
                <c:pt idx="793">
                  <c:v>121.26551313873549</c:v>
                </c:pt>
                <c:pt idx="794">
                  <c:v>24.434585262789284</c:v>
                </c:pt>
                <c:pt idx="795">
                  <c:v>-115.8449142897913</c:v>
                </c:pt>
                <c:pt idx="796">
                  <c:v>-243.2348685907628</c:v>
                </c:pt>
                <c:pt idx="797">
                  <c:v>-312.43647928083732</c:v>
                </c:pt>
                <c:pt idx="798">
                  <c:v>-293.12886251502169</c:v>
                </c:pt>
                <c:pt idx="799">
                  <c:v>-191.67147243185886</c:v>
                </c:pt>
                <c:pt idx="800">
                  <c:v>-55.250271216710601</c:v>
                </c:pt>
                <c:pt idx="801">
                  <c:v>43.560636896985216</c:v>
                </c:pt>
                <c:pt idx="802">
                  <c:v>111.4300940866875</c:v>
                </c:pt>
                <c:pt idx="803">
                  <c:v>220.48327622732501</c:v>
                </c:pt>
                <c:pt idx="804">
                  <c:v>340.04565850398899</c:v>
                </c:pt>
                <c:pt idx="805">
                  <c:v>361.48315328794217</c:v>
                </c:pt>
                <c:pt idx="806">
                  <c:v>270.20921343342866</c:v>
                </c:pt>
                <c:pt idx="807">
                  <c:v>164.34541156131311</c:v>
                </c:pt>
                <c:pt idx="808">
                  <c:v>92.845957209988157</c:v>
                </c:pt>
                <c:pt idx="809">
                  <c:v>32.013292972598734</c:v>
                </c:pt>
                <c:pt idx="810">
                  <c:v>-13.952899584921909</c:v>
                </c:pt>
                <c:pt idx="811">
                  <c:v>-60.503772395578437</c:v>
                </c:pt>
                <c:pt idx="812">
                  <c:v>-148.02905967778094</c:v>
                </c:pt>
                <c:pt idx="813">
                  <c:v>-221.34974469193907</c:v>
                </c:pt>
                <c:pt idx="814">
                  <c:v>-246.61565539512634</c:v>
                </c:pt>
                <c:pt idx="815">
                  <c:v>-267.60122265080543</c:v>
                </c:pt>
                <c:pt idx="816">
                  <c:v>-296.22688953468395</c:v>
                </c:pt>
                <c:pt idx="817">
                  <c:v>-300.57600139602118</c:v>
                </c:pt>
                <c:pt idx="818">
                  <c:v>-267.92370625792728</c:v>
                </c:pt>
                <c:pt idx="819">
                  <c:v>-134.38002629546588</c:v>
                </c:pt>
                <c:pt idx="820">
                  <c:v>61.067495063612178</c:v>
                </c:pt>
                <c:pt idx="821">
                  <c:v>237.619973704534</c:v>
                </c:pt>
                <c:pt idx="822">
                  <c:v>335.73454623990256</c:v>
                </c:pt>
                <c:pt idx="823">
                  <c:v>326.21407038036</c:v>
                </c:pt>
                <c:pt idx="824">
                  <c:v>308.79288282514307</c:v>
                </c:pt>
                <c:pt idx="825">
                  <c:v>275.47998108354693</c:v>
                </c:pt>
                <c:pt idx="826">
                  <c:v>245.69557828468399</c:v>
                </c:pt>
                <c:pt idx="827">
                  <c:v>239.95300601149086</c:v>
                </c:pt>
                <c:pt idx="828">
                  <c:v>230.23237503289414</c:v>
                </c:pt>
                <c:pt idx="829">
                  <c:v>252.39177726369738</c:v>
                </c:pt>
                <c:pt idx="830">
                  <c:v>287.56063689698527</c:v>
                </c:pt>
                <c:pt idx="831">
                  <c:v>283.06556139499367</c:v>
                </c:pt>
                <c:pt idx="832">
                  <c:v>238.3439696502243</c:v>
                </c:pt>
                <c:pt idx="833">
                  <c:v>168.42128934009074</c:v>
                </c:pt>
                <c:pt idx="834">
                  <c:v>133.17818507815349</c:v>
                </c:pt>
                <c:pt idx="835">
                  <c:v>137.94297336822942</c:v>
                </c:pt>
                <c:pt idx="836">
                  <c:v>138.87113748497819</c:v>
                </c:pt>
                <c:pt idx="837">
                  <c:v>131.65328938948377</c:v>
                </c:pt>
                <c:pt idx="838">
                  <c:v>140.28469355053721</c:v>
                </c:pt>
                <c:pt idx="839">
                  <c:v>161.40180536248099</c:v>
                </c:pt>
                <c:pt idx="840">
                  <c:v>162.86082252763583</c:v>
                </c:pt>
                <c:pt idx="841">
                  <c:v>160.01329297259883</c:v>
                </c:pt>
                <c:pt idx="842">
                  <c:v>181.34934417738825</c:v>
                </c:pt>
                <c:pt idx="843">
                  <c:v>199.39130523423574</c:v>
                </c:pt>
                <c:pt idx="844">
                  <c:v>185.47872739067873</c:v>
                </c:pt>
                <c:pt idx="845">
                  <c:v>150.89559832808274</c:v>
                </c:pt>
                <c:pt idx="846">
                  <c:v>127.43213401393825</c:v>
                </c:pt>
                <c:pt idx="847">
                  <c:v>123.79140298157797</c:v>
                </c:pt>
                <c:pt idx="848">
                  <c:v>136.15193475753946</c:v>
                </c:pt>
                <c:pt idx="849">
                  <c:v>169.05878898385257</c:v>
                </c:pt>
                <c:pt idx="850">
                  <c:v>206.89617509251846</c:v>
                </c:pt>
                <c:pt idx="851">
                  <c:v>209.5215535941793</c:v>
                </c:pt>
                <c:pt idx="852">
                  <c:v>179.43470820217178</c:v>
                </c:pt>
                <c:pt idx="853">
                  <c:v>164.59775466683226</c:v>
                </c:pt>
                <c:pt idx="854">
                  <c:v>165.77216640639193</c:v>
                </c:pt>
                <c:pt idx="855">
                  <c:v>158.95794342085071</c:v>
                </c:pt>
                <c:pt idx="856">
                  <c:v>139.75477547210033</c:v>
                </c:pt>
                <c:pt idx="857">
                  <c:v>127.95477274011418</c:v>
                </c:pt>
                <c:pt idx="858">
                  <c:v>164.15508571020837</c:v>
                </c:pt>
                <c:pt idx="859">
                  <c:v>214.17557902557971</c:v>
                </c:pt>
                <c:pt idx="860">
                  <c:v>216.84941779660139</c:v>
                </c:pt>
                <c:pt idx="861">
                  <c:v>190.94252259049449</c:v>
                </c:pt>
                <c:pt idx="862">
                  <c:v>208.21353916669506</c:v>
                </c:pt>
                <c:pt idx="863">
                  <c:v>279.22344280243703</c:v>
                </c:pt>
                <c:pt idx="864">
                  <c:v>276.30261572499279</c:v>
                </c:pt>
                <c:pt idx="865">
                  <c:v>207.01891642584545</c:v>
                </c:pt>
                <c:pt idx="866">
                  <c:v>184.16412572295661</c:v>
                </c:pt>
                <c:pt idx="867">
                  <c:v>213.54879504814673</c:v>
                </c:pt>
                <c:pt idx="868">
                  <c:v>248.35222952322451</c:v>
                </c:pt>
                <c:pt idx="869">
                  <c:v>227.68036085613821</c:v>
                </c:pt>
                <c:pt idx="870">
                  <c:v>169.1256449807899</c:v>
                </c:pt>
                <c:pt idx="871">
                  <c:v>132.88397503814696</c:v>
                </c:pt>
                <c:pt idx="872">
                  <c:v>120.1608594226999</c:v>
                </c:pt>
                <c:pt idx="873">
                  <c:v>115.20112509789868</c:v>
                </c:pt>
                <c:pt idx="874">
                  <c:v>106.24644200638554</c:v>
                </c:pt>
                <c:pt idx="875">
                  <c:v>84.82388843153177</c:v>
                </c:pt>
                <c:pt idx="876">
                  <c:v>58.711367959686982</c:v>
                </c:pt>
                <c:pt idx="877">
                  <c:v>35.934452459372721</c:v>
                </c:pt>
                <c:pt idx="878">
                  <c:v>44.752175487663067</c:v>
                </c:pt>
                <c:pt idx="879">
                  <c:v>82.739101171183961</c:v>
                </c:pt>
                <c:pt idx="880">
                  <c:v>117.8526097290644</c:v>
                </c:pt>
                <c:pt idx="881">
                  <c:v>93.852609729064625</c:v>
                </c:pt>
                <c:pt idx="882">
                  <c:v>51.658480269403412</c:v>
                </c:pt>
                <c:pt idx="883">
                  <c:v>89.495921017794842</c:v>
                </c:pt>
                <c:pt idx="884">
                  <c:v>129.49592101779484</c:v>
                </c:pt>
                <c:pt idx="885">
                  <c:v>133.49592101779461</c:v>
                </c:pt>
                <c:pt idx="886">
                  <c:v>145.71075628359355</c:v>
                </c:pt>
                <c:pt idx="887">
                  <c:v>150.35715629347197</c:v>
                </c:pt>
                <c:pt idx="888">
                  <c:v>142.78966814379353</c:v>
                </c:pt>
                <c:pt idx="889">
                  <c:v>127.00639762207555</c:v>
                </c:pt>
                <c:pt idx="890">
                  <c:v>106.5732543675922</c:v>
                </c:pt>
                <c:pt idx="891">
                  <c:v>81.710756283593213</c:v>
                </c:pt>
                <c:pt idx="892">
                  <c:v>52.000913815460549</c:v>
                </c:pt>
                <c:pt idx="893">
                  <c:v>25.682871289192235</c:v>
                </c:pt>
                <c:pt idx="894">
                  <c:v>18.787883210761464</c:v>
                </c:pt>
                <c:pt idx="895">
                  <c:v>32.355714382383283</c:v>
                </c:pt>
                <c:pt idx="896">
                  <c:v>58.363634254259047</c:v>
                </c:pt>
                <c:pt idx="897">
                  <c:v>89.379433018216645</c:v>
                </c:pt>
                <c:pt idx="898">
                  <c:v>108.98796243836343</c:v>
                </c:pt>
                <c:pt idx="899">
                  <c:v>112.98796243836348</c:v>
                </c:pt>
                <c:pt idx="900">
                  <c:v>100.79270070155776</c:v>
                </c:pt>
                <c:pt idx="901">
                  <c:v>80.208809703623473</c:v>
                </c:pt>
                <c:pt idx="902">
                  <c:v>43.049551663929122</c:v>
                </c:pt>
                <c:pt idx="903">
                  <c:v>-139.23486859076274</c:v>
                </c:pt>
                <c:pt idx="904">
                  <c:v>-312.43647928083732</c:v>
                </c:pt>
                <c:pt idx="905">
                  <c:v>-293.12886251502169</c:v>
                </c:pt>
                <c:pt idx="906">
                  <c:v>-191.67147243185886</c:v>
                </c:pt>
                <c:pt idx="907">
                  <c:v>-55.250271216710601</c:v>
                </c:pt>
                <c:pt idx="908">
                  <c:v>43.560636896985216</c:v>
                </c:pt>
                <c:pt idx="909">
                  <c:v>111.4300940866875</c:v>
                </c:pt>
                <c:pt idx="910">
                  <c:v>220.48327622732501</c:v>
                </c:pt>
                <c:pt idx="911">
                  <c:v>340.04565850398899</c:v>
                </c:pt>
                <c:pt idx="912">
                  <c:v>361.48315328794217</c:v>
                </c:pt>
                <c:pt idx="913">
                  <c:v>270.20921343342866</c:v>
                </c:pt>
                <c:pt idx="914">
                  <c:v>204.34541156131311</c:v>
                </c:pt>
                <c:pt idx="915">
                  <c:v>274.53496334080648</c:v>
                </c:pt>
                <c:pt idx="916">
                  <c:v>271.79140298157779</c:v>
                </c:pt>
                <c:pt idx="917">
                  <c:v>197.78995500235274</c:v>
                </c:pt>
                <c:pt idx="918">
                  <c:v>147.82670697487117</c:v>
                </c:pt>
                <c:pt idx="919">
                  <c:v>107.45354711568851</c:v>
                </c:pt>
                <c:pt idx="920">
                  <c:v>131.63996919423963</c:v>
                </c:pt>
                <c:pt idx="921">
                  <c:v>168.38881452924915</c:v>
                </c:pt>
                <c:pt idx="922">
                  <c:v>226.28302701240986</c:v>
                </c:pt>
                <c:pt idx="923">
                  <c:v>253.77216640639205</c:v>
                </c:pt>
                <c:pt idx="924">
                  <c:v>232.95949461139048</c:v>
                </c:pt>
                <c:pt idx="925">
                  <c:v>131.40302871466781</c:v>
                </c:pt>
                <c:pt idx="926">
                  <c:v>25.363593274465217</c:v>
                </c:pt>
                <c:pt idx="927">
                  <c:v>34.561421607709306</c:v>
                </c:pt>
                <c:pt idx="928">
                  <c:v>61.183539877249643</c:v>
                </c:pt>
                <c:pt idx="929">
                  <c:v>71.821127548736442</c:v>
                </c:pt>
                <c:pt idx="930">
                  <c:v>83.049551663929122</c:v>
                </c:pt>
                <c:pt idx="931">
                  <c:v>86.283027012410145</c:v>
                </c:pt>
                <c:pt idx="932">
                  <c:v>85.711448395616088</c:v>
                </c:pt>
                <c:pt idx="933">
                  <c:v>80.953763402351711</c:v>
                </c:pt>
                <c:pt idx="934">
                  <c:v>64.201129642376173</c:v>
                </c:pt>
                <c:pt idx="935">
                  <c:v>34.711015822289596</c:v>
                </c:pt>
                <c:pt idx="936">
                  <c:v>28.6951001870857</c:v>
                </c:pt>
                <c:pt idx="937">
                  <c:v>47.07412785462089</c:v>
                </c:pt>
                <c:pt idx="938">
                  <c:v>62.007686226601308</c:v>
                </c:pt>
                <c:pt idx="939">
                  <c:v>65.127666677132922</c:v>
                </c:pt>
                <c:pt idx="940">
                  <c:v>60.255539679677582</c:v>
                </c:pt>
                <c:pt idx="941">
                  <c:v>67.219405451388752</c:v>
                </c:pt>
                <c:pt idx="942">
                  <c:v>86.705600315331409</c:v>
                </c:pt>
                <c:pt idx="943">
                  <c:v>94.534963340806513</c:v>
                </c:pt>
                <c:pt idx="944">
                  <c:v>98.364642068362357</c:v>
                </c:pt>
                <c:pt idx="945">
                  <c:v>106.36464206836247</c:v>
                </c:pt>
                <c:pt idx="946">
                  <c:v>114.5349633408068</c:v>
                </c:pt>
                <c:pt idx="947">
                  <c:v>142.87655299193662</c:v>
                </c:pt>
                <c:pt idx="948">
                  <c:v>168.25553967967741</c:v>
                </c:pt>
                <c:pt idx="949">
                  <c:v>153.65473130057251</c:v>
                </c:pt>
                <c:pt idx="950">
                  <c:v>118.36190396095259</c:v>
                </c:pt>
                <c:pt idx="951">
                  <c:v>62.184637242736571</c:v>
                </c:pt>
                <c:pt idx="952">
                  <c:v>-31.570666324992288</c:v>
                </c:pt>
                <c:pt idx="953">
                  <c:v>-167.65458843868706</c:v>
                </c:pt>
                <c:pt idx="954">
                  <c:v>-290.51684671205771</c:v>
                </c:pt>
                <c:pt idx="955">
                  <c:v>-338.17183290963106</c:v>
                </c:pt>
                <c:pt idx="956">
                  <c:v>-344.94001196300474</c:v>
                </c:pt>
                <c:pt idx="957">
                  <c:v>-350.82138387217856</c:v>
                </c:pt>
                <c:pt idx="958">
                  <c:v>-227.8159486371527</c:v>
                </c:pt>
                <c:pt idx="959">
                  <c:v>18.450373387634315</c:v>
                </c:pt>
                <c:pt idx="960">
                  <c:v>235.17633032180561</c:v>
                </c:pt>
                <c:pt idx="961">
                  <c:v>414.05695395557245</c:v>
                </c:pt>
                <c:pt idx="962">
                  <c:v>519.40289513617279</c:v>
                </c:pt>
                <c:pt idx="963">
                  <c:v>510.26941538763049</c:v>
                </c:pt>
                <c:pt idx="964">
                  <c:v>432.89805412141152</c:v>
                </c:pt>
                <c:pt idx="965">
                  <c:v>326.40563476724185</c:v>
                </c:pt>
                <c:pt idx="966">
                  <c:v>221.72382148461858</c:v>
                </c:pt>
                <c:pt idx="967">
                  <c:v>143.35284422013686</c:v>
                </c:pt>
                <c:pt idx="968">
                  <c:v>99.517482855131533</c:v>
                </c:pt>
                <c:pt idx="969">
                  <c:v>79.352844220136802</c:v>
                </c:pt>
                <c:pt idx="970">
                  <c:v>50.697446700963077</c:v>
                </c:pt>
                <c:pt idx="971">
                  <c:v>-2.5981946375187874</c:v>
                </c:pt>
                <c:pt idx="972">
                  <c:v>-105.28434578968103</c:v>
                </c:pt>
                <c:pt idx="973">
                  <c:v>-254.23818498626727</c:v>
                </c:pt>
                <c:pt idx="974">
                  <c:v>-341.47486592714267</c:v>
                </c:pt>
                <c:pt idx="975">
                  <c:v>-347.82473972381831</c:v>
                </c:pt>
                <c:pt idx="976">
                  <c:v>-353.28780637629416</c:v>
                </c:pt>
                <c:pt idx="977">
                  <c:v>-361.86406588457032</c:v>
                </c:pt>
                <c:pt idx="978">
                  <c:v>-285.61460660122873</c:v>
                </c:pt>
                <c:pt idx="979">
                  <c:v>-183.45341336925708</c:v>
                </c:pt>
                <c:pt idx="980">
                  <c:v>-152.74400347445055</c:v>
                </c:pt>
                <c:pt idx="981">
                  <c:v>-117.68716344002431</c:v>
                </c:pt>
                <c:pt idx="982">
                  <c:v>-82.272001544200222</c:v>
                </c:pt>
                <c:pt idx="983">
                  <c:v>-74.676100207274573</c:v>
                </c:pt>
                <c:pt idx="984">
                  <c:v>-103.01690060320323</c:v>
                </c:pt>
                <c:pt idx="985">
                  <c:v>-119.33276053477027</c:v>
                </c:pt>
                <c:pt idx="986">
                  <c:v>-71.475300024128131</c:v>
                </c:pt>
                <c:pt idx="987">
                  <c:v>12.505600000000001</c:v>
                </c:pt>
                <c:pt idx="988">
                  <c:v>56.505600000000001</c:v>
                </c:pt>
                <c:pt idx="989">
                  <c:v>56.505600000000001</c:v>
                </c:pt>
                <c:pt idx="990">
                  <c:v>56.505600000000001</c:v>
                </c:pt>
                <c:pt idx="991">
                  <c:v>56.505600000000001</c:v>
                </c:pt>
                <c:pt idx="992">
                  <c:v>56.505600000000001</c:v>
                </c:pt>
                <c:pt idx="993">
                  <c:v>56.505600000000001</c:v>
                </c:pt>
                <c:pt idx="994">
                  <c:v>56.505600000000001</c:v>
                </c:pt>
                <c:pt idx="995">
                  <c:v>56.505600000000001</c:v>
                </c:pt>
                <c:pt idx="996">
                  <c:v>56.505600000000001</c:v>
                </c:pt>
                <c:pt idx="997">
                  <c:v>56.505600000000001</c:v>
                </c:pt>
                <c:pt idx="998">
                  <c:v>56.505600000000001</c:v>
                </c:pt>
                <c:pt idx="999">
                  <c:v>56.505600000000001</c:v>
                </c:pt>
                <c:pt idx="1000">
                  <c:v>56.505600000000001</c:v>
                </c:pt>
                <c:pt idx="1001">
                  <c:v>56.505600000000001</c:v>
                </c:pt>
                <c:pt idx="1002">
                  <c:v>56.505600000000001</c:v>
                </c:pt>
                <c:pt idx="1003">
                  <c:v>56.505600000000001</c:v>
                </c:pt>
                <c:pt idx="1004">
                  <c:v>56.505600000000001</c:v>
                </c:pt>
                <c:pt idx="1005">
                  <c:v>56.505600000000001</c:v>
                </c:pt>
                <c:pt idx="1006">
                  <c:v>56.505600000000001</c:v>
                </c:pt>
                <c:pt idx="1007">
                  <c:v>56.505600000000001</c:v>
                </c:pt>
                <c:pt idx="1008">
                  <c:v>56.505600000000001</c:v>
                </c:pt>
                <c:pt idx="1009">
                  <c:v>56.505600000000001</c:v>
                </c:pt>
                <c:pt idx="1010">
                  <c:v>56.505600000000001</c:v>
                </c:pt>
                <c:pt idx="1011">
                  <c:v>56.505600000000001</c:v>
                </c:pt>
                <c:pt idx="1012">
                  <c:v>56.505600000000001</c:v>
                </c:pt>
                <c:pt idx="1013">
                  <c:v>56.505600000000001</c:v>
                </c:pt>
                <c:pt idx="1014">
                  <c:v>56.505600000000001</c:v>
                </c:pt>
                <c:pt idx="1015">
                  <c:v>56.505600000000001</c:v>
                </c:pt>
                <c:pt idx="1016">
                  <c:v>56.505600000000001</c:v>
                </c:pt>
                <c:pt idx="1017">
                  <c:v>56.505600000000001</c:v>
                </c:pt>
                <c:pt idx="1018">
                  <c:v>56.505600000000001</c:v>
                </c:pt>
                <c:pt idx="1019">
                  <c:v>56.505600000000001</c:v>
                </c:pt>
                <c:pt idx="1020">
                  <c:v>56.505600000000001</c:v>
                </c:pt>
                <c:pt idx="1021">
                  <c:v>56.505600000000001</c:v>
                </c:pt>
                <c:pt idx="1022">
                  <c:v>56.505600000000001</c:v>
                </c:pt>
                <c:pt idx="1023">
                  <c:v>56.505600000000001</c:v>
                </c:pt>
                <c:pt idx="1024">
                  <c:v>56.505600000000001</c:v>
                </c:pt>
                <c:pt idx="1025">
                  <c:v>56.505600000000001</c:v>
                </c:pt>
                <c:pt idx="1026">
                  <c:v>56.505600000000001</c:v>
                </c:pt>
                <c:pt idx="1027">
                  <c:v>88.505600000000001</c:v>
                </c:pt>
                <c:pt idx="1028">
                  <c:v>200.51570246657687</c:v>
                </c:pt>
                <c:pt idx="1029">
                  <c:v>368.71017494818136</c:v>
                </c:pt>
                <c:pt idx="1030">
                  <c:v>497.67306629378811</c:v>
                </c:pt>
                <c:pt idx="1031">
                  <c:v>515.87035277425457</c:v>
                </c:pt>
                <c:pt idx="1032">
                  <c:v>454.81964161053583</c:v>
                </c:pt>
                <c:pt idx="1033">
                  <c:v>393.90341953312162</c:v>
                </c:pt>
                <c:pt idx="1034">
                  <c:v>361.05854612590645</c:v>
                </c:pt>
                <c:pt idx="1035">
                  <c:v>344.36789318502849</c:v>
                </c:pt>
                <c:pt idx="1036">
                  <c:v>311.84235243226624</c:v>
                </c:pt>
                <c:pt idx="1037">
                  <c:v>266.82194866827814</c:v>
                </c:pt>
                <c:pt idx="1038">
                  <c:v>237.38434460487369</c:v>
                </c:pt>
                <c:pt idx="1039">
                  <c:v>239.69149540936348</c:v>
                </c:pt>
                <c:pt idx="1040">
                  <c:v>266.51245134991075</c:v>
                </c:pt>
                <c:pt idx="1041">
                  <c:v>281.90688011973475</c:v>
                </c:pt>
                <c:pt idx="1042">
                  <c:v>273.4831532879424</c:v>
                </c:pt>
                <c:pt idx="1043">
                  <c:v>236.76156154317289</c:v>
                </c:pt>
                <c:pt idx="1044">
                  <c:v>183.02451405638897</c:v>
                </c:pt>
                <c:pt idx="1045">
                  <c:v>136.17919441591562</c:v>
                </c:pt>
                <c:pt idx="1046">
                  <c:v>112.5119444087908</c:v>
                </c:pt>
                <c:pt idx="1047">
                  <c:v>112.6787929583495</c:v>
                </c:pt>
                <c:pt idx="1048">
                  <c:v>117.01343716370769</c:v>
                </c:pt>
                <c:pt idx="1049">
                  <c:v>101.34934417738825</c:v>
                </c:pt>
                <c:pt idx="1050">
                  <c:v>61.013437163707749</c:v>
                </c:pt>
                <c:pt idx="1051">
                  <c:v>3.6824371922068195</c:v>
                </c:pt>
                <c:pt idx="1052">
                  <c:v>-42.918947951334019</c:v>
                </c:pt>
                <c:pt idx="1053">
                  <c:v>-73.903121867513647</c:v>
                </c:pt>
                <c:pt idx="1054">
                  <c:v>-109.36305881904694</c:v>
                </c:pt>
                <c:pt idx="1055">
                  <c:v>-161.21162503170893</c:v>
                </c:pt>
                <c:pt idx="1056">
                  <c:v>-229.85797040186176</c:v>
                </c:pt>
                <c:pt idx="1057">
                  <c:v>-307.03690518186363</c:v>
                </c:pt>
                <c:pt idx="1058">
                  <c:v>-352.6170973062151</c:v>
                </c:pt>
                <c:pt idx="1059">
                  <c:v>-321.31048228636661</c:v>
                </c:pt>
                <c:pt idx="1060">
                  <c:v>-284.53316912438419</c:v>
                </c:pt>
                <c:pt idx="1061">
                  <c:v>-243.09209233809412</c:v>
                </c:pt>
                <c:pt idx="1062">
                  <c:v>-128.66002672103042</c:v>
                </c:pt>
                <c:pt idx="1063">
                  <c:v>6.7786549797928899</c:v>
                </c:pt>
                <c:pt idx="1064">
                  <c:v>90.816697080496425</c:v>
                </c:pt>
                <c:pt idx="1065">
                  <c:v>199.09183144367552</c:v>
                </c:pt>
                <c:pt idx="1066">
                  <c:v>344.34706291584996</c:v>
                </c:pt>
                <c:pt idx="1067">
                  <c:v>374.75665904547077</c:v>
                </c:pt>
                <c:pt idx="1068">
                  <c:v>253.14889156066269</c:v>
                </c:pt>
                <c:pt idx="1069">
                  <c:v>138.05811355257975</c:v>
                </c:pt>
                <c:pt idx="1070">
                  <c:v>138.52977246088665</c:v>
                </c:pt>
                <c:pt idx="1071">
                  <c:v>211.50718610219778</c:v>
                </c:pt>
                <c:pt idx="1072">
                  <c:v>285.59839668360729</c:v>
                </c:pt>
                <c:pt idx="1073">
                  <c:v>332.4681285955956</c:v>
                </c:pt>
                <c:pt idx="1074">
                  <c:v>384.17526027618169</c:v>
                </c:pt>
                <c:pt idx="1075">
                  <c:v>449.13430855709669</c:v>
                </c:pt>
                <c:pt idx="1076">
                  <c:v>479.76405224815915</c:v>
                </c:pt>
                <c:pt idx="1077">
                  <c:v>446.87113748497831</c:v>
                </c:pt>
                <c:pt idx="1078">
                  <c:v>385.34934417738828</c:v>
                </c:pt>
                <c:pt idx="1079">
                  <c:v>330.71738450362562</c:v>
                </c:pt>
                <c:pt idx="1080">
                  <c:v>303.26744073921816</c:v>
                </c:pt>
                <c:pt idx="1081">
                  <c:v>263.62776002441393</c:v>
                </c:pt>
                <c:pt idx="1082">
                  <c:v>190.36363425425893</c:v>
                </c:pt>
                <c:pt idx="1083">
                  <c:v>115.15667788054228</c:v>
                </c:pt>
                <c:pt idx="1084">
                  <c:v>34.166162602889472</c:v>
                </c:pt>
                <c:pt idx="1085">
                  <c:v>-12.950448336071105</c:v>
                </c:pt>
                <c:pt idx="1086">
                  <c:v>20.013760457583459</c:v>
                </c:pt>
                <c:pt idx="1087">
                  <c:v>82.71101582228971</c:v>
                </c:pt>
                <c:pt idx="1088">
                  <c:v>114.7110158222896</c:v>
                </c:pt>
                <c:pt idx="1089">
                  <c:v>118.89617509251835</c:v>
                </c:pt>
                <c:pt idx="1090">
                  <c:v>115.08165006482776</c:v>
                </c:pt>
                <c:pt idx="1091">
                  <c:v>111.08165006482798</c:v>
                </c:pt>
                <c:pt idx="1092">
                  <c:v>123.08165006482815</c:v>
                </c:pt>
                <c:pt idx="1093">
                  <c:v>163.6399691942398</c:v>
                </c:pt>
                <c:pt idx="1094">
                  <c:v>217.52155359417941</c:v>
                </c:pt>
                <c:pt idx="1095">
                  <c:v>232.59775466683237</c:v>
                </c:pt>
                <c:pt idx="1096">
                  <c:v>199.15667788054233</c:v>
                </c:pt>
                <c:pt idx="1097">
                  <c:v>156.55665875663837</c:v>
                </c:pt>
                <c:pt idx="1098">
                  <c:v>112.95949461139048</c:v>
                </c:pt>
                <c:pt idx="1099">
                  <c:v>56.155085710208269</c:v>
                </c:pt>
                <c:pt idx="1100">
                  <c:v>-10.227833593608011</c:v>
                </c:pt>
                <c:pt idx="1101">
                  <c:v>-22.09834110086635</c:v>
                </c:pt>
                <c:pt idx="1102">
                  <c:v>35.267440739218074</c:v>
                </c:pt>
                <c:pt idx="1103">
                  <c:v>106.34164438807312</c:v>
                </c:pt>
                <c:pt idx="1104">
                  <c:v>183.08165006482815</c:v>
                </c:pt>
                <c:pt idx="1105">
                  <c:v>253.7114483956162</c:v>
                </c:pt>
                <c:pt idx="1106">
                  <c:v>265.77216640639193</c:v>
                </c:pt>
                <c:pt idx="1107">
                  <c:v>208.95949461139071</c:v>
                </c:pt>
                <c:pt idx="1108">
                  <c:v>142.17557902558011</c:v>
                </c:pt>
                <c:pt idx="1109">
                  <c:v>81.972109034680315</c:v>
                </c:pt>
                <c:pt idx="1110">
                  <c:v>24.155085710208112</c:v>
                </c:pt>
                <c:pt idx="1111">
                  <c:v>25.183539877249984</c:v>
                </c:pt>
                <c:pt idx="1112">
                  <c:v>87.627760024413718</c:v>
                </c:pt>
                <c:pt idx="1113">
                  <c:v>171.82112754873646</c:v>
                </c:pt>
                <c:pt idx="1114">
                  <c:v>278.36363425425907</c:v>
                </c:pt>
                <c:pt idx="1115">
                  <c:v>339.81470422767489</c:v>
                </c:pt>
                <c:pt idx="1116">
                  <c:v>293.49592101779518</c:v>
                </c:pt>
                <c:pt idx="1117">
                  <c:v>200.53234362830167</c:v>
                </c:pt>
                <c:pt idx="1118">
                  <c:v>129.1910560193204</c:v>
                </c:pt>
                <c:pt idx="1119">
                  <c:v>68.313404235455891</c:v>
                </c:pt>
                <c:pt idx="1120">
                  <c:v>33.710756283593668</c:v>
                </c:pt>
                <c:pt idx="1121">
                  <c:v>51.153569431326687</c:v>
                </c:pt>
                <c:pt idx="1122">
                  <c:v>77.682871289192121</c:v>
                </c:pt>
                <c:pt idx="1123">
                  <c:v>72.641843678655235</c:v>
                </c:pt>
                <c:pt idx="1124">
                  <c:v>22.992616009983152</c:v>
                </c:pt>
                <c:pt idx="1125">
                  <c:v>-64.444906093833168</c:v>
                </c:pt>
                <c:pt idx="1126">
                  <c:v>-182.09834110086663</c:v>
                </c:pt>
                <c:pt idx="1127">
                  <c:v>-286.34526869942749</c:v>
                </c:pt>
                <c:pt idx="1128">
                  <c:v>-327.23843845682688</c:v>
                </c:pt>
                <c:pt idx="1129">
                  <c:v>-327.24480107002682</c:v>
                </c:pt>
                <c:pt idx="1130">
                  <c:v>-278.11179487460549</c:v>
                </c:pt>
                <c:pt idx="1131">
                  <c:v>-210.8089682797235</c:v>
                </c:pt>
                <c:pt idx="1132">
                  <c:v>-182.40844555084968</c:v>
                </c:pt>
                <c:pt idx="1133">
                  <c:v>-181.47659622044915</c:v>
                </c:pt>
                <c:pt idx="1134">
                  <c:v>-204.32549179512307</c:v>
                </c:pt>
                <c:pt idx="1135">
                  <c:v>-223.1440799700664</c:v>
                </c:pt>
                <c:pt idx="1136">
                  <c:v>-205.55351824864678</c:v>
                </c:pt>
                <c:pt idx="1137">
                  <c:v>-131.30045571124174</c:v>
                </c:pt>
                <c:pt idx="1138">
                  <c:v>-24.129647225745479</c:v>
                </c:pt>
                <c:pt idx="1139">
                  <c:v>47.688508375871187</c:v>
                </c:pt>
                <c:pt idx="1140">
                  <c:v>75.733495922346222</c:v>
                </c:pt>
                <c:pt idx="1141">
                  <c:v>91.870352774254542</c:v>
                </c:pt>
                <c:pt idx="1142">
                  <c:v>132.10476156904568</c:v>
                </c:pt>
                <c:pt idx="1143">
                  <c:v>220.75116157892438</c:v>
                </c:pt>
                <c:pt idx="1144">
                  <c:v>306.26416379984903</c:v>
                </c:pt>
                <c:pt idx="1145">
                  <c:v>276.49680891333435</c:v>
                </c:pt>
                <c:pt idx="1146">
                  <c:v>157.90341953312165</c:v>
                </c:pt>
                <c:pt idx="1147">
                  <c:v>-1.7859296196399868</c:v>
                </c:pt>
                <c:pt idx="1148">
                  <c:v>-231.36049374626754</c:v>
                </c:pt>
                <c:pt idx="1149">
                  <c:v>-294.71530190498532</c:v>
                </c:pt>
                <c:pt idx="1150">
                  <c:v>-156.4882847892238</c:v>
                </c:pt>
                <c:pt idx="1151">
                  <c:v>-13.22134502020711</c:v>
                </c:pt>
                <c:pt idx="1152">
                  <c:v>58.778654979792918</c:v>
                </c:pt>
                <c:pt idx="1153">
                  <c:v>134.77865497979292</c:v>
                </c:pt>
                <c:pt idx="1154">
                  <c:v>331.55543994892912</c:v>
                </c:pt>
                <c:pt idx="1155">
                  <c:v>510.08468716706949</c:v>
                </c:pt>
                <c:pt idx="1156">
                  <c:v>506.45037338763427</c:v>
                </c:pt>
                <c:pt idx="1157">
                  <c:v>418.52340377955056</c:v>
                </c:pt>
                <c:pt idx="1158">
                  <c:v>410.53913424385166</c:v>
                </c:pt>
                <c:pt idx="1159">
                  <c:v>463.53985519939602</c:v>
                </c:pt>
                <c:pt idx="1160">
                  <c:v>514.23779053985231</c:v>
                </c:pt>
                <c:pt idx="1161">
                  <c:v>510.25109859882377</c:v>
                </c:pt>
                <c:pt idx="1162">
                  <c:v>458.19463649799866</c:v>
                </c:pt>
                <c:pt idx="1163">
                  <c:v>417.24110693535692</c:v>
                </c:pt>
                <c:pt idx="1164">
                  <c:v>404.2088097036235</c:v>
                </c:pt>
                <c:pt idx="1165">
                  <c:v>399.19766451128555</c:v>
                </c:pt>
                <c:pt idx="1166">
                  <c:v>394.35715629347175</c:v>
                </c:pt>
                <c:pt idx="1167">
                  <c:v>321.42888289727193</c:v>
                </c:pt>
                <c:pt idx="1168">
                  <c:v>248.62441935636446</c:v>
                </c:pt>
                <c:pt idx="1169">
                  <c:v>271.64710892636828</c:v>
                </c:pt>
                <c:pt idx="1170">
                  <c:v>292.16085942270036</c:v>
                </c:pt>
                <c:pt idx="1171">
                  <c:v>284.29608312448011</c:v>
                </c:pt>
                <c:pt idx="1172">
                  <c:v>280.27140372247339</c:v>
                </c:pt>
                <c:pt idx="1173">
                  <c:v>272.07166751681478</c:v>
                </c:pt>
                <c:pt idx="1174">
                  <c:v>263.42268725056653</c:v>
                </c:pt>
                <c:pt idx="1175">
                  <c:v>258.563291547647</c:v>
                </c:pt>
                <c:pt idx="1176">
                  <c:v>249.48211513315758</c:v>
                </c:pt>
                <c:pt idx="1177">
                  <c:v>239.89865670855005</c:v>
                </c:pt>
                <c:pt idx="1178">
                  <c:v>238.0681614059298</c:v>
                </c:pt>
                <c:pt idx="1179">
                  <c:v>248.25787103646377</c:v>
                </c:pt>
                <c:pt idx="1180">
                  <c:v>259.02342126187864</c:v>
                </c:pt>
                <c:pt idx="1181">
                  <c:v>261.82054169534604</c:v>
                </c:pt>
                <c:pt idx="1182">
                  <c:v>260.64923233686636</c:v>
                </c:pt>
                <c:pt idx="1183">
                  <c:v>251.22204644211956</c:v>
                </c:pt>
                <c:pt idx="1184">
                  <c:v>241.24080339604768</c:v>
                </c:pt>
                <c:pt idx="1185">
                  <c:v>234.98347888055548</c:v>
                </c:pt>
                <c:pt idx="1186">
                  <c:v>224.44439025819332</c:v>
                </c:pt>
                <c:pt idx="1187">
                  <c:v>205.32472550974228</c:v>
                </c:pt>
                <c:pt idx="1188">
                  <c:v>193.32472550974239</c:v>
                </c:pt>
                <c:pt idx="1189">
                  <c:v>193.32472550974239</c:v>
                </c:pt>
                <c:pt idx="1190">
                  <c:v>193.32472550974239</c:v>
                </c:pt>
                <c:pt idx="1191">
                  <c:v>193.32472550974239</c:v>
                </c:pt>
                <c:pt idx="1192">
                  <c:v>193.32472550974239</c:v>
                </c:pt>
                <c:pt idx="1193">
                  <c:v>193.32472550974239</c:v>
                </c:pt>
                <c:pt idx="1194">
                  <c:v>193.32472550974239</c:v>
                </c:pt>
                <c:pt idx="1195">
                  <c:v>193.32472550974239</c:v>
                </c:pt>
                <c:pt idx="1196">
                  <c:v>197.32472550974273</c:v>
                </c:pt>
                <c:pt idx="1197">
                  <c:v>197.61880199775345</c:v>
                </c:pt>
                <c:pt idx="1198">
                  <c:v>197.61880199775288</c:v>
                </c:pt>
                <c:pt idx="1199">
                  <c:v>213.91319418784434</c:v>
                </c:pt>
                <c:pt idx="1200">
                  <c:v>231.09391996901479</c:v>
                </c:pt>
                <c:pt idx="1201">
                  <c:v>248.57693049228908</c:v>
                </c:pt>
                <c:pt idx="1202">
                  <c:v>262.96616383771573</c:v>
                </c:pt>
                <c:pt idx="1203">
                  <c:v>257.3756021162967</c:v>
                </c:pt>
                <c:pt idx="1204">
                  <c:v>243.19594031261397</c:v>
                </c:pt>
                <c:pt idx="1205">
                  <c:v>228.41581315176927</c:v>
                </c:pt>
                <c:pt idx="1206">
                  <c:v>217.02764378383034</c:v>
                </c:pt>
                <c:pt idx="1207">
                  <c:v>213.33403265298176</c:v>
                </c:pt>
                <c:pt idx="1208">
                  <c:v>213.64073722421358</c:v>
                </c:pt>
                <c:pt idx="1209">
                  <c:v>213.94775749752586</c:v>
                </c:pt>
                <c:pt idx="1210">
                  <c:v>210.25509347291893</c:v>
                </c:pt>
                <c:pt idx="1211">
                  <c:v>206.25509347291859</c:v>
                </c:pt>
                <c:pt idx="1212">
                  <c:v>206.25509347291859</c:v>
                </c:pt>
                <c:pt idx="1213">
                  <c:v>202.25509347291825</c:v>
                </c:pt>
                <c:pt idx="1214">
                  <c:v>201.9477574975254</c:v>
                </c:pt>
                <c:pt idx="1215">
                  <c:v>205.94775749752574</c:v>
                </c:pt>
                <c:pt idx="1216">
                  <c:v>205.94775749752574</c:v>
                </c:pt>
                <c:pt idx="1217">
                  <c:v>201.94775749752597</c:v>
                </c:pt>
                <c:pt idx="1218">
                  <c:v>197.64073722421335</c:v>
                </c:pt>
                <c:pt idx="1219">
                  <c:v>197.33403265298153</c:v>
                </c:pt>
                <c:pt idx="1220">
                  <c:v>197.02764378383091</c:v>
                </c:pt>
                <c:pt idx="1221">
                  <c:v>192.72157061675978</c:v>
                </c:pt>
                <c:pt idx="1222">
                  <c:v>184.11037138885985</c:v>
                </c:pt>
                <c:pt idx="1223">
                  <c:v>179.19594031261363</c:v>
                </c:pt>
                <c:pt idx="1224">
                  <c:v>174.28435055509271</c:v>
                </c:pt>
                <c:pt idx="1225">
                  <c:v>177.0733173741923</c:v>
                </c:pt>
                <c:pt idx="1226">
                  <c:v>184.46969499622458</c:v>
                </c:pt>
                <c:pt idx="1227">
                  <c:v>187.86733542657981</c:v>
                </c:pt>
                <c:pt idx="1228">
                  <c:v>187.56662919487803</c:v>
                </c:pt>
                <c:pt idx="1229">
                  <c:v>186.96616383771607</c:v>
                </c:pt>
                <c:pt idx="1230">
                  <c:v>186.66640471225588</c:v>
                </c:pt>
                <c:pt idx="1231">
                  <c:v>182.06783356757677</c:v>
                </c:pt>
                <c:pt idx="1232">
                  <c:v>185.47052523122039</c:v>
                </c:pt>
                <c:pt idx="1233">
                  <c:v>193.17234461616295</c:v>
                </c:pt>
                <c:pt idx="1234">
                  <c:v>193.17234461616238</c:v>
                </c:pt>
                <c:pt idx="1235">
                  <c:v>192.87447970318533</c:v>
                </c:pt>
                <c:pt idx="1236">
                  <c:v>188.87447970318556</c:v>
                </c:pt>
                <c:pt idx="1237">
                  <c:v>180.27969698347351</c:v>
                </c:pt>
                <c:pt idx="1238">
                  <c:v>167.6861770720833</c:v>
                </c:pt>
                <c:pt idx="1239">
                  <c:v>150.2079020800158</c:v>
                </c:pt>
                <c:pt idx="1240">
                  <c:v>136.44439025819321</c:v>
                </c:pt>
                <c:pt idx="1241">
                  <c:v>130.11072047893936</c:v>
                </c:pt>
                <c:pt idx="1242">
                  <c:v>132.08533378131949</c:v>
                </c:pt>
                <c:pt idx="1243">
                  <c:v>134.07541648564603</c:v>
                </c:pt>
                <c:pt idx="1244">
                  <c:v>132.36494261335184</c:v>
                </c:pt>
                <c:pt idx="1245">
                  <c:v>130.38375420700595</c:v>
                </c:pt>
                <c:pt idx="1246">
                  <c:v>132.6979050969926</c:v>
                </c:pt>
                <c:pt idx="1247">
                  <c:v>127.02342126187872</c:v>
                </c:pt>
                <c:pt idx="1248">
                  <c:v>121.08422123224318</c:v>
                </c:pt>
                <c:pt idx="1249">
                  <c:v>119.16049060455256</c:v>
                </c:pt>
                <c:pt idx="1250">
                  <c:v>117.25222937880832</c:v>
                </c:pt>
                <c:pt idx="1251">
                  <c:v>119.35943755501029</c:v>
                </c:pt>
                <c:pt idx="1252">
                  <c:v>121.74935694432338</c:v>
                </c:pt>
                <c:pt idx="1253">
                  <c:v>120.15064160853569</c:v>
                </c:pt>
                <c:pt idx="1254">
                  <c:v>118.56329154764757</c:v>
                </c:pt>
                <c:pt idx="1255">
                  <c:v>116.98730676165727</c:v>
                </c:pt>
                <c:pt idx="1256">
                  <c:v>115.42268725056641</c:v>
                </c:pt>
                <c:pt idx="1257">
                  <c:v>113.86943301437464</c:v>
                </c:pt>
                <c:pt idx="1258">
                  <c:v>112.32754405308174</c:v>
                </c:pt>
                <c:pt idx="1259">
                  <c:v>110.7970203666884</c:v>
                </c:pt>
                <c:pt idx="1260">
                  <c:v>113.27786195519326</c:v>
                </c:pt>
                <c:pt idx="1261">
                  <c:v>120.02057841949483</c:v>
                </c:pt>
                <c:pt idx="1262">
                  <c:v>127.02043422838608</c:v>
                </c:pt>
                <c:pt idx="1263">
                  <c:v>142.27364095690018</c:v>
                </c:pt>
                <c:pt idx="1264">
                  <c:v>158.27364095689984</c:v>
                </c:pt>
                <c:pt idx="1265">
                  <c:v>170.52225634531456</c:v>
                </c:pt>
                <c:pt idx="1266">
                  <c:v>179.26999672304294</c:v>
                </c:pt>
                <c:pt idx="1267">
                  <c:v>176.02057841949505</c:v>
                </c:pt>
                <c:pt idx="1268">
                  <c:v>172.52254472753231</c:v>
                </c:pt>
                <c:pt idx="1269">
                  <c:v>165.02577384389249</c:v>
                </c:pt>
                <c:pt idx="1270">
                  <c:v>149.02577384389227</c:v>
                </c:pt>
                <c:pt idx="1271">
                  <c:v>136.52254472753265</c:v>
                </c:pt>
                <c:pt idx="1272">
                  <c:v>127.77006881859751</c:v>
                </c:pt>
                <c:pt idx="1273">
                  <c:v>122.77118743581042</c:v>
                </c:pt>
                <c:pt idx="1274">
                  <c:v>125.77735728631183</c:v>
                </c:pt>
                <c:pt idx="1275">
                  <c:v>129.03529954603397</c:v>
                </c:pt>
                <c:pt idx="1276">
                  <c:v>132.29608312448022</c:v>
                </c:pt>
                <c:pt idx="1277">
                  <c:v>143.80485068718042</c:v>
                </c:pt>
                <c:pt idx="1278">
                  <c:v>155.80485068718031</c:v>
                </c:pt>
                <c:pt idx="1279">
                  <c:v>160.0503090547902</c:v>
                </c:pt>
                <c:pt idx="1280">
                  <c:v>164.29608312448011</c:v>
                </c:pt>
                <c:pt idx="1281">
                  <c:v>168.78857837010167</c:v>
                </c:pt>
                <c:pt idx="1282">
                  <c:v>161.28233642404604</c:v>
                </c:pt>
                <c:pt idx="1283">
                  <c:v>157.28233642404626</c:v>
                </c:pt>
                <c:pt idx="1284">
                  <c:v>157.52968900413902</c:v>
                </c:pt>
                <c:pt idx="1285">
                  <c:v>153.52968900413867</c:v>
                </c:pt>
                <c:pt idx="1286">
                  <c:v>145.52968900413856</c:v>
                </c:pt>
                <c:pt idx="1287">
                  <c:v>137.03529954603351</c:v>
                </c:pt>
                <c:pt idx="1288">
                  <c:v>132.54217289625086</c:v>
                </c:pt>
                <c:pt idx="1289">
                  <c:v>123.80485068718042</c:v>
                </c:pt>
                <c:pt idx="1290">
                  <c:v>118.82617423754755</c:v>
                </c:pt>
                <c:pt idx="1291">
                  <c:v>121.85254902120272</c:v>
                </c:pt>
                <c:pt idx="1292">
                  <c:v>121.12564498078979</c:v>
                </c:pt>
                <c:pt idx="1293">
                  <c:v>112.16085942270036</c:v>
                </c:pt>
                <c:pt idx="1294">
                  <c:v>106.9619807718995</c:v>
                </c:pt>
                <c:pt idx="1295">
                  <c:v>105.77099467311217</c:v>
                </c:pt>
                <c:pt idx="1296">
                  <c:v>112.58790112633812</c:v>
                </c:pt>
                <c:pt idx="1297">
                  <c:v>127.88183342323958</c:v>
                </c:pt>
                <c:pt idx="1298">
                  <c:v>143.64710892636816</c:v>
                </c:pt>
                <c:pt idx="1299">
                  <c:v>155.8818334232397</c:v>
                </c:pt>
                <c:pt idx="1300">
                  <c:v>164.35222952322474</c:v>
                </c:pt>
                <c:pt idx="1301">
                  <c:v>165.0601914388061</c:v>
                </c:pt>
                <c:pt idx="1302">
                  <c:v>161.53374455959593</c:v>
                </c:pt>
                <c:pt idx="1303">
                  <c:v>162.00856048870881</c:v>
                </c:pt>
                <c:pt idx="1304">
                  <c:v>166.48463922614297</c:v>
                </c:pt>
                <c:pt idx="1305">
                  <c:v>163.2011250978988</c:v>
                </c:pt>
                <c:pt idx="1306">
                  <c:v>155.44058512597826</c:v>
                </c:pt>
                <c:pt idx="1307">
                  <c:v>151.68036085613798</c:v>
                </c:pt>
                <c:pt idx="1308">
                  <c:v>147.68036085613821</c:v>
                </c:pt>
                <c:pt idx="1309">
                  <c:v>143.68036085613844</c:v>
                </c:pt>
                <c:pt idx="1310">
                  <c:v>143.44058512597837</c:v>
                </c:pt>
                <c:pt idx="1311">
                  <c:v>143.4405851259778</c:v>
                </c:pt>
                <c:pt idx="1312">
                  <c:v>139.20112509789845</c:v>
                </c:pt>
                <c:pt idx="1313">
                  <c:v>134.96198077189962</c:v>
                </c:pt>
                <c:pt idx="1314">
                  <c:v>126.48463922614297</c:v>
                </c:pt>
                <c:pt idx="1315">
                  <c:v>125.77099467311217</c:v>
                </c:pt>
                <c:pt idx="1316">
                  <c:v>125.29681014816094</c:v>
                </c:pt>
                <c:pt idx="1317">
                  <c:v>108.58790112633778</c:v>
                </c:pt>
                <c:pt idx="1318">
                  <c:v>103.17860703886637</c:v>
                </c:pt>
                <c:pt idx="1319">
                  <c:v>110.24539168882933</c:v>
                </c:pt>
                <c:pt idx="1320">
                  <c:v>133.3172275720803</c:v>
                </c:pt>
                <c:pt idx="1321">
                  <c:v>169.78067822629384</c:v>
                </c:pt>
                <c:pt idx="1322">
                  <c:v>198.94482964823652</c:v>
                </c:pt>
                <c:pt idx="1323">
                  <c:v>229.06019143880587</c:v>
                </c:pt>
                <c:pt idx="1324">
                  <c:v>259.92045228837873</c:v>
                </c:pt>
                <c:pt idx="1325">
                  <c:v>275.80485068718087</c:v>
                </c:pt>
                <c:pt idx="1326">
                  <c:v>259.51987491977934</c:v>
                </c:pt>
                <c:pt idx="1327">
                  <c:v>222.28937142120066</c:v>
                </c:pt>
                <c:pt idx="1328">
                  <c:v>187.56086155052265</c:v>
                </c:pt>
                <c:pt idx="1329">
                  <c:v>168.07166751681501</c:v>
                </c:pt>
                <c:pt idx="1330">
                  <c:v>160.0716675168149</c:v>
                </c:pt>
                <c:pt idx="1331">
                  <c:v>160.0716675168149</c:v>
                </c:pt>
                <c:pt idx="1332">
                  <c:v>160.0716675168149</c:v>
                </c:pt>
                <c:pt idx="1333">
                  <c:v>156.07166751681513</c:v>
                </c:pt>
                <c:pt idx="1334">
                  <c:v>143.81610668262823</c:v>
                </c:pt>
                <c:pt idx="1335">
                  <c:v>135.05131839255193</c:v>
                </c:pt>
                <c:pt idx="1336">
                  <c:v>134.28937142120111</c:v>
                </c:pt>
                <c:pt idx="1337">
                  <c:v>141.53026576857451</c:v>
                </c:pt>
                <c:pt idx="1338">
                  <c:v>149.27786195519292</c:v>
                </c:pt>
                <c:pt idx="1339">
                  <c:v>153.02577384389204</c:v>
                </c:pt>
                <c:pt idx="1340">
                  <c:v>157.02577384389238</c:v>
                </c:pt>
                <c:pt idx="1341">
                  <c:v>161.02577384389272</c:v>
                </c:pt>
                <c:pt idx="1342">
                  <c:v>165.27786195519315</c:v>
                </c:pt>
                <c:pt idx="1343">
                  <c:v>177.53026576857417</c:v>
                </c:pt>
                <c:pt idx="1344">
                  <c:v>190.54303804290407</c:v>
                </c:pt>
                <c:pt idx="1345">
                  <c:v>191.56086155052242</c:v>
                </c:pt>
                <c:pt idx="1346">
                  <c:v>188.58373629142949</c:v>
                </c:pt>
                <c:pt idx="1347">
                  <c:v>177.35420721895466</c:v>
                </c:pt>
                <c:pt idx="1348">
                  <c:v>165.61166226562437</c:v>
                </c:pt>
                <c:pt idx="1349">
                  <c:v>153.61166226562506</c:v>
                </c:pt>
                <c:pt idx="1350">
                  <c:v>125.09706787436627</c:v>
                </c:pt>
                <c:pt idx="1351">
                  <c:v>87.30593212049672</c:v>
                </c:pt>
                <c:pt idx="1352">
                  <c:v>56.522544727532647</c:v>
                </c:pt>
                <c:pt idx="1353">
                  <c:v>41.035299546033855</c:v>
                </c:pt>
                <c:pt idx="1354">
                  <c:v>33.609931972317725</c:v>
                </c:pt>
                <c:pt idx="1355">
                  <c:v>26.008560488708596</c:v>
                </c:pt>
                <c:pt idx="1356">
                  <c:v>14.478221973217558</c:v>
                </c:pt>
                <c:pt idx="1357">
                  <c:v>-5.4369573784351246</c:v>
                </c:pt>
                <c:pt idx="1358">
                  <c:v>-21.704775954036478</c:v>
                </c:pt>
                <c:pt idx="1359">
                  <c:v>-34.074092748527988</c:v>
                </c:pt>
                <c:pt idx="1360">
                  <c:v>-50.525965637076467</c:v>
                </c:pt>
                <c:pt idx="1361">
                  <c:v>-59.242081167025475</c:v>
                </c:pt>
                <c:pt idx="1362">
                  <c:v>-27.596875665812135</c:v>
                </c:pt>
                <c:pt idx="1363">
                  <c:v>41.711448395616031</c:v>
                </c:pt>
                <c:pt idx="1364">
                  <c:v>120.95376340235171</c:v>
                </c:pt>
                <c:pt idx="1365">
                  <c:v>194.09218510473153</c:v>
                </c:pt>
                <c:pt idx="1366">
                  <c:v>204.79270070155781</c:v>
                </c:pt>
                <c:pt idx="1367">
                  <c:v>154.36363425425927</c:v>
                </c:pt>
                <c:pt idx="1368">
                  <c:v>90.561421607708965</c:v>
                </c:pt>
                <c:pt idx="1369">
                  <c:v>8.9879624383634251</c:v>
                </c:pt>
                <c:pt idx="1370">
                  <c:v>-26.668025505177013</c:v>
                </c:pt>
                <c:pt idx="1371">
                  <c:v>22.341644388073064</c:v>
                </c:pt>
                <c:pt idx="1372">
                  <c:v>85.241106935356726</c:v>
                </c:pt>
                <c:pt idx="1373">
                  <c:v>109.24110693535678</c:v>
                </c:pt>
                <c:pt idx="1374">
                  <c:v>89.241106935356783</c:v>
                </c:pt>
                <c:pt idx="1375">
                  <c:v>44.332674198641158</c:v>
                </c:pt>
                <c:pt idx="1376">
                  <c:v>-13.638096039047568</c:v>
                </c:pt>
                <c:pt idx="1377">
                  <c:v>-112.95217862937784</c:v>
                </c:pt>
                <c:pt idx="1378">
                  <c:v>-254.75872914546656</c:v>
                </c:pt>
                <c:pt idx="1379">
                  <c:v>-334.81528838946997</c:v>
                </c:pt>
                <c:pt idx="1380">
                  <c:v>-341.98504048927396</c:v>
                </c:pt>
                <c:pt idx="1381">
                  <c:v>-348.26798544487792</c:v>
                </c:pt>
                <c:pt idx="1382">
                  <c:v>-233.6641232562821</c:v>
                </c:pt>
                <c:pt idx="1383">
                  <c:v>56.270080179790696</c:v>
                </c:pt>
                <c:pt idx="1384">
                  <c:v>294.05695395557228</c:v>
                </c:pt>
                <c:pt idx="1385">
                  <c:v>325.59155444915041</c:v>
                </c:pt>
                <c:pt idx="1386">
                  <c:v>228.51100943882207</c:v>
                </c:pt>
                <c:pt idx="1387">
                  <c:v>157.76639876203672</c:v>
                </c:pt>
                <c:pt idx="1388">
                  <c:v>186.82194866827786</c:v>
                </c:pt>
                <c:pt idx="1389">
                  <c:v>277.00976408632869</c:v>
                </c:pt>
                <c:pt idx="1390">
                  <c:v>369.01744414757616</c:v>
                </c:pt>
                <c:pt idx="1391">
                  <c:v>398.63694118095316</c:v>
                </c:pt>
                <c:pt idx="1392">
                  <c:v>348.28469355053704</c:v>
                </c:pt>
                <c:pt idx="1393">
                  <c:v>264.51194440879067</c:v>
                </c:pt>
                <c:pt idx="1394">
                  <c:v>187.04782137062244</c:v>
                </c:pt>
                <c:pt idx="1395">
                  <c:v>128.08206138642822</c:v>
                </c:pt>
                <c:pt idx="1396">
                  <c:v>96.082061386428336</c:v>
                </c:pt>
                <c:pt idx="1397">
                  <c:v>71.736051906170928</c:v>
                </c:pt>
                <c:pt idx="1398">
                  <c:v>42.70560031533136</c:v>
                </c:pt>
                <c:pt idx="1399">
                  <c:v>21.181232819507727</c:v>
                </c:pt>
                <c:pt idx="1400">
                  <c:v>-0.64715577986319772</c:v>
                </c:pt>
                <c:pt idx="1401">
                  <c:v>-22.918947951334005</c:v>
                </c:pt>
                <c:pt idx="1402">
                  <c:v>-37.439513362260101</c:v>
                </c:pt>
                <c:pt idx="1403">
                  <c:v>-64.029059677780893</c:v>
                </c:pt>
                <c:pt idx="1404">
                  <c:v>-135.24480107002694</c:v>
                </c:pt>
                <c:pt idx="1405">
                  <c:v>-263.91403484101829</c:v>
                </c:pt>
                <c:pt idx="1406">
                  <c:v>-346.46469516090883</c:v>
                </c:pt>
                <c:pt idx="1407">
                  <c:v>-284.12854833659981</c:v>
                </c:pt>
                <c:pt idx="1408">
                  <c:v>-103.46993915689548</c:v>
                </c:pt>
                <c:pt idx="1409">
                  <c:v>55.927859124499662</c:v>
                </c:pt>
                <c:pt idx="1410">
                  <c:v>92.270080179790781</c:v>
                </c:pt>
                <c:pt idx="1411">
                  <c:v>72.443084919919329</c:v>
                </c:pt>
                <c:pt idx="1412">
                  <c:v>52.356424698814862</c:v>
                </c:pt>
                <c:pt idx="1413">
                  <c:v>40.098338247984188</c:v>
                </c:pt>
                <c:pt idx="1414">
                  <c:v>55.758642809337289</c:v>
                </c:pt>
                <c:pt idx="1415">
                  <c:v>127.84309311587825</c:v>
                </c:pt>
                <c:pt idx="1416">
                  <c:v>241.05854612590645</c:v>
                </c:pt>
                <c:pt idx="1417">
                  <c:v>335.77311046531594</c:v>
                </c:pt>
                <c:pt idx="1418">
                  <c:v>367.62199238005832</c:v>
                </c:pt>
                <c:pt idx="1419">
                  <c:v>323.78168299307958</c:v>
                </c:pt>
                <c:pt idx="1420">
                  <c:v>214.91107986630152</c:v>
                </c:pt>
                <c:pt idx="1421">
                  <c:v>83.954159540361871</c:v>
                </c:pt>
                <c:pt idx="1422">
                  <c:v>-53.088920133698892</c:v>
                </c:pt>
                <c:pt idx="1423">
                  <c:v>-144.33938875480254</c:v>
                </c:pt>
                <c:pt idx="1424">
                  <c:v>-83.82473972381834</c:v>
                </c:pt>
                <c:pt idx="1425">
                  <c:v>47.076617035948587</c:v>
                </c:pt>
                <c:pt idx="1426">
                  <c:v>155.40289513617284</c:v>
                </c:pt>
                <c:pt idx="1427">
                  <c:v>273.3054737244675</c:v>
                </c:pt>
                <c:pt idx="1428">
                  <c:v>301.13430855709657</c:v>
                </c:pt>
                <c:pt idx="1429">
                  <c:v>204.08596515898179</c:v>
                </c:pt>
                <c:pt idx="1430">
                  <c:v>89.017444147576171</c:v>
                </c:pt>
                <c:pt idx="1431">
                  <c:v>-11.781913520317673</c:v>
                </c:pt>
                <c:pt idx="1432">
                  <c:v>-130.11179487460535</c:v>
                </c:pt>
                <c:pt idx="1433">
                  <c:v>-274.34930605047634</c:v>
                </c:pt>
                <c:pt idx="1434">
                  <c:v>-352.02989143643526</c:v>
                </c:pt>
                <c:pt idx="1435">
                  <c:v>-360.82366967819428</c:v>
                </c:pt>
                <c:pt idx="1436">
                  <c:v>-212.79583325538243</c:v>
                </c:pt>
                <c:pt idx="1437">
                  <c:v>26.264163799848909</c:v>
                </c:pt>
                <c:pt idx="1438">
                  <c:v>142.6316410215822</c:v>
                </c:pt>
                <c:pt idx="1439">
                  <c:v>155.53328616356674</c:v>
                </c:pt>
                <c:pt idx="1440">
                  <c:v>104.14559034874843</c:v>
                </c:pt>
                <c:pt idx="1441">
                  <c:v>40.215202657504534</c:v>
                </c:pt>
                <c:pt idx="1442">
                  <c:v>-36.265453760097458</c:v>
                </c:pt>
                <c:pt idx="1443">
                  <c:v>-61.430394437241247</c:v>
                </c:pt>
                <c:pt idx="1444">
                  <c:v>-2.2081265126191454</c:v>
                </c:pt>
                <c:pt idx="1445">
                  <c:v>61.619973704534068</c:v>
                </c:pt>
                <c:pt idx="1446">
                  <c:v>81.791873487380911</c:v>
                </c:pt>
                <c:pt idx="1447">
                  <c:v>45.908051853014683</c:v>
                </c:pt>
                <c:pt idx="1448">
                  <c:v>-78.436694818920486</c:v>
                </c:pt>
                <c:pt idx="1449">
                  <c:v>-259.94275159407351</c:v>
                </c:pt>
                <c:pt idx="1450">
                  <c:v>-357.94730195437842</c:v>
                </c:pt>
                <c:pt idx="1451">
                  <c:v>-291.16038719880271</c:v>
                </c:pt>
                <c:pt idx="1452">
                  <c:v>-127.47166945020207</c:v>
                </c:pt>
                <c:pt idx="1453">
                  <c:v>8.5056000000000012</c:v>
                </c:pt>
                <c:pt idx="1454">
                  <c:v>56.505600000000001</c:v>
                </c:pt>
                <c:pt idx="1455">
                  <c:v>56.505600000000001</c:v>
                </c:pt>
                <c:pt idx="1456">
                  <c:v>56.505600000000001</c:v>
                </c:pt>
                <c:pt idx="1457">
                  <c:v>56.505600000000001</c:v>
                </c:pt>
                <c:pt idx="1458">
                  <c:v>56.505600000000001</c:v>
                </c:pt>
                <c:pt idx="1459">
                  <c:v>56.505600000000001</c:v>
                </c:pt>
                <c:pt idx="1460">
                  <c:v>56.505600000000001</c:v>
                </c:pt>
                <c:pt idx="1461">
                  <c:v>56.505600000000001</c:v>
                </c:pt>
                <c:pt idx="1462">
                  <c:v>56.505600000000001</c:v>
                </c:pt>
                <c:pt idx="1463">
                  <c:v>56.505600000000001</c:v>
                </c:pt>
                <c:pt idx="1464">
                  <c:v>56.505600000000001</c:v>
                </c:pt>
                <c:pt idx="1465">
                  <c:v>56.505600000000001</c:v>
                </c:pt>
                <c:pt idx="1466">
                  <c:v>56.505600000000001</c:v>
                </c:pt>
                <c:pt idx="1467">
                  <c:v>56.505600000000001</c:v>
                </c:pt>
                <c:pt idx="1468">
                  <c:v>56.505600000000001</c:v>
                </c:pt>
                <c:pt idx="1469">
                  <c:v>56.505600000000001</c:v>
                </c:pt>
                <c:pt idx="1470">
                  <c:v>56.505600000000001</c:v>
                </c:pt>
                <c:pt idx="1471">
                  <c:v>56.505600000000001</c:v>
                </c:pt>
                <c:pt idx="1472">
                  <c:v>56.505600000000001</c:v>
                </c:pt>
                <c:pt idx="1473">
                  <c:v>56.505600000000001</c:v>
                </c:pt>
                <c:pt idx="1474">
                  <c:v>56.505600000000001</c:v>
                </c:pt>
                <c:pt idx="1475">
                  <c:v>56.505600000000001</c:v>
                </c:pt>
                <c:pt idx="1476">
                  <c:v>56.505600000000001</c:v>
                </c:pt>
                <c:pt idx="1477">
                  <c:v>56.505600000000001</c:v>
                </c:pt>
                <c:pt idx="1478">
                  <c:v>56.505600000000001</c:v>
                </c:pt>
                <c:pt idx="1479">
                  <c:v>144.50560000000002</c:v>
                </c:pt>
                <c:pt idx="1480">
                  <c:v>232.58199990348749</c:v>
                </c:pt>
                <c:pt idx="1481">
                  <c:v>220.81119961394995</c:v>
                </c:pt>
                <c:pt idx="1482">
                  <c:v>197.13211077880544</c:v>
                </c:pt>
                <c:pt idx="1483">
                  <c:v>173.49074834228384</c:v>
                </c:pt>
                <c:pt idx="1484">
                  <c:v>157.8416512047894</c:v>
                </c:pt>
                <c:pt idx="1485">
                  <c:v>150.21291685148893</c:v>
                </c:pt>
                <c:pt idx="1486">
                  <c:v>158.59318000748343</c:v>
                </c:pt>
                <c:pt idx="1487">
                  <c:v>187.13239916102316</c:v>
                </c:pt>
                <c:pt idx="1488">
                  <c:v>223.91660312905174</c:v>
                </c:pt>
                <c:pt idx="1489">
                  <c:v>265.06749506361223</c:v>
                </c:pt>
                <c:pt idx="1490">
                  <c:v>306.69399218248628</c:v>
                </c:pt>
                <c:pt idx="1491">
                  <c:v>340.92868935949508</c:v>
                </c:pt>
                <c:pt idx="1492">
                  <c:v>363.75864280933718</c:v>
                </c:pt>
                <c:pt idx="1493">
                  <c:v>367.18969302050266</c:v>
                </c:pt>
                <c:pt idx="1494">
                  <c:v>354.86067681286806</c:v>
                </c:pt>
                <c:pt idx="1495">
                  <c:v>338.70340253704023</c:v>
                </c:pt>
                <c:pt idx="1496">
                  <c:v>314.52513407285721</c:v>
                </c:pt>
                <c:pt idx="1497">
                  <c:v>290.10093368794412</c:v>
                </c:pt>
                <c:pt idx="1498">
                  <c:v>265.47263190797048</c:v>
                </c:pt>
                <c:pt idx="1499">
                  <c:v>236.42128934009028</c:v>
                </c:pt>
                <c:pt idx="1500">
                  <c:v>206.87113748497831</c:v>
                </c:pt>
                <c:pt idx="1501">
                  <c:v>176.76156154317289</c:v>
                </c:pt>
                <c:pt idx="1502">
                  <c:v>162.04710041507803</c:v>
                </c:pt>
                <c:pt idx="1503">
                  <c:v>155.35284422013703</c:v>
                </c:pt>
                <c:pt idx="1504">
                  <c:v>152.34541156131294</c:v>
                </c:pt>
                <c:pt idx="1505">
                  <c:v>153.51777123734917</c:v>
                </c:pt>
                <c:pt idx="1506">
                  <c:v>146.53496334080668</c:v>
                </c:pt>
                <c:pt idx="1507">
                  <c:v>143.39130523423555</c:v>
                </c:pt>
                <c:pt idx="1508">
                  <c:v>148.2555396796777</c:v>
                </c:pt>
                <c:pt idx="1509">
                  <c:v>157.30303918286543</c:v>
                </c:pt>
                <c:pt idx="1510">
                  <c:v>170.53948638124879</c:v>
                </c:pt>
                <c:pt idx="1511">
                  <c:v>196.15193475753946</c:v>
                </c:pt>
                <c:pt idx="1512">
                  <c:v>230.5261722541411</c:v>
                </c:pt>
                <c:pt idx="1513">
                  <c:v>265.71144839561612</c:v>
                </c:pt>
                <c:pt idx="1514">
                  <c:v>297.7721664063921</c:v>
                </c:pt>
                <c:pt idx="1515">
                  <c:v>314.58346611362037</c:v>
                </c:pt>
                <c:pt idx="1516">
                  <c:v>307.57661021923218</c:v>
                </c:pt>
                <c:pt idx="1517">
                  <c:v>276.09478054469179</c:v>
                </c:pt>
                <c:pt idx="1518">
                  <c:v>243.40728462461894</c:v>
                </c:pt>
                <c:pt idx="1519">
                  <c:v>218.1084316256061</c:v>
                </c:pt>
                <c:pt idx="1520">
                  <c:v>199.93445245937306</c:v>
                </c:pt>
                <c:pt idx="1521">
                  <c:v>185.54879504814662</c:v>
                </c:pt>
                <c:pt idx="1522">
                  <c:v>170.47822197321722</c:v>
                </c:pt>
                <c:pt idx="1523">
                  <c:v>151.17860703886649</c:v>
                </c:pt>
                <c:pt idx="1524">
                  <c:v>122.94482964823629</c:v>
                </c:pt>
                <c:pt idx="1525">
                  <c:v>82.012877106521188</c:v>
                </c:pt>
                <c:pt idx="1526">
                  <c:v>27.476053038448242</c:v>
                </c:pt>
                <c:pt idx="1527">
                  <c:v>-20.369356153408688</c:v>
                </c:pt>
                <c:pt idx="1528">
                  <c:v>-53.210331856206125</c:v>
                </c:pt>
                <c:pt idx="1529">
                  <c:v>-58.317128710807538</c:v>
                </c:pt>
                <c:pt idx="1530">
                  <c:v>-38.838613908112507</c:v>
                </c:pt>
                <c:pt idx="1531">
                  <c:v>-6.4243581387358972</c:v>
                </c:pt>
                <c:pt idx="1532">
                  <c:v>35.049551663929009</c:v>
                </c:pt>
                <c:pt idx="1533">
                  <c:v>77.711448395616259</c:v>
                </c:pt>
                <c:pt idx="1534">
                  <c:v>121.33197449482282</c:v>
                </c:pt>
                <c:pt idx="1535">
                  <c:v>170.09218510473147</c:v>
                </c:pt>
                <c:pt idx="1536">
                  <c:v>228.01481077513984</c:v>
                </c:pt>
                <c:pt idx="1537">
                  <c:v>287.55509390616703</c:v>
                </c:pt>
                <c:pt idx="1538">
                  <c:v>332.43458526278937</c:v>
                </c:pt>
                <c:pt idx="1539">
                  <c:v>370.35715629347192</c:v>
                </c:pt>
                <c:pt idx="1540">
                  <c:v>397.42888289727216</c:v>
                </c:pt>
                <c:pt idx="1541">
                  <c:v>417.06019143880656</c:v>
                </c:pt>
                <c:pt idx="1542">
                  <c:v>429.52968900413833</c:v>
                </c:pt>
                <c:pt idx="1543">
                  <c:v>422.12751946520535</c:v>
                </c:pt>
                <c:pt idx="1544">
                  <c:v>394.28478767289732</c:v>
                </c:pt>
                <c:pt idx="1545">
                  <c:v>341.08422123224261</c:v>
                </c:pt>
                <c:pt idx="1546">
                  <c:v>285.53940899263671</c:v>
                </c:pt>
                <c:pt idx="1547">
                  <c:v>248.3649426133515</c:v>
                </c:pt>
                <c:pt idx="1548">
                  <c:v>226.07541648564592</c:v>
                </c:pt>
                <c:pt idx="1549">
                  <c:v>223.22204644211945</c:v>
                </c:pt>
                <c:pt idx="1550">
                  <c:v>228.66243718452273</c:v>
                </c:pt>
                <c:pt idx="1551">
                  <c:v>238.11072047893947</c:v>
                </c:pt>
                <c:pt idx="1552">
                  <c:v>248.15157657850511</c:v>
                </c:pt>
                <c:pt idx="1553">
                  <c:v>254.20790208001614</c:v>
                </c:pt>
                <c:pt idx="1554">
                  <c:v>256.57693049228919</c:v>
                </c:pt>
                <c:pt idx="1555">
                  <c:v>258.66640471225577</c:v>
                </c:pt>
                <c:pt idx="1556">
                  <c:v>269.07331737419162</c:v>
                </c:pt>
                <c:pt idx="1557">
                  <c:v>283.80524532803065</c:v>
                </c:pt>
                <c:pt idx="1558">
                  <c:v>299.17899561158072</c:v>
                </c:pt>
                <c:pt idx="1559">
                  <c:v>318.90301735347447</c:v>
                </c:pt>
                <c:pt idx="1560">
                  <c:v>339.62197420214835</c:v>
                </c:pt>
                <c:pt idx="1561">
                  <c:v>348.73382229003801</c:v>
                </c:pt>
                <c:pt idx="1562">
                  <c:v>353.92649011054323</c:v>
                </c:pt>
                <c:pt idx="1563">
                  <c:v>359.19997766366288</c:v>
                </c:pt>
                <c:pt idx="1564">
                  <c:v>368.55428494939702</c:v>
                </c:pt>
                <c:pt idx="1565">
                  <c:v>378.33179087407797</c:v>
                </c:pt>
                <c:pt idx="1566">
                  <c:v>384.20053470003086</c:v>
                </c:pt>
                <c:pt idx="1567">
                  <c:v>394.16051642725569</c:v>
                </c:pt>
                <c:pt idx="1568">
                  <c:v>396.57053147027136</c:v>
                </c:pt>
                <c:pt idx="1569">
                  <c:v>390.35419358552235</c:v>
                </c:pt>
                <c:pt idx="1570">
                  <c:v>387.84977755229295</c:v>
                </c:pt>
                <c:pt idx="1571">
                  <c:v>385.04307677695863</c:v>
                </c:pt>
                <c:pt idx="1572">
                  <c:v>381.92083177213772</c:v>
                </c:pt>
                <c:pt idx="1573">
                  <c:v>378.4707301566898</c:v>
                </c:pt>
                <c:pt idx="1574">
                  <c:v>366.6814066557157</c:v>
                </c:pt>
                <c:pt idx="1575">
                  <c:v>349.76771019494623</c:v>
                </c:pt>
                <c:pt idx="1576">
                  <c:v>336.09569733675056</c:v>
                </c:pt>
                <c:pt idx="1577">
                  <c:v>317.65400280623084</c:v>
                </c:pt>
                <c:pt idx="1578">
                  <c:v>298.04436842880227</c:v>
                </c:pt>
                <c:pt idx="1579">
                  <c:v>281.65400280623061</c:v>
                </c:pt>
                <c:pt idx="1580">
                  <c:v>272.48480015100006</c:v>
                </c:pt>
                <c:pt idx="1581">
                  <c:v>263.31843881449379</c:v>
                </c:pt>
                <c:pt idx="1582">
                  <c:v>257.38081729526016</c:v>
                </c:pt>
                <c:pt idx="1583">
                  <c:v>251.83640271732327</c:v>
                </c:pt>
                <c:pt idx="1584">
                  <c:v>237.52925191283362</c:v>
                </c:pt>
                <c:pt idx="1585">
                  <c:v>226.85194041892606</c:v>
                </c:pt>
                <c:pt idx="1586">
                  <c:v>215.81109797929184</c:v>
                </c:pt>
                <c:pt idx="1587">
                  <c:v>204.41430144386368</c:v>
                </c:pt>
                <c:pt idx="1588">
                  <c:v>196.67007476881611</c:v>
                </c:pt>
                <c:pt idx="1589">
                  <c:v>196.95741830182135</c:v>
                </c:pt>
                <c:pt idx="1590">
                  <c:v>205.64302000941069</c:v>
                </c:pt>
                <c:pt idx="1591">
                  <c:v>215.08283398737854</c:v>
                </c:pt>
                <c:pt idx="1592">
                  <c:v>224.90070120677728</c:v>
                </c:pt>
                <c:pt idx="1593">
                  <c:v>231.45226006131986</c:v>
                </c:pt>
                <c:pt idx="1594">
                  <c:v>238.00887014915196</c:v>
                </c:pt>
                <c:pt idx="1595">
                  <c:v>245.28906940555106</c:v>
                </c:pt>
                <c:pt idx="1596">
                  <c:v>236.57053147027136</c:v>
                </c:pt>
                <c:pt idx="1597">
                  <c:v>227.13724402468017</c:v>
                </c:pt>
                <c:pt idx="1598">
                  <c:v>213.70900781237714</c:v>
                </c:pt>
                <c:pt idx="1599">
                  <c:v>195.22174897094652</c:v>
                </c:pt>
                <c:pt idx="1600">
                  <c:v>184.39810956271475</c:v>
                </c:pt>
                <c:pt idx="1601">
                  <c:v>173.24566643761432</c:v>
                </c:pt>
                <c:pt idx="1602">
                  <c:v>165.77294355181982</c:v>
                </c:pt>
                <c:pt idx="1603">
                  <c:v>170.33179087407785</c:v>
                </c:pt>
                <c:pt idx="1604">
                  <c:v>183.60159928168184</c:v>
                </c:pt>
                <c:pt idx="1605">
                  <c:v>193.56721507476703</c:v>
                </c:pt>
                <c:pt idx="1606">
                  <c:v>207.8805767095534</c:v>
                </c:pt>
                <c:pt idx="1607">
                  <c:v>219.20813127803126</c:v>
                </c:pt>
                <c:pt idx="1608">
                  <c:v>226.53694865483084</c:v>
                </c:pt>
                <c:pt idx="1609">
                  <c:v>234.53694865483095</c:v>
                </c:pt>
                <c:pt idx="1610">
                  <c:v>242.53694865483106</c:v>
                </c:pt>
                <c:pt idx="1611">
                  <c:v>247.20813127803081</c:v>
                </c:pt>
                <c:pt idx="1612">
                  <c:v>251.54419614275133</c:v>
                </c:pt>
                <c:pt idx="1613">
                  <c:v>264.55428494939724</c:v>
                </c:pt>
                <c:pt idx="1614">
                  <c:v>277.90548985405184</c:v>
                </c:pt>
                <c:pt idx="1615">
                  <c:v>291.94176827344955</c:v>
                </c:pt>
                <c:pt idx="1616">
                  <c:v>306.33179087407808</c:v>
                </c:pt>
                <c:pt idx="1617">
                  <c:v>325.42740762468327</c:v>
                </c:pt>
                <c:pt idx="1618">
                  <c:v>341.24566643761443</c:v>
                </c:pt>
                <c:pt idx="1619">
                  <c:v>353.45460657519777</c:v>
                </c:pt>
                <c:pt idx="1620">
                  <c:v>354.06559331233149</c:v>
                </c:pt>
                <c:pt idx="1621">
                  <c:v>346.00887014915151</c:v>
                </c:pt>
                <c:pt idx="1622">
                  <c:v>337.62681599198925</c:v>
                </c:pt>
                <c:pt idx="1623">
                  <c:v>324.54390321605672</c:v>
                </c:pt>
                <c:pt idx="1624">
                  <c:v>302.74497812148917</c:v>
                </c:pt>
                <c:pt idx="1625">
                  <c:v>275.48119537327756</c:v>
                </c:pt>
                <c:pt idx="1626">
                  <c:v>251.11292889634313</c:v>
                </c:pt>
                <c:pt idx="1627">
                  <c:v>213.6430200094108</c:v>
                </c:pt>
                <c:pt idx="1628">
                  <c:v>169.99034693771523</c:v>
                </c:pt>
                <c:pt idx="1629">
                  <c:v>132.92964258687084</c:v>
                </c:pt>
                <c:pt idx="1630">
                  <c:v>106.51394490640536</c:v>
                </c:pt>
                <c:pt idx="1631">
                  <c:v>99.8527888583302</c:v>
                </c:pt>
                <c:pt idx="1632">
                  <c:v>117.64734876349587</c:v>
                </c:pt>
                <c:pt idx="1633">
                  <c:v>149.22925599756331</c:v>
                </c:pt>
                <c:pt idx="1634">
                  <c:v>186.20183089635162</c:v>
                </c:pt>
                <c:pt idx="1635">
                  <c:v>217.19837183339769</c:v>
                </c:pt>
                <c:pt idx="1636">
                  <c:v>228.86451688324053</c:v>
                </c:pt>
                <c:pt idx="1637">
                  <c:v>228.86451688323996</c:v>
                </c:pt>
                <c:pt idx="1638">
                  <c:v>216.53097763516342</c:v>
                </c:pt>
                <c:pt idx="1639">
                  <c:v>203.53225410341759</c:v>
                </c:pt>
                <c:pt idx="1640">
                  <c:v>194.20504255688292</c:v>
                </c:pt>
                <c:pt idx="1641">
                  <c:v>192.55313142052586</c:v>
                </c:pt>
                <c:pt idx="1642">
                  <c:v>203.23728514889007</c:v>
                </c:pt>
                <c:pt idx="1643">
                  <c:v>222.58125622555593</c:v>
                </c:pt>
                <c:pt idx="1644">
                  <c:v>250.90911283618317</c:v>
                </c:pt>
                <c:pt idx="1645">
                  <c:v>276.55313142052563</c:v>
                </c:pt>
                <c:pt idx="1646">
                  <c:v>298.86801692598829</c:v>
                </c:pt>
                <c:pt idx="1647">
                  <c:v>318.20183089635208</c:v>
                </c:pt>
                <c:pt idx="1648">
                  <c:v>333.90548985405206</c:v>
                </c:pt>
                <c:pt idx="1649">
                  <c:v>350.33179087407785</c:v>
                </c:pt>
                <c:pt idx="1650">
                  <c:v>359.15824428117133</c:v>
                </c:pt>
                <c:pt idx="1651">
                  <c:v>364.04657529604816</c:v>
                </c:pt>
                <c:pt idx="1652">
                  <c:v>360.99678391870873</c:v>
                </c:pt>
                <c:pt idx="1653">
                  <c:v>353.28906940555061</c:v>
                </c:pt>
                <c:pt idx="1654">
                  <c:v>349.26360074834258</c:v>
                </c:pt>
                <c:pt idx="1655">
                  <c:v>340.90995977842709</c:v>
                </c:pt>
                <c:pt idx="1656">
                  <c:v>335.84977755229249</c:v>
                </c:pt>
                <c:pt idx="1657">
                  <c:v>338.80980025931228</c:v>
                </c:pt>
                <c:pt idx="1658">
                  <c:v>341.79002789948527</c:v>
                </c:pt>
                <c:pt idx="1659">
                  <c:v>344.79046047281139</c:v>
                </c:pt>
                <c:pt idx="1660">
                  <c:v>347.81109797929173</c:v>
                </c:pt>
                <c:pt idx="1661">
                  <c:v>350.85194041892584</c:v>
                </c:pt>
                <c:pt idx="1662">
                  <c:v>349.91298779171382</c:v>
                </c:pt>
                <c:pt idx="1663">
                  <c:v>352.6079786021308</c:v>
                </c:pt>
                <c:pt idx="1664">
                  <c:v>355.7069102245818</c:v>
                </c:pt>
                <c:pt idx="1665">
                  <c:v>350.43504975345462</c:v>
                </c:pt>
                <c:pt idx="1666">
                  <c:v>348.78576744505676</c:v>
                </c:pt>
                <c:pt idx="1667">
                  <c:v>343.14785041155807</c:v>
                </c:pt>
                <c:pt idx="1668">
                  <c:v>336.72888643083621</c:v>
                </c:pt>
                <c:pt idx="1669">
                  <c:v>334.3149736834024</c:v>
                </c:pt>
                <c:pt idx="1670">
                  <c:v>331.50785399467372</c:v>
                </c:pt>
                <c:pt idx="1671">
                  <c:v>328.70357562466864</c:v>
                </c:pt>
                <c:pt idx="1672">
                  <c:v>321.50230188840129</c:v>
                </c:pt>
                <c:pt idx="1673">
                  <c:v>317.90213857338881</c:v>
                </c:pt>
                <c:pt idx="1674">
                  <c:v>318.30229096045639</c:v>
                </c:pt>
                <c:pt idx="1675">
                  <c:v>314.70275904960488</c:v>
                </c:pt>
                <c:pt idx="1676">
                  <c:v>310.70275904960454</c:v>
                </c:pt>
                <c:pt idx="1677">
                  <c:v>306.7027590496042</c:v>
                </c:pt>
                <c:pt idx="1678">
                  <c:v>298.30229096045582</c:v>
                </c:pt>
                <c:pt idx="1679">
                  <c:v>289.5023018884014</c:v>
                </c:pt>
                <c:pt idx="1680">
                  <c:v>284.30468604592329</c:v>
                </c:pt>
                <c:pt idx="1681">
                  <c:v>283.10991152216957</c:v>
                </c:pt>
                <c:pt idx="1682">
                  <c:v>289.9179783171403</c:v>
                </c:pt>
                <c:pt idx="1683">
                  <c:v>301.52129865295814</c:v>
                </c:pt>
                <c:pt idx="1684">
                  <c:v>313.52129865295859</c:v>
                </c:pt>
                <c:pt idx="1685">
                  <c:v>330.3149736834032</c:v>
                </c:pt>
                <c:pt idx="1686">
                  <c:v>339.90611216925782</c:v>
                </c:pt>
                <c:pt idx="1687">
                  <c:v>341.50230188840129</c:v>
                </c:pt>
                <c:pt idx="1688">
                  <c:v>343.10354284083377</c:v>
                </c:pt>
                <c:pt idx="1689">
                  <c:v>336.70983502655349</c:v>
                </c:pt>
                <c:pt idx="1690">
                  <c:v>329.51487533189663</c:v>
                </c:pt>
                <c:pt idx="1691">
                  <c:v>326.32117844556285</c:v>
                </c:pt>
                <c:pt idx="1692">
                  <c:v>322.72480355551602</c:v>
                </c:pt>
                <c:pt idx="1693">
                  <c:v>323.12874436754953</c:v>
                </c:pt>
                <c:pt idx="1694">
                  <c:v>323.53300088166407</c:v>
                </c:pt>
                <c:pt idx="1695">
                  <c:v>323.9375730978602</c:v>
                </c:pt>
                <c:pt idx="1696">
                  <c:v>324.34246101613593</c:v>
                </c:pt>
                <c:pt idx="1697">
                  <c:v>324.74766463649098</c:v>
                </c:pt>
                <c:pt idx="1698">
                  <c:v>325.15318395892751</c:v>
                </c:pt>
                <c:pt idx="1699">
                  <c:v>321.55901898344496</c:v>
                </c:pt>
                <c:pt idx="1700">
                  <c:v>313.55901898344541</c:v>
                </c:pt>
                <c:pt idx="1701">
                  <c:v>305.15318395892865</c:v>
                </c:pt>
                <c:pt idx="1702">
                  <c:v>300.34246101613502</c:v>
                </c:pt>
                <c:pt idx="1703">
                  <c:v>299.53300088166429</c:v>
                </c:pt>
                <c:pt idx="1704">
                  <c:v>294.7248035555159</c:v>
                </c:pt>
                <c:pt idx="1705">
                  <c:v>293.51487533189697</c:v>
                </c:pt>
                <c:pt idx="1706">
                  <c:v>296.70983502655406</c:v>
                </c:pt>
                <c:pt idx="1707">
                  <c:v>295.90605752953223</c:v>
                </c:pt>
                <c:pt idx="1708">
                  <c:v>299.10354284083343</c:v>
                </c:pt>
                <c:pt idx="1709">
                  <c:v>302.70275904960442</c:v>
                </c:pt>
                <c:pt idx="1710">
                  <c:v>302.30229096045616</c:v>
                </c:pt>
                <c:pt idx="1711">
                  <c:v>309.9021385733887</c:v>
                </c:pt>
                <c:pt idx="1712">
                  <c:v>318.30229096045639</c:v>
                </c:pt>
                <c:pt idx="1713">
                  <c:v>322.70275904960442</c:v>
                </c:pt>
                <c:pt idx="1714">
                  <c:v>331.5046423341426</c:v>
                </c:pt>
                <c:pt idx="1715">
                  <c:v>336.70983502655406</c:v>
                </c:pt>
                <c:pt idx="1716">
                  <c:v>341.91786903768894</c:v>
                </c:pt>
                <c:pt idx="1717">
                  <c:v>347.53300088166441</c:v>
                </c:pt>
                <c:pt idx="1718">
                  <c:v>353.1531839589282</c:v>
                </c:pt>
                <c:pt idx="1719">
                  <c:v>359.1855161023193</c:v>
                </c:pt>
                <c:pt idx="1720">
                  <c:v>365.2257407977234</c:v>
                </c:pt>
                <c:pt idx="1721">
                  <c:v>367.68442860086606</c:v>
                </c:pt>
                <c:pt idx="1722">
                  <c:v>361.74201691069999</c:v>
                </c:pt>
                <c:pt idx="1723">
                  <c:v>351.39377019601574</c:v>
                </c:pt>
                <c:pt idx="1724">
                  <c:v>340.2215410511576</c:v>
                </c:pt>
                <c:pt idx="1725">
                  <c:v>328.63590003184868</c:v>
                </c:pt>
                <c:pt idx="1726">
                  <c:v>304.22154105115624</c:v>
                </c:pt>
                <c:pt idx="1727">
                  <c:v>270.15448167890889</c:v>
                </c:pt>
                <c:pt idx="1728">
                  <c:v>230.4536640399333</c:v>
                </c:pt>
                <c:pt idx="1729">
                  <c:v>184.74766463649098</c:v>
                </c:pt>
                <c:pt idx="1730">
                  <c:v>137.10278090549434</c:v>
                </c:pt>
                <c:pt idx="1731">
                  <c:v>103.60898793989276</c:v>
                </c:pt>
                <c:pt idx="1732">
                  <c:v>85.912987791714073</c:v>
                </c:pt>
                <c:pt idx="1733">
                  <c:v>76.03845811699702</c:v>
                </c:pt>
                <c:pt idx="1734">
                  <c:v>74.744978121489055</c:v>
                </c:pt>
                <c:pt idx="1735">
                  <c:v>74.008870149151619</c:v>
                </c:pt>
                <c:pt idx="1736">
                  <c:v>69.8074036501867</c:v>
                </c:pt>
                <c:pt idx="1737">
                  <c:v>57.772943551819708</c:v>
                </c:pt>
                <c:pt idx="1738">
                  <c:v>49.567215074767262</c:v>
                </c:pt>
                <c:pt idx="1739">
                  <c:v>45.874028925450375</c:v>
                </c:pt>
                <c:pt idx="1740">
                  <c:v>46.347849176732041</c:v>
                </c:pt>
                <c:pt idx="1741">
                  <c:v>59.621974202148351</c:v>
                </c:pt>
                <c:pt idx="1742">
                  <c:v>81.967749939913574</c:v>
                </c:pt>
                <c:pt idx="1743">
                  <c:v>97.640737224213936</c:v>
                </c:pt>
                <c:pt idx="1744">
                  <c:v>105.67820256048118</c:v>
                </c:pt>
                <c:pt idx="1745">
                  <c:v>114.36696128887576</c:v>
                </c:pt>
                <c:pt idx="1746">
                  <c:v>115.38989066950842</c:v>
                </c:pt>
                <c:pt idx="1747">
                  <c:v>112.44439025819344</c:v>
                </c:pt>
                <c:pt idx="1748">
                  <c:v>117.53046005493121</c:v>
                </c:pt>
                <c:pt idx="1749">
                  <c:v>123.22204644211945</c:v>
                </c:pt>
                <c:pt idx="1750">
                  <c:v>128.93383776246077</c:v>
                </c:pt>
                <c:pt idx="1751">
                  <c:v>139.23094074009913</c:v>
                </c:pt>
                <c:pt idx="1752">
                  <c:v>141.82054169534601</c:v>
                </c:pt>
                <c:pt idx="1753">
                  <c:v>140.41803520260572</c:v>
                </c:pt>
                <c:pt idx="1754">
                  <c:v>139.02342126187861</c:v>
                </c:pt>
                <c:pt idx="1755">
                  <c:v>137.63669987316467</c:v>
                </c:pt>
                <c:pt idx="1756">
                  <c:v>136.25787103646388</c:v>
                </c:pt>
                <c:pt idx="1757">
                  <c:v>134.88693475177627</c:v>
                </c:pt>
                <c:pt idx="1758">
                  <c:v>129.52389101910208</c:v>
                </c:pt>
                <c:pt idx="1759">
                  <c:v>127.89865670855016</c:v>
                </c:pt>
                <c:pt idx="1760">
                  <c:v>126.5529765903047</c:v>
                </c:pt>
                <c:pt idx="1761">
                  <c:v>120.9485786170672</c:v>
                </c:pt>
                <c:pt idx="1762">
                  <c:v>119.35554591872898</c:v>
                </c:pt>
                <c:pt idx="1763">
                  <c:v>117.77387849528975</c:v>
                </c:pt>
                <c:pt idx="1764">
                  <c:v>116.20357634674946</c:v>
                </c:pt>
                <c:pt idx="1765">
                  <c:v>110.64463947310838</c:v>
                </c:pt>
                <c:pt idx="1766">
                  <c:v>96.840244231857582</c:v>
                </c:pt>
                <c:pt idx="1767">
                  <c:v>70.543038042904072</c:v>
                </c:pt>
                <c:pt idx="1768">
                  <c:v>35.26999672304261</c:v>
                </c:pt>
                <c:pt idx="1769">
                  <c:v>-8.9296302031650328</c:v>
                </c:pt>
                <c:pt idx="1770">
                  <c:v>-58.466255440404069</c:v>
                </c:pt>
                <c:pt idx="1771">
                  <c:v>-100.98108357415464</c:v>
                </c:pt>
                <c:pt idx="1772">
                  <c:v>-124.12352744399254</c:v>
                </c:pt>
                <c:pt idx="1773">
                  <c:v>-130.94269238337125</c:v>
                </c:pt>
                <c:pt idx="1774">
                  <c:v>-129.43857839229105</c:v>
                </c:pt>
                <c:pt idx="1775">
                  <c:v>-115.23486859076297</c:v>
                </c:pt>
                <c:pt idx="1776">
                  <c:v>-96.20859701842231</c:v>
                </c:pt>
                <c:pt idx="1777">
                  <c:v>-88.436479280836977</c:v>
                </c:pt>
                <c:pt idx="1778">
                  <c:v>-96.48251714486841</c:v>
                </c:pt>
                <c:pt idx="1779">
                  <c:v>-120.50377239557875</c:v>
                </c:pt>
                <c:pt idx="1780">
                  <c:v>-156.9212337573498</c:v>
                </c:pt>
                <c:pt idx="1781">
                  <c:v>-189.62503690615861</c:v>
                </c:pt>
                <c:pt idx="1782">
                  <c:v>-202.36435653902697</c:v>
                </c:pt>
                <c:pt idx="1783">
                  <c:v>-190.57976856926075</c:v>
                </c:pt>
                <c:pt idx="1784">
                  <c:v>-162.09542693800725</c:v>
                </c:pt>
                <c:pt idx="1785">
                  <c:v>-124.81030697949753</c:v>
                </c:pt>
                <c:pt idx="1786">
                  <c:v>-98.852268036344753</c:v>
                </c:pt>
                <c:pt idx="1787">
                  <c:v>-88.576001396021155</c:v>
                </c:pt>
                <c:pt idx="1788">
                  <c:v>-86.096580466878407</c:v>
                </c:pt>
                <c:pt idx="1789">
                  <c:v>-91.503191086665424</c:v>
                </c:pt>
                <c:pt idx="1790">
                  <c:v>-108.86071003293077</c:v>
                </c:pt>
                <c:pt idx="1791">
                  <c:v>-138.26574214231522</c:v>
                </c:pt>
                <c:pt idx="1792">
                  <c:v>-175.70202875767183</c:v>
                </c:pt>
                <c:pt idx="1793">
                  <c:v>-213.10627161185505</c:v>
                </c:pt>
                <c:pt idx="1794">
                  <c:v>-226.29962547624635</c:v>
                </c:pt>
                <c:pt idx="1795">
                  <c:v>-291.06757078712775</c:v>
                </c:pt>
                <c:pt idx="1796">
                  <c:v>-151.49439999999998</c:v>
                </c:pt>
                <c:pt idx="1797">
                  <c:v>56.505600000000001</c:v>
                </c:pt>
                <c:pt idx="1798">
                  <c:v>56.505600000000001</c:v>
                </c:pt>
                <c:pt idx="1799">
                  <c:v>56.505600000000001</c:v>
                </c:pt>
                <c:pt idx="1800">
                  <c:v>56.505600000000001</c:v>
                </c:pt>
                <c:pt idx="1801">
                  <c:v>56.505600000000001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D06-4DF1-BEA2-27CAE39D9F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1594943"/>
        <c:axId val="1911590623"/>
      </c:scatterChart>
      <c:valAx>
        <c:axId val="191159494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br>
                  <a:rPr lang="en-GB"/>
                </a:br>
                <a:r>
                  <a:rPr lang="en-GB"/>
                  <a:t>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1590623"/>
        <c:crosses val="autoZero"/>
        <c:crossBetween val="midCat"/>
      </c:valAx>
      <c:valAx>
        <c:axId val="1911590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Tractive Forces</a:t>
                </a:r>
                <a:br>
                  <a:rPr lang="en-GB"/>
                </a:br>
                <a:r>
                  <a:rPr lang="en-GB"/>
                  <a:t>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1594943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Calculations!$J$1</c:f>
              <c:strCache>
                <c:ptCount val="1"/>
                <c:pt idx="0">
                  <c:v>Accelerating Forces
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Calculations!$B$2:$B$1802</c:f>
              <c:numCache>
                <c:formatCode>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Calculations!$J:$J</c:f>
              <c:numCache>
                <c:formatCode>0.00</c:formatCode>
                <c:ptCount val="1048576"/>
                <c:pt idx="0" formatCode="General">
                  <c:v>0</c:v>
                </c:pt>
                <c:pt idx="1">
                  <c:v>56.505600000000001</c:v>
                </c:pt>
                <c:pt idx="2">
                  <c:v>56.505600000000001</c:v>
                </c:pt>
                <c:pt idx="3">
                  <c:v>56.505600000000001</c:v>
                </c:pt>
                <c:pt idx="4">
                  <c:v>56.505600000000001</c:v>
                </c:pt>
                <c:pt idx="5">
                  <c:v>56.505600000000001</c:v>
                </c:pt>
                <c:pt idx="6">
                  <c:v>56.505600000000001</c:v>
                </c:pt>
                <c:pt idx="7">
                  <c:v>56.505600000000001</c:v>
                </c:pt>
                <c:pt idx="8">
                  <c:v>56.505600000000001</c:v>
                </c:pt>
                <c:pt idx="9">
                  <c:v>56.505600000000001</c:v>
                </c:pt>
                <c:pt idx="10">
                  <c:v>56.505600000000001</c:v>
                </c:pt>
                <c:pt idx="11">
                  <c:v>56.505600000000001</c:v>
                </c:pt>
                <c:pt idx="12">
                  <c:v>64.505600000000001</c:v>
                </c:pt>
                <c:pt idx="13">
                  <c:v>124.50623140416106</c:v>
                </c:pt>
                <c:pt idx="14">
                  <c:v>264.5512189506361</c:v>
                </c:pt>
                <c:pt idx="15">
                  <c:v>384.96589363340814</c:v>
                </c:pt>
                <c:pt idx="16">
                  <c:v>366.05269804562158</c:v>
                </c:pt>
                <c:pt idx="17">
                  <c:v>339.2144817019601</c:v>
                </c:pt>
                <c:pt idx="18">
                  <c:v>405.01398356096286</c:v>
                </c:pt>
                <c:pt idx="19">
                  <c:v>427.93864763496316</c:v>
                </c:pt>
                <c:pt idx="20">
                  <c:v>299.17633032180566</c:v>
                </c:pt>
                <c:pt idx="21">
                  <c:v>152.44308491991947</c:v>
                </c:pt>
                <c:pt idx="22">
                  <c:v>100.96967599023813</c:v>
                </c:pt>
                <c:pt idx="23">
                  <c:v>97.14773196365519</c:v>
                </c:pt>
                <c:pt idx="24">
                  <c:v>101.59839668360725</c:v>
                </c:pt>
                <c:pt idx="25">
                  <c:v>149.87258394054476</c:v>
                </c:pt>
                <c:pt idx="26">
                  <c:v>183.47998108354679</c:v>
                </c:pt>
                <c:pt idx="27">
                  <c:v>204.56867970824359</c:v>
                </c:pt>
                <c:pt idx="28">
                  <c:v>262.86067681286818</c:v>
                </c:pt>
                <c:pt idx="29">
                  <c:v>277.65069394952366</c:v>
                </c:pt>
                <c:pt idx="30">
                  <c:v>268.63802488650822</c:v>
                </c:pt>
                <c:pt idx="31">
                  <c:v>219.43009408668735</c:v>
                </c:pt>
                <c:pt idx="32">
                  <c:v>165.0174441475761</c:v>
                </c:pt>
                <c:pt idx="33">
                  <c:v>142.10093368794401</c:v>
                </c:pt>
                <c:pt idx="34">
                  <c:v>130.92681033060222</c:v>
                </c:pt>
                <c:pt idx="35">
                  <c:v>111.62372267336512</c:v>
                </c:pt>
                <c:pt idx="36">
                  <c:v>79.764052248159402</c:v>
                </c:pt>
                <c:pt idx="37">
                  <c:v>15.344010630018445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7.0747288916015947</c:v>
                </c:pt>
                <c:pt idx="48">
                  <c:v>0</c:v>
                </c:pt>
                <c:pt idx="49">
                  <c:v>0</c:v>
                </c:pt>
                <c:pt idx="50">
                  <c:v>37.506952359705565</c:v>
                </c:pt>
                <c:pt idx="51">
                  <c:v>45.506952359705394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14.816697080496411</c:v>
                </c:pt>
                <c:pt idx="56">
                  <c:v>54.778654979792933</c:v>
                </c:pt>
                <c:pt idx="57">
                  <c:v>58.778654979792918</c:v>
                </c:pt>
                <c:pt idx="58">
                  <c:v>70.778654979792947</c:v>
                </c:pt>
                <c:pt idx="59">
                  <c:v>82.893728388144922</c:v>
                </c:pt>
                <c:pt idx="60">
                  <c:v>155.01164311522163</c:v>
                </c:pt>
                <c:pt idx="61">
                  <c:v>167.91660312905179</c:v>
                </c:pt>
                <c:pt idx="62">
                  <c:v>108.20073500152591</c:v>
                </c:pt>
                <c:pt idx="63">
                  <c:v>96.496232148898883</c:v>
                </c:pt>
                <c:pt idx="64">
                  <c:v>108.64824270067264</c:v>
                </c:pt>
                <c:pt idx="65">
                  <c:v>125.12132226834206</c:v>
                </c:pt>
                <c:pt idx="66">
                  <c:v>101.50695235970548</c:v>
                </c:pt>
                <c:pt idx="67">
                  <c:v>85.676957930069079</c:v>
                </c:pt>
                <c:pt idx="68">
                  <c:v>149.84980481915755</c:v>
                </c:pt>
                <c:pt idx="69">
                  <c:v>255.01048351821436</c:v>
                </c:pt>
                <c:pt idx="70">
                  <c:v>313.00177439113702</c:v>
                </c:pt>
                <c:pt idx="71">
                  <c:v>331.59068930249714</c:v>
                </c:pt>
                <c:pt idx="72">
                  <c:v>314.52340377955079</c:v>
                </c:pt>
                <c:pt idx="73">
                  <c:v>257.28137715503271</c:v>
                </c:pt>
                <c:pt idx="74">
                  <c:v>191.18506070060931</c:v>
                </c:pt>
                <c:pt idx="75">
                  <c:v>156.39877734919463</c:v>
                </c:pt>
                <c:pt idx="76">
                  <c:v>153.42023143073902</c:v>
                </c:pt>
                <c:pt idx="77">
                  <c:v>162.58517210788301</c:v>
                </c:pt>
                <c:pt idx="78">
                  <c:v>155.903070443042</c:v>
                </c:pt>
                <c:pt idx="79">
                  <c:v>120.88553531764143</c:v>
                </c:pt>
                <c:pt idx="80">
                  <c:v>69.134308557096659</c:v>
                </c:pt>
                <c:pt idx="81">
                  <c:v>40.514743224062713</c:v>
                </c:pt>
                <c:pt idx="82">
                  <c:v>11.903070443041941</c:v>
                </c:pt>
                <c:pt idx="83">
                  <c:v>18.467257380806195</c:v>
                </c:pt>
                <c:pt idx="84">
                  <c:v>54.115407412059312</c:v>
                </c:pt>
                <c:pt idx="85">
                  <c:v>33.766398762036658</c:v>
                </c:pt>
                <c:pt idx="86">
                  <c:v>20.849599920186662</c:v>
                </c:pt>
                <c:pt idx="87">
                  <c:v>24.175260276181774</c:v>
                </c:pt>
                <c:pt idx="88">
                  <c:v>31.402895136173086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56.505600000000001</c:v>
                </c:pt>
                <c:pt idx="102">
                  <c:v>56.505600000000001</c:v>
                </c:pt>
                <c:pt idx="103">
                  <c:v>56.505600000000001</c:v>
                </c:pt>
                <c:pt idx="104">
                  <c:v>56.505600000000001</c:v>
                </c:pt>
                <c:pt idx="105">
                  <c:v>56.505600000000001</c:v>
                </c:pt>
                <c:pt idx="106">
                  <c:v>56.505600000000001</c:v>
                </c:pt>
                <c:pt idx="107">
                  <c:v>56.505600000000001</c:v>
                </c:pt>
                <c:pt idx="108">
                  <c:v>56.505600000000001</c:v>
                </c:pt>
                <c:pt idx="109">
                  <c:v>56.505600000000001</c:v>
                </c:pt>
                <c:pt idx="110">
                  <c:v>56.505600000000001</c:v>
                </c:pt>
                <c:pt idx="111">
                  <c:v>56.505600000000001</c:v>
                </c:pt>
                <c:pt idx="112">
                  <c:v>56.505600000000001</c:v>
                </c:pt>
                <c:pt idx="113">
                  <c:v>56.505600000000001</c:v>
                </c:pt>
                <c:pt idx="114">
                  <c:v>56.505600000000001</c:v>
                </c:pt>
                <c:pt idx="115">
                  <c:v>56.505600000000001</c:v>
                </c:pt>
                <c:pt idx="116">
                  <c:v>56.505600000000001</c:v>
                </c:pt>
                <c:pt idx="117">
                  <c:v>56.505600000000001</c:v>
                </c:pt>
                <c:pt idx="118">
                  <c:v>56.505600000000001</c:v>
                </c:pt>
                <c:pt idx="119">
                  <c:v>56.505600000000001</c:v>
                </c:pt>
                <c:pt idx="120">
                  <c:v>56.505600000000001</c:v>
                </c:pt>
                <c:pt idx="121">
                  <c:v>56.505600000000001</c:v>
                </c:pt>
                <c:pt idx="122">
                  <c:v>56.505600000000001</c:v>
                </c:pt>
                <c:pt idx="123">
                  <c:v>56.505600000000001</c:v>
                </c:pt>
                <c:pt idx="124">
                  <c:v>56.505600000000001</c:v>
                </c:pt>
                <c:pt idx="125">
                  <c:v>56.505600000000001</c:v>
                </c:pt>
                <c:pt idx="126">
                  <c:v>56.505600000000001</c:v>
                </c:pt>
                <c:pt idx="127">
                  <c:v>56.505600000000001</c:v>
                </c:pt>
                <c:pt idx="128">
                  <c:v>56.505600000000001</c:v>
                </c:pt>
                <c:pt idx="129">
                  <c:v>56.505600000000001</c:v>
                </c:pt>
                <c:pt idx="130">
                  <c:v>56.505600000000001</c:v>
                </c:pt>
                <c:pt idx="131">
                  <c:v>56.505600000000001</c:v>
                </c:pt>
                <c:pt idx="132">
                  <c:v>56.505600000000001</c:v>
                </c:pt>
                <c:pt idx="133">
                  <c:v>56.505600000000001</c:v>
                </c:pt>
                <c:pt idx="134">
                  <c:v>56.505600000000001</c:v>
                </c:pt>
                <c:pt idx="135">
                  <c:v>56.505600000000001</c:v>
                </c:pt>
                <c:pt idx="136">
                  <c:v>56.505600000000001</c:v>
                </c:pt>
                <c:pt idx="137">
                  <c:v>56.505600000000001</c:v>
                </c:pt>
                <c:pt idx="138">
                  <c:v>64.505600000000001</c:v>
                </c:pt>
                <c:pt idx="139">
                  <c:v>132.50623140416104</c:v>
                </c:pt>
                <c:pt idx="140">
                  <c:v>292.56258422553503</c:v>
                </c:pt>
                <c:pt idx="141">
                  <c:v>449.09296372082002</c:v>
                </c:pt>
                <c:pt idx="142">
                  <c:v>470.66642289016556</c:v>
                </c:pt>
                <c:pt idx="143">
                  <c:v>348.75116157892427</c:v>
                </c:pt>
                <c:pt idx="144">
                  <c:v>202.14419700924881</c:v>
                </c:pt>
                <c:pt idx="145">
                  <c:v>138.75665904547088</c:v>
                </c:pt>
                <c:pt idx="146">
                  <c:v>179.33486740595572</c:v>
                </c:pt>
                <c:pt idx="147">
                  <c:v>248.71132847705235</c:v>
                </c:pt>
                <c:pt idx="148">
                  <c:v>262.68951771363328</c:v>
                </c:pt>
                <c:pt idx="149">
                  <c:v>220.61735246837023</c:v>
                </c:pt>
                <c:pt idx="150">
                  <c:v>153.96461109701835</c:v>
                </c:pt>
                <c:pt idx="151">
                  <c:v>78.523403779550705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30.778654979792879</c:v>
                </c:pt>
                <c:pt idx="158">
                  <c:v>143.01164311522169</c:v>
                </c:pt>
                <c:pt idx="159">
                  <c:v>243.64383653147661</c:v>
                </c:pt>
                <c:pt idx="160">
                  <c:v>301.17546517515245</c:v>
                </c:pt>
                <c:pt idx="161">
                  <c:v>310.88293987768145</c:v>
                </c:pt>
                <c:pt idx="162">
                  <c:v>281.14889156066249</c:v>
                </c:pt>
                <c:pt idx="163">
                  <c:v>234.76986389312754</c:v>
                </c:pt>
                <c:pt idx="164">
                  <c:v>228.53006084310454</c:v>
                </c:pt>
                <c:pt idx="165">
                  <c:v>210.24258677892215</c:v>
                </c:pt>
                <c:pt idx="166">
                  <c:v>175.77311046531611</c:v>
                </c:pt>
                <c:pt idx="167">
                  <c:v>156.77072903978078</c:v>
                </c:pt>
                <c:pt idx="168">
                  <c:v>197.90457306199275</c:v>
                </c:pt>
                <c:pt idx="169">
                  <c:v>236.06397529279596</c:v>
                </c:pt>
                <c:pt idx="170">
                  <c:v>190.34965835580985</c:v>
                </c:pt>
                <c:pt idx="171">
                  <c:v>87.299290214034386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90.450373387634201</c:v>
                </c:pt>
                <c:pt idx="178">
                  <c:v>175.0944056319089</c:v>
                </c:pt>
                <c:pt idx="179">
                  <c:v>200.70495979571643</c:v>
                </c:pt>
                <c:pt idx="180">
                  <c:v>141.96461109701832</c:v>
                </c:pt>
                <c:pt idx="181">
                  <c:v>82.335876743717833</c:v>
                </c:pt>
                <c:pt idx="182">
                  <c:v>54.24258677892206</c:v>
                </c:pt>
                <c:pt idx="183">
                  <c:v>21.96461109701832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11.132399161023223</c:v>
                </c:pt>
                <c:pt idx="194">
                  <c:v>30.972022504115547</c:v>
                </c:pt>
                <c:pt idx="195">
                  <c:v>38.855054883280403</c:v>
                </c:pt>
                <c:pt idx="196">
                  <c:v>50.778654979792947</c:v>
                </c:pt>
                <c:pt idx="197">
                  <c:v>58.778654979792918</c:v>
                </c:pt>
                <c:pt idx="198">
                  <c:v>58.778654979792918</c:v>
                </c:pt>
                <c:pt idx="199">
                  <c:v>78.778654979792918</c:v>
                </c:pt>
                <c:pt idx="200">
                  <c:v>98.972022504115586</c:v>
                </c:pt>
                <c:pt idx="201">
                  <c:v>119.1732825804514</c:v>
                </c:pt>
                <c:pt idx="202">
                  <c:v>139.59948038916258</c:v>
                </c:pt>
                <c:pt idx="203">
                  <c:v>160.05724840592643</c:v>
                </c:pt>
                <c:pt idx="204">
                  <c:v>220.80309457117099</c:v>
                </c:pt>
                <c:pt idx="205">
                  <c:v>250.20402255350859</c:v>
                </c:pt>
                <c:pt idx="206">
                  <c:v>255.60005715359816</c:v>
                </c:pt>
                <c:pt idx="207">
                  <c:v>293.44691432467982</c:v>
                </c:pt>
                <c:pt idx="208">
                  <c:v>299.92785912449972</c:v>
                </c:pt>
                <c:pt idx="209">
                  <c:v>274.33587674371785</c:v>
                </c:pt>
                <c:pt idx="210">
                  <c:v>296.66954652297193</c:v>
                </c:pt>
                <c:pt idx="211">
                  <c:v>296.06397529279593</c:v>
                </c:pt>
                <c:pt idx="212">
                  <c:v>238.70340253704023</c:v>
                </c:pt>
                <c:pt idx="213">
                  <c:v>200.76162225103465</c:v>
                </c:pt>
                <c:pt idx="214">
                  <c:v>178.39711687920368</c:v>
                </c:pt>
                <c:pt idx="215">
                  <c:v>187.82266962382252</c:v>
                </c:pt>
                <c:pt idx="216">
                  <c:v>221.82816709036888</c:v>
                </c:pt>
                <c:pt idx="217">
                  <c:v>248.47043565333792</c:v>
                </c:pt>
                <c:pt idx="218">
                  <c:v>251.5234326230723</c:v>
                </c:pt>
                <c:pt idx="219">
                  <c:v>234.40563476724168</c:v>
                </c:pt>
                <c:pt idx="220">
                  <c:v>208.92114894487906</c:v>
                </c:pt>
                <c:pt idx="221">
                  <c:v>182.86082252763583</c:v>
                </c:pt>
                <c:pt idx="222">
                  <c:v>152.34541156131323</c:v>
                </c:pt>
                <c:pt idx="223">
                  <c:v>133.01343716370764</c:v>
                </c:pt>
                <c:pt idx="224">
                  <c:v>129.68651399939068</c:v>
                </c:pt>
                <c:pt idx="225">
                  <c:v>130.19463649799886</c:v>
                </c:pt>
                <c:pt idx="226">
                  <c:v>142.87655299193662</c:v>
                </c:pt>
                <c:pt idx="227">
                  <c:v>147.90889879525901</c:v>
                </c:pt>
                <c:pt idx="228">
                  <c:v>144.77786877190923</c:v>
                </c:pt>
                <c:pt idx="229">
                  <c:v>141.65473130057262</c:v>
                </c:pt>
                <c:pt idx="230">
                  <c:v>134.36190396095253</c:v>
                </c:pt>
                <c:pt idx="231">
                  <c:v>118.89559832808285</c:v>
                </c:pt>
                <c:pt idx="232">
                  <c:v>94.895598328083082</c:v>
                </c:pt>
                <c:pt idx="233">
                  <c:v>42.361903960952361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23.65328938948366</c:v>
                </c:pt>
                <c:pt idx="238">
                  <c:v>38.71565421031903</c:v>
                </c:pt>
                <c:pt idx="239">
                  <c:v>1.4831532879422014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7.0747288916015947</c:v>
                </c:pt>
                <c:pt idx="252">
                  <c:v>0</c:v>
                </c:pt>
                <c:pt idx="253">
                  <c:v>0</c:v>
                </c:pt>
                <c:pt idx="254">
                  <c:v>37.506952359705565</c:v>
                </c:pt>
                <c:pt idx="255">
                  <c:v>45.506952359705394</c:v>
                </c:pt>
                <c:pt idx="256">
                  <c:v>0</c:v>
                </c:pt>
                <c:pt idx="257">
                  <c:v>0</c:v>
                </c:pt>
                <c:pt idx="258">
                  <c:v>47.824418121537967</c:v>
                </c:pt>
                <c:pt idx="259">
                  <c:v>196.24919527088667</c:v>
                </c:pt>
                <c:pt idx="260">
                  <c:v>269.56330518107956</c:v>
                </c:pt>
                <c:pt idx="261">
                  <c:v>275.20416674461751</c:v>
                </c:pt>
                <c:pt idx="262">
                  <c:v>269.00177439113702</c:v>
                </c:pt>
                <c:pt idx="263">
                  <c:v>286.93150335835713</c:v>
                </c:pt>
                <c:pt idx="264">
                  <c:v>341.50763233545575</c:v>
                </c:pt>
                <c:pt idx="265">
                  <c:v>369.17861612782144</c:v>
                </c:pt>
                <c:pt idx="266">
                  <c:v>337.07690541816618</c:v>
                </c:pt>
                <c:pt idx="267">
                  <c:v>268.5147432240625</c:v>
                </c:pt>
                <c:pt idx="268">
                  <c:v>238.78211556640605</c:v>
                </c:pt>
                <c:pt idx="269">
                  <c:v>229.55666330111592</c:v>
                </c:pt>
                <c:pt idx="270">
                  <c:v>207.62372267336505</c:v>
                </c:pt>
                <c:pt idx="271">
                  <c:v>153.76181501373284</c:v>
                </c:pt>
                <c:pt idx="272">
                  <c:v>77.90688011973495</c:v>
                </c:pt>
                <c:pt idx="273">
                  <c:v>61.328513908209658</c:v>
                </c:pt>
                <c:pt idx="274">
                  <c:v>12.898054121411533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122.94655384690765</c:v>
                </c:pt>
                <c:pt idx="283">
                  <c:v>320.78346640245286</c:v>
                </c:pt>
                <c:pt idx="284">
                  <c:v>359.67450820487699</c:v>
                </c:pt>
                <c:pt idx="285">
                  <c:v>370.90224627618289</c:v>
                </c:pt>
                <c:pt idx="286">
                  <c:v>362.86067681286806</c:v>
                </c:pt>
                <c:pt idx="287">
                  <c:v>342.58517210788301</c:v>
                </c:pt>
                <c:pt idx="288">
                  <c:v>346.65346696859154</c:v>
                </c:pt>
                <c:pt idx="289">
                  <c:v>351.06556139499344</c:v>
                </c:pt>
                <c:pt idx="290">
                  <c:v>299.82145538708971</c:v>
                </c:pt>
                <c:pt idx="291">
                  <c:v>194.71565421031897</c:v>
                </c:pt>
                <c:pt idx="292">
                  <c:v>95.653289389483547</c:v>
                </c:pt>
                <c:pt idx="293">
                  <c:v>26.715654210319144</c:v>
                </c:pt>
                <c:pt idx="294">
                  <c:v>17.02617452637962</c:v>
                </c:pt>
                <c:pt idx="295">
                  <c:v>39.821455387089415</c:v>
                </c:pt>
                <c:pt idx="296">
                  <c:v>67.078766242650531</c:v>
                </c:pt>
                <c:pt idx="297">
                  <c:v>90.931175520004032</c:v>
                </c:pt>
                <c:pt idx="298">
                  <c:v>107.07876624265025</c:v>
                </c:pt>
                <c:pt idx="299">
                  <c:v>111.5234326230723</c:v>
                </c:pt>
                <c:pt idx="300">
                  <c:v>99.821455387089415</c:v>
                </c:pt>
                <c:pt idx="301">
                  <c:v>83.821455387089756</c:v>
                </c:pt>
                <c:pt idx="302">
                  <c:v>63.523432623072466</c:v>
                </c:pt>
                <c:pt idx="303">
                  <c:v>38.783900499438118</c:v>
                </c:pt>
                <c:pt idx="304">
                  <c:v>17.617065609811078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22.782115566406155</c:v>
                </c:pt>
                <c:pt idx="309">
                  <c:v>54.142029598138237</c:v>
                </c:pt>
                <c:pt idx="310">
                  <c:v>57.888205125394762</c:v>
                </c:pt>
                <c:pt idx="311">
                  <c:v>45.384344604873831</c:v>
                </c:pt>
                <c:pt idx="312">
                  <c:v>32.761622251034559</c:v>
                </c:pt>
                <c:pt idx="313">
                  <c:v>7.9030704430418837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18.850525774701886</c:v>
                </c:pt>
                <c:pt idx="323">
                  <c:v>38.292522347370777</c:v>
                </c:pt>
                <c:pt idx="324">
                  <c:v>42.292522347370976</c:v>
                </c:pt>
                <c:pt idx="325">
                  <c:v>25.826546076513338</c:v>
                </c:pt>
                <c:pt idx="326">
                  <c:v>49.522209270885426</c:v>
                </c:pt>
                <c:pt idx="327">
                  <c:v>53.522209270885625</c:v>
                </c:pt>
                <c:pt idx="328">
                  <c:v>41.297271538510259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29.013983560962856</c:v>
                </c:pt>
                <c:pt idx="333">
                  <c:v>20.907907661905959</c:v>
                </c:pt>
                <c:pt idx="334">
                  <c:v>16.496232148898962</c:v>
                </c:pt>
                <c:pt idx="335">
                  <c:v>24.347062915850017</c:v>
                </c:pt>
                <c:pt idx="336">
                  <c:v>16.057248405926451</c:v>
                </c:pt>
                <c:pt idx="337">
                  <c:v>31.824418121537953</c:v>
                </c:pt>
                <c:pt idx="338">
                  <c:v>59.733495922346208</c:v>
                </c:pt>
                <c:pt idx="339">
                  <c:v>103.82441812153792</c:v>
                </c:pt>
                <c:pt idx="340">
                  <c:v>192.24919527088676</c:v>
                </c:pt>
                <c:pt idx="341">
                  <c:v>289.50695235970551</c:v>
                </c:pt>
                <c:pt idx="342">
                  <c:v>315.53328616356674</c:v>
                </c:pt>
                <c:pt idx="343">
                  <c:v>221.6737462695383</c:v>
                </c:pt>
                <c:pt idx="344">
                  <c:v>114.3712900164623</c:v>
                </c:pt>
                <c:pt idx="345">
                  <c:v>86.609487236219792</c:v>
                </c:pt>
                <c:pt idx="346">
                  <c:v>110.76986389312732</c:v>
                </c:pt>
                <c:pt idx="347">
                  <c:v>111.50718610219778</c:v>
                </c:pt>
                <c:pt idx="348">
                  <c:v>95.674508204877043</c:v>
                </c:pt>
                <c:pt idx="349">
                  <c:v>112.09833824798407</c:v>
                </c:pt>
                <c:pt idx="350">
                  <c:v>108.6173524683702</c:v>
                </c:pt>
                <c:pt idx="351">
                  <c:v>88.969675990238102</c:v>
                </c:pt>
                <c:pt idx="352">
                  <c:v>69.058546125906403</c:v>
                </c:pt>
                <c:pt idx="353">
                  <c:v>60.96967599023813</c:v>
                </c:pt>
                <c:pt idx="354">
                  <c:v>60.881121556650228</c:v>
                </c:pt>
                <c:pt idx="355">
                  <c:v>64.792882825143039</c:v>
                </c:pt>
                <c:pt idx="356">
                  <c:v>76.792882825143209</c:v>
                </c:pt>
                <c:pt idx="357">
                  <c:v>80.96967599023813</c:v>
                </c:pt>
                <c:pt idx="358">
                  <c:v>65.058546125906346</c:v>
                </c:pt>
                <c:pt idx="359">
                  <c:v>16.881121556650314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15.533286163566736</c:v>
                </c:pt>
                <c:pt idx="365">
                  <c:v>47.269359224246223</c:v>
                </c:pt>
                <c:pt idx="366">
                  <c:v>67.269359224246358</c:v>
                </c:pt>
                <c:pt idx="367">
                  <c:v>83.33486740595562</c:v>
                </c:pt>
                <c:pt idx="368">
                  <c:v>115.60005715359816</c:v>
                </c:pt>
                <c:pt idx="369">
                  <c:v>156.21520265750462</c:v>
                </c:pt>
                <c:pt idx="370">
                  <c:v>153.22292369854608</c:v>
                </c:pt>
                <c:pt idx="371">
                  <c:v>105.82654607651334</c:v>
                </c:pt>
                <c:pt idx="372">
                  <c:v>45.980608691810417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20.505600000000001</c:v>
                </c:pt>
                <c:pt idx="388">
                  <c:v>56.505600000000001</c:v>
                </c:pt>
                <c:pt idx="389">
                  <c:v>56.505600000000001</c:v>
                </c:pt>
                <c:pt idx="390">
                  <c:v>56.505600000000001</c:v>
                </c:pt>
                <c:pt idx="391">
                  <c:v>56.505600000000001</c:v>
                </c:pt>
                <c:pt idx="392">
                  <c:v>76.505600000000001</c:v>
                </c:pt>
                <c:pt idx="393">
                  <c:v>140.50954627600657</c:v>
                </c:pt>
                <c:pt idx="394">
                  <c:v>228.57521230875616</c:v>
                </c:pt>
                <c:pt idx="395">
                  <c:v>304.86928879676691</c:v>
                </c:pt>
                <c:pt idx="396">
                  <c:v>357.59303581637454</c:v>
                </c:pt>
                <c:pt idx="397">
                  <c:v>390.89372838814501</c:v>
                </c:pt>
                <c:pt idx="398">
                  <c:v>404.85534326549811</c:v>
                </c:pt>
                <c:pt idx="399">
                  <c:v>367.40069128974534</c:v>
                </c:pt>
                <c:pt idx="400">
                  <c:v>253.74998832198571</c:v>
                </c:pt>
                <c:pt idx="401">
                  <c:v>122.85052577470208</c:v>
                </c:pt>
                <c:pt idx="402">
                  <c:v>38.850525774701879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3.6885083758711374</c:v>
                </c:pt>
                <c:pt idx="411">
                  <c:v>51.555439948929127</c:v>
                </c:pt>
                <c:pt idx="412">
                  <c:v>71.599480389162551</c:v>
                </c:pt>
                <c:pt idx="413">
                  <c:v>79.688508375871152</c:v>
                </c:pt>
                <c:pt idx="414">
                  <c:v>87.82441812153796</c:v>
                </c:pt>
                <c:pt idx="415">
                  <c:v>116.01005094488769</c:v>
                </c:pt>
                <c:pt idx="416">
                  <c:v>160.49623214889888</c:v>
                </c:pt>
                <c:pt idx="417">
                  <c:v>173.28469809501456</c:v>
                </c:pt>
                <c:pt idx="418">
                  <c:v>130.02549302697085</c:v>
                </c:pt>
                <c:pt idx="419">
                  <c:v>66.264163799849058</c:v>
                </c:pt>
                <c:pt idx="420">
                  <c:v>2.084687167069518</c:v>
                </c:pt>
                <c:pt idx="421">
                  <c:v>0</c:v>
                </c:pt>
                <c:pt idx="422">
                  <c:v>4.8553432654980995</c:v>
                </c:pt>
                <c:pt idx="423">
                  <c:v>52.648242700672483</c:v>
                </c:pt>
                <c:pt idx="424">
                  <c:v>100.75116157892433</c:v>
                </c:pt>
                <c:pt idx="425">
                  <c:v>169.17546517515245</c:v>
                </c:pt>
                <c:pt idx="426">
                  <c:v>278.26416379984903</c:v>
                </c:pt>
                <c:pt idx="427">
                  <c:v>396.56799973249315</c:v>
                </c:pt>
                <c:pt idx="428">
                  <c:v>428.35642469881481</c:v>
                </c:pt>
                <c:pt idx="429">
                  <c:v>312.26797347654178</c:v>
                </c:pt>
                <c:pt idx="430">
                  <c:v>150.11483064762348</c:v>
                </c:pt>
                <c:pt idx="431">
                  <c:v>50.220432993559683</c:v>
                </c:pt>
                <c:pt idx="432">
                  <c:v>9.4878463156972686</c:v>
                </c:pt>
                <c:pt idx="433">
                  <c:v>12.568679708243707</c:v>
                </c:pt>
                <c:pt idx="434">
                  <c:v>39.970108563564878</c:v>
                </c:pt>
                <c:pt idx="435">
                  <c:v>43.773110465316066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4.5062314041610563</c:v>
                </c:pt>
                <c:pt idx="446">
                  <c:v>48.505600000000001</c:v>
                </c:pt>
                <c:pt idx="447">
                  <c:v>56.505600000000001</c:v>
                </c:pt>
                <c:pt idx="448">
                  <c:v>56.505600000000001</c:v>
                </c:pt>
                <c:pt idx="449">
                  <c:v>56.505600000000001</c:v>
                </c:pt>
                <c:pt idx="450">
                  <c:v>56.505600000000001</c:v>
                </c:pt>
                <c:pt idx="451">
                  <c:v>56.505600000000001</c:v>
                </c:pt>
                <c:pt idx="452">
                  <c:v>56.505600000000001</c:v>
                </c:pt>
                <c:pt idx="453">
                  <c:v>56.505600000000001</c:v>
                </c:pt>
                <c:pt idx="454">
                  <c:v>56.505600000000001</c:v>
                </c:pt>
                <c:pt idx="455">
                  <c:v>56.505600000000001</c:v>
                </c:pt>
                <c:pt idx="456">
                  <c:v>56.505600000000001</c:v>
                </c:pt>
                <c:pt idx="457">
                  <c:v>56.505600000000001</c:v>
                </c:pt>
                <c:pt idx="458">
                  <c:v>56.505600000000001</c:v>
                </c:pt>
                <c:pt idx="459">
                  <c:v>56.505600000000001</c:v>
                </c:pt>
                <c:pt idx="460">
                  <c:v>56.505600000000001</c:v>
                </c:pt>
                <c:pt idx="461">
                  <c:v>56.505600000000001</c:v>
                </c:pt>
                <c:pt idx="462">
                  <c:v>56.505600000000001</c:v>
                </c:pt>
                <c:pt idx="463">
                  <c:v>56.505600000000001</c:v>
                </c:pt>
                <c:pt idx="464">
                  <c:v>56.505600000000001</c:v>
                </c:pt>
                <c:pt idx="465">
                  <c:v>56.505600000000001</c:v>
                </c:pt>
                <c:pt idx="466">
                  <c:v>56.505600000000001</c:v>
                </c:pt>
                <c:pt idx="467">
                  <c:v>56.505600000000001</c:v>
                </c:pt>
                <c:pt idx="468">
                  <c:v>56.505600000000001</c:v>
                </c:pt>
                <c:pt idx="469">
                  <c:v>56.505600000000001</c:v>
                </c:pt>
                <c:pt idx="470">
                  <c:v>56.505600000000001</c:v>
                </c:pt>
                <c:pt idx="471">
                  <c:v>56.505600000000001</c:v>
                </c:pt>
                <c:pt idx="472">
                  <c:v>56.505600000000001</c:v>
                </c:pt>
                <c:pt idx="473">
                  <c:v>56.505600000000001</c:v>
                </c:pt>
                <c:pt idx="474">
                  <c:v>56.505600000000001</c:v>
                </c:pt>
                <c:pt idx="475">
                  <c:v>56.505600000000001</c:v>
                </c:pt>
                <c:pt idx="476">
                  <c:v>56.505600000000001</c:v>
                </c:pt>
                <c:pt idx="477">
                  <c:v>56.505600000000001</c:v>
                </c:pt>
                <c:pt idx="478">
                  <c:v>56.505600000000001</c:v>
                </c:pt>
                <c:pt idx="479">
                  <c:v>56.505600000000001</c:v>
                </c:pt>
                <c:pt idx="480">
                  <c:v>56.505600000000001</c:v>
                </c:pt>
                <c:pt idx="481">
                  <c:v>56.505600000000001</c:v>
                </c:pt>
                <c:pt idx="482">
                  <c:v>56.505600000000001</c:v>
                </c:pt>
                <c:pt idx="483">
                  <c:v>56.505600000000001</c:v>
                </c:pt>
                <c:pt idx="484">
                  <c:v>56.505600000000001</c:v>
                </c:pt>
                <c:pt idx="485">
                  <c:v>56.505600000000001</c:v>
                </c:pt>
                <c:pt idx="486">
                  <c:v>56.505600000000001</c:v>
                </c:pt>
                <c:pt idx="487">
                  <c:v>56.505600000000001</c:v>
                </c:pt>
                <c:pt idx="488">
                  <c:v>56.505600000000001</c:v>
                </c:pt>
                <c:pt idx="489">
                  <c:v>56.505600000000001</c:v>
                </c:pt>
                <c:pt idx="490">
                  <c:v>56.505600000000001</c:v>
                </c:pt>
                <c:pt idx="491">
                  <c:v>56.505600000000001</c:v>
                </c:pt>
                <c:pt idx="492">
                  <c:v>56.505600000000001</c:v>
                </c:pt>
                <c:pt idx="493">
                  <c:v>56.505600000000001</c:v>
                </c:pt>
                <c:pt idx="494">
                  <c:v>56.505600000000001</c:v>
                </c:pt>
                <c:pt idx="495">
                  <c:v>56.505600000000001</c:v>
                </c:pt>
                <c:pt idx="496">
                  <c:v>56.505600000000001</c:v>
                </c:pt>
                <c:pt idx="497">
                  <c:v>56.505600000000001</c:v>
                </c:pt>
                <c:pt idx="498">
                  <c:v>56.505600000000001</c:v>
                </c:pt>
                <c:pt idx="499">
                  <c:v>56.505600000000001</c:v>
                </c:pt>
                <c:pt idx="500">
                  <c:v>56.505600000000001</c:v>
                </c:pt>
                <c:pt idx="501">
                  <c:v>56.505600000000001</c:v>
                </c:pt>
                <c:pt idx="502">
                  <c:v>56.505600000000001</c:v>
                </c:pt>
                <c:pt idx="503">
                  <c:v>56.505600000000001</c:v>
                </c:pt>
                <c:pt idx="504">
                  <c:v>56.505600000000001</c:v>
                </c:pt>
                <c:pt idx="505">
                  <c:v>56.505600000000001</c:v>
                </c:pt>
                <c:pt idx="506">
                  <c:v>56.505600000000001</c:v>
                </c:pt>
                <c:pt idx="507">
                  <c:v>56.505600000000001</c:v>
                </c:pt>
                <c:pt idx="508">
                  <c:v>56.505600000000001</c:v>
                </c:pt>
                <c:pt idx="509">
                  <c:v>56.505600000000001</c:v>
                </c:pt>
                <c:pt idx="510">
                  <c:v>56.505600000000001</c:v>
                </c:pt>
                <c:pt idx="511">
                  <c:v>56.505600000000001</c:v>
                </c:pt>
                <c:pt idx="512">
                  <c:v>76.505600000000001</c:v>
                </c:pt>
                <c:pt idx="513">
                  <c:v>156.50954627600657</c:v>
                </c:pt>
                <c:pt idx="514">
                  <c:v>300.60425690016461</c:v>
                </c:pt>
                <c:pt idx="515">
                  <c:v>429.19319913138736</c:v>
                </c:pt>
                <c:pt idx="516">
                  <c:v>466.70351788462756</c:v>
                </c:pt>
                <c:pt idx="517">
                  <c:v>408.96078776039411</c:v>
                </c:pt>
                <c:pt idx="518">
                  <c:v>267.1392899670692</c:v>
                </c:pt>
                <c:pt idx="519">
                  <c:v>120.07629374207274</c:v>
                </c:pt>
                <c:pt idx="520">
                  <c:v>40.076293742072878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16.505600000000001</c:v>
                </c:pt>
                <c:pt idx="532">
                  <c:v>56.505600000000001</c:v>
                </c:pt>
                <c:pt idx="533">
                  <c:v>64.505600000000001</c:v>
                </c:pt>
                <c:pt idx="534">
                  <c:v>104.50623140416106</c:v>
                </c:pt>
                <c:pt idx="535">
                  <c:v>176.52833054979791</c:v>
                </c:pt>
                <c:pt idx="536">
                  <c:v>216.66723946522973</c:v>
                </c:pt>
                <c:pt idx="537">
                  <c:v>256.93242921287219</c:v>
                </c:pt>
                <c:pt idx="538">
                  <c:v>369.56699039473108</c:v>
                </c:pt>
                <c:pt idx="539">
                  <c:v>483.17328258045143</c:v>
                </c:pt>
                <c:pt idx="540">
                  <c:v>466.08468716706955</c:v>
                </c:pt>
                <c:pt idx="541">
                  <c:v>292.92868935949508</c:v>
                </c:pt>
                <c:pt idx="542">
                  <c:v>121.98060869181036</c:v>
                </c:pt>
                <c:pt idx="543">
                  <c:v>57.980608691810446</c:v>
                </c:pt>
                <c:pt idx="544">
                  <c:v>29.826546076513395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15.916603129051765</c:v>
                </c:pt>
                <c:pt idx="553">
                  <c:v>19.733495922346208</c:v>
                </c:pt>
                <c:pt idx="554">
                  <c:v>19.468306174703699</c:v>
                </c:pt>
                <c:pt idx="555">
                  <c:v>35.297827051219251</c:v>
                </c:pt>
                <c:pt idx="556">
                  <c:v>51.214481701960118</c:v>
                </c:pt>
                <c:pt idx="557">
                  <c:v>67.21448170196021</c:v>
                </c:pt>
                <c:pt idx="558">
                  <c:v>87.297827051219272</c:v>
                </c:pt>
                <c:pt idx="559">
                  <c:v>107.51171521077612</c:v>
                </c:pt>
                <c:pt idx="560">
                  <c:v>167.82441812153789</c:v>
                </c:pt>
                <c:pt idx="561">
                  <c:v>160.80309457117099</c:v>
                </c:pt>
                <c:pt idx="562">
                  <c:v>81.067495063612171</c:v>
                </c:pt>
                <c:pt idx="563">
                  <c:v>61.067495063612178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56.505600000000001</c:v>
                </c:pt>
                <c:pt idx="570">
                  <c:v>56.505600000000001</c:v>
                </c:pt>
                <c:pt idx="571">
                  <c:v>56.505600000000001</c:v>
                </c:pt>
                <c:pt idx="572">
                  <c:v>56.505600000000001</c:v>
                </c:pt>
                <c:pt idx="573">
                  <c:v>56.505600000000001</c:v>
                </c:pt>
                <c:pt idx="574">
                  <c:v>56.505600000000001</c:v>
                </c:pt>
                <c:pt idx="575">
                  <c:v>56.505600000000001</c:v>
                </c:pt>
                <c:pt idx="576">
                  <c:v>56.505600000000001</c:v>
                </c:pt>
                <c:pt idx="577">
                  <c:v>56.505600000000001</c:v>
                </c:pt>
                <c:pt idx="578">
                  <c:v>56.505600000000001</c:v>
                </c:pt>
                <c:pt idx="579">
                  <c:v>56.505600000000001</c:v>
                </c:pt>
                <c:pt idx="580">
                  <c:v>56.505600000000001</c:v>
                </c:pt>
                <c:pt idx="581">
                  <c:v>56.505600000000001</c:v>
                </c:pt>
                <c:pt idx="582">
                  <c:v>56.505600000000001</c:v>
                </c:pt>
                <c:pt idx="583">
                  <c:v>56.505600000000001</c:v>
                </c:pt>
                <c:pt idx="584">
                  <c:v>56.505600000000001</c:v>
                </c:pt>
                <c:pt idx="585">
                  <c:v>56.505600000000001</c:v>
                </c:pt>
                <c:pt idx="586">
                  <c:v>56.505600000000001</c:v>
                </c:pt>
                <c:pt idx="587">
                  <c:v>56.505600000000001</c:v>
                </c:pt>
                <c:pt idx="588">
                  <c:v>56.505600000000001</c:v>
                </c:pt>
                <c:pt idx="589">
                  <c:v>56.505600000000001</c:v>
                </c:pt>
                <c:pt idx="590">
                  <c:v>56.505600000000001</c:v>
                </c:pt>
                <c:pt idx="591">
                  <c:v>56.505600000000001</c:v>
                </c:pt>
                <c:pt idx="592">
                  <c:v>56.505600000000001</c:v>
                </c:pt>
                <c:pt idx="593">
                  <c:v>56.505600000000001</c:v>
                </c:pt>
                <c:pt idx="594">
                  <c:v>56.505600000000001</c:v>
                </c:pt>
                <c:pt idx="595">
                  <c:v>56.505600000000001</c:v>
                </c:pt>
                <c:pt idx="596">
                  <c:v>56.505600000000001</c:v>
                </c:pt>
                <c:pt idx="597">
                  <c:v>56.505600000000001</c:v>
                </c:pt>
                <c:pt idx="598">
                  <c:v>56.505600000000001</c:v>
                </c:pt>
                <c:pt idx="599">
                  <c:v>56.505600000000001</c:v>
                </c:pt>
                <c:pt idx="600">
                  <c:v>56.505600000000001</c:v>
                </c:pt>
                <c:pt idx="601">
                  <c:v>96.505600000000001</c:v>
                </c:pt>
                <c:pt idx="602">
                  <c:v>140.52138510402634</c:v>
                </c:pt>
                <c:pt idx="603">
                  <c:v>208.57521230875616</c:v>
                </c:pt>
                <c:pt idx="604">
                  <c:v>336.86928879676685</c:v>
                </c:pt>
                <c:pt idx="605">
                  <c:v>433.81276446442115</c:v>
                </c:pt>
                <c:pt idx="606">
                  <c:v>487.68850837587115</c:v>
                </c:pt>
                <c:pt idx="607">
                  <c:v>514.69399218248623</c:v>
                </c:pt>
                <c:pt idx="608">
                  <c:v>494.76986389312736</c:v>
                </c:pt>
                <c:pt idx="609">
                  <c:v>443.18969302050243</c:v>
                </c:pt>
                <c:pt idx="610">
                  <c:v>407.62199238005832</c:v>
                </c:pt>
                <c:pt idx="611">
                  <c:v>404.26912700541288</c:v>
                </c:pt>
                <c:pt idx="612">
                  <c:v>389.55666330111592</c:v>
                </c:pt>
                <c:pt idx="613">
                  <c:v>306.49029756454831</c:v>
                </c:pt>
                <c:pt idx="614">
                  <c:v>185.33051133200783</c:v>
                </c:pt>
                <c:pt idx="615">
                  <c:v>101.94297336822976</c:v>
                </c:pt>
                <c:pt idx="616">
                  <c:v>81.636110945957441</c:v>
                </c:pt>
                <c:pt idx="617">
                  <c:v>81.483153287942486</c:v>
                </c:pt>
                <c:pt idx="618">
                  <c:v>69.178185078153433</c:v>
                </c:pt>
                <c:pt idx="619">
                  <c:v>44.572037083541922</c:v>
                </c:pt>
                <c:pt idx="620">
                  <c:v>15.374894794184485</c:v>
                </c:pt>
                <c:pt idx="621">
                  <c:v>5.7618150137327291</c:v>
                </c:pt>
                <c:pt idx="622">
                  <c:v>28.328527568141148</c:v>
                </c:pt>
                <c:pt idx="623">
                  <c:v>63.623722673365009</c:v>
                </c:pt>
                <c:pt idx="624">
                  <c:v>91.483708800651499</c:v>
                </c:pt>
                <c:pt idx="625">
                  <c:v>119.7640522481594</c:v>
                </c:pt>
                <c:pt idx="626">
                  <c:v>136.61265944061537</c:v>
                </c:pt>
                <c:pt idx="627">
                  <c:v>125.4726319079702</c:v>
                </c:pt>
                <c:pt idx="628">
                  <c:v>101.90688011973472</c:v>
                </c:pt>
                <c:pt idx="629">
                  <c:v>89.906880119734836</c:v>
                </c:pt>
                <c:pt idx="630">
                  <c:v>93.906880119734893</c:v>
                </c:pt>
                <c:pt idx="631">
                  <c:v>118.05226092781756</c:v>
                </c:pt>
                <c:pt idx="632">
                  <c:v>154.9311755200041</c:v>
                </c:pt>
                <c:pt idx="633">
                  <c:v>180.42128934009034</c:v>
                </c:pt>
                <c:pt idx="634">
                  <c:v>198.25109859882357</c:v>
                </c:pt>
                <c:pt idx="635">
                  <c:v>204.44333384600196</c:v>
                </c:pt>
                <c:pt idx="636">
                  <c:v>190.53438657637125</c:v>
                </c:pt>
                <c:pt idx="637">
                  <c:v>156.17919441591562</c:v>
                </c:pt>
                <c:pt idx="638">
                  <c:v>116.84595720998821</c:v>
                </c:pt>
                <c:pt idx="639">
                  <c:v>96.845957209988214</c:v>
                </c:pt>
                <c:pt idx="640">
                  <c:v>88.678792958349447</c:v>
                </c:pt>
                <c:pt idx="641">
                  <c:v>88.345411561313171</c:v>
                </c:pt>
                <c:pt idx="642">
                  <c:v>116.17919441591563</c:v>
                </c:pt>
                <c:pt idx="643">
                  <c:v>169.01343716370758</c:v>
                </c:pt>
                <c:pt idx="644">
                  <c:v>187.04782137062244</c:v>
                </c:pt>
                <c:pt idx="645">
                  <c:v>152.6034433724183</c:v>
                </c:pt>
                <c:pt idx="646">
                  <c:v>133.12766667713277</c:v>
                </c:pt>
                <c:pt idx="647">
                  <c:v>137.83105091254652</c:v>
                </c:pt>
                <c:pt idx="648">
                  <c:v>138.53948638124891</c:v>
                </c:pt>
                <c:pt idx="649">
                  <c:v>131.25297308323937</c:v>
                </c:pt>
                <c:pt idx="650">
                  <c:v>111.61161064671751</c:v>
                </c:pt>
                <c:pt idx="651">
                  <c:v>71.43213401393831</c:v>
                </c:pt>
                <c:pt idx="652">
                  <c:v>2.0076862266015922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34.778654979792933</c:v>
                </c:pt>
                <c:pt idx="667">
                  <c:v>138.97202250411559</c:v>
                </c:pt>
                <c:pt idx="668">
                  <c:v>319.59948038916258</c:v>
                </c:pt>
                <c:pt idx="669">
                  <c:v>430.20402255350865</c:v>
                </c:pt>
                <c:pt idx="670">
                  <c:v>425.00177439113708</c:v>
                </c:pt>
                <c:pt idx="671">
                  <c:v>420.88112155665033</c:v>
                </c:pt>
                <c:pt idx="672">
                  <c:v>312.66954652297181</c:v>
                </c:pt>
                <c:pt idx="673">
                  <c:v>234.75318025444872</c:v>
                </c:pt>
                <c:pt idx="674">
                  <c:v>236.96309481813626</c:v>
                </c:pt>
                <c:pt idx="675">
                  <c:v>239.29929021403456</c:v>
                </c:pt>
                <c:pt idx="676">
                  <c:v>173.76176644214343</c:v>
                </c:pt>
                <c:pt idx="677">
                  <c:v>102.14202959813807</c:v>
                </c:pt>
                <c:pt idx="678">
                  <c:v>30.397116879203836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158.1441970092489</c:v>
                </c:pt>
                <c:pt idx="687">
                  <c:v>263.66714384571009</c:v>
                </c:pt>
                <c:pt idx="688">
                  <c:v>249.52220927088541</c:v>
                </c:pt>
                <c:pt idx="689">
                  <c:v>247.09440563190896</c:v>
                </c:pt>
                <c:pt idx="690">
                  <c:v>245.23723350348465</c:v>
                </c:pt>
                <c:pt idx="691">
                  <c:v>170.99774615554225</c:v>
                </c:pt>
                <c:pt idx="692">
                  <c:v>103.57737517538945</c:v>
                </c:pt>
                <c:pt idx="693">
                  <c:v>107.77311046531612</c:v>
                </c:pt>
                <c:pt idx="694">
                  <c:v>136.46812859559583</c:v>
                </c:pt>
                <c:pt idx="695">
                  <c:v>129.38445388432487</c:v>
                </c:pt>
                <c:pt idx="696">
                  <c:v>61.904573061992522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31.600057153598094</c:v>
                </c:pt>
                <c:pt idx="703">
                  <c:v>55.466830875615848</c:v>
                </c:pt>
                <c:pt idx="704">
                  <c:v>59.466830875615763</c:v>
                </c:pt>
                <c:pt idx="705">
                  <c:v>19.400691289745396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74.778654979792861</c:v>
                </c:pt>
                <c:pt idx="711">
                  <c:v>263.25599652554951</c:v>
                </c:pt>
                <c:pt idx="712">
                  <c:v>377.12132226834211</c:v>
                </c:pt>
                <c:pt idx="713">
                  <c:v>251.53328616356669</c:v>
                </c:pt>
                <c:pt idx="714">
                  <c:v>68.007312837477599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98.778654979792918</c:v>
                </c:pt>
                <c:pt idx="720">
                  <c:v>219.17328258045143</c:v>
                </c:pt>
                <c:pt idx="721">
                  <c:v>280.54658663074298</c:v>
                </c:pt>
                <c:pt idx="722">
                  <c:v>245.90805185301483</c:v>
                </c:pt>
                <c:pt idx="723">
                  <c:v>223.20416674461751</c:v>
                </c:pt>
                <c:pt idx="724">
                  <c:v>200.49680891333443</c:v>
                </c:pt>
                <c:pt idx="725">
                  <c:v>229.59781991917174</c:v>
                </c:pt>
                <c:pt idx="726">
                  <c:v>303.67450820487687</c:v>
                </c:pt>
                <c:pt idx="727">
                  <c:v>398.61764085058775</c:v>
                </c:pt>
                <c:pt idx="728">
                  <c:v>391.62199238005837</c:v>
                </c:pt>
                <c:pt idx="729">
                  <c:v>295.05998803699549</c:v>
                </c:pt>
                <c:pt idx="730">
                  <c:v>234.01495951072621</c:v>
                </c:pt>
                <c:pt idx="731">
                  <c:v>151.82266962382229</c:v>
                </c:pt>
                <c:pt idx="732">
                  <c:v>100.21808647968221</c:v>
                </c:pt>
                <c:pt idx="733">
                  <c:v>96.350523502463432</c:v>
                </c:pt>
                <c:pt idx="734">
                  <c:v>100.61634465426677</c:v>
                </c:pt>
                <c:pt idx="735">
                  <c:v>104.8834286143925</c:v>
                </c:pt>
                <c:pt idx="736">
                  <c:v>113.28642232018507</c:v>
                </c:pt>
                <c:pt idx="737">
                  <c:v>125.82816709036892</c:v>
                </c:pt>
                <c:pt idx="738">
                  <c:v>122.65025530806065</c:v>
                </c:pt>
                <c:pt idx="739">
                  <c:v>103.06556139499364</c:v>
                </c:pt>
                <c:pt idx="740">
                  <c:v>139.20462816146565</c:v>
                </c:pt>
                <c:pt idx="741">
                  <c:v>180.89805412141135</c:v>
                </c:pt>
                <c:pt idx="742">
                  <c:v>166.4902975645486</c:v>
                </c:pt>
                <c:pt idx="743">
                  <c:v>127.67228615404062</c:v>
                </c:pt>
                <c:pt idx="744">
                  <c:v>99.821455387089415</c:v>
                </c:pt>
                <c:pt idx="745">
                  <c:v>95.970940322219079</c:v>
                </c:pt>
                <c:pt idx="746">
                  <c:v>95.970940322219079</c:v>
                </c:pt>
                <c:pt idx="747">
                  <c:v>112.12074095942899</c:v>
                </c:pt>
                <c:pt idx="748">
                  <c:v>136.72310052907417</c:v>
                </c:pt>
                <c:pt idx="749">
                  <c:v>153.78938430605336</c:v>
                </c:pt>
                <c:pt idx="750">
                  <c:v>143.02693646171824</c:v>
                </c:pt>
                <c:pt idx="751">
                  <c:v>111.65328938948349</c:v>
                </c:pt>
                <c:pt idx="752">
                  <c:v>91.653289389483774</c:v>
                </c:pt>
                <c:pt idx="753">
                  <c:v>75.496227604421478</c:v>
                </c:pt>
                <c:pt idx="754">
                  <c:v>46.871137484978313</c:v>
                </c:pt>
                <c:pt idx="755">
                  <c:v>25.636110945957782</c:v>
                </c:pt>
                <c:pt idx="756">
                  <c:v>4.2708572987193634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219.09183144367552</c:v>
                </c:pt>
                <c:pt idx="767">
                  <c:v>312.54658663074298</c:v>
                </c:pt>
                <c:pt idx="768">
                  <c:v>318.26416379984892</c:v>
                </c:pt>
                <c:pt idx="769">
                  <c:v>324.42593379625623</c:v>
                </c:pt>
                <c:pt idx="770">
                  <c:v>374.85052577470208</c:v>
                </c:pt>
                <c:pt idx="771">
                  <c:v>458.80706209890388</c:v>
                </c:pt>
                <c:pt idx="772">
                  <c:v>468.17526027618158</c:v>
                </c:pt>
                <c:pt idx="773">
                  <c:v>449.6356434609732</c:v>
                </c:pt>
                <c:pt idx="774">
                  <c:v>391.76405224815926</c:v>
                </c:pt>
                <c:pt idx="775">
                  <c:v>348.12074095942887</c:v>
                </c:pt>
                <c:pt idx="776">
                  <c:v>361.40180536248124</c:v>
                </c:pt>
                <c:pt idx="777">
                  <c:v>318.70560031533131</c:v>
                </c:pt>
                <c:pt idx="778">
                  <c:v>266.53948638124871</c:v>
                </c:pt>
                <c:pt idx="779">
                  <c:v>249.78995500235263</c:v>
                </c:pt>
                <c:pt idx="780">
                  <c:v>232.95376340235185</c:v>
                </c:pt>
                <c:pt idx="781">
                  <c:v>207.43470820217189</c:v>
                </c:pt>
                <c:pt idx="782">
                  <c:v>185.37943301821659</c:v>
                </c:pt>
                <c:pt idx="783">
                  <c:v>166.75952466323946</c:v>
                </c:pt>
                <c:pt idx="784">
                  <c:v>151.7547754721005</c:v>
                </c:pt>
                <c:pt idx="785">
                  <c:v>148.35571438238321</c:v>
                </c:pt>
                <c:pt idx="786">
                  <c:v>165.16138609188755</c:v>
                </c:pt>
                <c:pt idx="787">
                  <c:v>170.58346611362057</c:v>
                </c:pt>
                <c:pt idx="788">
                  <c:v>147.60870862013098</c:v>
                </c:pt>
                <c:pt idx="789">
                  <c:v>127.81470422767471</c:v>
                </c:pt>
                <c:pt idx="790">
                  <c:v>127.81470422767528</c:v>
                </c:pt>
                <c:pt idx="791">
                  <c:v>140.02101553729943</c:v>
                </c:pt>
                <c:pt idx="792">
                  <c:v>148.64184367865488</c:v>
                </c:pt>
                <c:pt idx="793">
                  <c:v>121.26551313873549</c:v>
                </c:pt>
                <c:pt idx="794">
                  <c:v>24.434585262789284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43.560636896985216</c:v>
                </c:pt>
                <c:pt idx="802">
                  <c:v>111.4300940866875</c:v>
                </c:pt>
                <c:pt idx="803">
                  <c:v>220.48327622732501</c:v>
                </c:pt>
                <c:pt idx="804">
                  <c:v>340.04565850398899</c:v>
                </c:pt>
                <c:pt idx="805">
                  <c:v>361.48315328794217</c:v>
                </c:pt>
                <c:pt idx="806">
                  <c:v>270.20921343342866</c:v>
                </c:pt>
                <c:pt idx="807">
                  <c:v>164.34541156131311</c:v>
                </c:pt>
                <c:pt idx="808">
                  <c:v>92.845957209988157</c:v>
                </c:pt>
                <c:pt idx="809">
                  <c:v>32.013292972598734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61.067495063612178</c:v>
                </c:pt>
                <c:pt idx="821">
                  <c:v>237.619973704534</c:v>
                </c:pt>
                <c:pt idx="822">
                  <c:v>335.73454623990256</c:v>
                </c:pt>
                <c:pt idx="823">
                  <c:v>326.21407038036</c:v>
                </c:pt>
                <c:pt idx="824">
                  <c:v>308.79288282514307</c:v>
                </c:pt>
                <c:pt idx="825">
                  <c:v>275.47998108354693</c:v>
                </c:pt>
                <c:pt idx="826">
                  <c:v>245.69557828468399</c:v>
                </c:pt>
                <c:pt idx="827">
                  <c:v>239.95300601149086</c:v>
                </c:pt>
                <c:pt idx="828">
                  <c:v>230.23237503289414</c:v>
                </c:pt>
                <c:pt idx="829">
                  <c:v>252.39177726369738</c:v>
                </c:pt>
                <c:pt idx="830">
                  <c:v>287.56063689698527</c:v>
                </c:pt>
                <c:pt idx="831">
                  <c:v>283.06556139499367</c:v>
                </c:pt>
                <c:pt idx="832">
                  <c:v>238.3439696502243</c:v>
                </c:pt>
                <c:pt idx="833">
                  <c:v>168.42128934009074</c:v>
                </c:pt>
                <c:pt idx="834">
                  <c:v>133.17818507815349</c:v>
                </c:pt>
                <c:pt idx="835">
                  <c:v>137.94297336822942</c:v>
                </c:pt>
                <c:pt idx="836">
                  <c:v>138.87113748497819</c:v>
                </c:pt>
                <c:pt idx="837">
                  <c:v>131.65328938948377</c:v>
                </c:pt>
                <c:pt idx="838">
                  <c:v>140.28469355053721</c:v>
                </c:pt>
                <c:pt idx="839">
                  <c:v>161.40180536248099</c:v>
                </c:pt>
                <c:pt idx="840">
                  <c:v>162.86082252763583</c:v>
                </c:pt>
                <c:pt idx="841">
                  <c:v>160.01329297259883</c:v>
                </c:pt>
                <c:pt idx="842">
                  <c:v>181.34934417738825</c:v>
                </c:pt>
                <c:pt idx="843">
                  <c:v>199.39130523423574</c:v>
                </c:pt>
                <c:pt idx="844">
                  <c:v>185.47872739067873</c:v>
                </c:pt>
                <c:pt idx="845">
                  <c:v>150.89559832808274</c:v>
                </c:pt>
                <c:pt idx="846">
                  <c:v>127.43213401393825</c:v>
                </c:pt>
                <c:pt idx="847">
                  <c:v>123.79140298157797</c:v>
                </c:pt>
                <c:pt idx="848">
                  <c:v>136.15193475753946</c:v>
                </c:pt>
                <c:pt idx="849">
                  <c:v>169.05878898385257</c:v>
                </c:pt>
                <c:pt idx="850">
                  <c:v>206.89617509251846</c:v>
                </c:pt>
                <c:pt idx="851">
                  <c:v>209.5215535941793</c:v>
                </c:pt>
                <c:pt idx="852">
                  <c:v>179.43470820217178</c:v>
                </c:pt>
                <c:pt idx="853">
                  <c:v>164.59775466683226</c:v>
                </c:pt>
                <c:pt idx="854">
                  <c:v>165.77216640639193</c:v>
                </c:pt>
                <c:pt idx="855">
                  <c:v>158.95794342085071</c:v>
                </c:pt>
                <c:pt idx="856">
                  <c:v>139.75477547210033</c:v>
                </c:pt>
                <c:pt idx="857">
                  <c:v>127.95477274011418</c:v>
                </c:pt>
                <c:pt idx="858">
                  <c:v>164.15508571020837</c:v>
                </c:pt>
                <c:pt idx="859">
                  <c:v>214.17557902557971</c:v>
                </c:pt>
                <c:pt idx="860">
                  <c:v>216.84941779660139</c:v>
                </c:pt>
                <c:pt idx="861">
                  <c:v>190.94252259049449</c:v>
                </c:pt>
                <c:pt idx="862">
                  <c:v>208.21353916669506</c:v>
                </c:pt>
                <c:pt idx="863">
                  <c:v>279.22344280243703</c:v>
                </c:pt>
                <c:pt idx="864">
                  <c:v>276.30261572499279</c:v>
                </c:pt>
                <c:pt idx="865">
                  <c:v>207.01891642584545</c:v>
                </c:pt>
                <c:pt idx="866">
                  <c:v>184.16412572295661</c:v>
                </c:pt>
                <c:pt idx="867">
                  <c:v>213.54879504814673</c:v>
                </c:pt>
                <c:pt idx="868">
                  <c:v>248.35222952322451</c:v>
                </c:pt>
                <c:pt idx="869">
                  <c:v>227.68036085613821</c:v>
                </c:pt>
                <c:pt idx="870">
                  <c:v>169.1256449807899</c:v>
                </c:pt>
                <c:pt idx="871">
                  <c:v>132.88397503814696</c:v>
                </c:pt>
                <c:pt idx="872">
                  <c:v>120.1608594226999</c:v>
                </c:pt>
                <c:pt idx="873">
                  <c:v>115.20112509789868</c:v>
                </c:pt>
                <c:pt idx="874">
                  <c:v>106.24644200638554</c:v>
                </c:pt>
                <c:pt idx="875">
                  <c:v>84.82388843153177</c:v>
                </c:pt>
                <c:pt idx="876">
                  <c:v>58.711367959686982</c:v>
                </c:pt>
                <c:pt idx="877">
                  <c:v>35.934452459372721</c:v>
                </c:pt>
                <c:pt idx="878">
                  <c:v>44.752175487663067</c:v>
                </c:pt>
                <c:pt idx="879">
                  <c:v>82.739101171183961</c:v>
                </c:pt>
                <c:pt idx="880">
                  <c:v>117.8526097290644</c:v>
                </c:pt>
                <c:pt idx="881">
                  <c:v>93.852609729064625</c:v>
                </c:pt>
                <c:pt idx="882">
                  <c:v>51.658480269403412</c:v>
                </c:pt>
                <c:pt idx="883">
                  <c:v>89.495921017794842</c:v>
                </c:pt>
                <c:pt idx="884">
                  <c:v>129.49592101779484</c:v>
                </c:pt>
                <c:pt idx="885">
                  <c:v>133.49592101779461</c:v>
                </c:pt>
                <c:pt idx="886">
                  <c:v>145.71075628359355</c:v>
                </c:pt>
                <c:pt idx="887">
                  <c:v>150.35715629347197</c:v>
                </c:pt>
                <c:pt idx="888">
                  <c:v>142.78966814379353</c:v>
                </c:pt>
                <c:pt idx="889">
                  <c:v>127.00639762207555</c:v>
                </c:pt>
                <c:pt idx="890">
                  <c:v>106.5732543675922</c:v>
                </c:pt>
                <c:pt idx="891">
                  <c:v>81.710756283593213</c:v>
                </c:pt>
                <c:pt idx="892">
                  <c:v>52.000913815460549</c:v>
                </c:pt>
                <c:pt idx="893">
                  <c:v>25.682871289192235</c:v>
                </c:pt>
                <c:pt idx="894">
                  <c:v>18.787883210761464</c:v>
                </c:pt>
                <c:pt idx="895">
                  <c:v>32.355714382383283</c:v>
                </c:pt>
                <c:pt idx="896">
                  <c:v>58.363634254259047</c:v>
                </c:pt>
                <c:pt idx="897">
                  <c:v>89.379433018216645</c:v>
                </c:pt>
                <c:pt idx="898">
                  <c:v>108.98796243836343</c:v>
                </c:pt>
                <c:pt idx="899">
                  <c:v>112.98796243836348</c:v>
                </c:pt>
                <c:pt idx="900">
                  <c:v>100.79270070155776</c:v>
                </c:pt>
                <c:pt idx="901">
                  <c:v>80.208809703623473</c:v>
                </c:pt>
                <c:pt idx="902">
                  <c:v>43.049551663929122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43.560636896985216</c:v>
                </c:pt>
                <c:pt idx="909">
                  <c:v>111.4300940866875</c:v>
                </c:pt>
                <c:pt idx="910">
                  <c:v>220.48327622732501</c:v>
                </c:pt>
                <c:pt idx="911">
                  <c:v>340.04565850398899</c:v>
                </c:pt>
                <c:pt idx="912">
                  <c:v>361.48315328794217</c:v>
                </c:pt>
                <c:pt idx="913">
                  <c:v>270.20921343342866</c:v>
                </c:pt>
                <c:pt idx="914">
                  <c:v>204.34541156131311</c:v>
                </c:pt>
                <c:pt idx="915">
                  <c:v>274.53496334080648</c:v>
                </c:pt>
                <c:pt idx="916">
                  <c:v>271.79140298157779</c:v>
                </c:pt>
                <c:pt idx="917">
                  <c:v>197.78995500235274</c:v>
                </c:pt>
                <c:pt idx="918">
                  <c:v>147.82670697487117</c:v>
                </c:pt>
                <c:pt idx="919">
                  <c:v>107.45354711568851</c:v>
                </c:pt>
                <c:pt idx="920">
                  <c:v>131.63996919423963</c:v>
                </c:pt>
                <c:pt idx="921">
                  <c:v>168.38881452924915</c:v>
                </c:pt>
                <c:pt idx="922">
                  <c:v>226.28302701240986</c:v>
                </c:pt>
                <c:pt idx="923">
                  <c:v>253.77216640639205</c:v>
                </c:pt>
                <c:pt idx="924">
                  <c:v>232.95949461139048</c:v>
                </c:pt>
                <c:pt idx="925">
                  <c:v>131.40302871466781</c:v>
                </c:pt>
                <c:pt idx="926">
                  <c:v>25.363593274465217</c:v>
                </c:pt>
                <c:pt idx="927">
                  <c:v>34.561421607709306</c:v>
                </c:pt>
                <c:pt idx="928">
                  <c:v>61.183539877249643</c:v>
                </c:pt>
                <c:pt idx="929">
                  <c:v>71.821127548736442</c:v>
                </c:pt>
                <c:pt idx="930">
                  <c:v>83.049551663929122</c:v>
                </c:pt>
                <c:pt idx="931">
                  <c:v>86.283027012410145</c:v>
                </c:pt>
                <c:pt idx="932">
                  <c:v>85.711448395616088</c:v>
                </c:pt>
                <c:pt idx="933">
                  <c:v>80.953763402351711</c:v>
                </c:pt>
                <c:pt idx="934">
                  <c:v>64.201129642376173</c:v>
                </c:pt>
                <c:pt idx="935">
                  <c:v>34.711015822289596</c:v>
                </c:pt>
                <c:pt idx="936">
                  <c:v>28.6951001870857</c:v>
                </c:pt>
                <c:pt idx="937">
                  <c:v>47.07412785462089</c:v>
                </c:pt>
                <c:pt idx="938">
                  <c:v>62.007686226601308</c:v>
                </c:pt>
                <c:pt idx="939">
                  <c:v>65.127666677132922</c:v>
                </c:pt>
                <c:pt idx="940">
                  <c:v>60.255539679677582</c:v>
                </c:pt>
                <c:pt idx="941">
                  <c:v>67.219405451388752</c:v>
                </c:pt>
                <c:pt idx="942">
                  <c:v>86.705600315331409</c:v>
                </c:pt>
                <c:pt idx="943">
                  <c:v>94.534963340806513</c:v>
                </c:pt>
                <c:pt idx="944">
                  <c:v>98.364642068362357</c:v>
                </c:pt>
                <c:pt idx="945">
                  <c:v>106.36464206836247</c:v>
                </c:pt>
                <c:pt idx="946">
                  <c:v>114.5349633408068</c:v>
                </c:pt>
                <c:pt idx="947">
                  <c:v>142.87655299193662</c:v>
                </c:pt>
                <c:pt idx="948">
                  <c:v>168.25553967967741</c:v>
                </c:pt>
                <c:pt idx="949">
                  <c:v>153.65473130057251</c:v>
                </c:pt>
                <c:pt idx="950">
                  <c:v>118.36190396095259</c:v>
                </c:pt>
                <c:pt idx="951">
                  <c:v>62.184637242736571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18.450373387634315</c:v>
                </c:pt>
                <c:pt idx="960">
                  <c:v>235.17633032180561</c:v>
                </c:pt>
                <c:pt idx="961">
                  <c:v>414.05695395557245</c:v>
                </c:pt>
                <c:pt idx="962">
                  <c:v>519.40289513617279</c:v>
                </c:pt>
                <c:pt idx="963">
                  <c:v>510.26941538763049</c:v>
                </c:pt>
                <c:pt idx="964">
                  <c:v>432.89805412141152</c:v>
                </c:pt>
                <c:pt idx="965">
                  <c:v>326.40563476724185</c:v>
                </c:pt>
                <c:pt idx="966">
                  <c:v>221.72382148461858</c:v>
                </c:pt>
                <c:pt idx="967">
                  <c:v>143.35284422013686</c:v>
                </c:pt>
                <c:pt idx="968">
                  <c:v>99.517482855131533</c:v>
                </c:pt>
                <c:pt idx="969">
                  <c:v>79.352844220136802</c:v>
                </c:pt>
                <c:pt idx="970">
                  <c:v>50.697446700963077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12.505600000000001</c:v>
                </c:pt>
                <c:pt idx="988">
                  <c:v>56.505600000000001</c:v>
                </c:pt>
                <c:pt idx="989">
                  <c:v>56.505600000000001</c:v>
                </c:pt>
                <c:pt idx="990">
                  <c:v>56.505600000000001</c:v>
                </c:pt>
                <c:pt idx="991">
                  <c:v>56.505600000000001</c:v>
                </c:pt>
                <c:pt idx="992">
                  <c:v>56.505600000000001</c:v>
                </c:pt>
                <c:pt idx="993">
                  <c:v>56.505600000000001</c:v>
                </c:pt>
                <c:pt idx="994">
                  <c:v>56.505600000000001</c:v>
                </c:pt>
                <c:pt idx="995">
                  <c:v>56.505600000000001</c:v>
                </c:pt>
                <c:pt idx="996">
                  <c:v>56.505600000000001</c:v>
                </c:pt>
                <c:pt idx="997">
                  <c:v>56.505600000000001</c:v>
                </c:pt>
                <c:pt idx="998">
                  <c:v>56.505600000000001</c:v>
                </c:pt>
                <c:pt idx="999">
                  <c:v>56.505600000000001</c:v>
                </c:pt>
                <c:pt idx="1000">
                  <c:v>56.505600000000001</c:v>
                </c:pt>
                <c:pt idx="1001">
                  <c:v>56.505600000000001</c:v>
                </c:pt>
                <c:pt idx="1002">
                  <c:v>56.505600000000001</c:v>
                </c:pt>
                <c:pt idx="1003">
                  <c:v>56.505600000000001</c:v>
                </c:pt>
                <c:pt idx="1004">
                  <c:v>56.505600000000001</c:v>
                </c:pt>
                <c:pt idx="1005">
                  <c:v>56.505600000000001</c:v>
                </c:pt>
                <c:pt idx="1006">
                  <c:v>56.505600000000001</c:v>
                </c:pt>
                <c:pt idx="1007">
                  <c:v>56.505600000000001</c:v>
                </c:pt>
                <c:pt idx="1008">
                  <c:v>56.505600000000001</c:v>
                </c:pt>
                <c:pt idx="1009">
                  <c:v>56.505600000000001</c:v>
                </c:pt>
                <c:pt idx="1010">
                  <c:v>56.505600000000001</c:v>
                </c:pt>
                <c:pt idx="1011">
                  <c:v>56.505600000000001</c:v>
                </c:pt>
                <c:pt idx="1012">
                  <c:v>56.505600000000001</c:v>
                </c:pt>
                <c:pt idx="1013">
                  <c:v>56.505600000000001</c:v>
                </c:pt>
                <c:pt idx="1014">
                  <c:v>56.505600000000001</c:v>
                </c:pt>
                <c:pt idx="1015">
                  <c:v>56.505600000000001</c:v>
                </c:pt>
                <c:pt idx="1016">
                  <c:v>56.505600000000001</c:v>
                </c:pt>
                <c:pt idx="1017">
                  <c:v>56.505600000000001</c:v>
                </c:pt>
                <c:pt idx="1018">
                  <c:v>56.505600000000001</c:v>
                </c:pt>
                <c:pt idx="1019">
                  <c:v>56.505600000000001</c:v>
                </c:pt>
                <c:pt idx="1020">
                  <c:v>56.505600000000001</c:v>
                </c:pt>
                <c:pt idx="1021">
                  <c:v>56.505600000000001</c:v>
                </c:pt>
                <c:pt idx="1022">
                  <c:v>56.505600000000001</c:v>
                </c:pt>
                <c:pt idx="1023">
                  <c:v>56.505600000000001</c:v>
                </c:pt>
                <c:pt idx="1024">
                  <c:v>56.505600000000001</c:v>
                </c:pt>
                <c:pt idx="1025">
                  <c:v>56.505600000000001</c:v>
                </c:pt>
                <c:pt idx="1026">
                  <c:v>56.505600000000001</c:v>
                </c:pt>
                <c:pt idx="1027">
                  <c:v>88.505600000000001</c:v>
                </c:pt>
                <c:pt idx="1028">
                  <c:v>200.51570246657687</c:v>
                </c:pt>
                <c:pt idx="1029">
                  <c:v>368.71017494818136</c:v>
                </c:pt>
                <c:pt idx="1030">
                  <c:v>497.67306629378811</c:v>
                </c:pt>
                <c:pt idx="1031">
                  <c:v>515.87035277425457</c:v>
                </c:pt>
                <c:pt idx="1032">
                  <c:v>454.81964161053583</c:v>
                </c:pt>
                <c:pt idx="1033">
                  <c:v>393.90341953312162</c:v>
                </c:pt>
                <c:pt idx="1034">
                  <c:v>361.05854612590645</c:v>
                </c:pt>
                <c:pt idx="1035">
                  <c:v>344.36789318502849</c:v>
                </c:pt>
                <c:pt idx="1036">
                  <c:v>311.84235243226624</c:v>
                </c:pt>
                <c:pt idx="1037">
                  <c:v>266.82194866827814</c:v>
                </c:pt>
                <c:pt idx="1038">
                  <c:v>237.38434460487369</c:v>
                </c:pt>
                <c:pt idx="1039">
                  <c:v>239.69149540936348</c:v>
                </c:pt>
                <c:pt idx="1040">
                  <c:v>266.51245134991075</c:v>
                </c:pt>
                <c:pt idx="1041">
                  <c:v>281.90688011973475</c:v>
                </c:pt>
                <c:pt idx="1042">
                  <c:v>273.4831532879424</c:v>
                </c:pt>
                <c:pt idx="1043">
                  <c:v>236.76156154317289</c:v>
                </c:pt>
                <c:pt idx="1044">
                  <c:v>183.02451405638897</c:v>
                </c:pt>
                <c:pt idx="1045">
                  <c:v>136.17919441591562</c:v>
                </c:pt>
                <c:pt idx="1046">
                  <c:v>112.5119444087908</c:v>
                </c:pt>
                <c:pt idx="1047">
                  <c:v>112.6787929583495</c:v>
                </c:pt>
                <c:pt idx="1048">
                  <c:v>117.01343716370769</c:v>
                </c:pt>
                <c:pt idx="1049">
                  <c:v>101.34934417738825</c:v>
                </c:pt>
                <c:pt idx="1050">
                  <c:v>61.013437163707749</c:v>
                </c:pt>
                <c:pt idx="1051">
                  <c:v>3.6824371922068195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6.7786549797928899</c:v>
                </c:pt>
                <c:pt idx="1064">
                  <c:v>90.816697080496425</c:v>
                </c:pt>
                <c:pt idx="1065">
                  <c:v>199.09183144367552</c:v>
                </c:pt>
                <c:pt idx="1066">
                  <c:v>344.34706291584996</c:v>
                </c:pt>
                <c:pt idx="1067">
                  <c:v>374.75665904547077</c:v>
                </c:pt>
                <c:pt idx="1068">
                  <c:v>253.14889156066269</c:v>
                </c:pt>
                <c:pt idx="1069">
                  <c:v>138.05811355257975</c:v>
                </c:pt>
                <c:pt idx="1070">
                  <c:v>138.52977246088665</c:v>
                </c:pt>
                <c:pt idx="1071">
                  <c:v>211.50718610219778</c:v>
                </c:pt>
                <c:pt idx="1072">
                  <c:v>285.59839668360729</c:v>
                </c:pt>
                <c:pt idx="1073">
                  <c:v>332.4681285955956</c:v>
                </c:pt>
                <c:pt idx="1074">
                  <c:v>384.17526027618169</c:v>
                </c:pt>
                <c:pt idx="1075">
                  <c:v>449.13430855709669</c:v>
                </c:pt>
                <c:pt idx="1076">
                  <c:v>479.76405224815915</c:v>
                </c:pt>
                <c:pt idx="1077">
                  <c:v>446.87113748497831</c:v>
                </c:pt>
                <c:pt idx="1078">
                  <c:v>385.34934417738828</c:v>
                </c:pt>
                <c:pt idx="1079">
                  <c:v>330.71738450362562</c:v>
                </c:pt>
                <c:pt idx="1080">
                  <c:v>303.26744073921816</c:v>
                </c:pt>
                <c:pt idx="1081">
                  <c:v>263.62776002441393</c:v>
                </c:pt>
                <c:pt idx="1082">
                  <c:v>190.36363425425893</c:v>
                </c:pt>
                <c:pt idx="1083">
                  <c:v>115.15667788054228</c:v>
                </c:pt>
                <c:pt idx="1084">
                  <c:v>34.166162602889472</c:v>
                </c:pt>
                <c:pt idx="1085">
                  <c:v>0</c:v>
                </c:pt>
                <c:pt idx="1086">
                  <c:v>20.013760457583459</c:v>
                </c:pt>
                <c:pt idx="1087">
                  <c:v>82.71101582228971</c:v>
                </c:pt>
                <c:pt idx="1088">
                  <c:v>114.7110158222896</c:v>
                </c:pt>
                <c:pt idx="1089">
                  <c:v>118.89617509251835</c:v>
                </c:pt>
                <c:pt idx="1090">
                  <c:v>115.08165006482776</c:v>
                </c:pt>
                <c:pt idx="1091">
                  <c:v>111.08165006482798</c:v>
                </c:pt>
                <c:pt idx="1092">
                  <c:v>123.08165006482815</c:v>
                </c:pt>
                <c:pt idx="1093">
                  <c:v>163.6399691942398</c:v>
                </c:pt>
                <c:pt idx="1094">
                  <c:v>217.52155359417941</c:v>
                </c:pt>
                <c:pt idx="1095">
                  <c:v>232.59775466683237</c:v>
                </c:pt>
                <c:pt idx="1096">
                  <c:v>199.15667788054233</c:v>
                </c:pt>
                <c:pt idx="1097">
                  <c:v>156.55665875663837</c:v>
                </c:pt>
                <c:pt idx="1098">
                  <c:v>112.95949461139048</c:v>
                </c:pt>
                <c:pt idx="1099">
                  <c:v>56.155085710208269</c:v>
                </c:pt>
                <c:pt idx="1100">
                  <c:v>0</c:v>
                </c:pt>
                <c:pt idx="1101">
                  <c:v>0</c:v>
                </c:pt>
                <c:pt idx="1102">
                  <c:v>35.267440739218074</c:v>
                </c:pt>
                <c:pt idx="1103">
                  <c:v>106.34164438807312</c:v>
                </c:pt>
                <c:pt idx="1104">
                  <c:v>183.08165006482815</c:v>
                </c:pt>
                <c:pt idx="1105">
                  <c:v>253.7114483956162</c:v>
                </c:pt>
                <c:pt idx="1106">
                  <c:v>265.77216640639193</c:v>
                </c:pt>
                <c:pt idx="1107">
                  <c:v>208.95949461139071</c:v>
                </c:pt>
                <c:pt idx="1108">
                  <c:v>142.17557902558011</c:v>
                </c:pt>
                <c:pt idx="1109">
                  <c:v>81.972109034680315</c:v>
                </c:pt>
                <c:pt idx="1110">
                  <c:v>24.155085710208112</c:v>
                </c:pt>
                <c:pt idx="1111">
                  <c:v>25.183539877249984</c:v>
                </c:pt>
                <c:pt idx="1112">
                  <c:v>87.627760024413718</c:v>
                </c:pt>
                <c:pt idx="1113">
                  <c:v>171.82112754873646</c:v>
                </c:pt>
                <c:pt idx="1114">
                  <c:v>278.36363425425907</c:v>
                </c:pt>
                <c:pt idx="1115">
                  <c:v>339.81470422767489</c:v>
                </c:pt>
                <c:pt idx="1116">
                  <c:v>293.49592101779518</c:v>
                </c:pt>
                <c:pt idx="1117">
                  <c:v>200.53234362830167</c:v>
                </c:pt>
                <c:pt idx="1118">
                  <c:v>129.1910560193204</c:v>
                </c:pt>
                <c:pt idx="1119">
                  <c:v>68.313404235455891</c:v>
                </c:pt>
                <c:pt idx="1120">
                  <c:v>33.710756283593668</c:v>
                </c:pt>
                <c:pt idx="1121">
                  <c:v>51.153569431326687</c:v>
                </c:pt>
                <c:pt idx="1122">
                  <c:v>77.682871289192121</c:v>
                </c:pt>
                <c:pt idx="1123">
                  <c:v>72.641843678655235</c:v>
                </c:pt>
                <c:pt idx="1124">
                  <c:v>22.992616009983152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47.688508375871187</c:v>
                </c:pt>
                <c:pt idx="1140">
                  <c:v>75.733495922346222</c:v>
                </c:pt>
                <c:pt idx="1141">
                  <c:v>91.870352774254542</c:v>
                </c:pt>
                <c:pt idx="1142">
                  <c:v>132.10476156904568</c:v>
                </c:pt>
                <c:pt idx="1143">
                  <c:v>220.75116157892438</c:v>
                </c:pt>
                <c:pt idx="1144">
                  <c:v>306.26416379984903</c:v>
                </c:pt>
                <c:pt idx="1145">
                  <c:v>276.49680891333435</c:v>
                </c:pt>
                <c:pt idx="1146">
                  <c:v>157.90341953312165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58.778654979792918</c:v>
                </c:pt>
                <c:pt idx="1153">
                  <c:v>134.77865497979292</c:v>
                </c:pt>
                <c:pt idx="1154">
                  <c:v>331.55543994892912</c:v>
                </c:pt>
                <c:pt idx="1155">
                  <c:v>510.08468716706949</c:v>
                </c:pt>
                <c:pt idx="1156">
                  <c:v>506.45037338763427</c:v>
                </c:pt>
                <c:pt idx="1157">
                  <c:v>418.52340377955056</c:v>
                </c:pt>
                <c:pt idx="1158">
                  <c:v>410.53913424385166</c:v>
                </c:pt>
                <c:pt idx="1159">
                  <c:v>463.53985519939602</c:v>
                </c:pt>
                <c:pt idx="1160">
                  <c:v>514.23779053985231</c:v>
                </c:pt>
                <c:pt idx="1161">
                  <c:v>510.25109859882377</c:v>
                </c:pt>
                <c:pt idx="1162">
                  <c:v>458.19463649799866</c:v>
                </c:pt>
                <c:pt idx="1163">
                  <c:v>417.24110693535692</c:v>
                </c:pt>
                <c:pt idx="1164">
                  <c:v>404.2088097036235</c:v>
                </c:pt>
                <c:pt idx="1165">
                  <c:v>399.19766451128555</c:v>
                </c:pt>
                <c:pt idx="1166">
                  <c:v>394.35715629347175</c:v>
                </c:pt>
                <c:pt idx="1167">
                  <c:v>321.42888289727193</c:v>
                </c:pt>
                <c:pt idx="1168">
                  <c:v>248.62441935636446</c:v>
                </c:pt>
                <c:pt idx="1169">
                  <c:v>271.64710892636828</c:v>
                </c:pt>
                <c:pt idx="1170">
                  <c:v>292.16085942270036</c:v>
                </c:pt>
                <c:pt idx="1171">
                  <c:v>284.29608312448011</c:v>
                </c:pt>
                <c:pt idx="1172">
                  <c:v>280.27140372247339</c:v>
                </c:pt>
                <c:pt idx="1173">
                  <c:v>272.07166751681478</c:v>
                </c:pt>
                <c:pt idx="1174">
                  <c:v>263.42268725056653</c:v>
                </c:pt>
                <c:pt idx="1175">
                  <c:v>258.563291547647</c:v>
                </c:pt>
                <c:pt idx="1176">
                  <c:v>249.48211513315758</c:v>
                </c:pt>
                <c:pt idx="1177">
                  <c:v>239.89865670855005</c:v>
                </c:pt>
                <c:pt idx="1178">
                  <c:v>238.0681614059298</c:v>
                </c:pt>
                <c:pt idx="1179">
                  <c:v>248.25787103646377</c:v>
                </c:pt>
                <c:pt idx="1180">
                  <c:v>259.02342126187864</c:v>
                </c:pt>
                <c:pt idx="1181">
                  <c:v>261.82054169534604</c:v>
                </c:pt>
                <c:pt idx="1182">
                  <c:v>260.64923233686636</c:v>
                </c:pt>
                <c:pt idx="1183">
                  <c:v>251.22204644211956</c:v>
                </c:pt>
                <c:pt idx="1184">
                  <c:v>241.24080339604768</c:v>
                </c:pt>
                <c:pt idx="1185">
                  <c:v>234.98347888055548</c:v>
                </c:pt>
                <c:pt idx="1186">
                  <c:v>224.44439025819332</c:v>
                </c:pt>
                <c:pt idx="1187">
                  <c:v>205.32472550974228</c:v>
                </c:pt>
                <c:pt idx="1188">
                  <c:v>193.32472550974239</c:v>
                </c:pt>
                <c:pt idx="1189">
                  <c:v>193.32472550974239</c:v>
                </c:pt>
                <c:pt idx="1190">
                  <c:v>193.32472550974239</c:v>
                </c:pt>
                <c:pt idx="1191">
                  <c:v>193.32472550974239</c:v>
                </c:pt>
                <c:pt idx="1192">
                  <c:v>193.32472550974239</c:v>
                </c:pt>
                <c:pt idx="1193">
                  <c:v>193.32472550974239</c:v>
                </c:pt>
                <c:pt idx="1194">
                  <c:v>193.32472550974239</c:v>
                </c:pt>
                <c:pt idx="1195">
                  <c:v>193.32472550974239</c:v>
                </c:pt>
                <c:pt idx="1196">
                  <c:v>197.32472550974273</c:v>
                </c:pt>
                <c:pt idx="1197">
                  <c:v>197.61880199775345</c:v>
                </c:pt>
                <c:pt idx="1198">
                  <c:v>197.61880199775288</c:v>
                </c:pt>
                <c:pt idx="1199">
                  <c:v>213.91319418784434</c:v>
                </c:pt>
                <c:pt idx="1200">
                  <c:v>231.09391996901479</c:v>
                </c:pt>
                <c:pt idx="1201">
                  <c:v>248.57693049228908</c:v>
                </c:pt>
                <c:pt idx="1202">
                  <c:v>262.96616383771573</c:v>
                </c:pt>
                <c:pt idx="1203">
                  <c:v>257.3756021162967</c:v>
                </c:pt>
                <c:pt idx="1204">
                  <c:v>243.19594031261397</c:v>
                </c:pt>
                <c:pt idx="1205">
                  <c:v>228.41581315176927</c:v>
                </c:pt>
                <c:pt idx="1206">
                  <c:v>217.02764378383034</c:v>
                </c:pt>
                <c:pt idx="1207">
                  <c:v>213.33403265298176</c:v>
                </c:pt>
                <c:pt idx="1208">
                  <c:v>213.64073722421358</c:v>
                </c:pt>
                <c:pt idx="1209">
                  <c:v>213.94775749752586</c:v>
                </c:pt>
                <c:pt idx="1210">
                  <c:v>210.25509347291893</c:v>
                </c:pt>
                <c:pt idx="1211">
                  <c:v>206.25509347291859</c:v>
                </c:pt>
                <c:pt idx="1212">
                  <c:v>206.25509347291859</c:v>
                </c:pt>
                <c:pt idx="1213">
                  <c:v>202.25509347291825</c:v>
                </c:pt>
                <c:pt idx="1214">
                  <c:v>201.9477574975254</c:v>
                </c:pt>
                <c:pt idx="1215">
                  <c:v>205.94775749752574</c:v>
                </c:pt>
                <c:pt idx="1216">
                  <c:v>205.94775749752574</c:v>
                </c:pt>
                <c:pt idx="1217">
                  <c:v>201.94775749752597</c:v>
                </c:pt>
                <c:pt idx="1218">
                  <c:v>197.64073722421335</c:v>
                </c:pt>
                <c:pt idx="1219">
                  <c:v>197.33403265298153</c:v>
                </c:pt>
                <c:pt idx="1220">
                  <c:v>197.02764378383091</c:v>
                </c:pt>
                <c:pt idx="1221">
                  <c:v>192.72157061675978</c:v>
                </c:pt>
                <c:pt idx="1222">
                  <c:v>184.11037138885985</c:v>
                </c:pt>
                <c:pt idx="1223">
                  <c:v>179.19594031261363</c:v>
                </c:pt>
                <c:pt idx="1224">
                  <c:v>174.28435055509271</c:v>
                </c:pt>
                <c:pt idx="1225">
                  <c:v>177.0733173741923</c:v>
                </c:pt>
                <c:pt idx="1226">
                  <c:v>184.46969499622458</c:v>
                </c:pt>
                <c:pt idx="1227">
                  <c:v>187.86733542657981</c:v>
                </c:pt>
                <c:pt idx="1228">
                  <c:v>187.56662919487803</c:v>
                </c:pt>
                <c:pt idx="1229">
                  <c:v>186.96616383771607</c:v>
                </c:pt>
                <c:pt idx="1230">
                  <c:v>186.66640471225588</c:v>
                </c:pt>
                <c:pt idx="1231">
                  <c:v>182.06783356757677</c:v>
                </c:pt>
                <c:pt idx="1232">
                  <c:v>185.47052523122039</c:v>
                </c:pt>
                <c:pt idx="1233">
                  <c:v>193.17234461616295</c:v>
                </c:pt>
                <c:pt idx="1234">
                  <c:v>193.17234461616238</c:v>
                </c:pt>
                <c:pt idx="1235">
                  <c:v>192.87447970318533</c:v>
                </c:pt>
                <c:pt idx="1236">
                  <c:v>188.87447970318556</c:v>
                </c:pt>
                <c:pt idx="1237">
                  <c:v>180.27969698347351</c:v>
                </c:pt>
                <c:pt idx="1238">
                  <c:v>167.6861770720833</c:v>
                </c:pt>
                <c:pt idx="1239">
                  <c:v>150.2079020800158</c:v>
                </c:pt>
                <c:pt idx="1240">
                  <c:v>136.44439025819321</c:v>
                </c:pt>
                <c:pt idx="1241">
                  <c:v>130.11072047893936</c:v>
                </c:pt>
                <c:pt idx="1242">
                  <c:v>132.08533378131949</c:v>
                </c:pt>
                <c:pt idx="1243">
                  <c:v>134.07541648564603</c:v>
                </c:pt>
                <c:pt idx="1244">
                  <c:v>132.36494261335184</c:v>
                </c:pt>
                <c:pt idx="1245">
                  <c:v>130.38375420700595</c:v>
                </c:pt>
                <c:pt idx="1246">
                  <c:v>132.6979050969926</c:v>
                </c:pt>
                <c:pt idx="1247">
                  <c:v>127.02342126187872</c:v>
                </c:pt>
                <c:pt idx="1248">
                  <c:v>121.08422123224318</c:v>
                </c:pt>
                <c:pt idx="1249">
                  <c:v>119.16049060455256</c:v>
                </c:pt>
                <c:pt idx="1250">
                  <c:v>117.25222937880832</c:v>
                </c:pt>
                <c:pt idx="1251">
                  <c:v>119.35943755501029</c:v>
                </c:pt>
                <c:pt idx="1252">
                  <c:v>121.74935694432338</c:v>
                </c:pt>
                <c:pt idx="1253">
                  <c:v>120.15064160853569</c:v>
                </c:pt>
                <c:pt idx="1254">
                  <c:v>118.56329154764757</c:v>
                </c:pt>
                <c:pt idx="1255">
                  <c:v>116.98730676165727</c:v>
                </c:pt>
                <c:pt idx="1256">
                  <c:v>115.42268725056641</c:v>
                </c:pt>
                <c:pt idx="1257">
                  <c:v>113.86943301437464</c:v>
                </c:pt>
                <c:pt idx="1258">
                  <c:v>112.32754405308174</c:v>
                </c:pt>
                <c:pt idx="1259">
                  <c:v>110.7970203666884</c:v>
                </c:pt>
                <c:pt idx="1260">
                  <c:v>113.27786195519326</c:v>
                </c:pt>
                <c:pt idx="1261">
                  <c:v>120.02057841949483</c:v>
                </c:pt>
                <c:pt idx="1262">
                  <c:v>127.02043422838608</c:v>
                </c:pt>
                <c:pt idx="1263">
                  <c:v>142.27364095690018</c:v>
                </c:pt>
                <c:pt idx="1264">
                  <c:v>158.27364095689984</c:v>
                </c:pt>
                <c:pt idx="1265">
                  <c:v>170.52225634531456</c:v>
                </c:pt>
                <c:pt idx="1266">
                  <c:v>179.26999672304294</c:v>
                </c:pt>
                <c:pt idx="1267">
                  <c:v>176.02057841949505</c:v>
                </c:pt>
                <c:pt idx="1268">
                  <c:v>172.52254472753231</c:v>
                </c:pt>
                <c:pt idx="1269">
                  <c:v>165.02577384389249</c:v>
                </c:pt>
                <c:pt idx="1270">
                  <c:v>149.02577384389227</c:v>
                </c:pt>
                <c:pt idx="1271">
                  <c:v>136.52254472753265</c:v>
                </c:pt>
                <c:pt idx="1272">
                  <c:v>127.77006881859751</c:v>
                </c:pt>
                <c:pt idx="1273">
                  <c:v>122.77118743581042</c:v>
                </c:pt>
                <c:pt idx="1274">
                  <c:v>125.77735728631183</c:v>
                </c:pt>
                <c:pt idx="1275">
                  <c:v>129.03529954603397</c:v>
                </c:pt>
                <c:pt idx="1276">
                  <c:v>132.29608312448022</c:v>
                </c:pt>
                <c:pt idx="1277">
                  <c:v>143.80485068718042</c:v>
                </c:pt>
                <c:pt idx="1278">
                  <c:v>155.80485068718031</c:v>
                </c:pt>
                <c:pt idx="1279">
                  <c:v>160.0503090547902</c:v>
                </c:pt>
                <c:pt idx="1280">
                  <c:v>164.29608312448011</c:v>
                </c:pt>
                <c:pt idx="1281">
                  <c:v>168.78857837010167</c:v>
                </c:pt>
                <c:pt idx="1282">
                  <c:v>161.28233642404604</c:v>
                </c:pt>
                <c:pt idx="1283">
                  <c:v>157.28233642404626</c:v>
                </c:pt>
                <c:pt idx="1284">
                  <c:v>157.52968900413902</c:v>
                </c:pt>
                <c:pt idx="1285">
                  <c:v>153.52968900413867</c:v>
                </c:pt>
                <c:pt idx="1286">
                  <c:v>145.52968900413856</c:v>
                </c:pt>
                <c:pt idx="1287">
                  <c:v>137.03529954603351</c:v>
                </c:pt>
                <c:pt idx="1288">
                  <c:v>132.54217289625086</c:v>
                </c:pt>
                <c:pt idx="1289">
                  <c:v>123.80485068718042</c:v>
                </c:pt>
                <c:pt idx="1290">
                  <c:v>118.82617423754755</c:v>
                </c:pt>
                <c:pt idx="1291">
                  <c:v>121.85254902120272</c:v>
                </c:pt>
                <c:pt idx="1292">
                  <c:v>121.12564498078979</c:v>
                </c:pt>
                <c:pt idx="1293">
                  <c:v>112.16085942270036</c:v>
                </c:pt>
                <c:pt idx="1294">
                  <c:v>106.9619807718995</c:v>
                </c:pt>
                <c:pt idx="1295">
                  <c:v>105.77099467311217</c:v>
                </c:pt>
                <c:pt idx="1296">
                  <c:v>112.58790112633812</c:v>
                </c:pt>
                <c:pt idx="1297">
                  <c:v>127.88183342323958</c:v>
                </c:pt>
                <c:pt idx="1298">
                  <c:v>143.64710892636816</c:v>
                </c:pt>
                <c:pt idx="1299">
                  <c:v>155.8818334232397</c:v>
                </c:pt>
                <c:pt idx="1300">
                  <c:v>164.35222952322474</c:v>
                </c:pt>
                <c:pt idx="1301">
                  <c:v>165.0601914388061</c:v>
                </c:pt>
                <c:pt idx="1302">
                  <c:v>161.53374455959593</c:v>
                </c:pt>
                <c:pt idx="1303">
                  <c:v>162.00856048870881</c:v>
                </c:pt>
                <c:pt idx="1304">
                  <c:v>166.48463922614297</c:v>
                </c:pt>
                <c:pt idx="1305">
                  <c:v>163.2011250978988</c:v>
                </c:pt>
                <c:pt idx="1306">
                  <c:v>155.44058512597826</c:v>
                </c:pt>
                <c:pt idx="1307">
                  <c:v>151.68036085613798</c:v>
                </c:pt>
                <c:pt idx="1308">
                  <c:v>147.68036085613821</c:v>
                </c:pt>
                <c:pt idx="1309">
                  <c:v>143.68036085613844</c:v>
                </c:pt>
                <c:pt idx="1310">
                  <c:v>143.44058512597837</c:v>
                </c:pt>
                <c:pt idx="1311">
                  <c:v>143.4405851259778</c:v>
                </c:pt>
                <c:pt idx="1312">
                  <c:v>139.20112509789845</c:v>
                </c:pt>
                <c:pt idx="1313">
                  <c:v>134.96198077189962</c:v>
                </c:pt>
                <c:pt idx="1314">
                  <c:v>126.48463922614297</c:v>
                </c:pt>
                <c:pt idx="1315">
                  <c:v>125.77099467311217</c:v>
                </c:pt>
                <c:pt idx="1316">
                  <c:v>125.29681014816094</c:v>
                </c:pt>
                <c:pt idx="1317">
                  <c:v>108.58790112633778</c:v>
                </c:pt>
                <c:pt idx="1318">
                  <c:v>103.17860703886637</c:v>
                </c:pt>
                <c:pt idx="1319">
                  <c:v>110.24539168882933</c:v>
                </c:pt>
                <c:pt idx="1320">
                  <c:v>133.3172275720803</c:v>
                </c:pt>
                <c:pt idx="1321">
                  <c:v>169.78067822629384</c:v>
                </c:pt>
                <c:pt idx="1322">
                  <c:v>198.94482964823652</c:v>
                </c:pt>
                <c:pt idx="1323">
                  <c:v>229.06019143880587</c:v>
                </c:pt>
                <c:pt idx="1324">
                  <c:v>259.92045228837873</c:v>
                </c:pt>
                <c:pt idx="1325">
                  <c:v>275.80485068718087</c:v>
                </c:pt>
                <c:pt idx="1326">
                  <c:v>259.51987491977934</c:v>
                </c:pt>
                <c:pt idx="1327">
                  <c:v>222.28937142120066</c:v>
                </c:pt>
                <c:pt idx="1328">
                  <c:v>187.56086155052265</c:v>
                </c:pt>
                <c:pt idx="1329">
                  <c:v>168.07166751681501</c:v>
                </c:pt>
                <c:pt idx="1330">
                  <c:v>160.0716675168149</c:v>
                </c:pt>
                <c:pt idx="1331">
                  <c:v>160.0716675168149</c:v>
                </c:pt>
                <c:pt idx="1332">
                  <c:v>160.0716675168149</c:v>
                </c:pt>
                <c:pt idx="1333">
                  <c:v>156.07166751681513</c:v>
                </c:pt>
                <c:pt idx="1334">
                  <c:v>143.81610668262823</c:v>
                </c:pt>
                <c:pt idx="1335">
                  <c:v>135.05131839255193</c:v>
                </c:pt>
                <c:pt idx="1336">
                  <c:v>134.28937142120111</c:v>
                </c:pt>
                <c:pt idx="1337">
                  <c:v>141.53026576857451</c:v>
                </c:pt>
                <c:pt idx="1338">
                  <c:v>149.27786195519292</c:v>
                </c:pt>
                <c:pt idx="1339">
                  <c:v>153.02577384389204</c:v>
                </c:pt>
                <c:pt idx="1340">
                  <c:v>157.02577384389238</c:v>
                </c:pt>
                <c:pt idx="1341">
                  <c:v>161.02577384389272</c:v>
                </c:pt>
                <c:pt idx="1342">
                  <c:v>165.27786195519315</c:v>
                </c:pt>
                <c:pt idx="1343">
                  <c:v>177.53026576857417</c:v>
                </c:pt>
                <c:pt idx="1344">
                  <c:v>190.54303804290407</c:v>
                </c:pt>
                <c:pt idx="1345">
                  <c:v>191.56086155052242</c:v>
                </c:pt>
                <c:pt idx="1346">
                  <c:v>188.58373629142949</c:v>
                </c:pt>
                <c:pt idx="1347">
                  <c:v>177.35420721895466</c:v>
                </c:pt>
                <c:pt idx="1348">
                  <c:v>165.61166226562437</c:v>
                </c:pt>
                <c:pt idx="1349">
                  <c:v>153.61166226562506</c:v>
                </c:pt>
                <c:pt idx="1350">
                  <c:v>125.09706787436627</c:v>
                </c:pt>
                <c:pt idx="1351">
                  <c:v>87.30593212049672</c:v>
                </c:pt>
                <c:pt idx="1352">
                  <c:v>56.522544727532647</c:v>
                </c:pt>
                <c:pt idx="1353">
                  <c:v>41.035299546033855</c:v>
                </c:pt>
                <c:pt idx="1354">
                  <c:v>33.609931972317725</c:v>
                </c:pt>
                <c:pt idx="1355">
                  <c:v>26.008560488708596</c:v>
                </c:pt>
                <c:pt idx="1356">
                  <c:v>14.478221973217558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41.711448395616031</c:v>
                </c:pt>
                <c:pt idx="1364">
                  <c:v>120.95376340235171</c:v>
                </c:pt>
                <c:pt idx="1365">
                  <c:v>194.09218510473153</c:v>
                </c:pt>
                <c:pt idx="1366">
                  <c:v>204.79270070155781</c:v>
                </c:pt>
                <c:pt idx="1367">
                  <c:v>154.36363425425927</c:v>
                </c:pt>
                <c:pt idx="1368">
                  <c:v>90.561421607708965</c:v>
                </c:pt>
                <c:pt idx="1369">
                  <c:v>8.9879624383634251</c:v>
                </c:pt>
                <c:pt idx="1370">
                  <c:v>0</c:v>
                </c:pt>
                <c:pt idx="1371">
                  <c:v>22.341644388073064</c:v>
                </c:pt>
                <c:pt idx="1372">
                  <c:v>85.241106935356726</c:v>
                </c:pt>
                <c:pt idx="1373">
                  <c:v>109.24110693535678</c:v>
                </c:pt>
                <c:pt idx="1374">
                  <c:v>89.241106935356783</c:v>
                </c:pt>
                <c:pt idx="1375">
                  <c:v>44.332674198641158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56.270080179790696</c:v>
                </c:pt>
                <c:pt idx="1384">
                  <c:v>294.05695395557228</c:v>
                </c:pt>
                <c:pt idx="1385">
                  <c:v>325.59155444915041</c:v>
                </c:pt>
                <c:pt idx="1386">
                  <c:v>228.51100943882207</c:v>
                </c:pt>
                <c:pt idx="1387">
                  <c:v>157.76639876203672</c:v>
                </c:pt>
                <c:pt idx="1388">
                  <c:v>186.82194866827786</c:v>
                </c:pt>
                <c:pt idx="1389">
                  <c:v>277.00976408632869</c:v>
                </c:pt>
                <c:pt idx="1390">
                  <c:v>369.01744414757616</c:v>
                </c:pt>
                <c:pt idx="1391">
                  <c:v>398.63694118095316</c:v>
                </c:pt>
                <c:pt idx="1392">
                  <c:v>348.28469355053704</c:v>
                </c:pt>
                <c:pt idx="1393">
                  <c:v>264.51194440879067</c:v>
                </c:pt>
                <c:pt idx="1394">
                  <c:v>187.04782137062244</c:v>
                </c:pt>
                <c:pt idx="1395">
                  <c:v>128.08206138642822</c:v>
                </c:pt>
                <c:pt idx="1396">
                  <c:v>96.082061386428336</c:v>
                </c:pt>
                <c:pt idx="1397">
                  <c:v>71.736051906170928</c:v>
                </c:pt>
                <c:pt idx="1398">
                  <c:v>42.70560031533136</c:v>
                </c:pt>
                <c:pt idx="1399">
                  <c:v>21.181232819507727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55.927859124499662</c:v>
                </c:pt>
                <c:pt idx="1410">
                  <c:v>92.270080179790781</c:v>
                </c:pt>
                <c:pt idx="1411">
                  <c:v>72.443084919919329</c:v>
                </c:pt>
                <c:pt idx="1412">
                  <c:v>52.356424698814862</c:v>
                </c:pt>
                <c:pt idx="1413">
                  <c:v>40.098338247984188</c:v>
                </c:pt>
                <c:pt idx="1414">
                  <c:v>55.758642809337289</c:v>
                </c:pt>
                <c:pt idx="1415">
                  <c:v>127.84309311587825</c:v>
                </c:pt>
                <c:pt idx="1416">
                  <c:v>241.05854612590645</c:v>
                </c:pt>
                <c:pt idx="1417">
                  <c:v>335.77311046531594</c:v>
                </c:pt>
                <c:pt idx="1418">
                  <c:v>367.62199238005832</c:v>
                </c:pt>
                <c:pt idx="1419">
                  <c:v>323.78168299307958</c:v>
                </c:pt>
                <c:pt idx="1420">
                  <c:v>214.91107986630152</c:v>
                </c:pt>
                <c:pt idx="1421">
                  <c:v>83.954159540361871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47.076617035948587</c:v>
                </c:pt>
                <c:pt idx="1426">
                  <c:v>155.40289513617284</c:v>
                </c:pt>
                <c:pt idx="1427">
                  <c:v>273.3054737244675</c:v>
                </c:pt>
                <c:pt idx="1428">
                  <c:v>301.13430855709657</c:v>
                </c:pt>
                <c:pt idx="1429">
                  <c:v>204.08596515898179</c:v>
                </c:pt>
                <c:pt idx="1430">
                  <c:v>89.017444147576171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26.264163799848909</c:v>
                </c:pt>
                <c:pt idx="1438">
                  <c:v>142.6316410215822</c:v>
                </c:pt>
                <c:pt idx="1439">
                  <c:v>155.53328616356674</c:v>
                </c:pt>
                <c:pt idx="1440">
                  <c:v>104.14559034874843</c:v>
                </c:pt>
                <c:pt idx="1441">
                  <c:v>40.215202657504534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61.619973704534068</c:v>
                </c:pt>
                <c:pt idx="1446">
                  <c:v>81.791873487380911</c:v>
                </c:pt>
                <c:pt idx="1447">
                  <c:v>45.908051853014683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8.5056000000000012</c:v>
                </c:pt>
                <c:pt idx="1454">
                  <c:v>56.505600000000001</c:v>
                </c:pt>
                <c:pt idx="1455">
                  <c:v>56.505600000000001</c:v>
                </c:pt>
                <c:pt idx="1456">
                  <c:v>56.505600000000001</c:v>
                </c:pt>
                <c:pt idx="1457">
                  <c:v>56.505600000000001</c:v>
                </c:pt>
                <c:pt idx="1458">
                  <c:v>56.505600000000001</c:v>
                </c:pt>
                <c:pt idx="1459">
                  <c:v>56.505600000000001</c:v>
                </c:pt>
                <c:pt idx="1460">
                  <c:v>56.505600000000001</c:v>
                </c:pt>
                <c:pt idx="1461">
                  <c:v>56.505600000000001</c:v>
                </c:pt>
                <c:pt idx="1462">
                  <c:v>56.505600000000001</c:v>
                </c:pt>
                <c:pt idx="1463">
                  <c:v>56.505600000000001</c:v>
                </c:pt>
                <c:pt idx="1464">
                  <c:v>56.505600000000001</c:v>
                </c:pt>
                <c:pt idx="1465">
                  <c:v>56.505600000000001</c:v>
                </c:pt>
                <c:pt idx="1466">
                  <c:v>56.505600000000001</c:v>
                </c:pt>
                <c:pt idx="1467">
                  <c:v>56.505600000000001</c:v>
                </c:pt>
                <c:pt idx="1468">
                  <c:v>56.505600000000001</c:v>
                </c:pt>
                <c:pt idx="1469">
                  <c:v>56.505600000000001</c:v>
                </c:pt>
                <c:pt idx="1470">
                  <c:v>56.505600000000001</c:v>
                </c:pt>
                <c:pt idx="1471">
                  <c:v>56.505600000000001</c:v>
                </c:pt>
                <c:pt idx="1472">
                  <c:v>56.505600000000001</c:v>
                </c:pt>
                <c:pt idx="1473">
                  <c:v>56.505600000000001</c:v>
                </c:pt>
                <c:pt idx="1474">
                  <c:v>56.505600000000001</c:v>
                </c:pt>
                <c:pt idx="1475">
                  <c:v>56.505600000000001</c:v>
                </c:pt>
                <c:pt idx="1476">
                  <c:v>56.505600000000001</c:v>
                </c:pt>
                <c:pt idx="1477">
                  <c:v>56.505600000000001</c:v>
                </c:pt>
                <c:pt idx="1478">
                  <c:v>56.505600000000001</c:v>
                </c:pt>
                <c:pt idx="1479">
                  <c:v>144.50560000000002</c:v>
                </c:pt>
                <c:pt idx="1480">
                  <c:v>232.58199990348749</c:v>
                </c:pt>
                <c:pt idx="1481">
                  <c:v>220.81119961394995</c:v>
                </c:pt>
                <c:pt idx="1482">
                  <c:v>197.13211077880544</c:v>
                </c:pt>
                <c:pt idx="1483">
                  <c:v>173.49074834228384</c:v>
                </c:pt>
                <c:pt idx="1484">
                  <c:v>157.8416512047894</c:v>
                </c:pt>
                <c:pt idx="1485">
                  <c:v>150.21291685148893</c:v>
                </c:pt>
                <c:pt idx="1486">
                  <c:v>158.59318000748343</c:v>
                </c:pt>
                <c:pt idx="1487">
                  <c:v>187.13239916102316</c:v>
                </c:pt>
                <c:pt idx="1488">
                  <c:v>223.91660312905174</c:v>
                </c:pt>
                <c:pt idx="1489">
                  <c:v>265.06749506361223</c:v>
                </c:pt>
                <c:pt idx="1490">
                  <c:v>306.69399218248628</c:v>
                </c:pt>
                <c:pt idx="1491">
                  <c:v>340.92868935949508</c:v>
                </c:pt>
                <c:pt idx="1492">
                  <c:v>363.75864280933718</c:v>
                </c:pt>
                <c:pt idx="1493">
                  <c:v>367.18969302050266</c:v>
                </c:pt>
                <c:pt idx="1494">
                  <c:v>354.86067681286806</c:v>
                </c:pt>
                <c:pt idx="1495">
                  <c:v>338.70340253704023</c:v>
                </c:pt>
                <c:pt idx="1496">
                  <c:v>314.52513407285721</c:v>
                </c:pt>
                <c:pt idx="1497">
                  <c:v>290.10093368794412</c:v>
                </c:pt>
                <c:pt idx="1498">
                  <c:v>265.47263190797048</c:v>
                </c:pt>
                <c:pt idx="1499">
                  <c:v>236.42128934009028</c:v>
                </c:pt>
                <c:pt idx="1500">
                  <c:v>206.87113748497831</c:v>
                </c:pt>
                <c:pt idx="1501">
                  <c:v>176.76156154317289</c:v>
                </c:pt>
                <c:pt idx="1502">
                  <c:v>162.04710041507803</c:v>
                </c:pt>
                <c:pt idx="1503">
                  <c:v>155.35284422013703</c:v>
                </c:pt>
                <c:pt idx="1504">
                  <c:v>152.34541156131294</c:v>
                </c:pt>
                <c:pt idx="1505">
                  <c:v>153.51777123734917</c:v>
                </c:pt>
                <c:pt idx="1506">
                  <c:v>146.53496334080668</c:v>
                </c:pt>
                <c:pt idx="1507">
                  <c:v>143.39130523423555</c:v>
                </c:pt>
                <c:pt idx="1508">
                  <c:v>148.2555396796777</c:v>
                </c:pt>
                <c:pt idx="1509">
                  <c:v>157.30303918286543</c:v>
                </c:pt>
                <c:pt idx="1510">
                  <c:v>170.53948638124879</c:v>
                </c:pt>
                <c:pt idx="1511">
                  <c:v>196.15193475753946</c:v>
                </c:pt>
                <c:pt idx="1512">
                  <c:v>230.5261722541411</c:v>
                </c:pt>
                <c:pt idx="1513">
                  <c:v>265.71144839561612</c:v>
                </c:pt>
                <c:pt idx="1514">
                  <c:v>297.7721664063921</c:v>
                </c:pt>
                <c:pt idx="1515">
                  <c:v>314.58346611362037</c:v>
                </c:pt>
                <c:pt idx="1516">
                  <c:v>307.57661021923218</c:v>
                </c:pt>
                <c:pt idx="1517">
                  <c:v>276.09478054469179</c:v>
                </c:pt>
                <c:pt idx="1518">
                  <c:v>243.40728462461894</c:v>
                </c:pt>
                <c:pt idx="1519">
                  <c:v>218.1084316256061</c:v>
                </c:pt>
                <c:pt idx="1520">
                  <c:v>199.93445245937306</c:v>
                </c:pt>
                <c:pt idx="1521">
                  <c:v>185.54879504814662</c:v>
                </c:pt>
                <c:pt idx="1522">
                  <c:v>170.47822197321722</c:v>
                </c:pt>
                <c:pt idx="1523">
                  <c:v>151.17860703886649</c:v>
                </c:pt>
                <c:pt idx="1524">
                  <c:v>122.94482964823629</c:v>
                </c:pt>
                <c:pt idx="1525">
                  <c:v>82.012877106521188</c:v>
                </c:pt>
                <c:pt idx="1526">
                  <c:v>27.476053038448242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35.049551663929009</c:v>
                </c:pt>
                <c:pt idx="1533">
                  <c:v>77.711448395616259</c:v>
                </c:pt>
                <c:pt idx="1534">
                  <c:v>121.33197449482282</c:v>
                </c:pt>
                <c:pt idx="1535">
                  <c:v>170.09218510473147</c:v>
                </c:pt>
                <c:pt idx="1536">
                  <c:v>228.01481077513984</c:v>
                </c:pt>
                <c:pt idx="1537">
                  <c:v>287.55509390616703</c:v>
                </c:pt>
                <c:pt idx="1538">
                  <c:v>332.43458526278937</c:v>
                </c:pt>
                <c:pt idx="1539">
                  <c:v>370.35715629347192</c:v>
                </c:pt>
                <c:pt idx="1540">
                  <c:v>397.42888289727216</c:v>
                </c:pt>
                <c:pt idx="1541">
                  <c:v>417.06019143880656</c:v>
                </c:pt>
                <c:pt idx="1542">
                  <c:v>429.52968900413833</c:v>
                </c:pt>
                <c:pt idx="1543">
                  <c:v>422.12751946520535</c:v>
                </c:pt>
                <c:pt idx="1544">
                  <c:v>394.28478767289732</c:v>
                </c:pt>
                <c:pt idx="1545">
                  <c:v>341.08422123224261</c:v>
                </c:pt>
                <c:pt idx="1546">
                  <c:v>285.53940899263671</c:v>
                </c:pt>
                <c:pt idx="1547">
                  <c:v>248.3649426133515</c:v>
                </c:pt>
                <c:pt idx="1548">
                  <c:v>226.07541648564592</c:v>
                </c:pt>
                <c:pt idx="1549">
                  <c:v>223.22204644211945</c:v>
                </c:pt>
                <c:pt idx="1550">
                  <c:v>228.66243718452273</c:v>
                </c:pt>
                <c:pt idx="1551">
                  <c:v>238.11072047893947</c:v>
                </c:pt>
                <c:pt idx="1552">
                  <c:v>248.15157657850511</c:v>
                </c:pt>
                <c:pt idx="1553">
                  <c:v>254.20790208001614</c:v>
                </c:pt>
                <c:pt idx="1554">
                  <c:v>256.57693049228919</c:v>
                </c:pt>
                <c:pt idx="1555">
                  <c:v>258.66640471225577</c:v>
                </c:pt>
                <c:pt idx="1556">
                  <c:v>269.07331737419162</c:v>
                </c:pt>
                <c:pt idx="1557">
                  <c:v>283.80524532803065</c:v>
                </c:pt>
                <c:pt idx="1558">
                  <c:v>299.17899561158072</c:v>
                </c:pt>
                <c:pt idx="1559">
                  <c:v>318.90301735347447</c:v>
                </c:pt>
                <c:pt idx="1560">
                  <c:v>339.62197420214835</c:v>
                </c:pt>
                <c:pt idx="1561">
                  <c:v>348.73382229003801</c:v>
                </c:pt>
                <c:pt idx="1562">
                  <c:v>353.92649011054323</c:v>
                </c:pt>
                <c:pt idx="1563">
                  <c:v>359.19997766366288</c:v>
                </c:pt>
                <c:pt idx="1564">
                  <c:v>368.55428494939702</c:v>
                </c:pt>
                <c:pt idx="1565">
                  <c:v>378.33179087407797</c:v>
                </c:pt>
                <c:pt idx="1566">
                  <c:v>384.20053470003086</c:v>
                </c:pt>
                <c:pt idx="1567">
                  <c:v>394.16051642725569</c:v>
                </c:pt>
                <c:pt idx="1568">
                  <c:v>396.57053147027136</c:v>
                </c:pt>
                <c:pt idx="1569">
                  <c:v>390.35419358552235</c:v>
                </c:pt>
                <c:pt idx="1570">
                  <c:v>387.84977755229295</c:v>
                </c:pt>
                <c:pt idx="1571">
                  <c:v>385.04307677695863</c:v>
                </c:pt>
                <c:pt idx="1572">
                  <c:v>381.92083177213772</c:v>
                </c:pt>
                <c:pt idx="1573">
                  <c:v>378.4707301566898</c:v>
                </c:pt>
                <c:pt idx="1574">
                  <c:v>366.6814066557157</c:v>
                </c:pt>
                <c:pt idx="1575">
                  <c:v>349.76771019494623</c:v>
                </c:pt>
                <c:pt idx="1576">
                  <c:v>336.09569733675056</c:v>
                </c:pt>
                <c:pt idx="1577">
                  <c:v>317.65400280623084</c:v>
                </c:pt>
                <c:pt idx="1578">
                  <c:v>298.04436842880227</c:v>
                </c:pt>
                <c:pt idx="1579">
                  <c:v>281.65400280623061</c:v>
                </c:pt>
                <c:pt idx="1580">
                  <c:v>272.48480015100006</c:v>
                </c:pt>
                <c:pt idx="1581">
                  <c:v>263.31843881449379</c:v>
                </c:pt>
                <c:pt idx="1582">
                  <c:v>257.38081729526016</c:v>
                </c:pt>
                <c:pt idx="1583">
                  <c:v>251.83640271732327</c:v>
                </c:pt>
                <c:pt idx="1584">
                  <c:v>237.52925191283362</c:v>
                </c:pt>
                <c:pt idx="1585">
                  <c:v>226.85194041892606</c:v>
                </c:pt>
                <c:pt idx="1586">
                  <c:v>215.81109797929184</c:v>
                </c:pt>
                <c:pt idx="1587">
                  <c:v>204.41430144386368</c:v>
                </c:pt>
                <c:pt idx="1588">
                  <c:v>196.67007476881611</c:v>
                </c:pt>
                <c:pt idx="1589">
                  <c:v>196.95741830182135</c:v>
                </c:pt>
                <c:pt idx="1590">
                  <c:v>205.64302000941069</c:v>
                </c:pt>
                <c:pt idx="1591">
                  <c:v>215.08283398737854</c:v>
                </c:pt>
                <c:pt idx="1592">
                  <c:v>224.90070120677728</c:v>
                </c:pt>
                <c:pt idx="1593">
                  <c:v>231.45226006131986</c:v>
                </c:pt>
                <c:pt idx="1594">
                  <c:v>238.00887014915196</c:v>
                </c:pt>
                <c:pt idx="1595">
                  <c:v>245.28906940555106</c:v>
                </c:pt>
                <c:pt idx="1596">
                  <c:v>236.57053147027136</c:v>
                </c:pt>
                <c:pt idx="1597">
                  <c:v>227.13724402468017</c:v>
                </c:pt>
                <c:pt idx="1598">
                  <c:v>213.70900781237714</c:v>
                </c:pt>
                <c:pt idx="1599">
                  <c:v>195.22174897094652</c:v>
                </c:pt>
                <c:pt idx="1600">
                  <c:v>184.39810956271475</c:v>
                </c:pt>
                <c:pt idx="1601">
                  <c:v>173.24566643761432</c:v>
                </c:pt>
                <c:pt idx="1602">
                  <c:v>165.77294355181982</c:v>
                </c:pt>
                <c:pt idx="1603">
                  <c:v>170.33179087407785</c:v>
                </c:pt>
                <c:pt idx="1604">
                  <c:v>183.60159928168184</c:v>
                </c:pt>
                <c:pt idx="1605">
                  <c:v>193.56721507476703</c:v>
                </c:pt>
                <c:pt idx="1606">
                  <c:v>207.8805767095534</c:v>
                </c:pt>
                <c:pt idx="1607">
                  <c:v>219.20813127803126</c:v>
                </c:pt>
                <c:pt idx="1608">
                  <c:v>226.53694865483084</c:v>
                </c:pt>
                <c:pt idx="1609">
                  <c:v>234.53694865483095</c:v>
                </c:pt>
                <c:pt idx="1610">
                  <c:v>242.53694865483106</c:v>
                </c:pt>
                <c:pt idx="1611">
                  <c:v>247.20813127803081</c:v>
                </c:pt>
                <c:pt idx="1612">
                  <c:v>251.54419614275133</c:v>
                </c:pt>
                <c:pt idx="1613">
                  <c:v>264.55428494939724</c:v>
                </c:pt>
                <c:pt idx="1614">
                  <c:v>277.90548985405184</c:v>
                </c:pt>
                <c:pt idx="1615">
                  <c:v>291.94176827344955</c:v>
                </c:pt>
                <c:pt idx="1616">
                  <c:v>306.33179087407808</c:v>
                </c:pt>
                <c:pt idx="1617">
                  <c:v>325.42740762468327</c:v>
                </c:pt>
                <c:pt idx="1618">
                  <c:v>341.24566643761443</c:v>
                </c:pt>
                <c:pt idx="1619">
                  <c:v>353.45460657519777</c:v>
                </c:pt>
                <c:pt idx="1620">
                  <c:v>354.06559331233149</c:v>
                </c:pt>
                <c:pt idx="1621">
                  <c:v>346.00887014915151</c:v>
                </c:pt>
                <c:pt idx="1622">
                  <c:v>337.62681599198925</c:v>
                </c:pt>
                <c:pt idx="1623">
                  <c:v>324.54390321605672</c:v>
                </c:pt>
                <c:pt idx="1624">
                  <c:v>302.74497812148917</c:v>
                </c:pt>
                <c:pt idx="1625">
                  <c:v>275.48119537327756</c:v>
                </c:pt>
                <c:pt idx="1626">
                  <c:v>251.11292889634313</c:v>
                </c:pt>
                <c:pt idx="1627">
                  <c:v>213.6430200094108</c:v>
                </c:pt>
                <c:pt idx="1628">
                  <c:v>169.99034693771523</c:v>
                </c:pt>
                <c:pt idx="1629">
                  <c:v>132.92964258687084</c:v>
                </c:pt>
                <c:pt idx="1630">
                  <c:v>106.51394490640536</c:v>
                </c:pt>
                <c:pt idx="1631">
                  <c:v>99.8527888583302</c:v>
                </c:pt>
                <c:pt idx="1632">
                  <c:v>117.64734876349587</c:v>
                </c:pt>
                <c:pt idx="1633">
                  <c:v>149.22925599756331</c:v>
                </c:pt>
                <c:pt idx="1634">
                  <c:v>186.20183089635162</c:v>
                </c:pt>
                <c:pt idx="1635">
                  <c:v>217.19837183339769</c:v>
                </c:pt>
                <c:pt idx="1636">
                  <c:v>228.86451688324053</c:v>
                </c:pt>
                <c:pt idx="1637">
                  <c:v>228.86451688323996</c:v>
                </c:pt>
                <c:pt idx="1638">
                  <c:v>216.53097763516342</c:v>
                </c:pt>
                <c:pt idx="1639">
                  <c:v>203.53225410341759</c:v>
                </c:pt>
                <c:pt idx="1640">
                  <c:v>194.20504255688292</c:v>
                </c:pt>
                <c:pt idx="1641">
                  <c:v>192.55313142052586</c:v>
                </c:pt>
                <c:pt idx="1642">
                  <c:v>203.23728514889007</c:v>
                </c:pt>
                <c:pt idx="1643">
                  <c:v>222.58125622555593</c:v>
                </c:pt>
                <c:pt idx="1644">
                  <c:v>250.90911283618317</c:v>
                </c:pt>
                <c:pt idx="1645">
                  <c:v>276.55313142052563</c:v>
                </c:pt>
                <c:pt idx="1646">
                  <c:v>298.86801692598829</c:v>
                </c:pt>
                <c:pt idx="1647">
                  <c:v>318.20183089635208</c:v>
                </c:pt>
                <c:pt idx="1648">
                  <c:v>333.90548985405206</c:v>
                </c:pt>
                <c:pt idx="1649">
                  <c:v>350.33179087407785</c:v>
                </c:pt>
                <c:pt idx="1650">
                  <c:v>359.15824428117133</c:v>
                </c:pt>
                <c:pt idx="1651">
                  <c:v>364.04657529604816</c:v>
                </c:pt>
                <c:pt idx="1652">
                  <c:v>360.99678391870873</c:v>
                </c:pt>
                <c:pt idx="1653">
                  <c:v>353.28906940555061</c:v>
                </c:pt>
                <c:pt idx="1654">
                  <c:v>349.26360074834258</c:v>
                </c:pt>
                <c:pt idx="1655">
                  <c:v>340.90995977842709</c:v>
                </c:pt>
                <c:pt idx="1656">
                  <c:v>335.84977755229249</c:v>
                </c:pt>
                <c:pt idx="1657">
                  <c:v>338.80980025931228</c:v>
                </c:pt>
                <c:pt idx="1658">
                  <c:v>341.79002789948527</c:v>
                </c:pt>
                <c:pt idx="1659">
                  <c:v>344.79046047281139</c:v>
                </c:pt>
                <c:pt idx="1660">
                  <c:v>347.81109797929173</c:v>
                </c:pt>
                <c:pt idx="1661">
                  <c:v>350.85194041892584</c:v>
                </c:pt>
                <c:pt idx="1662">
                  <c:v>349.91298779171382</c:v>
                </c:pt>
                <c:pt idx="1663">
                  <c:v>352.6079786021308</c:v>
                </c:pt>
                <c:pt idx="1664">
                  <c:v>355.7069102245818</c:v>
                </c:pt>
                <c:pt idx="1665">
                  <c:v>350.43504975345462</c:v>
                </c:pt>
                <c:pt idx="1666">
                  <c:v>348.78576744505676</c:v>
                </c:pt>
                <c:pt idx="1667">
                  <c:v>343.14785041155807</c:v>
                </c:pt>
                <c:pt idx="1668">
                  <c:v>336.72888643083621</c:v>
                </c:pt>
                <c:pt idx="1669">
                  <c:v>334.3149736834024</c:v>
                </c:pt>
                <c:pt idx="1670">
                  <c:v>331.50785399467372</c:v>
                </c:pt>
                <c:pt idx="1671">
                  <c:v>328.70357562466864</c:v>
                </c:pt>
                <c:pt idx="1672">
                  <c:v>321.50230188840129</c:v>
                </c:pt>
                <c:pt idx="1673">
                  <c:v>317.90213857338881</c:v>
                </c:pt>
                <c:pt idx="1674">
                  <c:v>318.30229096045639</c:v>
                </c:pt>
                <c:pt idx="1675">
                  <c:v>314.70275904960488</c:v>
                </c:pt>
                <c:pt idx="1676">
                  <c:v>310.70275904960454</c:v>
                </c:pt>
                <c:pt idx="1677">
                  <c:v>306.7027590496042</c:v>
                </c:pt>
                <c:pt idx="1678">
                  <c:v>298.30229096045582</c:v>
                </c:pt>
                <c:pt idx="1679">
                  <c:v>289.5023018884014</c:v>
                </c:pt>
                <c:pt idx="1680">
                  <c:v>284.30468604592329</c:v>
                </c:pt>
                <c:pt idx="1681">
                  <c:v>283.10991152216957</c:v>
                </c:pt>
                <c:pt idx="1682">
                  <c:v>289.9179783171403</c:v>
                </c:pt>
                <c:pt idx="1683">
                  <c:v>301.52129865295814</c:v>
                </c:pt>
                <c:pt idx="1684">
                  <c:v>313.52129865295859</c:v>
                </c:pt>
                <c:pt idx="1685">
                  <c:v>330.3149736834032</c:v>
                </c:pt>
                <c:pt idx="1686">
                  <c:v>339.90611216925782</c:v>
                </c:pt>
                <c:pt idx="1687">
                  <c:v>341.50230188840129</c:v>
                </c:pt>
                <c:pt idx="1688">
                  <c:v>343.10354284083377</c:v>
                </c:pt>
                <c:pt idx="1689">
                  <c:v>336.70983502655349</c:v>
                </c:pt>
                <c:pt idx="1690">
                  <c:v>329.51487533189663</c:v>
                </c:pt>
                <c:pt idx="1691">
                  <c:v>326.32117844556285</c:v>
                </c:pt>
                <c:pt idx="1692">
                  <c:v>322.72480355551602</c:v>
                </c:pt>
                <c:pt idx="1693">
                  <c:v>323.12874436754953</c:v>
                </c:pt>
                <c:pt idx="1694">
                  <c:v>323.53300088166407</c:v>
                </c:pt>
                <c:pt idx="1695">
                  <c:v>323.9375730978602</c:v>
                </c:pt>
                <c:pt idx="1696">
                  <c:v>324.34246101613593</c:v>
                </c:pt>
                <c:pt idx="1697">
                  <c:v>324.74766463649098</c:v>
                </c:pt>
                <c:pt idx="1698">
                  <c:v>325.15318395892751</c:v>
                </c:pt>
                <c:pt idx="1699">
                  <c:v>321.55901898344496</c:v>
                </c:pt>
                <c:pt idx="1700">
                  <c:v>313.55901898344541</c:v>
                </c:pt>
                <c:pt idx="1701">
                  <c:v>305.15318395892865</c:v>
                </c:pt>
                <c:pt idx="1702">
                  <c:v>300.34246101613502</c:v>
                </c:pt>
                <c:pt idx="1703">
                  <c:v>299.53300088166429</c:v>
                </c:pt>
                <c:pt idx="1704">
                  <c:v>294.7248035555159</c:v>
                </c:pt>
                <c:pt idx="1705">
                  <c:v>293.51487533189697</c:v>
                </c:pt>
                <c:pt idx="1706">
                  <c:v>296.70983502655406</c:v>
                </c:pt>
                <c:pt idx="1707">
                  <c:v>295.90605752953223</c:v>
                </c:pt>
                <c:pt idx="1708">
                  <c:v>299.10354284083343</c:v>
                </c:pt>
                <c:pt idx="1709">
                  <c:v>302.70275904960442</c:v>
                </c:pt>
                <c:pt idx="1710">
                  <c:v>302.30229096045616</c:v>
                </c:pt>
                <c:pt idx="1711">
                  <c:v>309.9021385733887</c:v>
                </c:pt>
                <c:pt idx="1712">
                  <c:v>318.30229096045639</c:v>
                </c:pt>
                <c:pt idx="1713">
                  <c:v>322.70275904960442</c:v>
                </c:pt>
                <c:pt idx="1714">
                  <c:v>331.5046423341426</c:v>
                </c:pt>
                <c:pt idx="1715">
                  <c:v>336.70983502655406</c:v>
                </c:pt>
                <c:pt idx="1716">
                  <c:v>341.91786903768894</c:v>
                </c:pt>
                <c:pt idx="1717">
                  <c:v>347.53300088166441</c:v>
                </c:pt>
                <c:pt idx="1718">
                  <c:v>353.1531839589282</c:v>
                </c:pt>
                <c:pt idx="1719">
                  <c:v>359.1855161023193</c:v>
                </c:pt>
                <c:pt idx="1720">
                  <c:v>365.2257407977234</c:v>
                </c:pt>
                <c:pt idx="1721">
                  <c:v>367.68442860086606</c:v>
                </c:pt>
                <c:pt idx="1722">
                  <c:v>361.74201691069999</c:v>
                </c:pt>
                <c:pt idx="1723">
                  <c:v>351.39377019601574</c:v>
                </c:pt>
                <c:pt idx="1724">
                  <c:v>340.2215410511576</c:v>
                </c:pt>
                <c:pt idx="1725">
                  <c:v>328.63590003184868</c:v>
                </c:pt>
                <c:pt idx="1726">
                  <c:v>304.22154105115624</c:v>
                </c:pt>
                <c:pt idx="1727">
                  <c:v>270.15448167890889</c:v>
                </c:pt>
                <c:pt idx="1728">
                  <c:v>230.4536640399333</c:v>
                </c:pt>
                <c:pt idx="1729">
                  <c:v>184.74766463649098</c:v>
                </c:pt>
                <c:pt idx="1730">
                  <c:v>137.10278090549434</c:v>
                </c:pt>
                <c:pt idx="1731">
                  <c:v>103.60898793989276</c:v>
                </c:pt>
                <c:pt idx="1732">
                  <c:v>85.912987791714073</c:v>
                </c:pt>
                <c:pt idx="1733">
                  <c:v>76.03845811699702</c:v>
                </c:pt>
                <c:pt idx="1734">
                  <c:v>74.744978121489055</c:v>
                </c:pt>
                <c:pt idx="1735">
                  <c:v>74.008870149151619</c:v>
                </c:pt>
                <c:pt idx="1736">
                  <c:v>69.8074036501867</c:v>
                </c:pt>
                <c:pt idx="1737">
                  <c:v>57.772943551819708</c:v>
                </c:pt>
                <c:pt idx="1738">
                  <c:v>49.567215074767262</c:v>
                </c:pt>
                <c:pt idx="1739">
                  <c:v>45.874028925450375</c:v>
                </c:pt>
                <c:pt idx="1740">
                  <c:v>46.347849176732041</c:v>
                </c:pt>
                <c:pt idx="1741">
                  <c:v>59.621974202148351</c:v>
                </c:pt>
                <c:pt idx="1742">
                  <c:v>81.967749939913574</c:v>
                </c:pt>
                <c:pt idx="1743">
                  <c:v>97.640737224213936</c:v>
                </c:pt>
                <c:pt idx="1744">
                  <c:v>105.67820256048118</c:v>
                </c:pt>
                <c:pt idx="1745">
                  <c:v>114.36696128887576</c:v>
                </c:pt>
                <c:pt idx="1746">
                  <c:v>115.38989066950842</c:v>
                </c:pt>
                <c:pt idx="1747">
                  <c:v>112.44439025819344</c:v>
                </c:pt>
                <c:pt idx="1748">
                  <c:v>117.53046005493121</c:v>
                </c:pt>
                <c:pt idx="1749">
                  <c:v>123.22204644211945</c:v>
                </c:pt>
                <c:pt idx="1750">
                  <c:v>128.93383776246077</c:v>
                </c:pt>
                <c:pt idx="1751">
                  <c:v>139.23094074009913</c:v>
                </c:pt>
                <c:pt idx="1752">
                  <c:v>141.82054169534601</c:v>
                </c:pt>
                <c:pt idx="1753">
                  <c:v>140.41803520260572</c:v>
                </c:pt>
                <c:pt idx="1754">
                  <c:v>139.02342126187861</c:v>
                </c:pt>
                <c:pt idx="1755">
                  <c:v>137.63669987316467</c:v>
                </c:pt>
                <c:pt idx="1756">
                  <c:v>136.25787103646388</c:v>
                </c:pt>
                <c:pt idx="1757">
                  <c:v>134.88693475177627</c:v>
                </c:pt>
                <c:pt idx="1758">
                  <c:v>129.52389101910208</c:v>
                </c:pt>
                <c:pt idx="1759">
                  <c:v>127.89865670855016</c:v>
                </c:pt>
                <c:pt idx="1760">
                  <c:v>126.5529765903047</c:v>
                </c:pt>
                <c:pt idx="1761">
                  <c:v>120.9485786170672</c:v>
                </c:pt>
                <c:pt idx="1762">
                  <c:v>119.35554591872898</c:v>
                </c:pt>
                <c:pt idx="1763">
                  <c:v>117.77387849528975</c:v>
                </c:pt>
                <c:pt idx="1764">
                  <c:v>116.20357634674946</c:v>
                </c:pt>
                <c:pt idx="1765">
                  <c:v>110.64463947310838</c:v>
                </c:pt>
                <c:pt idx="1766">
                  <c:v>96.840244231857582</c:v>
                </c:pt>
                <c:pt idx="1767">
                  <c:v>70.543038042904072</c:v>
                </c:pt>
                <c:pt idx="1768">
                  <c:v>35.26999672304261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56.505600000000001</c:v>
                </c:pt>
                <c:pt idx="1798">
                  <c:v>56.505600000000001</c:v>
                </c:pt>
                <c:pt idx="1799">
                  <c:v>56.505600000000001</c:v>
                </c:pt>
                <c:pt idx="1800">
                  <c:v>56.505600000000001</c:v>
                </c:pt>
                <c:pt idx="1801">
                  <c:v>56.505600000000001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A12-46CC-A024-3C1A756F0A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528568"/>
        <c:axId val="805530368"/>
      </c:scatterChart>
      <c:valAx>
        <c:axId val="80552856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  <a:p>
                <a:pPr>
                  <a:defRPr/>
                </a:pPr>
                <a:r>
                  <a:rPr lang="en-GB"/>
                  <a:t>S</a:t>
                </a:r>
              </a:p>
            </c:rich>
          </c:tx>
          <c:layout>
            <c:manualLayout>
              <c:xMode val="edge"/>
              <c:yMode val="edge"/>
              <c:x val="0.50419843325787839"/>
              <c:y val="0.8499537037037037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530368"/>
        <c:crosses val="autoZero"/>
        <c:crossBetween val="midCat"/>
      </c:valAx>
      <c:valAx>
        <c:axId val="8055303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Accelerating</a:t>
                </a:r>
                <a:r>
                  <a:rPr lang="en-GB" baseline="0"/>
                  <a:t> Forces</a:t>
                </a:r>
              </a:p>
              <a:p>
                <a:pPr>
                  <a:defRPr/>
                </a:pPr>
                <a:r>
                  <a:rPr lang="en-GB" baseline="0"/>
                  <a:t>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528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Calculations!$K$1</c:f>
              <c:strCache>
                <c:ptCount val="1"/>
                <c:pt idx="0">
                  <c:v>Braking Forces
(N)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Calculations!$B$2:$B$1802</c:f>
              <c:numCache>
                <c:formatCode>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Calculations!$K:$K</c:f>
              <c:numCache>
                <c:formatCode>0.00</c:formatCode>
                <c:ptCount val="1048576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86.713577679815216</c:v>
                </c:pt>
                <c:pt idx="39">
                  <c:v>146.36435653902703</c:v>
                </c:pt>
                <c:pt idx="40">
                  <c:v>133.8845925879408</c:v>
                </c:pt>
                <c:pt idx="41">
                  <c:v>112.59710486382725</c:v>
                </c:pt>
                <c:pt idx="42">
                  <c:v>151.02595882036007</c:v>
                </c:pt>
                <c:pt idx="43">
                  <c:v>218.21912751384812</c:v>
                </c:pt>
                <c:pt idx="44">
                  <c:v>205.54962661236573</c:v>
                </c:pt>
                <c:pt idx="45">
                  <c:v>103.71486933165885</c:v>
                </c:pt>
                <c:pt idx="46">
                  <c:v>8.5993087102545758</c:v>
                </c:pt>
                <c:pt idx="47">
                  <c:v>0</c:v>
                </c:pt>
                <c:pt idx="48">
                  <c:v>17.492114193984321</c:v>
                </c:pt>
                <c:pt idx="49">
                  <c:v>6.1501951808423954</c:v>
                </c:pt>
                <c:pt idx="50">
                  <c:v>0</c:v>
                </c:pt>
                <c:pt idx="51">
                  <c:v>0</c:v>
                </c:pt>
                <c:pt idx="52">
                  <c:v>22.715301904985445</c:v>
                </c:pt>
                <c:pt idx="53">
                  <c:v>111.60352970854748</c:v>
                </c:pt>
                <c:pt idx="54">
                  <c:v>84.785518298039818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33.031510926632123</c:v>
                </c:pt>
                <c:pt idx="90">
                  <c:v>203.43132029175649</c:v>
                </c:pt>
                <c:pt idx="91">
                  <c:v>327.7299198202092</c:v>
                </c:pt>
                <c:pt idx="92">
                  <c:v>347.85440965125156</c:v>
                </c:pt>
                <c:pt idx="93">
                  <c:v>250.93250493638789</c:v>
                </c:pt>
                <c:pt idx="94">
                  <c:v>140.31149162412885</c:v>
                </c:pt>
                <c:pt idx="95">
                  <c:v>145.22134502020705</c:v>
                </c:pt>
                <c:pt idx="96">
                  <c:v>190.18723553557879</c:v>
                </c:pt>
                <c:pt idx="97">
                  <c:v>162.96338910055394</c:v>
                </c:pt>
                <c:pt idx="98">
                  <c:v>87.28982505181861</c:v>
                </c:pt>
                <c:pt idx="99">
                  <c:v>87.418000096512515</c:v>
                </c:pt>
                <c:pt idx="100">
                  <c:v>31.494399999999999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33.850387483793057</c:v>
                </c:pt>
                <c:pt idx="153">
                  <c:v>203.8159486371527</c:v>
                </c:pt>
                <c:pt idx="154">
                  <c:v>331.43200026750668</c:v>
                </c:pt>
                <c:pt idx="155">
                  <c:v>310.77007621595681</c:v>
                </c:pt>
                <c:pt idx="156">
                  <c:v>152.70217294878077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37.414827892116989</c:v>
                </c:pt>
                <c:pt idx="173">
                  <c:v>180.04699398850912</c:v>
                </c:pt>
                <c:pt idx="174">
                  <c:v>248.32491503068752</c:v>
                </c:pt>
                <c:pt idx="175">
                  <c:v>159.9016617520158</c:v>
                </c:pt>
                <c:pt idx="176">
                  <c:v>13.390512763780208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54.852268036344697</c:v>
                </c:pt>
                <c:pt idx="185">
                  <c:v>120.74142928621708</c:v>
                </c:pt>
                <c:pt idx="186">
                  <c:v>138.70272846148987</c:v>
                </c:pt>
                <c:pt idx="187">
                  <c:v>124.5331691243843</c:v>
                </c:pt>
                <c:pt idx="188">
                  <c:v>93.855802990751101</c:v>
                </c:pt>
                <c:pt idx="189">
                  <c:v>66.878677731657959</c:v>
                </c:pt>
                <c:pt idx="190">
                  <c:v>43.603529708547576</c:v>
                </c:pt>
                <c:pt idx="191">
                  <c:v>20.175581878462076</c:v>
                </c:pt>
                <c:pt idx="192">
                  <c:v>4.53169382529628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27.917938613572005</c:v>
                </c:pt>
                <c:pt idx="235">
                  <c:v>55.321207041650581</c:v>
                </c:pt>
                <c:pt idx="236">
                  <c:v>26.437344427490444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72.773327332622955</c:v>
                </c:pt>
                <c:pt idx="241">
                  <c:v>128.5162911993485</c:v>
                </c:pt>
                <c:pt idx="242">
                  <c:v>108.3085045906363</c:v>
                </c:pt>
                <c:pt idx="243">
                  <c:v>98.865691442903454</c:v>
                </c:pt>
                <c:pt idx="244">
                  <c:v>117.88459258794086</c:v>
                </c:pt>
                <c:pt idx="245">
                  <c:v>112.59710486382725</c:v>
                </c:pt>
                <c:pt idx="246">
                  <c:v>151.02595882036007</c:v>
                </c:pt>
                <c:pt idx="247">
                  <c:v>218.21912751384812</c:v>
                </c:pt>
                <c:pt idx="248">
                  <c:v>205.54962661236573</c:v>
                </c:pt>
                <c:pt idx="249">
                  <c:v>103.71486933165885</c:v>
                </c:pt>
                <c:pt idx="250">
                  <c:v>8.5993087102545758</c:v>
                </c:pt>
                <c:pt idx="251">
                  <c:v>0</c:v>
                </c:pt>
                <c:pt idx="252">
                  <c:v>17.492114193984321</c:v>
                </c:pt>
                <c:pt idx="253">
                  <c:v>6.1501951808423954</c:v>
                </c:pt>
                <c:pt idx="254">
                  <c:v>0</c:v>
                </c:pt>
                <c:pt idx="255">
                  <c:v>0</c:v>
                </c:pt>
                <c:pt idx="256">
                  <c:v>22.715301904985445</c:v>
                </c:pt>
                <c:pt idx="257">
                  <c:v>55.603529708547462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93.349744691939293</c:v>
                </c:pt>
                <c:pt idx="276">
                  <c:v>145.21788443359395</c:v>
                </c:pt>
                <c:pt idx="277">
                  <c:v>176.70070978596536</c:v>
                </c:pt>
                <c:pt idx="278">
                  <c:v>208.81493929939069</c:v>
                </c:pt>
                <c:pt idx="279">
                  <c:v>284.42262482461052</c:v>
                </c:pt>
                <c:pt idx="280">
                  <c:v>313.23013610687258</c:v>
                </c:pt>
                <c:pt idx="281">
                  <c:v>148.26545376009744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11.813064814975135</c:v>
                </c:pt>
                <c:pt idx="306">
                  <c:v>33.899066312055922</c:v>
                </c:pt>
                <c:pt idx="307">
                  <c:v>15.914034841018193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21.414827892117046</c:v>
                </c:pt>
                <c:pt idx="315">
                  <c:v>43.036905181863716</c:v>
                </c:pt>
                <c:pt idx="316">
                  <c:v>44.814939299390616</c:v>
                </c:pt>
                <c:pt idx="317">
                  <c:v>34.30442171531601</c:v>
                </c:pt>
                <c:pt idx="318">
                  <c:v>47.632106814971465</c:v>
                </c:pt>
                <c:pt idx="319">
                  <c:v>77.287806376294199</c:v>
                </c:pt>
                <c:pt idx="320">
                  <c:v>87.118878443349573</c:v>
                </c:pt>
                <c:pt idx="321">
                  <c:v>28.741429286217056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58.924824875140487</c:v>
                </c:pt>
                <c:pt idx="330">
                  <c:v>168.86071003293074</c:v>
                </c:pt>
                <c:pt idx="331">
                  <c:v>82.660211891933514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52.072140875500295</c:v>
                </c:pt>
                <c:pt idx="361">
                  <c:v>81.628709983537618</c:v>
                </c:pt>
                <c:pt idx="362">
                  <c:v>58.998225608862967</c:v>
                </c:pt>
                <c:pt idx="363">
                  <c:v>19.923706257927122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62.553085675320091</c:v>
                </c:pt>
                <c:pt idx="374">
                  <c:v>180.33285615428997</c:v>
                </c:pt>
                <c:pt idx="375">
                  <c:v>214.54908475958803</c:v>
                </c:pt>
                <c:pt idx="376">
                  <c:v>172.22120082909814</c:v>
                </c:pt>
                <c:pt idx="377">
                  <c:v>109.25907141883009</c:v>
                </c:pt>
                <c:pt idx="378">
                  <c:v>61.8521177770996</c:v>
                </c:pt>
                <c:pt idx="379">
                  <c:v>30.244061910073604</c:v>
                </c:pt>
                <c:pt idx="380">
                  <c:v>10.484153342314258</c:v>
                </c:pt>
                <c:pt idx="381">
                  <c:v>18.676100207274565</c:v>
                </c:pt>
                <c:pt idx="382">
                  <c:v>34.907036279179898</c:v>
                </c:pt>
                <c:pt idx="383">
                  <c:v>39.115399652327554</c:v>
                </c:pt>
                <c:pt idx="384">
                  <c:v>47.278301925879425</c:v>
                </c:pt>
                <c:pt idx="385">
                  <c:v>55.410896799700659</c:v>
                </c:pt>
                <c:pt idx="386">
                  <c:v>35.481614065738661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25.707477652629137</c:v>
                </c:pt>
                <c:pt idx="404">
                  <c:v>66.924824875140317</c:v>
                </c:pt>
                <c:pt idx="405">
                  <c:v>60.129701865470992</c:v>
                </c:pt>
                <c:pt idx="406">
                  <c:v>53.053446153092423</c:v>
                </c:pt>
                <c:pt idx="407">
                  <c:v>65.974506973029222</c:v>
                </c:pt>
                <c:pt idx="408">
                  <c:v>74.932504936387772</c:v>
                </c:pt>
                <c:pt idx="409">
                  <c:v>51.79926499847415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26.604806176800977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4.7138599938966195</c:v>
                </c:pt>
                <c:pt idx="437">
                  <c:v>86.035388902981794</c:v>
                </c:pt>
                <c:pt idx="438">
                  <c:v>180.24135719066263</c:v>
                </c:pt>
                <c:pt idx="439">
                  <c:v>275.14407997006629</c:v>
                </c:pt>
                <c:pt idx="440">
                  <c:v>342.26574214231522</c:v>
                </c:pt>
                <c:pt idx="441">
                  <c:v>360.86760083897678</c:v>
                </c:pt>
                <c:pt idx="442">
                  <c:v>306.55850118227841</c:v>
                </c:pt>
                <c:pt idx="443">
                  <c:v>199.26646309785966</c:v>
                </c:pt>
                <c:pt idx="444">
                  <c:v>87.467723174195456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0.33285615428984272</c:v>
                </c:pt>
                <c:pt idx="522">
                  <c:v>20.989516481785721</c:v>
                </c:pt>
                <c:pt idx="523">
                  <c:v>37.675379251730128</c:v>
                </c:pt>
                <c:pt idx="524">
                  <c:v>86.493047640294463</c:v>
                </c:pt>
                <c:pt idx="525">
                  <c:v>175.70202875767188</c:v>
                </c:pt>
                <c:pt idx="526">
                  <c:v>257.25907141883005</c:v>
                </c:pt>
                <c:pt idx="527">
                  <c:v>258.58265239143861</c:v>
                </c:pt>
                <c:pt idx="528">
                  <c:v>167.24183833557854</c:v>
                </c:pt>
                <c:pt idx="529">
                  <c:v>63.431259583894622</c:v>
                </c:pt>
                <c:pt idx="530">
                  <c:v>23.478614895973656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14.702728461489826</c:v>
                </c:pt>
                <c:pt idx="546">
                  <c:v>75.644625618741514</c:v>
                </c:pt>
                <c:pt idx="547">
                  <c:v>89.11706012231852</c:v>
                </c:pt>
                <c:pt idx="548">
                  <c:v>54.091948146985317</c:v>
                </c:pt>
                <c:pt idx="549">
                  <c:v>26.824534824847632</c:v>
                </c:pt>
                <c:pt idx="550">
                  <c:v>11.300455711241753</c:v>
                </c:pt>
                <c:pt idx="551">
                  <c:v>3.7508047291133266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2.9325049363878009</c:v>
                </c:pt>
                <c:pt idx="565">
                  <c:v>215.75080472911327</c:v>
                </c:pt>
                <c:pt idx="566">
                  <c:v>365.88416153827308</c:v>
                </c:pt>
                <c:pt idx="567">
                  <c:v>347.13071120323315</c:v>
                </c:pt>
                <c:pt idx="568">
                  <c:v>135.49439999999998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53.123447008063295</c:v>
                </c:pt>
                <c:pt idx="654">
                  <c:v>64.647155779863255</c:v>
                </c:pt>
                <c:pt idx="655">
                  <c:v>99.873631042846981</c:v>
                </c:pt>
                <c:pt idx="656">
                  <c:v>184.32771384595927</c:v>
                </c:pt>
                <c:pt idx="657">
                  <c:v>234.03560746188376</c:v>
                </c:pt>
                <c:pt idx="658">
                  <c:v>187.23837774896543</c:v>
                </c:pt>
                <c:pt idx="659">
                  <c:v>118.46469516090914</c:v>
                </c:pt>
                <c:pt idx="660">
                  <c:v>144.9233829640516</c:v>
                </c:pt>
                <c:pt idx="661">
                  <c:v>260.32491503068741</c:v>
                </c:pt>
                <c:pt idx="662">
                  <c:v>344.82366967819434</c:v>
                </c:pt>
                <c:pt idx="663">
                  <c:v>360.73064077575361</c:v>
                </c:pt>
                <c:pt idx="664">
                  <c:v>243.75080472911327</c:v>
                </c:pt>
                <c:pt idx="665">
                  <c:v>76.785518298039847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111.48525677593717</c:v>
                </c:pt>
                <c:pt idx="680">
                  <c:v>211.37644276947023</c:v>
                </c:pt>
                <c:pt idx="681">
                  <c:v>271.53187140440428</c:v>
                </c:pt>
                <c:pt idx="682">
                  <c:v>291.90166175201585</c:v>
                </c:pt>
                <c:pt idx="683">
                  <c:v>175.28867152294754</c:v>
                </c:pt>
                <c:pt idx="684">
                  <c:v>92.466713836433371</c:v>
                </c:pt>
                <c:pt idx="685">
                  <c:v>25.8558029907513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122.92382919730967</c:v>
                </c:pt>
                <c:pt idx="698">
                  <c:v>194.85226803634467</c:v>
                </c:pt>
                <c:pt idx="699">
                  <c:v>140.98720335590718</c:v>
                </c:pt>
                <c:pt idx="700">
                  <c:v>95.071310640504862</c:v>
                </c:pt>
                <c:pt idx="701">
                  <c:v>11.992687162522401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57.243340954529195</c:v>
                </c:pt>
                <c:pt idx="707">
                  <c:v>130.43669481892044</c:v>
                </c:pt>
                <c:pt idx="708">
                  <c:v>143.89523843095418</c:v>
                </c:pt>
                <c:pt idx="709">
                  <c:v>64.908168556324469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68.399942846401899</c:v>
                </c:pt>
                <c:pt idx="716">
                  <c:v>230.09194814698517</c:v>
                </c:pt>
                <c:pt idx="717">
                  <c:v>200.44456005107091</c:v>
                </c:pt>
                <c:pt idx="718">
                  <c:v>17.221345020207096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65.656030349775733</c:v>
                </c:pt>
                <c:pt idx="758">
                  <c:v>193.34974469193929</c:v>
                </c:pt>
                <c:pt idx="759">
                  <c:v>303.11446468235863</c:v>
                </c:pt>
                <c:pt idx="760">
                  <c:v>337.13932318713182</c:v>
                </c:pt>
                <c:pt idx="761">
                  <c:v>346.21912751384832</c:v>
                </c:pt>
                <c:pt idx="762">
                  <c:v>358.62806491944525</c:v>
                </c:pt>
                <c:pt idx="763">
                  <c:v>314.15019518084239</c:v>
                </c:pt>
                <c:pt idx="764">
                  <c:v>196.26650407765371</c:v>
                </c:pt>
                <c:pt idx="765">
                  <c:v>1.2213450202070746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115.8449142897913</c:v>
                </c:pt>
                <c:pt idx="796">
                  <c:v>243.2348685907628</c:v>
                </c:pt>
                <c:pt idx="797">
                  <c:v>312.43647928083732</c:v>
                </c:pt>
                <c:pt idx="798">
                  <c:v>293.12886251502169</c:v>
                </c:pt>
                <c:pt idx="799">
                  <c:v>191.67147243185886</c:v>
                </c:pt>
                <c:pt idx="800">
                  <c:v>55.250271216710601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13.952899584921909</c:v>
                </c:pt>
                <c:pt idx="811">
                  <c:v>60.503772395578437</c:v>
                </c:pt>
                <c:pt idx="812">
                  <c:v>148.02905967778094</c:v>
                </c:pt>
                <c:pt idx="813">
                  <c:v>221.34974469193907</c:v>
                </c:pt>
                <c:pt idx="814">
                  <c:v>246.61565539512634</c:v>
                </c:pt>
                <c:pt idx="815">
                  <c:v>267.60122265080543</c:v>
                </c:pt>
                <c:pt idx="816">
                  <c:v>296.22688953468395</c:v>
                </c:pt>
                <c:pt idx="817">
                  <c:v>300.57600139602118</c:v>
                </c:pt>
                <c:pt idx="818">
                  <c:v>267.92370625792728</c:v>
                </c:pt>
                <c:pt idx="819">
                  <c:v>134.38002629546588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139.23486859076274</c:v>
                </c:pt>
                <c:pt idx="904">
                  <c:v>312.43647928083732</c:v>
                </c:pt>
                <c:pt idx="905">
                  <c:v>293.12886251502169</c:v>
                </c:pt>
                <c:pt idx="906">
                  <c:v>191.67147243185886</c:v>
                </c:pt>
                <c:pt idx="907">
                  <c:v>55.250271216710601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31.570666324992288</c:v>
                </c:pt>
                <c:pt idx="953">
                  <c:v>167.65458843868706</c:v>
                </c:pt>
                <c:pt idx="954">
                  <c:v>290.51684671205771</c:v>
                </c:pt>
                <c:pt idx="955">
                  <c:v>338.17183290963106</c:v>
                </c:pt>
                <c:pt idx="956">
                  <c:v>344.94001196300474</c:v>
                </c:pt>
                <c:pt idx="957">
                  <c:v>350.82138387217856</c:v>
                </c:pt>
                <c:pt idx="958">
                  <c:v>227.8159486371527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2.5981946375187874</c:v>
                </c:pt>
                <c:pt idx="972">
                  <c:v>105.28434578968103</c:v>
                </c:pt>
                <c:pt idx="973">
                  <c:v>254.23818498626727</c:v>
                </c:pt>
                <c:pt idx="974">
                  <c:v>341.47486592714267</c:v>
                </c:pt>
                <c:pt idx="975">
                  <c:v>347.82473972381831</c:v>
                </c:pt>
                <c:pt idx="976">
                  <c:v>353.28780637629416</c:v>
                </c:pt>
                <c:pt idx="977">
                  <c:v>361.86406588457032</c:v>
                </c:pt>
                <c:pt idx="978">
                  <c:v>285.61460660122873</c:v>
                </c:pt>
                <c:pt idx="979">
                  <c:v>183.45341336925708</c:v>
                </c:pt>
                <c:pt idx="980">
                  <c:v>152.74400347445055</c:v>
                </c:pt>
                <c:pt idx="981">
                  <c:v>117.68716344002431</c:v>
                </c:pt>
                <c:pt idx="982">
                  <c:v>82.272001544200222</c:v>
                </c:pt>
                <c:pt idx="983">
                  <c:v>74.676100207274573</c:v>
                </c:pt>
                <c:pt idx="984">
                  <c:v>103.01690060320323</c:v>
                </c:pt>
                <c:pt idx="985">
                  <c:v>119.33276053477027</c:v>
                </c:pt>
                <c:pt idx="986">
                  <c:v>71.475300024128131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42.918947951334019</c:v>
                </c:pt>
                <c:pt idx="1053">
                  <c:v>73.903121867513647</c:v>
                </c:pt>
                <c:pt idx="1054">
                  <c:v>109.36305881904694</c:v>
                </c:pt>
                <c:pt idx="1055">
                  <c:v>161.21162503170893</c:v>
                </c:pt>
                <c:pt idx="1056">
                  <c:v>229.85797040186176</c:v>
                </c:pt>
                <c:pt idx="1057">
                  <c:v>307.03690518186363</c:v>
                </c:pt>
                <c:pt idx="1058">
                  <c:v>352.6170973062151</c:v>
                </c:pt>
                <c:pt idx="1059">
                  <c:v>321.31048228636661</c:v>
                </c:pt>
                <c:pt idx="1060">
                  <c:v>284.53316912438419</c:v>
                </c:pt>
                <c:pt idx="1061">
                  <c:v>243.09209233809412</c:v>
                </c:pt>
                <c:pt idx="1062">
                  <c:v>128.66002672103042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12.950448336071105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10.227833593608011</c:v>
                </c:pt>
                <c:pt idx="1101">
                  <c:v>22.09834110086635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64.444906093833168</c:v>
                </c:pt>
                <c:pt idx="1126">
                  <c:v>182.09834110086663</c:v>
                </c:pt>
                <c:pt idx="1127">
                  <c:v>286.34526869942749</c:v>
                </c:pt>
                <c:pt idx="1128">
                  <c:v>327.23843845682688</c:v>
                </c:pt>
                <c:pt idx="1129">
                  <c:v>327.24480107002682</c:v>
                </c:pt>
                <c:pt idx="1130">
                  <c:v>278.11179487460549</c:v>
                </c:pt>
                <c:pt idx="1131">
                  <c:v>210.8089682797235</c:v>
                </c:pt>
                <c:pt idx="1132">
                  <c:v>182.40844555084968</c:v>
                </c:pt>
                <c:pt idx="1133">
                  <c:v>181.47659622044915</c:v>
                </c:pt>
                <c:pt idx="1134">
                  <c:v>204.32549179512307</c:v>
                </c:pt>
                <c:pt idx="1135">
                  <c:v>223.1440799700664</c:v>
                </c:pt>
                <c:pt idx="1136">
                  <c:v>205.55351824864678</c:v>
                </c:pt>
                <c:pt idx="1137">
                  <c:v>131.30045571124174</c:v>
                </c:pt>
                <c:pt idx="1138">
                  <c:v>24.129647225745479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1.7859296196399868</c:v>
                </c:pt>
                <c:pt idx="1148">
                  <c:v>231.36049374626754</c:v>
                </c:pt>
                <c:pt idx="1149">
                  <c:v>294.71530190498532</c:v>
                </c:pt>
                <c:pt idx="1150">
                  <c:v>156.4882847892238</c:v>
                </c:pt>
                <c:pt idx="1151">
                  <c:v>13.22134502020711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5.4369573784351246</c:v>
                </c:pt>
                <c:pt idx="1358">
                  <c:v>21.704775954036478</c:v>
                </c:pt>
                <c:pt idx="1359">
                  <c:v>34.074092748527988</c:v>
                </c:pt>
                <c:pt idx="1360">
                  <c:v>50.525965637076467</c:v>
                </c:pt>
                <c:pt idx="1361">
                  <c:v>59.242081167025475</c:v>
                </c:pt>
                <c:pt idx="1362">
                  <c:v>27.596875665812135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26.668025505177013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13.638096039047568</c:v>
                </c:pt>
                <c:pt idx="1377">
                  <c:v>112.95217862937784</c:v>
                </c:pt>
                <c:pt idx="1378">
                  <c:v>254.75872914546656</c:v>
                </c:pt>
                <c:pt idx="1379">
                  <c:v>334.81528838946997</c:v>
                </c:pt>
                <c:pt idx="1380">
                  <c:v>341.98504048927396</c:v>
                </c:pt>
                <c:pt idx="1381">
                  <c:v>348.26798544487792</c:v>
                </c:pt>
                <c:pt idx="1382">
                  <c:v>233.6641232562821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0.64715577986319772</c:v>
                </c:pt>
                <c:pt idx="1401">
                  <c:v>22.918947951334005</c:v>
                </c:pt>
                <c:pt idx="1402">
                  <c:v>37.439513362260101</c:v>
                </c:pt>
                <c:pt idx="1403">
                  <c:v>64.029059677780893</c:v>
                </c:pt>
                <c:pt idx="1404">
                  <c:v>135.24480107002694</c:v>
                </c:pt>
                <c:pt idx="1405">
                  <c:v>263.91403484101829</c:v>
                </c:pt>
                <c:pt idx="1406">
                  <c:v>346.46469516090883</c:v>
                </c:pt>
                <c:pt idx="1407">
                  <c:v>284.12854833659981</c:v>
                </c:pt>
                <c:pt idx="1408">
                  <c:v>103.46993915689548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53.088920133698892</c:v>
                </c:pt>
                <c:pt idx="1423">
                  <c:v>144.33938875480254</c:v>
                </c:pt>
                <c:pt idx="1424">
                  <c:v>83.82473972381834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11.781913520317673</c:v>
                </c:pt>
                <c:pt idx="1432">
                  <c:v>130.11179487460535</c:v>
                </c:pt>
                <c:pt idx="1433">
                  <c:v>274.34930605047634</c:v>
                </c:pt>
                <c:pt idx="1434">
                  <c:v>352.02989143643526</c:v>
                </c:pt>
                <c:pt idx="1435">
                  <c:v>360.82366967819428</c:v>
                </c:pt>
                <c:pt idx="1436">
                  <c:v>212.79583325538243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36.265453760097458</c:v>
                </c:pt>
                <c:pt idx="1443">
                  <c:v>61.430394437241247</c:v>
                </c:pt>
                <c:pt idx="1444">
                  <c:v>2.2081265126191454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78.436694818920486</c:v>
                </c:pt>
                <c:pt idx="1449">
                  <c:v>259.94275159407351</c:v>
                </c:pt>
                <c:pt idx="1450">
                  <c:v>357.94730195437842</c:v>
                </c:pt>
                <c:pt idx="1451">
                  <c:v>291.16038719880271</c:v>
                </c:pt>
                <c:pt idx="1452">
                  <c:v>127.47166945020207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20.369356153408688</c:v>
                </c:pt>
                <c:pt idx="1528">
                  <c:v>53.210331856206125</c:v>
                </c:pt>
                <c:pt idx="1529">
                  <c:v>58.317128710807538</c:v>
                </c:pt>
                <c:pt idx="1530">
                  <c:v>38.838613908112507</c:v>
                </c:pt>
                <c:pt idx="1531">
                  <c:v>6.4243581387358972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8.9296302031650328</c:v>
                </c:pt>
                <c:pt idx="1770">
                  <c:v>58.466255440404069</c:v>
                </c:pt>
                <c:pt idx="1771">
                  <c:v>100.98108357415464</c:v>
                </c:pt>
                <c:pt idx="1772">
                  <c:v>124.12352744399254</c:v>
                </c:pt>
                <c:pt idx="1773">
                  <c:v>130.94269238337125</c:v>
                </c:pt>
                <c:pt idx="1774">
                  <c:v>129.43857839229105</c:v>
                </c:pt>
                <c:pt idx="1775">
                  <c:v>115.23486859076297</c:v>
                </c:pt>
                <c:pt idx="1776">
                  <c:v>96.20859701842231</c:v>
                </c:pt>
                <c:pt idx="1777">
                  <c:v>88.436479280836977</c:v>
                </c:pt>
                <c:pt idx="1778">
                  <c:v>96.48251714486841</c:v>
                </c:pt>
                <c:pt idx="1779">
                  <c:v>120.50377239557875</c:v>
                </c:pt>
                <c:pt idx="1780">
                  <c:v>156.9212337573498</c:v>
                </c:pt>
                <c:pt idx="1781">
                  <c:v>189.62503690615861</c:v>
                </c:pt>
                <c:pt idx="1782">
                  <c:v>202.36435653902697</c:v>
                </c:pt>
                <c:pt idx="1783">
                  <c:v>190.57976856926075</c:v>
                </c:pt>
                <c:pt idx="1784">
                  <c:v>162.09542693800725</c:v>
                </c:pt>
                <c:pt idx="1785">
                  <c:v>124.81030697949753</c:v>
                </c:pt>
                <c:pt idx="1786">
                  <c:v>98.852268036344753</c:v>
                </c:pt>
                <c:pt idx="1787">
                  <c:v>88.576001396021155</c:v>
                </c:pt>
                <c:pt idx="1788">
                  <c:v>86.096580466878407</c:v>
                </c:pt>
                <c:pt idx="1789">
                  <c:v>91.503191086665424</c:v>
                </c:pt>
                <c:pt idx="1790">
                  <c:v>108.86071003293077</c:v>
                </c:pt>
                <c:pt idx="1791">
                  <c:v>138.26574214231522</c:v>
                </c:pt>
                <c:pt idx="1792">
                  <c:v>175.70202875767183</c:v>
                </c:pt>
                <c:pt idx="1793">
                  <c:v>213.10627161185505</c:v>
                </c:pt>
                <c:pt idx="1794">
                  <c:v>226.29962547624635</c:v>
                </c:pt>
                <c:pt idx="1795">
                  <c:v>291.06757078712775</c:v>
                </c:pt>
                <c:pt idx="1796">
                  <c:v>151.49439999999998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7E4-42F6-8708-BC3406C36D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528568"/>
        <c:axId val="805530368"/>
      </c:scatterChart>
      <c:valAx>
        <c:axId val="805528568"/>
        <c:scaling>
          <c:orientation val="minMax"/>
          <c:max val="18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br>
                  <a:rPr lang="en-GB"/>
                </a:br>
                <a:r>
                  <a:rPr lang="en-GB"/>
                  <a:t>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530368"/>
        <c:crosses val="autoZero"/>
        <c:crossBetween val="midCat"/>
      </c:valAx>
      <c:valAx>
        <c:axId val="8055303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Fores</a:t>
                </a:r>
                <a:endParaRPr lang="en-GB" baseline="0"/>
              </a:p>
              <a:p>
                <a:pPr>
                  <a:defRPr/>
                </a:pPr>
                <a:r>
                  <a:rPr lang="en-GB" baseline="0"/>
                  <a:t>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528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Driving Power</a:t>
            </a:r>
            <a:r>
              <a:rPr lang="en-US" baseline="0"/>
              <a:t> vs.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Calculations!$L$1</c:f>
              <c:strCache>
                <c:ptCount val="1"/>
                <c:pt idx="0">
                  <c:v>Driving Power
(kW)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Calculations!$B:$B</c:f>
              <c:strCache>
                <c:ptCount val="1802"/>
                <c:pt idx="0">
                  <c:v>Total Time Elapsed
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xVal>
          <c:yVal>
            <c:numRef>
              <c:f>Calculations!$L:$L</c:f>
              <c:numCache>
                <c:formatCode>0.00</c:formatCode>
                <c:ptCount val="1048576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7.0805528557867274E-3</c:v>
                </c:pt>
                <c:pt idx="14">
                  <c:v>0.12917900450446707</c:v>
                </c:pt>
                <c:pt idx="15">
                  <c:v>0.59874752045011237</c:v>
                </c:pt>
                <c:pt idx="16">
                  <c:v>1.0433115496254592</c:v>
                </c:pt>
                <c:pt idx="17">
                  <c:v>1.2784715084154661</c:v>
                </c:pt>
                <c:pt idx="18">
                  <c:v>1.9712241850500762</c:v>
                </c:pt>
                <c:pt idx="19">
                  <c:v>2.6745021404663056</c:v>
                </c:pt>
                <c:pt idx="20">
                  <c:v>2.233252741213041</c:v>
                </c:pt>
                <c:pt idx="21">
                  <c:v>1.1922735375827183</c:v>
                </c:pt>
                <c:pt idx="22">
                  <c:v>0.79893729536824787</c:v>
                </c:pt>
                <c:pt idx="23">
                  <c:v>0.7732177251587341</c:v>
                </c:pt>
                <c:pt idx="24">
                  <c:v>0.82386941346885811</c:v>
                </c:pt>
                <c:pt idx="25">
                  <c:v>1.2394642535194036</c:v>
                </c:pt>
                <c:pt idx="26">
                  <c:v>1.6112546114925672</c:v>
                </c:pt>
                <c:pt idx="27">
                  <c:v>1.8633406707480475</c:v>
                </c:pt>
                <c:pt idx="28">
                  <c:v>2.5669646142552245</c:v>
                </c:pt>
                <c:pt idx="29">
                  <c:v>2.910805055153491</c:v>
                </c:pt>
                <c:pt idx="30">
                  <c:v>3.0061008069617992</c:v>
                </c:pt>
                <c:pt idx="31">
                  <c:v>2.5848928216056075</c:v>
                </c:pt>
                <c:pt idx="32">
                  <c:v>1.9890076045199958</c:v>
                </c:pt>
                <c:pt idx="33">
                  <c:v>1.7383166724133265</c:v>
                </c:pt>
                <c:pt idx="34">
                  <c:v>1.619807204864844</c:v>
                </c:pt>
                <c:pt idx="35">
                  <c:v>1.3895064196381701</c:v>
                </c:pt>
                <c:pt idx="36">
                  <c:v>0.98169141251197078</c:v>
                </c:pt>
                <c:pt idx="37">
                  <c:v>0.15012199273522653</c:v>
                </c:pt>
                <c:pt idx="38">
                  <c:v>-1.1168357897022529</c:v>
                </c:pt>
                <c:pt idx="39">
                  <c:v>-1.7315987816408835</c:v>
                </c:pt>
                <c:pt idx="40">
                  <c:v>-1.4703601904871697</c:v>
                </c:pt>
                <c:pt idx="41">
                  <c:v>-1.160403505635673</c:v>
                </c:pt>
                <c:pt idx="42">
                  <c:v>-1.4420417438604531</c:v>
                </c:pt>
                <c:pt idx="43">
                  <c:v>-1.8583091049726652</c:v>
                </c:pt>
                <c:pt idx="44">
                  <c:v>-1.515234754436217</c:v>
                </c:pt>
                <c:pt idx="45">
                  <c:v>-0.68442346754522965</c:v>
                </c:pt>
                <c:pt idx="46">
                  <c:v>-6.8018984456755735E-2</c:v>
                </c:pt>
                <c:pt idx="47">
                  <c:v>2.6352770385742387E-2</c:v>
                </c:pt>
                <c:pt idx="48">
                  <c:v>-0.11350795188408179</c:v>
                </c:pt>
                <c:pt idx="49">
                  <c:v>-4.648001092430553E-2</c:v>
                </c:pt>
                <c:pt idx="50">
                  <c:v>0.18031396222298871</c:v>
                </c:pt>
                <c:pt idx="51">
                  <c:v>0.22158187777854338</c:v>
                </c:pt>
                <c:pt idx="52">
                  <c:v>-0.1273663658740963</c:v>
                </c:pt>
                <c:pt idx="53">
                  <c:v>-0.51918770345116549</c:v>
                </c:pt>
                <c:pt idx="54">
                  <c:v>-0.3312090404734227</c:v>
                </c:pt>
                <c:pt idx="55">
                  <c:v>4.3398455187224037E-2</c:v>
                </c:pt>
                <c:pt idx="56">
                  <c:v>0.18201831659930981</c:v>
                </c:pt>
                <c:pt idx="57">
                  <c:v>0.19592884993264309</c:v>
                </c:pt>
                <c:pt idx="58">
                  <c:v>0.23766044993264324</c:v>
                </c:pt>
                <c:pt idx="59">
                  <c:v>0.2867700186594952</c:v>
                </c:pt>
                <c:pt idx="60">
                  <c:v>0.55708619090327582</c:v>
                </c:pt>
                <c:pt idx="61">
                  <c:v>0.70475035277696141</c:v>
                </c:pt>
                <c:pt idx="62">
                  <c:v>0.46868428375648519</c:v>
                </c:pt>
                <c:pt idx="63">
                  <c:v>0.43307480199097015</c:v>
                </c:pt>
                <c:pt idx="64">
                  <c:v>0.49826773215302694</c:v>
                </c:pt>
                <c:pt idx="65">
                  <c:v>0.60748644077462499</c:v>
                </c:pt>
                <c:pt idx="66">
                  <c:v>0.51045728666743273</c:v>
                </c:pt>
                <c:pt idx="67">
                  <c:v>0.43598836514840295</c:v>
                </c:pt>
                <c:pt idx="68">
                  <c:v>0.7853698824090275</c:v>
                </c:pt>
                <c:pt idx="69">
                  <c:v>1.4848444220610424</c:v>
                </c:pt>
                <c:pt idx="70">
                  <c:v>2.0863095860762169</c:v>
                </c:pt>
                <c:pt idx="71">
                  <c:v>2.5250028073656043</c:v>
                </c:pt>
                <c:pt idx="72">
                  <c:v>2.6909910223973927</c:v>
                </c:pt>
                <c:pt idx="73">
                  <c:v>2.4019565642372411</c:v>
                </c:pt>
                <c:pt idx="74">
                  <c:v>1.8748640289169332</c:v>
                </c:pt>
                <c:pt idx="75">
                  <c:v>1.5764167210823361</c:v>
                </c:pt>
                <c:pt idx="76">
                  <c:v>1.5845149666885834</c:v>
                </c:pt>
                <c:pt idx="77">
                  <c:v>1.7268570280096738</c:v>
                </c:pt>
                <c:pt idx="78">
                  <c:v>1.7024818755714213</c:v>
                </c:pt>
                <c:pt idx="79">
                  <c:v>1.3385703938842524</c:v>
                </c:pt>
                <c:pt idx="80">
                  <c:v>0.75285714666814407</c:v>
                </c:pt>
                <c:pt idx="81">
                  <c:v>0.42015071826067946</c:v>
                </c:pt>
                <c:pt idx="82">
                  <c:v>9.5815275571420611E-2</c:v>
                </c:pt>
                <c:pt idx="83">
                  <c:v>0.16442935564001968</c:v>
                </c:pt>
                <c:pt idx="84">
                  <c:v>0.54550793173505419</c:v>
                </c:pt>
                <c:pt idx="85">
                  <c:v>0.32481170626854033</c:v>
                </c:pt>
                <c:pt idx="86">
                  <c:v>0.18374178364852797</c:v>
                </c:pt>
                <c:pt idx="87">
                  <c:v>0.21497876770811569</c:v>
                </c:pt>
                <c:pt idx="88">
                  <c:v>0.2835098543643304</c:v>
                </c:pt>
                <c:pt idx="89">
                  <c:v>-0.3582148938030052</c:v>
                </c:pt>
                <c:pt idx="90">
                  <c:v>-1.9085004425852872</c:v>
                </c:pt>
                <c:pt idx="91">
                  <c:v>-2.6152850953032538</c:v>
                </c:pt>
                <c:pt idx="92">
                  <c:v>-2.23477154786876</c:v>
                </c:pt>
                <c:pt idx="93">
                  <c:v>-1.2487396510884985</c:v>
                </c:pt>
                <c:pt idx="94">
                  <c:v>-0.5876018836285084</c:v>
                </c:pt>
                <c:pt idx="95">
                  <c:v>-0.51350835006735696</c:v>
                </c:pt>
                <c:pt idx="96">
                  <c:v>-0.50788908760382423</c:v>
                </c:pt>
                <c:pt idx="97">
                  <c:v>-0.27789602688422582</c:v>
                </c:pt>
                <c:pt idx="98">
                  <c:v>-9.3523585051818625E-2</c:v>
                </c:pt>
                <c:pt idx="99">
                  <c:v>-5.7231631170091002E-2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7.5442373002311712E-3</c:v>
                </c:pt>
                <c:pt idx="140">
                  <c:v>0.15980004056347685</c:v>
                </c:pt>
                <c:pt idx="141">
                  <c:v>0.7897172574158341</c:v>
                </c:pt>
                <c:pt idx="142">
                  <c:v>1.5876311843930382</c:v>
                </c:pt>
                <c:pt idx="143">
                  <c:v>1.6455517716373218</c:v>
                </c:pt>
                <c:pt idx="144">
                  <c:v>1.0930751842985564</c:v>
                </c:pt>
                <c:pt idx="145">
                  <c:v>0.78520258639024176</c:v>
                </c:pt>
                <c:pt idx="146">
                  <c:v>1.0651709316788556</c:v>
                </c:pt>
                <c:pt idx="147">
                  <c:v>1.625619027021332</c:v>
                </c:pt>
                <c:pt idx="148">
                  <c:v>1.913285746090635</c:v>
                </c:pt>
                <c:pt idx="149">
                  <c:v>1.7481580220482935</c:v>
                </c:pt>
                <c:pt idx="150">
                  <c:v>1.2783189877869268</c:v>
                </c:pt>
                <c:pt idx="151">
                  <c:v>0.65286604684183647</c:v>
                </c:pt>
                <c:pt idx="152">
                  <c:v>-0.31321247111764339</c:v>
                </c:pt>
                <c:pt idx="153">
                  <c:v>-1.6289084830362648</c:v>
                </c:pt>
                <c:pt idx="154">
                  <c:v>-2.1882753861237925</c:v>
                </c:pt>
                <c:pt idx="155">
                  <c:v>-1.5708109562600148</c:v>
                </c:pt>
                <c:pt idx="156">
                  <c:v>-0.598055384505218</c:v>
                </c:pt>
                <c:pt idx="157">
                  <c:v>9.8555116599309614E-2</c:v>
                </c:pt>
                <c:pt idx="158">
                  <c:v>0.5132680109032759</c:v>
                </c:pt>
                <c:pt idx="159">
                  <c:v>0.98546935308161687</c:v>
                </c:pt>
                <c:pt idx="160">
                  <c:v>1.4885886447257284</c:v>
                </c:pt>
                <c:pt idx="161">
                  <c:v>1.7957053009837218</c:v>
                </c:pt>
                <c:pt idx="162">
                  <c:v>1.8882469551443064</c:v>
                </c:pt>
                <c:pt idx="163">
                  <c:v>1.7144683025763201</c:v>
                </c:pt>
                <c:pt idx="164">
                  <c:v>1.8051661997971353</c:v>
                </c:pt>
                <c:pt idx="165">
                  <c:v>1.7724844472161678</c:v>
                </c:pt>
                <c:pt idx="166">
                  <c:v>1.5573780309642586</c:v>
                </c:pt>
                <c:pt idx="167">
                  <c:v>1.4302965439380455</c:v>
                </c:pt>
                <c:pt idx="168">
                  <c:v>1.8746244715717113</c:v>
                </c:pt>
                <c:pt idx="169">
                  <c:v>2.3759058917517835</c:v>
                </c:pt>
                <c:pt idx="170">
                  <c:v>2.017047429676702</c:v>
                </c:pt>
                <c:pt idx="171">
                  <c:v>0.92514810781480739</c:v>
                </c:pt>
                <c:pt idx="172">
                  <c:v>-0.44086774976810433</c:v>
                </c:pt>
                <c:pt idx="173">
                  <c:v>-1.8635100313879642</c:v>
                </c:pt>
                <c:pt idx="174">
                  <c:v>-2.2576414349864762</c:v>
                </c:pt>
                <c:pt idx="175">
                  <c:v>-1.2780042459665637</c:v>
                </c:pt>
                <c:pt idx="176">
                  <c:v>-0.11844414803434426</c:v>
                </c:pt>
                <c:pt idx="177">
                  <c:v>0.63788396334156094</c:v>
                </c:pt>
                <c:pt idx="178">
                  <c:v>1.2933433038517894</c:v>
                </c:pt>
                <c:pt idx="179">
                  <c:v>1.594015240644699</c:v>
                </c:pt>
                <c:pt idx="180">
                  <c:v>1.1767720944535931</c:v>
                </c:pt>
                <c:pt idx="181">
                  <c:v>0.68125515544834681</c:v>
                </c:pt>
                <c:pt idx="182">
                  <c:v>0.43881206388283356</c:v>
                </c:pt>
                <c:pt idx="183">
                  <c:v>0.16130316112025977</c:v>
                </c:pt>
                <c:pt idx="184">
                  <c:v>-0.47339790373015417</c:v>
                </c:pt>
                <c:pt idx="185">
                  <c:v>-0.93437963232507426</c:v>
                </c:pt>
                <c:pt idx="186">
                  <c:v>-0.9671666021364338</c:v>
                </c:pt>
                <c:pt idx="187">
                  <c:v>-0.77391818655890832</c:v>
                </c:pt>
                <c:pt idx="188">
                  <c:v>-0.52819747570144349</c:v>
                </c:pt>
                <c:pt idx="189">
                  <c:v>-0.34399403922537547</c:v>
                </c:pt>
                <c:pt idx="190">
                  <c:v>-0.20979425789561029</c:v>
                </c:pt>
                <c:pt idx="191">
                  <c:v>-9.5211760343805615E-2</c:v>
                </c:pt>
                <c:pt idx="192">
                  <c:v>-2.7789132612933049E-2</c:v>
                </c:pt>
                <c:pt idx="193">
                  <c:v>3.2445216993666551E-2</c:v>
                </c:pt>
                <c:pt idx="194">
                  <c:v>0.10333299480595674</c:v>
                </c:pt>
                <c:pt idx="195">
                  <c:v>0.12874136377111695</c:v>
                </c:pt>
                <c:pt idx="196">
                  <c:v>0.16810778326597653</c:v>
                </c:pt>
                <c:pt idx="197">
                  <c:v>0.19592884993264309</c:v>
                </c:pt>
                <c:pt idx="198">
                  <c:v>0.19592884993264309</c:v>
                </c:pt>
                <c:pt idx="199">
                  <c:v>0.26548151659930974</c:v>
                </c:pt>
                <c:pt idx="200">
                  <c:v>0.3496653559170681</c:v>
                </c:pt>
                <c:pt idx="201">
                  <c:v>0.43972746487385234</c:v>
                </c:pt>
                <c:pt idx="202">
                  <c:v>0.55635486818007684</c:v>
                </c:pt>
                <c:pt idx="203">
                  <c:v>0.68494270169136018</c:v>
                </c:pt>
                <c:pt idx="204">
                  <c:v>1.0437601834512007</c:v>
                </c:pt>
                <c:pt idx="205">
                  <c:v>1.3634745301435178</c:v>
                </c:pt>
                <c:pt idx="206">
                  <c:v>1.5541468965711898</c:v>
                </c:pt>
                <c:pt idx="207">
                  <c:v>2.0052626158131615</c:v>
                </c:pt>
                <c:pt idx="208">
                  <c:v>2.3161732340136227</c:v>
                </c:pt>
                <c:pt idx="209">
                  <c:v>2.3282623021150135</c:v>
                </c:pt>
                <c:pt idx="210">
                  <c:v>2.723257835759751</c:v>
                </c:pt>
                <c:pt idx="211">
                  <c:v>2.9879693584184501</c:v>
                </c:pt>
                <c:pt idx="212">
                  <c:v>2.5586437764275032</c:v>
                </c:pt>
                <c:pt idx="213">
                  <c:v>2.2426365978445997</c:v>
                </c:pt>
                <c:pt idx="214">
                  <c:v>2.0537207648910414</c:v>
                </c:pt>
                <c:pt idx="215">
                  <c:v>2.2224202534308386</c:v>
                </c:pt>
                <c:pt idx="216">
                  <c:v>2.7262618515541388</c:v>
                </c:pt>
                <c:pt idx="217">
                  <c:v>3.1924604456667249</c:v>
                </c:pt>
                <c:pt idx="218">
                  <c:v>3.3813853101518632</c:v>
                </c:pt>
                <c:pt idx="219">
                  <c:v>3.2730126398874568</c:v>
                </c:pt>
                <c:pt idx="220">
                  <c:v>3.0046508957252449</c:v>
                </c:pt>
                <c:pt idx="221">
                  <c:v>2.6834872374809824</c:v>
                </c:pt>
                <c:pt idx="222">
                  <c:v>2.2631208625781132</c:v>
                </c:pt>
                <c:pt idx="223">
                  <c:v>1.9823810781646878</c:v>
                </c:pt>
                <c:pt idx="224">
                  <c:v>1.9452991441576117</c:v>
                </c:pt>
                <c:pt idx="225">
                  <c:v>1.9638009721089829</c:v>
                </c:pt>
                <c:pt idx="226">
                  <c:v>2.1771560811563795</c:v>
                </c:pt>
                <c:pt idx="227">
                  <c:v>2.2804968061056092</c:v>
                </c:pt>
                <c:pt idx="228">
                  <c:v>2.2505482286351612</c:v>
                </c:pt>
                <c:pt idx="229">
                  <c:v>2.2198041551588759</c:v>
                </c:pt>
                <c:pt idx="230">
                  <c:v>2.1164611518348706</c:v>
                </c:pt>
                <c:pt idx="231">
                  <c:v>1.8741533126490781</c:v>
                </c:pt>
                <c:pt idx="232">
                  <c:v>1.4811807459824151</c:v>
                </c:pt>
                <c:pt idx="233">
                  <c:v>0.6180648696126454</c:v>
                </c:pt>
                <c:pt idx="234">
                  <c:v>-0.51289133385697327</c:v>
                </c:pt>
                <c:pt idx="235">
                  <c:v>-0.91214951347314377</c:v>
                </c:pt>
                <c:pt idx="236">
                  <c:v>-0.45057514605611482</c:v>
                </c:pt>
                <c:pt idx="237">
                  <c:v>0.28408699655452407</c:v>
                </c:pt>
                <c:pt idx="238">
                  <c:v>0.49598266087436021</c:v>
                </c:pt>
                <c:pt idx="239">
                  <c:v>-3.3604748017666178E-2</c:v>
                </c:pt>
                <c:pt idx="240">
                  <c:v>-1.0405662266388938</c:v>
                </c:pt>
                <c:pt idx="241">
                  <c:v>-1.6965291811475389</c:v>
                </c:pt>
                <c:pt idx="242">
                  <c:v>-1.34437157236428</c:v>
                </c:pt>
                <c:pt idx="243">
                  <c:v>-1.1702740866651911</c:v>
                </c:pt>
                <c:pt idx="244">
                  <c:v>-1.2987969460427258</c:v>
                </c:pt>
                <c:pt idx="245">
                  <c:v>-1.160403505635673</c:v>
                </c:pt>
                <c:pt idx="246">
                  <c:v>-1.4420417438604531</c:v>
                </c:pt>
                <c:pt idx="247">
                  <c:v>-1.8583091049726652</c:v>
                </c:pt>
                <c:pt idx="248">
                  <c:v>-1.515234754436217</c:v>
                </c:pt>
                <c:pt idx="249">
                  <c:v>-0.68442346754522965</c:v>
                </c:pt>
                <c:pt idx="250">
                  <c:v>-6.8018984456755735E-2</c:v>
                </c:pt>
                <c:pt idx="251">
                  <c:v>2.6352770385742387E-2</c:v>
                </c:pt>
                <c:pt idx="252">
                  <c:v>-0.11350795188408179</c:v>
                </c:pt>
                <c:pt idx="253">
                  <c:v>-4.648001092430553E-2</c:v>
                </c:pt>
                <c:pt idx="254">
                  <c:v>0.18031396222298871</c:v>
                </c:pt>
                <c:pt idx="255">
                  <c:v>0.22158187777854338</c:v>
                </c:pt>
                <c:pt idx="256">
                  <c:v>-0.1273663658740963</c:v>
                </c:pt>
                <c:pt idx="257">
                  <c:v>-0.26439310122894305</c:v>
                </c:pt>
                <c:pt idx="258">
                  <c:v>0.19053377854508349</c:v>
                </c:pt>
                <c:pt idx="259">
                  <c:v>0.86469560643657084</c:v>
                </c:pt>
                <c:pt idx="260">
                  <c:v>1.3851001363170345</c:v>
                </c:pt>
                <c:pt idx="261">
                  <c:v>1.6272949785942008</c:v>
                </c:pt>
                <c:pt idx="262">
                  <c:v>1.7904789105206609</c:v>
                </c:pt>
                <c:pt idx="263">
                  <c:v>2.1163614711971608</c:v>
                </c:pt>
                <c:pt idx="264">
                  <c:v>2.8164466955632173</c:v>
                </c:pt>
                <c:pt idx="265">
                  <c:v>3.4485430067094995</c:v>
                </c:pt>
                <c:pt idx="266">
                  <c:v>3.4929989515543887</c:v>
                </c:pt>
                <c:pt idx="267">
                  <c:v>2.9970770182606783</c:v>
                </c:pt>
                <c:pt idx="268">
                  <c:v>2.7827340297526026</c:v>
                </c:pt>
                <c:pt idx="269">
                  <c:v>2.8098358776716319</c:v>
                </c:pt>
                <c:pt idx="270">
                  <c:v>2.624761779638169</c:v>
                </c:pt>
                <c:pt idx="271">
                  <c:v>1.9957877814250939</c:v>
                </c:pt>
                <c:pt idx="272">
                  <c:v>0.98883900152994686</c:v>
                </c:pt>
                <c:pt idx="273">
                  <c:v>0.7614743228373223</c:v>
                </c:pt>
                <c:pt idx="274">
                  <c:v>0.12090084436109524</c:v>
                </c:pt>
                <c:pt idx="275">
                  <c:v>-1.2277508286215972</c:v>
                </c:pt>
                <c:pt idx="276">
                  <c:v>-1.7576640502473988</c:v>
                </c:pt>
                <c:pt idx="277">
                  <c:v>-1.982153358851857</c:v>
                </c:pt>
                <c:pt idx="278">
                  <c:v>-2.1128221933052891</c:v>
                </c:pt>
                <c:pt idx="279">
                  <c:v>-2.5735740064112411</c:v>
                </c:pt>
                <c:pt idx="280">
                  <c:v>-2.3352357140903481</c:v>
                </c:pt>
                <c:pt idx="281">
                  <c:v>-0.93591077290724622</c:v>
                </c:pt>
                <c:pt idx="282">
                  <c:v>0.70444107436320424</c:v>
                </c:pt>
                <c:pt idx="283">
                  <c:v>2.1110346323933808</c:v>
                </c:pt>
                <c:pt idx="284">
                  <c:v>2.7509955572915916</c:v>
                </c:pt>
                <c:pt idx="285">
                  <c:v>3.2204042326502016</c:v>
                </c:pt>
                <c:pt idx="286">
                  <c:v>3.5551920864774456</c:v>
                </c:pt>
                <c:pt idx="287">
                  <c:v>3.6778093280096735</c:v>
                </c:pt>
                <c:pt idx="288">
                  <c:v>4.0483162493393552</c:v>
                </c:pt>
                <c:pt idx="289">
                  <c:v>4.4304837059388094</c:v>
                </c:pt>
                <c:pt idx="290">
                  <c:v>4.0576275488359288</c:v>
                </c:pt>
                <c:pt idx="291">
                  <c:v>2.7202769408743595</c:v>
                </c:pt>
                <c:pt idx="292">
                  <c:v>1.3232038365545227</c:v>
                </c:pt>
                <c:pt idx="293">
                  <c:v>0.32488310087436184</c:v>
                </c:pt>
                <c:pt idx="294">
                  <c:v>0.18353001964412766</c:v>
                </c:pt>
                <c:pt idx="295">
                  <c:v>0.49363298772481379</c:v>
                </c:pt>
                <c:pt idx="296">
                  <c:v>0.85851748115445714</c:v>
                </c:pt>
                <c:pt idx="297">
                  <c:v>1.1795794157733859</c:v>
                </c:pt>
                <c:pt idx="298">
                  <c:v>1.4010282811544532</c:v>
                </c:pt>
                <c:pt idx="299">
                  <c:v>1.4704257934851961</c:v>
                </c:pt>
                <c:pt idx="300">
                  <c:v>1.3160932710581472</c:v>
                </c:pt>
                <c:pt idx="301">
                  <c:v>1.0967705288359295</c:v>
                </c:pt>
                <c:pt idx="302">
                  <c:v>0.8152396734851981</c:v>
                </c:pt>
                <c:pt idx="303">
                  <c:v>0.47289706535383774</c:v>
                </c:pt>
                <c:pt idx="304">
                  <c:v>0.18447458359148508</c:v>
                </c:pt>
                <c:pt idx="305">
                  <c:v>-0.20087902880857939</c:v>
                </c:pt>
                <c:pt idx="306">
                  <c:v>-0.47021233647556143</c:v>
                </c:pt>
                <c:pt idx="307">
                  <c:v>-0.2350441267651556</c:v>
                </c:pt>
                <c:pt idx="308">
                  <c:v>0.22876010975260319</c:v>
                </c:pt>
                <c:pt idx="309">
                  <c:v>0.59252093244582538</c:v>
                </c:pt>
                <c:pt idx="310">
                  <c:v>0.63323742486898071</c:v>
                </c:pt>
                <c:pt idx="311">
                  <c:v>0.48330233689263641</c:v>
                </c:pt>
                <c:pt idx="312">
                  <c:v>0.33411142451126524</c:v>
                </c:pt>
                <c:pt idx="313">
                  <c:v>5.1185647793642118E-2</c:v>
                </c:pt>
                <c:pt idx="314">
                  <c:v>-0.26744976754588273</c:v>
                </c:pt>
                <c:pt idx="315">
                  <c:v>-0.48231705181863715</c:v>
                </c:pt>
                <c:pt idx="316">
                  <c:v>-0.47787084219417714</c:v>
                </c:pt>
                <c:pt idx="317">
                  <c:v>-0.35731429905706363</c:v>
                </c:pt>
                <c:pt idx="318">
                  <c:v>-0.46517026278738777</c:v>
                </c:pt>
                <c:pt idx="319">
                  <c:v>-0.69745605313578496</c:v>
                </c:pt>
                <c:pt idx="320">
                  <c:v>-0.73011647678160796</c:v>
                </c:pt>
                <c:pt idx="321">
                  <c:v>-0.23850520232507377</c:v>
                </c:pt>
                <c:pt idx="322">
                  <c:v>0.11927186328676898</c:v>
                </c:pt>
                <c:pt idx="323">
                  <c:v>0.25647278290264786</c:v>
                </c:pt>
                <c:pt idx="324">
                  <c:v>0.28533713956931595</c:v>
                </c:pt>
                <c:pt idx="325">
                  <c:v>0.16264088601646509</c:v>
                </c:pt>
                <c:pt idx="326">
                  <c:v>0.32417408488171151</c:v>
                </c:pt>
                <c:pt idx="327">
                  <c:v>0.35187923043726849</c:v>
                </c:pt>
                <c:pt idx="328">
                  <c:v>0.26391559786356728</c:v>
                </c:pt>
                <c:pt idx="329">
                  <c:v>-0.41611719099743699</c:v>
                </c:pt>
                <c:pt idx="330">
                  <c:v>-1.0187588321319669</c:v>
                </c:pt>
                <c:pt idx="331">
                  <c:v>-0.43212347447467681</c:v>
                </c:pt>
                <c:pt idx="332">
                  <c:v>0.12970141393896459</c:v>
                </c:pt>
                <c:pt idx="333">
                  <c:v>8.8956760542730468E-2</c:v>
                </c:pt>
                <c:pt idx="334">
                  <c:v>6.4445668657637067E-2</c:v>
                </c:pt>
                <c:pt idx="335">
                  <c:v>9.8750699302016742E-2</c:v>
                </c:pt>
                <c:pt idx="336">
                  <c:v>5.8968701691360197E-2</c:v>
                </c:pt>
                <c:pt idx="337">
                  <c:v>0.123299534100639</c:v>
                </c:pt>
                <c:pt idx="338">
                  <c:v>0.23727471991376414</c:v>
                </c:pt>
                <c:pt idx="339">
                  <c:v>0.42585363410063887</c:v>
                </c:pt>
                <c:pt idx="340">
                  <c:v>0.84684375532546008</c:v>
                </c:pt>
                <c:pt idx="341">
                  <c:v>1.4802533022229887</c:v>
                </c:pt>
                <c:pt idx="342">
                  <c:v>1.9133149794586832</c:v>
                </c:pt>
                <c:pt idx="343">
                  <c:v>1.5291917691932986</c:v>
                </c:pt>
                <c:pt idx="344">
                  <c:v>0.808675069558766</c:v>
                </c:pt>
                <c:pt idx="345">
                  <c:v>0.61475687974343374</c:v>
                </c:pt>
                <c:pt idx="346">
                  <c:v>0.79811191924298519</c:v>
                </c:pt>
                <c:pt idx="347">
                  <c:v>0.83168760474945058</c:v>
                </c:pt>
                <c:pt idx="348">
                  <c:v>0.71588453062492508</c:v>
                </c:pt>
                <c:pt idx="349">
                  <c:v>0.85818998958899129</c:v>
                </c:pt>
                <c:pt idx="350">
                  <c:v>0.84907388427051533</c:v>
                </c:pt>
                <c:pt idx="351">
                  <c:v>0.70121579870158091</c:v>
                </c:pt>
                <c:pt idx="352">
                  <c:v>0.54095861131960021</c:v>
                </c:pt>
                <c:pt idx="353">
                  <c:v>0.47319897314602555</c:v>
                </c:pt>
                <c:pt idx="354">
                  <c:v>0.47082623432950188</c:v>
                </c:pt>
                <c:pt idx="355">
                  <c:v>0.50080285189485862</c:v>
                </c:pt>
                <c:pt idx="356">
                  <c:v>0.59782882189485997</c:v>
                </c:pt>
                <c:pt idx="357">
                  <c:v>0.63606813425713671</c:v>
                </c:pt>
                <c:pt idx="358">
                  <c:v>0.50826885798626642</c:v>
                </c:pt>
                <c:pt idx="359">
                  <c:v>0.11378921210728027</c:v>
                </c:pt>
                <c:pt idx="360">
                  <c:v>-0.42791130820859952</c:v>
                </c:pt>
                <c:pt idx="361">
                  <c:v>-0.6113585415523447</c:v>
                </c:pt>
                <c:pt idx="362">
                  <c:v>-0.41480430725711687</c:v>
                </c:pt>
                <c:pt idx="363">
                  <c:v>-0.14332373640238988</c:v>
                </c:pt>
                <c:pt idx="364">
                  <c:v>7.8863396125349483E-2</c:v>
                </c:pt>
                <c:pt idx="365">
                  <c:v>0.2678161355394158</c:v>
                </c:pt>
                <c:pt idx="366">
                  <c:v>0.3877944855394167</c:v>
                </c:pt>
                <c:pt idx="367">
                  <c:v>0.48649274501218814</c:v>
                </c:pt>
                <c:pt idx="368">
                  <c:v>0.69401225212674478</c:v>
                </c:pt>
                <c:pt idx="369">
                  <c:v>0.9834370018696813</c:v>
                </c:pt>
                <c:pt idx="370">
                  <c:v>1.0250728963655091</c:v>
                </c:pt>
                <c:pt idx="371">
                  <c:v>0.72601748601646532</c:v>
                </c:pt>
                <c:pt idx="372">
                  <c:v>0.30703133693037654</c:v>
                </c:pt>
                <c:pt idx="373">
                  <c:v>-0.45017835974239401</c:v>
                </c:pt>
                <c:pt idx="374">
                  <c:v>-1.1294657289128827</c:v>
                </c:pt>
                <c:pt idx="375">
                  <c:v>-1.1136108634013082</c:v>
                </c:pt>
                <c:pt idx="376">
                  <c:v>-0.72905792331639274</c:v>
                </c:pt>
                <c:pt idx="377">
                  <c:v>-0.38520231052335507</c:v>
                </c:pt>
                <c:pt idx="378">
                  <c:v>-0.18996626703511557</c:v>
                </c:pt>
                <c:pt idx="379">
                  <c:v>-8.418802194434867E-2</c:v>
                </c:pt>
                <c:pt idx="380">
                  <c:v>-2.9839718538476143E-2</c:v>
                </c:pt>
                <c:pt idx="381">
                  <c:v>-4.3932280414549156E-2</c:v>
                </c:pt>
                <c:pt idx="382">
                  <c:v>-6.5896463695277033E-2</c:v>
                </c:pt>
                <c:pt idx="383">
                  <c:v>-5.8896965082334732E-2</c:v>
                </c:pt>
                <c:pt idx="384">
                  <c:v>-5.32188080904872E-2</c:v>
                </c:pt>
                <c:pt idx="385">
                  <c:v>-3.8499046288697637E-2</c:v>
                </c:pt>
                <c:pt idx="386">
                  <c:v>-9.8660735164346636E-3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2.0020264760556471E-2</c:v>
                </c:pt>
                <c:pt idx="394">
                  <c:v>0.13767897051344111</c:v>
                </c:pt>
                <c:pt idx="395">
                  <c:v>0.42080694506235589</c:v>
                </c:pt>
                <c:pt idx="396">
                  <c:v>0.85439286035441941</c:v>
                </c:pt>
                <c:pt idx="397">
                  <c:v>1.3846588619928291</c:v>
                </c:pt>
                <c:pt idx="398">
                  <c:v>1.9355005317242417</c:v>
                </c:pt>
                <c:pt idx="399">
                  <c:v>2.2093671644321327</c:v>
                </c:pt>
                <c:pt idx="400">
                  <c:v>1.7604727503866815</c:v>
                </c:pt>
                <c:pt idx="401">
                  <c:v>0.8908427788423261</c:v>
                </c:pt>
                <c:pt idx="402">
                  <c:v>0.26765088550899119</c:v>
                </c:pt>
                <c:pt idx="403">
                  <c:v>-0.20535692376401823</c:v>
                </c:pt>
                <c:pt idx="404">
                  <c:v>-0.47013642877521361</c:v>
                </c:pt>
                <c:pt idx="405">
                  <c:v>-0.39298597119282608</c:v>
                </c:pt>
                <c:pt idx="406">
                  <c:v>-0.32586576119235205</c:v>
                </c:pt>
                <c:pt idx="407">
                  <c:v>-0.37148395122101302</c:v>
                </c:pt>
                <c:pt idx="408">
                  <c:v>-0.3816497399773866</c:v>
                </c:pt>
                <c:pt idx="409">
                  <c:v>-0.24075291624351522</c:v>
                </c:pt>
                <c:pt idx="410">
                  <c:v>4.9868363714916913E-3</c:v>
                </c:pt>
                <c:pt idx="411">
                  <c:v>0.19772410202503193</c:v>
                </c:pt>
                <c:pt idx="412">
                  <c:v>0.28046262373563219</c:v>
                </c:pt>
                <c:pt idx="413">
                  <c:v>0.31774199414926962</c:v>
                </c:pt>
                <c:pt idx="414">
                  <c:v>0.35861938965619461</c:v>
                </c:pt>
                <c:pt idx="415">
                  <c:v>0.4901863708552297</c:v>
                </c:pt>
                <c:pt idx="416">
                  <c:v>0.72797810865763679</c:v>
                </c:pt>
                <c:pt idx="417">
                  <c:v>0.8609770274592371</c:v>
                </c:pt>
                <c:pt idx="418">
                  <c:v>0.69070118989009865</c:v>
                </c:pt>
                <c:pt idx="419">
                  <c:v>0.35248691238253255</c:v>
                </c:pt>
                <c:pt idx="420">
                  <c:v>-2.6775003497480753E-3</c:v>
                </c:pt>
                <c:pt idx="421">
                  <c:v>-0.14869226130880486</c:v>
                </c:pt>
                <c:pt idx="422">
                  <c:v>1.1210087279796773E-2</c:v>
                </c:pt>
                <c:pt idx="423">
                  <c:v>0.23535865215302618</c:v>
                </c:pt>
                <c:pt idx="424">
                  <c:v>0.46686591385954423</c:v>
                </c:pt>
                <c:pt idx="425">
                  <c:v>0.83062041805906184</c:v>
                </c:pt>
                <c:pt idx="426">
                  <c:v>1.5259563201603106</c:v>
                </c:pt>
                <c:pt idx="427">
                  <c:v>2.5797917560984298</c:v>
                </c:pt>
                <c:pt idx="428">
                  <c:v>3.37888294354098</c:v>
                </c:pt>
                <c:pt idx="429">
                  <c:v>2.8322164782940895</c:v>
                </c:pt>
                <c:pt idx="430">
                  <c:v>1.4232562998973961</c:v>
                </c:pt>
                <c:pt idx="431">
                  <c:v>0.4576609292456249</c:v>
                </c:pt>
                <c:pt idx="432">
                  <c:v>6.1201941987463974E-2</c:v>
                </c:pt>
                <c:pt idx="433">
                  <c:v>8.8356617414715066E-2</c:v>
                </c:pt>
                <c:pt idx="434">
                  <c:v>0.33547364834432791</c:v>
                </c:pt>
                <c:pt idx="435">
                  <c:v>0.36767966763092502</c:v>
                </c:pt>
                <c:pt idx="436">
                  <c:v>-6.8033149948121305E-2</c:v>
                </c:pt>
                <c:pt idx="437">
                  <c:v>-0.75261887887974133</c:v>
                </c:pt>
                <c:pt idx="438">
                  <c:v>-1.4164148058307477</c:v>
                </c:pt>
                <c:pt idx="439">
                  <c:v>-1.8519004553643128</c:v>
                </c:pt>
                <c:pt idx="440">
                  <c:v>-1.8187608941639271</c:v>
                </c:pt>
                <c:pt idx="441">
                  <c:v>-1.3582603530063335</c:v>
                </c:pt>
                <c:pt idx="442">
                  <c:v>-0.68939824197320654</c:v>
                </c:pt>
                <c:pt idx="443">
                  <c:v>-0.22203474215885197</c:v>
                </c:pt>
                <c:pt idx="444">
                  <c:v>-3.3836646701792809E-2</c:v>
                </c:pt>
                <c:pt idx="445">
                  <c:v>1.252861891200586E-4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2.2338686982778695E-2</c:v>
                </c:pt>
                <c:pt idx="514">
                  <c:v>0.2160882061806699</c:v>
                </c:pt>
                <c:pt idx="515">
                  <c:v>0.81637797840754356</c:v>
                </c:pt>
                <c:pt idx="516">
                  <c:v>1.5876435797329465</c:v>
                </c:pt>
                <c:pt idx="517">
                  <c:v>1.9787866362151729</c:v>
                </c:pt>
                <c:pt idx="518">
                  <c:v>1.5714983956458108</c:v>
                </c:pt>
                <c:pt idx="519">
                  <c:v>0.74521158026427581</c:v>
                </c:pt>
                <c:pt idx="520">
                  <c:v>0.23747711359761006</c:v>
                </c:pt>
                <c:pt idx="521">
                  <c:v>-1.8361878912881591E-2</c:v>
                </c:pt>
                <c:pt idx="522">
                  <c:v>-0.13886258127229173</c:v>
                </c:pt>
                <c:pt idx="523">
                  <c:v>-0.22402335600922735</c:v>
                </c:pt>
                <c:pt idx="524">
                  <c:v>-0.45933872888812272</c:v>
                </c:pt>
                <c:pt idx="525">
                  <c:v>-0.80048229603997634</c:v>
                </c:pt>
                <c:pt idx="526">
                  <c:v>-0.89560296274557738</c:v>
                </c:pt>
                <c:pt idx="527">
                  <c:v>-0.57477595060414843</c:v>
                </c:pt>
                <c:pt idx="528">
                  <c:v>-0.1965986648173095</c:v>
                </c:pt>
                <c:pt idx="529">
                  <c:v>-3.8125588657719242E-2</c:v>
                </c:pt>
                <c:pt idx="530">
                  <c:v>-7.4838374711037959E-3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5.9213417446756155E-3</c:v>
                </c:pt>
                <c:pt idx="535">
                  <c:v>6.0574376849932644E-2</c:v>
                </c:pt>
                <c:pt idx="536">
                  <c:v>0.19874990174687091</c:v>
                </c:pt>
                <c:pt idx="537">
                  <c:v>0.38363061997414877</c:v>
                </c:pt>
                <c:pt idx="538">
                  <c:v>0.87255623812133198</c:v>
                </c:pt>
                <c:pt idx="539">
                  <c:v>1.811074209318297</c:v>
                </c:pt>
                <c:pt idx="540">
                  <c:v>2.5253300907613641</c:v>
                </c:pt>
                <c:pt idx="541">
                  <c:v>1.9429590267234271</c:v>
                </c:pt>
                <c:pt idx="542">
                  <c:v>0.84664410915259847</c:v>
                </c:pt>
                <c:pt idx="543">
                  <c:v>0.39223335359704342</c:v>
                </c:pt>
                <c:pt idx="544">
                  <c:v>0.19080971601646551</c:v>
                </c:pt>
                <c:pt idx="545">
                  <c:v>-0.11908775324754453</c:v>
                </c:pt>
                <c:pt idx="546">
                  <c:v>-0.50611848091609335</c:v>
                </c:pt>
                <c:pt idx="547">
                  <c:v>-0.53430903234961191</c:v>
                </c:pt>
                <c:pt idx="548">
                  <c:v>-0.30377816131089685</c:v>
                </c:pt>
                <c:pt idx="549">
                  <c:v>-0.14636270638538318</c:v>
                </c:pt>
                <c:pt idx="550">
                  <c:v>-6.5278492248122336E-2</c:v>
                </c:pt>
                <c:pt idx="551">
                  <c:v>-2.7896949118984771E-2</c:v>
                </c:pt>
                <c:pt idx="552">
                  <c:v>5.7215026110294692E-2</c:v>
                </c:pt>
                <c:pt idx="553">
                  <c:v>7.1507531024875212E-2</c:v>
                </c:pt>
                <c:pt idx="554">
                  <c:v>6.7498020720400217E-2</c:v>
                </c:pt>
                <c:pt idx="555">
                  <c:v>0.1265674810503378</c:v>
                </c:pt>
                <c:pt idx="556">
                  <c:v>0.18510358841546598</c:v>
                </c:pt>
                <c:pt idx="557">
                  <c:v>0.24584625063768856</c:v>
                </c:pt>
                <c:pt idx="558">
                  <c:v>0.32699508216144907</c:v>
                </c:pt>
                <c:pt idx="559">
                  <c:v>0.42009360164130849</c:v>
                </c:pt>
                <c:pt idx="560">
                  <c:v>0.69479061187841662</c:v>
                </c:pt>
                <c:pt idx="561">
                  <c:v>0.75685543345120054</c:v>
                </c:pt>
                <c:pt idx="562">
                  <c:v>0.38690722668927979</c:v>
                </c:pt>
                <c:pt idx="563">
                  <c:v>0.2883742822448353</c:v>
                </c:pt>
                <c:pt idx="564">
                  <c:v>-2.6931139977386852E-2</c:v>
                </c:pt>
                <c:pt idx="565">
                  <c:v>-0.97404505800787367</c:v>
                </c:pt>
                <c:pt idx="566">
                  <c:v>-1.0780042020934886</c:v>
                </c:pt>
                <c:pt idx="567">
                  <c:v>-0.48615982827097753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4.0043818084451767E-2</c:v>
                </c:pt>
                <c:pt idx="603">
                  <c:v>0.12550725384677444</c:v>
                </c:pt>
                <c:pt idx="604">
                  <c:v>0.46532065172902254</c:v>
                </c:pt>
                <c:pt idx="605">
                  <c:v>1.137727005729509</c:v>
                </c:pt>
                <c:pt idx="606">
                  <c:v>1.9967433674826034</c:v>
                </c:pt>
                <c:pt idx="607">
                  <c:v>2.9384358970036741</c:v>
                </c:pt>
                <c:pt idx="608">
                  <c:v>3.6358607192429857</c:v>
                </c:pt>
                <c:pt idx="609">
                  <c:v>3.8912372158681463</c:v>
                </c:pt>
                <c:pt idx="610">
                  <c:v>4.0792779663405643</c:v>
                </c:pt>
                <c:pt idx="611">
                  <c:v>4.508291493280562</c:v>
                </c:pt>
                <c:pt idx="612">
                  <c:v>4.7990421443382996</c:v>
                </c:pt>
                <c:pt idx="613">
                  <c:v>4.0708387508319559</c:v>
                </c:pt>
                <c:pt idx="614">
                  <c:v>2.5399519837044382</c:v>
                </c:pt>
                <c:pt idx="615">
                  <c:v>1.3837468297313305</c:v>
                </c:pt>
                <c:pt idx="616">
                  <c:v>1.0928212780219269</c:v>
                </c:pt>
                <c:pt idx="617">
                  <c:v>1.0885116075378933</c:v>
                </c:pt>
                <c:pt idx="618">
                  <c:v>0.91230851354638798</c:v>
                </c:pt>
                <c:pt idx="619">
                  <c:v>0.56422744349813991</c:v>
                </c:pt>
                <c:pt idx="620">
                  <c:v>0.15777449314629755</c:v>
                </c:pt>
                <c:pt idx="621">
                  <c:v>2.7099551425092159E-2</c:v>
                </c:pt>
                <c:pt idx="622">
                  <c:v>0.32092434105820478</c:v>
                </c:pt>
                <c:pt idx="623">
                  <c:v>0.77187873963816855</c:v>
                </c:pt>
                <c:pt idx="624">
                  <c:v>1.1278886910746837</c:v>
                </c:pt>
                <c:pt idx="625">
                  <c:v>1.4975403569564154</c:v>
                </c:pt>
                <c:pt idx="626">
                  <c:v>1.7374847591032649</c:v>
                </c:pt>
                <c:pt idx="627">
                  <c:v>1.6125888850539551</c:v>
                </c:pt>
                <c:pt idx="628">
                  <c:v>1.3087812681966107</c:v>
                </c:pt>
                <c:pt idx="629">
                  <c:v>1.1488101348632787</c:v>
                </c:pt>
                <c:pt idx="630">
                  <c:v>1.2021338459743907</c:v>
                </c:pt>
                <c:pt idx="631">
                  <c:v>1.5272466557701085</c:v>
                </c:pt>
                <c:pt idx="632">
                  <c:v>2.0457419579956087</c:v>
                </c:pt>
                <c:pt idx="633">
                  <c:v>2.4410582237561971</c:v>
                </c:pt>
                <c:pt idx="634">
                  <c:v>2.7540650959673538</c:v>
                </c:pt>
                <c:pt idx="635">
                  <c:v>2.9218523023483054</c:v>
                </c:pt>
                <c:pt idx="636">
                  <c:v>2.7880779542613219</c:v>
                </c:pt>
                <c:pt idx="637">
                  <c:v>2.3173724028547675</c:v>
                </c:pt>
                <c:pt idx="638">
                  <c:v>1.7304293478137156</c:v>
                </c:pt>
                <c:pt idx="639">
                  <c:v>1.4232384033692713</c:v>
                </c:pt>
                <c:pt idx="640">
                  <c:v>1.295452126526857</c:v>
                </c:pt>
                <c:pt idx="641">
                  <c:v>1.2856740536892235</c:v>
                </c:pt>
                <c:pt idx="642">
                  <c:v>1.7076273584103232</c:v>
                </c:pt>
                <c:pt idx="643">
                  <c:v>2.5363680681646867</c:v>
                </c:pt>
                <c:pt idx="644">
                  <c:v>2.8761530690068891</c:v>
                </c:pt>
                <c:pt idx="645">
                  <c:v>2.3717809050437473</c:v>
                </c:pt>
                <c:pt idx="646">
                  <c:v>2.0710717112724635</c:v>
                </c:pt>
                <c:pt idx="647">
                  <c:v>2.1617202494475976</c:v>
                </c:pt>
                <c:pt idx="648">
                  <c:v>2.1882678742400876</c:v>
                </c:pt>
                <c:pt idx="649">
                  <c:v>2.0835979460610199</c:v>
                </c:pt>
                <c:pt idx="650">
                  <c:v>1.7668204027217294</c:v>
                </c:pt>
                <c:pt idx="651">
                  <c:v>1.1024516166643603</c:v>
                </c:pt>
                <c:pt idx="652">
                  <c:v>-3.8802925363975067E-2</c:v>
                </c:pt>
                <c:pt idx="653">
                  <c:v>-0.90147678773250906</c:v>
                </c:pt>
                <c:pt idx="654">
                  <c:v>-1.0383344144807991</c:v>
                </c:pt>
                <c:pt idx="655">
                  <c:v>-1.507988722012954</c:v>
                </c:pt>
                <c:pt idx="656">
                  <c:v>-2.5733932170914668</c:v>
                </c:pt>
                <c:pt idx="657">
                  <c:v>-2.9746608895426059</c:v>
                </c:pt>
                <c:pt idx="658">
                  <c:v>-2.1651477310442901</c:v>
                </c:pt>
                <c:pt idx="659">
                  <c:v>-1.2871272314925515</c:v>
                </c:pt>
                <c:pt idx="660">
                  <c:v>-1.4715384376852694</c:v>
                </c:pt>
                <c:pt idx="661">
                  <c:v>-2.3654480683198087</c:v>
                </c:pt>
                <c:pt idx="662">
                  <c:v>-2.6192049698980706</c:v>
                </c:pt>
                <c:pt idx="663">
                  <c:v>-2.1797422044605836</c:v>
                </c:pt>
                <c:pt idx="664">
                  <c:v>-1.0990080157856512</c:v>
                </c:pt>
                <c:pt idx="665">
                  <c:v>-0.30083770936231174</c:v>
                </c:pt>
                <c:pt idx="666">
                  <c:v>0.11246564993264313</c:v>
                </c:pt>
                <c:pt idx="667">
                  <c:v>0.49456674480595691</c:v>
                </c:pt>
                <c:pt idx="668">
                  <c:v>1.2866578681800769</c:v>
                </c:pt>
                <c:pt idx="669">
                  <c:v>2.3546000301435179</c:v>
                </c:pt>
                <c:pt idx="670">
                  <c:v>2.8393331238539954</c:v>
                </c:pt>
                <c:pt idx="671">
                  <c:v>3.3920382343295037</c:v>
                </c:pt>
                <c:pt idx="672">
                  <c:v>2.8716368579819727</c:v>
                </c:pt>
                <c:pt idx="673">
                  <c:v>2.2825293690697936</c:v>
                </c:pt>
                <c:pt idx="674">
                  <c:v>2.4388949481813631</c:v>
                </c:pt>
                <c:pt idx="675">
                  <c:v>2.5990489522592539</c:v>
                </c:pt>
                <c:pt idx="676">
                  <c:v>1.9749382938015938</c:v>
                </c:pt>
                <c:pt idx="677">
                  <c:v>1.1531154257791569</c:v>
                </c:pt>
                <c:pt idx="678">
                  <c:v>0.31664291489104329</c:v>
                </c:pt>
                <c:pt idx="679">
                  <c:v>-1.2978001484059862</c:v>
                </c:pt>
                <c:pt idx="680">
                  <c:v>-2.2197859641305802</c:v>
                </c:pt>
                <c:pt idx="681">
                  <c:v>-2.5300754107389047</c:v>
                </c:pt>
                <c:pt idx="682">
                  <c:v>-2.3146867426332309</c:v>
                </c:pt>
                <c:pt idx="683">
                  <c:v>-1.1759623863120015</c:v>
                </c:pt>
                <c:pt idx="684">
                  <c:v>-0.58153917387465137</c:v>
                </c:pt>
                <c:pt idx="685">
                  <c:v>-0.1557429457014444</c:v>
                </c:pt>
                <c:pt idx="686">
                  <c:v>0.85207519429855694</c:v>
                </c:pt>
                <c:pt idx="687">
                  <c:v>1.6112571010871182</c:v>
                </c:pt>
                <c:pt idx="688">
                  <c:v>1.7094313626594895</c:v>
                </c:pt>
                <c:pt idx="689">
                  <c:v>1.8337675238517896</c:v>
                </c:pt>
                <c:pt idx="690">
                  <c:v>1.9947550465274904</c:v>
                </c:pt>
                <c:pt idx="691">
                  <c:v>1.4756667801424808</c:v>
                </c:pt>
                <c:pt idx="692">
                  <c:v>0.90092945692209303</c:v>
                </c:pt>
                <c:pt idx="693">
                  <c:v>0.94450311651981456</c:v>
                </c:pt>
                <c:pt idx="694">
                  <c:v>1.2299417492610967</c:v>
                </c:pt>
                <c:pt idx="695">
                  <c:v>1.1972623027826179</c:v>
                </c:pt>
                <c:pt idx="696">
                  <c:v>0.56610696934948679</c:v>
                </c:pt>
                <c:pt idx="697">
                  <c:v>-1.1826780227757876</c:v>
                </c:pt>
                <c:pt idx="698">
                  <c:v>-1.6215965092857099</c:v>
                </c:pt>
                <c:pt idx="699">
                  <c:v>-1.0749392507173348</c:v>
                </c:pt>
                <c:pt idx="700">
                  <c:v>-0.65448530994323972</c:v>
                </c:pt>
                <c:pt idx="701">
                  <c:v>-9.2545403373052268E-2</c:v>
                </c:pt>
                <c:pt idx="702">
                  <c:v>0.17793146546007771</c:v>
                </c:pt>
                <c:pt idx="703">
                  <c:v>0.32153631344109251</c:v>
                </c:pt>
                <c:pt idx="704">
                  <c:v>0.34587974677442535</c:v>
                </c:pt>
                <c:pt idx="705">
                  <c:v>0.10157360109879963</c:v>
                </c:pt>
                <c:pt idx="706">
                  <c:v>-0.34514416805420306</c:v>
                </c:pt>
                <c:pt idx="707">
                  <c:v>-0.68988775257185464</c:v>
                </c:pt>
                <c:pt idx="708">
                  <c:v>-0.64060239341872449</c:v>
                </c:pt>
                <c:pt idx="709">
                  <c:v>-0.24987067931137588</c:v>
                </c:pt>
                <c:pt idx="710">
                  <c:v>0.25157098326597627</c:v>
                </c:pt>
                <c:pt idx="711">
                  <c:v>0.99765290726034817</c:v>
                </c:pt>
                <c:pt idx="712">
                  <c:v>1.8563045707746253</c:v>
                </c:pt>
                <c:pt idx="713">
                  <c:v>1.5219653083475717</c:v>
                </c:pt>
                <c:pt idx="714">
                  <c:v>0.41287064107139221</c:v>
                </c:pt>
                <c:pt idx="715">
                  <c:v>-0.43645042342881124</c:v>
                </c:pt>
                <c:pt idx="716">
                  <c:v>-1.2473760057553407</c:v>
                </c:pt>
                <c:pt idx="717">
                  <c:v>-0.81739706797496814</c:v>
                </c:pt>
                <c:pt idx="718">
                  <c:v>-6.8371283400690361E-2</c:v>
                </c:pt>
                <c:pt idx="719">
                  <c:v>0.33503418326597645</c:v>
                </c:pt>
                <c:pt idx="720">
                  <c:v>0.8164710759849636</c:v>
                </c:pt>
                <c:pt idx="721">
                  <c:v>1.2892017183588576</c:v>
                </c:pt>
                <c:pt idx="722">
                  <c:v>1.3046272553557707</c:v>
                </c:pt>
                <c:pt idx="723">
                  <c:v>1.3168582430386453</c:v>
                </c:pt>
                <c:pt idx="724">
                  <c:v>1.2899015557083402</c:v>
                </c:pt>
                <c:pt idx="725">
                  <c:v>1.5779825327944785</c:v>
                </c:pt>
                <c:pt idx="726">
                  <c:v>2.319305339513813</c:v>
                </c:pt>
                <c:pt idx="727">
                  <c:v>3.4286725415090489</c:v>
                </c:pt>
                <c:pt idx="728">
                  <c:v>3.9179157796738977</c:v>
                </c:pt>
                <c:pt idx="729">
                  <c:v>3.1963115943884528</c:v>
                </c:pt>
                <c:pt idx="730">
                  <c:v>2.6866446078697765</c:v>
                </c:pt>
                <c:pt idx="731">
                  <c:v>1.7884116134308357</c:v>
                </c:pt>
                <c:pt idx="732">
                  <c:v>1.1744887331940792</c:v>
                </c:pt>
                <c:pt idx="733">
                  <c:v>1.1301500408620737</c:v>
                </c:pt>
                <c:pt idx="734">
                  <c:v>1.1875664312250163</c:v>
                </c:pt>
                <c:pt idx="735">
                  <c:v>1.2454909147917341</c:v>
                </c:pt>
                <c:pt idx="736">
                  <c:v>1.3580799325199731</c:v>
                </c:pt>
                <c:pt idx="737">
                  <c:v>1.5271738782208062</c:v>
                </c:pt>
                <c:pt idx="738">
                  <c:v>1.5077555513784033</c:v>
                </c:pt>
                <c:pt idx="739">
                  <c:v>1.2681557948277002</c:v>
                </c:pt>
                <c:pt idx="740">
                  <c:v>1.7328324249779545</c:v>
                </c:pt>
                <c:pt idx="741">
                  <c:v>2.326415904361093</c:v>
                </c:pt>
                <c:pt idx="742">
                  <c:v>2.1882799063875158</c:v>
                </c:pt>
                <c:pt idx="743">
                  <c:v>1.6943584095751998</c:v>
                </c:pt>
                <c:pt idx="744">
                  <c:v>1.3160932710581472</c:v>
                </c:pt>
                <c:pt idx="745">
                  <c:v>1.2658973209092179</c:v>
                </c:pt>
                <c:pt idx="746">
                  <c:v>1.2658973209092179</c:v>
                </c:pt>
                <c:pt idx="747">
                  <c:v>1.4907946376591326</c:v>
                </c:pt>
                <c:pt idx="748">
                  <c:v>1.8445206998174035</c:v>
                </c:pt>
                <c:pt idx="749">
                  <c:v>2.1112215881317211</c:v>
                </c:pt>
                <c:pt idx="750">
                  <c:v>1.991161085891356</c:v>
                </c:pt>
                <c:pt idx="751">
                  <c:v>1.5541186898878552</c:v>
                </c:pt>
                <c:pt idx="752">
                  <c:v>1.2654751232211925</c:v>
                </c:pt>
                <c:pt idx="753">
                  <c:v>1.0303145144277077</c:v>
                </c:pt>
                <c:pt idx="754">
                  <c:v>0.61341822833595283</c:v>
                </c:pt>
                <c:pt idx="755">
                  <c:v>0.30571693357748703</c:v>
                </c:pt>
                <c:pt idx="756">
                  <c:v>6.0999042830670565E-3</c:v>
                </c:pt>
                <c:pt idx="757">
                  <c:v>-0.9312636714429493</c:v>
                </c:pt>
                <c:pt idx="758">
                  <c:v>-2.4941889675104862</c:v>
                </c:pt>
                <c:pt idx="759">
                  <c:v>-3.4904712527824153</c:v>
                </c:pt>
                <c:pt idx="760">
                  <c:v>-3.3624002190781099</c:v>
                </c:pt>
                <c:pt idx="761">
                  <c:v>-2.9340570160837789</c:v>
                </c:pt>
                <c:pt idx="762">
                  <c:v>-2.481804914053015</c:v>
                </c:pt>
                <c:pt idx="763">
                  <c:v>-1.6888503131465278</c:v>
                </c:pt>
                <c:pt idx="764">
                  <c:v>-0.82363528897512461</c:v>
                </c:pt>
                <c:pt idx="765">
                  <c:v>-1.2729150067356917E-2</c:v>
                </c:pt>
                <c:pt idx="766">
                  <c:v>0.803620378466402</c:v>
                </c:pt>
                <c:pt idx="767">
                  <c:v>1.4375807405810803</c:v>
                </c:pt>
                <c:pt idx="768">
                  <c:v>1.7473656423825323</c:v>
                </c:pt>
                <c:pt idx="769">
                  <c:v>2.088683854732261</c:v>
                </c:pt>
                <c:pt idx="770">
                  <c:v>2.7604184588423268</c:v>
                </c:pt>
                <c:pt idx="771">
                  <c:v>3.9765743947713919</c:v>
                </c:pt>
                <c:pt idx="772">
                  <c:v>4.7571156643747807</c:v>
                </c:pt>
                <c:pt idx="773">
                  <c:v>5.160027195025787</c:v>
                </c:pt>
                <c:pt idx="774">
                  <c:v>5.0053131791786374</c:v>
                </c:pt>
                <c:pt idx="775">
                  <c:v>4.7394837765480204</c:v>
                </c:pt>
                <c:pt idx="776">
                  <c:v>5.2714071102639721</c:v>
                </c:pt>
                <c:pt idx="777">
                  <c:v>4.9299562780720629</c:v>
                </c:pt>
                <c:pt idx="778">
                  <c:v>4.2767026120178633</c:v>
                </c:pt>
                <c:pt idx="779">
                  <c:v>4.1291436793435254</c:v>
                </c:pt>
                <c:pt idx="780">
                  <c:v>3.9559122476279565</c:v>
                </c:pt>
                <c:pt idx="781">
                  <c:v>3.588222894209085</c:v>
                </c:pt>
                <c:pt idx="782">
                  <c:v>3.2485743895642365</c:v>
                </c:pt>
                <c:pt idx="783">
                  <c:v>2.9452754235698437</c:v>
                </c:pt>
                <c:pt idx="784">
                  <c:v>2.6927126420511009</c:v>
                </c:pt>
                <c:pt idx="785">
                  <c:v>2.6423650740887705</c:v>
                </c:pt>
                <c:pt idx="786">
                  <c:v>2.9700648194113346</c:v>
                </c:pt>
                <c:pt idx="787">
                  <c:v>3.103108800430904</c:v>
                </c:pt>
                <c:pt idx="788">
                  <c:v>2.6921744427868175</c:v>
                </c:pt>
                <c:pt idx="789">
                  <c:v>2.3215576483519884</c:v>
                </c:pt>
                <c:pt idx="790">
                  <c:v>2.3215576483519991</c:v>
                </c:pt>
                <c:pt idx="791">
                  <c:v>2.5562980755942735</c:v>
                </c:pt>
                <c:pt idx="792">
                  <c:v>2.7316746671354522</c:v>
                </c:pt>
                <c:pt idx="793">
                  <c:v>2.220026474210151</c:v>
                </c:pt>
                <c:pt idx="794">
                  <c:v>0.3663684425663824</c:v>
                </c:pt>
                <c:pt idx="795">
                  <c:v>-2.2235822215004859</c:v>
                </c:pt>
                <c:pt idx="796">
                  <c:v>-4.2892146341301514</c:v>
                </c:pt>
                <c:pt idx="797">
                  <c:v>-5.0117509757593677</c:v>
                </c:pt>
                <c:pt idx="798">
                  <c:v>-4.2442559327751592</c:v>
                </c:pt>
                <c:pt idx="799">
                  <c:v>-2.5417474978306847</c:v>
                </c:pt>
                <c:pt idx="800">
                  <c:v>-0.72040273679634981</c:v>
                </c:pt>
                <c:pt idx="801">
                  <c:v>0.48103392431533004</c:v>
                </c:pt>
                <c:pt idx="802">
                  <c:v>1.2922565116056095</c:v>
                </c:pt>
                <c:pt idx="803">
                  <c:v>2.647279764769551</c:v>
                </c:pt>
                <c:pt idx="804">
                  <c:v>4.357688003091198</c:v>
                </c:pt>
                <c:pt idx="805">
                  <c:v>5.0159188519823337</c:v>
                </c:pt>
                <c:pt idx="806">
                  <c:v>3.9642977229106204</c:v>
                </c:pt>
                <c:pt idx="807">
                  <c:v>2.4463921392447787</c:v>
                </c:pt>
                <c:pt idx="808">
                  <c:v>1.3618002144803814</c:v>
                </c:pt>
                <c:pt idx="809">
                  <c:v>0.42393127251706492</c:v>
                </c:pt>
                <c:pt idx="810">
                  <c:v>-0.26791965908513732</c:v>
                </c:pt>
                <c:pt idx="811">
                  <c:v>-0.92852042112784716</c:v>
                </c:pt>
                <c:pt idx="812">
                  <c:v>-2.0858456857574494</c:v>
                </c:pt>
                <c:pt idx="813">
                  <c:v>-2.848791646399373</c:v>
                </c:pt>
                <c:pt idx="814">
                  <c:v>-2.8762073842184774</c:v>
                </c:pt>
                <c:pt idx="815">
                  <c:v>-2.7856946900287758</c:v>
                </c:pt>
                <c:pt idx="816">
                  <c:v>-2.6966949045912973</c:v>
                </c:pt>
                <c:pt idx="817">
                  <c:v>-2.3122574368653774</c:v>
                </c:pt>
                <c:pt idx="818">
                  <c:v>-1.7173005830690578</c:v>
                </c:pt>
                <c:pt idx="819">
                  <c:v>-0.71432433147732954</c:v>
                </c:pt>
                <c:pt idx="820">
                  <c:v>0.2883742822448353</c:v>
                </c:pt>
                <c:pt idx="821">
                  <c:v>1.2261950685226704</c:v>
                </c:pt>
                <c:pt idx="822">
                  <c:v>2.0657504782038658</c:v>
                </c:pt>
                <c:pt idx="823">
                  <c:v>2.3247896848424805</c:v>
                </c:pt>
                <c:pt idx="824">
                  <c:v>2.4736642418948591</c:v>
                </c:pt>
                <c:pt idx="825">
                  <c:v>2.4324397626036798</c:v>
                </c:pt>
                <c:pt idx="826">
                  <c:v>2.3204633676096038</c:v>
                </c:pt>
                <c:pt idx="827">
                  <c:v>2.4087625186120363</c:v>
                </c:pt>
                <c:pt idx="828">
                  <c:v>2.4404839115889931</c:v>
                </c:pt>
                <c:pt idx="829">
                  <c:v>2.8076902409882858</c:v>
                </c:pt>
                <c:pt idx="830">
                  <c:v>3.4085056643153306</c:v>
                </c:pt>
                <c:pt idx="831">
                  <c:v>3.5633937948277006</c:v>
                </c:pt>
                <c:pt idx="832">
                  <c:v>3.1477683863348296</c:v>
                </c:pt>
                <c:pt idx="833">
                  <c:v>2.2751751137562026</c:v>
                </c:pt>
                <c:pt idx="834">
                  <c:v>1.8062921224352777</c:v>
                </c:pt>
                <c:pt idx="835">
                  <c:v>1.8918290597313256</c:v>
                </c:pt>
                <c:pt idx="836">
                  <c:v>1.9278477072248403</c:v>
                </c:pt>
                <c:pt idx="837">
                  <c:v>1.8427622565545261</c:v>
                </c:pt>
                <c:pt idx="838">
                  <c:v>1.9827529356213804</c:v>
                </c:pt>
                <c:pt idx="839">
                  <c:v>2.3212148324861901</c:v>
                </c:pt>
                <c:pt idx="840">
                  <c:v>2.3832515597032047</c:v>
                </c:pt>
                <c:pt idx="841">
                  <c:v>2.3714059391837332</c:v>
                </c:pt>
                <c:pt idx="842">
                  <c:v>2.7362523901818872</c:v>
                </c:pt>
                <c:pt idx="843">
                  <c:v>3.0814776153516257</c:v>
                </c:pt>
                <c:pt idx="844">
                  <c:v>2.9233514876835578</c:v>
                </c:pt>
                <c:pt idx="845">
                  <c:v>2.3981167348712984</c:v>
                </c:pt>
                <c:pt idx="846">
                  <c:v>2.0242562922199148</c:v>
                </c:pt>
                <c:pt idx="847">
                  <c:v>1.9709973472083184</c:v>
                </c:pt>
                <c:pt idx="848">
                  <c:v>2.1825622033697942</c:v>
                </c:pt>
                <c:pt idx="849">
                  <c:v>2.7512672512134149</c:v>
                </c:pt>
                <c:pt idx="850">
                  <c:v>3.4413203572030096</c:v>
                </c:pt>
                <c:pt idx="851">
                  <c:v>3.5672253763917161</c:v>
                </c:pt>
                <c:pt idx="852">
                  <c:v>3.0924283019868608</c:v>
                </c:pt>
                <c:pt idx="853">
                  <c:v>2.8566358685954309</c:v>
                </c:pt>
                <c:pt idx="854">
                  <c:v>2.9047389953106162</c:v>
                </c:pt>
                <c:pt idx="855">
                  <c:v>2.8076034114365309</c:v>
                </c:pt>
                <c:pt idx="856">
                  <c:v>2.4725784520510983</c:v>
                </c:pt>
                <c:pt idx="857">
                  <c:v>2.2595247999231223</c:v>
                </c:pt>
                <c:pt idx="858">
                  <c:v>2.9291111673883981</c:v>
                </c:pt>
                <c:pt idx="859">
                  <c:v>3.9086688075416363</c:v>
                </c:pt>
                <c:pt idx="860">
                  <c:v>4.0363200097267695</c:v>
                </c:pt>
                <c:pt idx="861">
                  <c:v>3.5944538658458431</c:v>
                </c:pt>
                <c:pt idx="862">
                  <c:v>3.9630589499542359</c:v>
                </c:pt>
                <c:pt idx="863">
                  <c:v>5.4587136002243515</c:v>
                </c:pt>
                <c:pt idx="864">
                  <c:v>5.5766735105686092</c:v>
                </c:pt>
                <c:pt idx="865">
                  <c:v>4.2167496148857291</c:v>
                </c:pt>
                <c:pt idx="866">
                  <c:v>3.762726355730901</c:v>
                </c:pt>
                <c:pt idx="867">
                  <c:v>4.4175723745927709</c:v>
                </c:pt>
                <c:pt idx="868">
                  <c:v>5.239704849564597</c:v>
                </c:pt>
                <c:pt idx="869">
                  <c:v>4.8796973958518066</c:v>
                </c:pt>
                <c:pt idx="870">
                  <c:v>3.6170401904245852</c:v>
                </c:pt>
                <c:pt idx="871">
                  <c:v>2.8090658695606234</c:v>
                </c:pt>
                <c:pt idx="872">
                  <c:v>2.5177483177804811</c:v>
                </c:pt>
                <c:pt idx="873">
                  <c:v>2.3964558495613115</c:v>
                </c:pt>
                <c:pt idx="874">
                  <c:v>2.1890053020226303</c:v>
                </c:pt>
                <c:pt idx="875">
                  <c:v>1.708483704077383</c:v>
                </c:pt>
                <c:pt idx="876">
                  <c:v>1.1305675245057969</c:v>
                </c:pt>
                <c:pt idx="877">
                  <c:v>0.63475768383233211</c:v>
                </c:pt>
                <c:pt idx="878">
                  <c:v>0.80746250785288287</c:v>
                </c:pt>
                <c:pt idx="879">
                  <c:v>1.5739879695698205</c:v>
                </c:pt>
                <c:pt idx="880">
                  <c:v>2.2781105225095852</c:v>
                </c:pt>
                <c:pt idx="881">
                  <c:v>1.7912418558429231</c:v>
                </c:pt>
                <c:pt idx="882">
                  <c:v>0.92374287183023185</c:v>
                </c:pt>
                <c:pt idx="883">
                  <c:v>1.6577705081139029</c:v>
                </c:pt>
                <c:pt idx="884">
                  <c:v>2.4460340636694586</c:v>
                </c:pt>
                <c:pt idx="885">
                  <c:v>2.5248604192250097</c:v>
                </c:pt>
                <c:pt idx="886">
                  <c:v>2.7694642463646448</c:v>
                </c:pt>
                <c:pt idx="887">
                  <c:v>2.8732361695759683</c:v>
                </c:pt>
                <c:pt idx="888">
                  <c:v>2.7308354340733985</c:v>
                </c:pt>
                <c:pt idx="889">
                  <c:v>2.4204009512879421</c:v>
                </c:pt>
                <c:pt idx="890">
                  <c:v>2.0080831011611298</c:v>
                </c:pt>
                <c:pt idx="891">
                  <c:v>1.5063878196979714</c:v>
                </c:pt>
                <c:pt idx="892">
                  <c:v>0.91062272438347125</c:v>
                </c:pt>
                <c:pt idx="893">
                  <c:v>0.39267396648459041</c:v>
                </c:pt>
                <c:pt idx="894">
                  <c:v>0.25714301779370602</c:v>
                </c:pt>
                <c:pt idx="895">
                  <c:v>0.5043161007554382</c:v>
                </c:pt>
                <c:pt idx="896">
                  <c:v>0.96971285119905992</c:v>
                </c:pt>
                <c:pt idx="897">
                  <c:v>1.5208861495642372</c:v>
                </c:pt>
                <c:pt idx="898">
                  <c:v>1.8680326852596381</c:v>
                </c:pt>
                <c:pt idx="899">
                  <c:v>1.9397878530374171</c:v>
                </c:pt>
                <c:pt idx="900">
                  <c:v>1.7183843753767418</c:v>
                </c:pt>
                <c:pt idx="901">
                  <c:v>1.3436104824369011</c:v>
                </c:pt>
                <c:pt idx="902">
                  <c:v>0.67552769564813442</c:v>
                </c:pt>
                <c:pt idx="903">
                  <c:v>-2.4898871474634827</c:v>
                </c:pt>
                <c:pt idx="904">
                  <c:v>-5.0117509757593677</c:v>
                </c:pt>
                <c:pt idx="905">
                  <c:v>-4.2442559327751592</c:v>
                </c:pt>
                <c:pt idx="906">
                  <c:v>-2.5417474978306847</c:v>
                </c:pt>
                <c:pt idx="907">
                  <c:v>-0.72040273679634981</c:v>
                </c:pt>
                <c:pt idx="908">
                  <c:v>0.48103392431533004</c:v>
                </c:pt>
                <c:pt idx="909">
                  <c:v>1.2922565116056095</c:v>
                </c:pt>
                <c:pt idx="910">
                  <c:v>2.647279764769551</c:v>
                </c:pt>
                <c:pt idx="911">
                  <c:v>4.357688003091198</c:v>
                </c:pt>
                <c:pt idx="912">
                  <c:v>5.0159188519823337</c:v>
                </c:pt>
                <c:pt idx="913">
                  <c:v>3.9642977229106204</c:v>
                </c:pt>
                <c:pt idx="914">
                  <c:v>3.0572963948003347</c:v>
                </c:pt>
                <c:pt idx="915">
                  <c:v>4.2297126501120967</c:v>
                </c:pt>
                <c:pt idx="916">
                  <c:v>4.4157735805416491</c:v>
                </c:pt>
                <c:pt idx="917">
                  <c:v>3.2535915271213045</c:v>
                </c:pt>
                <c:pt idx="918">
                  <c:v>2.4565557502534374</c:v>
                </c:pt>
                <c:pt idx="919">
                  <c:v>1.7582063443960063</c:v>
                </c:pt>
                <c:pt idx="920">
                  <c:v>2.1753030442721006</c:v>
                </c:pt>
                <c:pt idx="921">
                  <c:v>2.8231602068028683</c:v>
                </c:pt>
                <c:pt idx="922">
                  <c:v>3.8842933817363328</c:v>
                </c:pt>
                <c:pt idx="923">
                  <c:v>4.4935537441995077</c:v>
                </c:pt>
                <c:pt idx="924">
                  <c:v>4.221091549352181</c:v>
                </c:pt>
                <c:pt idx="925">
                  <c:v>2.3824673892569095</c:v>
                </c:pt>
                <c:pt idx="926">
                  <c:v>0.37761582913700564</c:v>
                </c:pt>
                <c:pt idx="927">
                  <c:v>0.53861148966760408</c:v>
                </c:pt>
                <c:pt idx="928">
                  <c:v>1.0119657201081882</c:v>
                </c:pt>
                <c:pt idx="929">
                  <c:v>1.1905203696493178</c:v>
                </c:pt>
                <c:pt idx="930">
                  <c:v>1.3814872623148011</c:v>
                </c:pt>
                <c:pt idx="931">
                  <c:v>1.4296638539585595</c:v>
                </c:pt>
                <c:pt idx="932">
                  <c:v>1.4130165470600249</c:v>
                </c:pt>
                <c:pt idx="933">
                  <c:v>1.3217209187390644</c:v>
                </c:pt>
                <c:pt idx="934">
                  <c:v>1.0250329590992069</c:v>
                </c:pt>
                <c:pt idx="935">
                  <c:v>0.51146366199615845</c:v>
                </c:pt>
                <c:pt idx="936">
                  <c:v>0.4030095168770631</c:v>
                </c:pt>
                <c:pt idx="937">
                  <c:v>0.69927299904765061</c:v>
                </c:pt>
                <c:pt idx="938">
                  <c:v>0.93493440796935379</c:v>
                </c:pt>
                <c:pt idx="939">
                  <c:v>0.97735602793913268</c:v>
                </c:pt>
                <c:pt idx="940">
                  <c:v>0.89147024510618544</c:v>
                </c:pt>
                <c:pt idx="941">
                  <c:v>0.99221014459876344</c:v>
                </c:pt>
                <c:pt idx="942">
                  <c:v>1.2925836536276196</c:v>
                </c:pt>
                <c:pt idx="943">
                  <c:v>1.4128296501120976</c:v>
                </c:pt>
                <c:pt idx="944">
                  <c:v>1.4701446898568702</c:v>
                </c:pt>
                <c:pt idx="945">
                  <c:v>1.5951076476346495</c:v>
                </c:pt>
                <c:pt idx="946">
                  <c:v>1.7258166501121022</c:v>
                </c:pt>
                <c:pt idx="947">
                  <c:v>2.1771560811563795</c:v>
                </c:pt>
                <c:pt idx="948">
                  <c:v>2.6128987451061834</c:v>
                </c:pt>
                <c:pt idx="949">
                  <c:v>2.4138560951588741</c:v>
                </c:pt>
                <c:pt idx="950">
                  <c:v>1.8558704940570938</c:v>
                </c:pt>
                <c:pt idx="951">
                  <c:v>0.93936142036597836</c:v>
                </c:pt>
                <c:pt idx="952">
                  <c:v>-0.57331712736307638</c:v>
                </c:pt>
                <c:pt idx="953">
                  <c:v>-2.6241131818663357</c:v>
                </c:pt>
                <c:pt idx="954">
                  <c:v>-4.1293294457954435</c:v>
                </c:pt>
                <c:pt idx="955">
                  <c:v>-4.2684179928903063</c:v>
                </c:pt>
                <c:pt idx="956">
                  <c:v>-3.8145972056115505</c:v>
                </c:pt>
                <c:pt idx="957">
                  <c:v>-3.3328419932905016</c:v>
                </c:pt>
                <c:pt idx="958">
                  <c:v>-1.8180917363695983</c:v>
                </c:pt>
                <c:pt idx="959">
                  <c:v>0.11415238334156155</c:v>
                </c:pt>
                <c:pt idx="960">
                  <c:v>1.7510209189908186</c:v>
                </c:pt>
                <c:pt idx="961">
                  <c:v>3.4911659219161875</c:v>
                </c:pt>
                <c:pt idx="962">
                  <c:v>5.1767717965865501</c:v>
                </c:pt>
                <c:pt idx="963">
                  <c:v>5.9342834526834105</c:v>
                </c:pt>
                <c:pt idx="964">
                  <c:v>5.6346884943610958</c:v>
                </c:pt>
                <c:pt idx="965">
                  <c:v>4.5794435621096818</c:v>
                </c:pt>
                <c:pt idx="966">
                  <c:v>3.2234416760733362</c:v>
                </c:pt>
                <c:pt idx="967">
                  <c:v>2.1022003277414254</c:v>
                </c:pt>
                <c:pt idx="968">
                  <c:v>1.4430035013994074</c:v>
                </c:pt>
                <c:pt idx="969">
                  <c:v>1.135881945519202</c:v>
                </c:pt>
                <c:pt idx="970">
                  <c:v>0.69823042512216404</c:v>
                </c:pt>
                <c:pt idx="971">
                  <c:v>-9.7942835291585192E-2</c:v>
                </c:pt>
                <c:pt idx="972">
                  <c:v>-1.5572120591256409</c:v>
                </c:pt>
                <c:pt idx="973">
                  <c:v>-3.4314067985749084</c:v>
                </c:pt>
                <c:pt idx="974">
                  <c:v>-4.0580808146227758</c:v>
                </c:pt>
                <c:pt idx="975">
                  <c:v>-3.5905953889585529</c:v>
                </c:pt>
                <c:pt idx="976">
                  <c:v>-3.0970230531357847</c:v>
                </c:pt>
                <c:pt idx="977">
                  <c:v>-2.6099130531524692</c:v>
                </c:pt>
                <c:pt idx="978">
                  <c:v>-1.6119763509454765</c:v>
                </c:pt>
                <c:pt idx="979">
                  <c:v>-0.86229410386336491</c:v>
                </c:pt>
                <c:pt idx="980">
                  <c:v>-0.59371210607298541</c:v>
                </c:pt>
                <c:pt idx="981">
                  <c:v>-0.37243788244673909</c:v>
                </c:pt>
                <c:pt idx="982">
                  <c:v>-0.21592413710804503</c:v>
                </c:pt>
                <c:pt idx="983">
                  <c:v>-0.16078076041454914</c:v>
                </c:pt>
                <c:pt idx="984">
                  <c:v>-0.16796893147711608</c:v>
                </c:pt>
                <c:pt idx="985">
                  <c:v>-0.11284604491979584</c:v>
                </c:pt>
                <c:pt idx="986">
                  <c:v>-2.3532795007372501E-2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4.5944324992572644E-2</c:v>
                </c:pt>
                <c:pt idx="1029">
                  <c:v>0.38221665494818136</c:v>
                </c:pt>
                <c:pt idx="1030">
                  <c:v>1.2343882583684938</c:v>
                </c:pt>
                <c:pt idx="1031">
                  <c:v>2.1721985151400327</c:v>
                </c:pt>
                <c:pt idx="1032">
                  <c:v>2.6210517867251992</c:v>
                </c:pt>
                <c:pt idx="1033">
                  <c:v>2.7660283235022689</c:v>
                </c:pt>
                <c:pt idx="1034">
                  <c:v>2.9273106046529347</c:v>
                </c:pt>
                <c:pt idx="1035">
                  <c:v>3.1360349749903906</c:v>
                </c:pt>
                <c:pt idx="1036">
                  <c:v>3.1311271486470331</c:v>
                </c:pt>
                <c:pt idx="1037">
                  <c:v>2.8718093394242388</c:v>
                </c:pt>
                <c:pt idx="1038">
                  <c:v>2.6922950302259689</c:v>
                </c:pt>
                <c:pt idx="1039">
                  <c:v>2.8409601443023855</c:v>
                </c:pt>
                <c:pt idx="1040">
                  <c:v>3.3221341107933644</c:v>
                </c:pt>
                <c:pt idx="1041">
                  <c:v>3.7083482681966111</c:v>
                </c:pt>
                <c:pt idx="1042">
                  <c:v>3.7815908608712254</c:v>
                </c:pt>
                <c:pt idx="1043">
                  <c:v>3.4062553216472868</c:v>
                </c:pt>
                <c:pt idx="1044">
                  <c:v>2.6910276009796079</c:v>
                </c:pt>
                <c:pt idx="1045">
                  <c:v>2.0124998806325456</c:v>
                </c:pt>
                <c:pt idx="1046">
                  <c:v>1.6577942246622652</c:v>
                </c:pt>
                <c:pt idx="1047">
                  <c:v>1.6633857331935249</c:v>
                </c:pt>
                <c:pt idx="1048">
                  <c:v>1.7361646381646885</c:v>
                </c:pt>
                <c:pt idx="1049">
                  <c:v>1.5005333457374428</c:v>
                </c:pt>
                <c:pt idx="1050">
                  <c:v>0.8744070981646892</c:v>
                </c:pt>
                <c:pt idx="1051">
                  <c:v>-6.8774907909953387E-3</c:v>
                </c:pt>
                <c:pt idx="1052">
                  <c:v>-0.68979530031462089</c:v>
                </c:pt>
                <c:pt idx="1053">
                  <c:v>-1.100383634204074</c:v>
                </c:pt>
                <c:pt idx="1054">
                  <c:v>-1.5244386764126898</c:v>
                </c:pt>
                <c:pt idx="1055">
                  <c:v>-2.0920284645524587</c:v>
                </c:pt>
                <c:pt idx="1056">
                  <c:v>-2.7243298197763974</c:v>
                </c:pt>
                <c:pt idx="1057">
                  <c:v>-3.2366026518186368</c:v>
                </c:pt>
                <c:pt idx="1058">
                  <c:v>-3.1635672664724455</c:v>
                </c:pt>
                <c:pt idx="1059">
                  <c:v>-2.3855327383538092</c:v>
                </c:pt>
                <c:pt idx="1060">
                  <c:v>-1.7476555198922414</c:v>
                </c:pt>
                <c:pt idx="1061">
                  <c:v>-1.1887257261239368</c:v>
                </c:pt>
                <c:pt idx="1062">
                  <c:v>-0.50919459057272443</c:v>
                </c:pt>
                <c:pt idx="1063">
                  <c:v>1.5091916599309628E-2</c:v>
                </c:pt>
                <c:pt idx="1064">
                  <c:v>0.30990108963166857</c:v>
                </c:pt>
                <c:pt idx="1065">
                  <c:v>0.72943086735529084</c:v>
                </c:pt>
                <c:pt idx="1066">
                  <c:v>1.5454461659686831</c:v>
                </c:pt>
                <c:pt idx="1067">
                  <c:v>2.1462323519457964</c:v>
                </c:pt>
                <c:pt idx="1068">
                  <c:v>1.6983681751443074</c:v>
                </c:pt>
                <c:pt idx="1069">
                  <c:v>0.964695789275962</c:v>
                </c:pt>
                <c:pt idx="1070">
                  <c:v>0.9915265672262068</c:v>
                </c:pt>
                <c:pt idx="1071">
                  <c:v>1.596766938082784</c:v>
                </c:pt>
                <c:pt idx="1072">
                  <c:v>2.3595922934688582</c:v>
                </c:pt>
                <c:pt idx="1073">
                  <c:v>3.0362245025944286</c:v>
                </c:pt>
                <c:pt idx="1074">
                  <c:v>3.8977924677081144</c:v>
                </c:pt>
                <c:pt idx="1075">
                  <c:v>5.102796841112589</c:v>
                </c:pt>
                <c:pt idx="1076">
                  <c:v>6.1401808569564134</c:v>
                </c:pt>
                <c:pt idx="1077">
                  <c:v>6.3283290061137318</c:v>
                </c:pt>
                <c:pt idx="1078">
                  <c:v>5.8873359535152225</c:v>
                </c:pt>
                <c:pt idx="1079">
                  <c:v>5.3331580638901359</c:v>
                </c:pt>
                <c:pt idx="1080">
                  <c:v>5.0977806143166537</c:v>
                </c:pt>
                <c:pt idx="1081">
                  <c:v>4.5905895604150384</c:v>
                </c:pt>
                <c:pt idx="1082">
                  <c:v>3.3644111645323913</c:v>
                </c:pt>
                <c:pt idx="1083">
                  <c:v>2.0122115629094899</c:v>
                </c:pt>
                <c:pt idx="1084">
                  <c:v>0.53003129518905312</c:v>
                </c:pt>
                <c:pt idx="1085">
                  <c:v>-0.31281569768520273</c:v>
                </c:pt>
                <c:pt idx="1086">
                  <c:v>0.26406751975963882</c:v>
                </c:pt>
                <c:pt idx="1087">
                  <c:v>1.3266209153294939</c:v>
                </c:pt>
                <c:pt idx="1088">
                  <c:v>1.8700590842183809</c:v>
                </c:pt>
                <c:pt idx="1089">
                  <c:v>1.9443151283141185</c:v>
                </c:pt>
                <c:pt idx="1090">
                  <c:v>1.882495231058853</c:v>
                </c:pt>
                <c:pt idx="1091">
                  <c:v>1.8143336177255236</c:v>
                </c:pt>
                <c:pt idx="1092">
                  <c:v>2.0188184577255264</c:v>
                </c:pt>
                <c:pt idx="1093">
                  <c:v>2.7233780576054372</c:v>
                </c:pt>
                <c:pt idx="1094">
                  <c:v>3.7065625519472731</c:v>
                </c:pt>
                <c:pt idx="1095">
                  <c:v>4.0725324030398777</c:v>
                </c:pt>
                <c:pt idx="1096">
                  <c:v>3.5458478629094916</c:v>
                </c:pt>
                <c:pt idx="1097">
                  <c:v>2.7977588307771848</c:v>
                </c:pt>
                <c:pt idx="1098">
                  <c:v>1.9988838493521808</c:v>
                </c:pt>
                <c:pt idx="1099">
                  <c:v>0.94164371738839603</c:v>
                </c:pt>
                <c:pt idx="1100">
                  <c:v>-0.27289050246716101</c:v>
                </c:pt>
                <c:pt idx="1101">
                  <c:v>-0.46876183343951133</c:v>
                </c:pt>
                <c:pt idx="1102">
                  <c:v>0.52318580653887337</c:v>
                </c:pt>
                <c:pt idx="1103">
                  <c:v>1.7222887467398529</c:v>
                </c:pt>
                <c:pt idx="1104">
                  <c:v>3.0412426577255265</c:v>
                </c:pt>
                <c:pt idx="1105">
                  <c:v>4.3439659203933614</c:v>
                </c:pt>
                <c:pt idx="1106">
                  <c:v>4.710210300866172</c:v>
                </c:pt>
                <c:pt idx="1107">
                  <c:v>3.7766500093521853</c:v>
                </c:pt>
                <c:pt idx="1108">
                  <c:v>2.5628247075416439</c:v>
                </c:pt>
                <c:pt idx="1109">
                  <c:v>1.4354135505092813</c:v>
                </c:pt>
                <c:pt idx="1110">
                  <c:v>0.35276447294394842</c:v>
                </c:pt>
                <c:pt idx="1111">
                  <c:v>0.36512592010819411</c:v>
                </c:pt>
                <c:pt idx="1112">
                  <c:v>1.4690658804150336</c:v>
                </c:pt>
                <c:pt idx="1113">
                  <c:v>2.9670113974270955</c:v>
                </c:pt>
                <c:pt idx="1114">
                  <c:v>4.9608767067546156</c:v>
                </c:pt>
                <c:pt idx="1115">
                  <c:v>6.3334713827964375</c:v>
                </c:pt>
                <c:pt idx="1116">
                  <c:v>5.6779146414472432</c:v>
                </c:pt>
                <c:pt idx="1117">
                  <c:v>3.9225663377233717</c:v>
                </c:pt>
                <c:pt idx="1118">
                  <c:v>2.4979298201518421</c:v>
                </c:pt>
                <c:pt idx="1119">
                  <c:v>1.2616997515325254</c:v>
                </c:pt>
                <c:pt idx="1120">
                  <c:v>0.55908049969798024</c:v>
                </c:pt>
                <c:pt idx="1121">
                  <c:v>0.8894639219321544</c:v>
                </c:pt>
                <c:pt idx="1122">
                  <c:v>1.3902910487068105</c:v>
                </c:pt>
                <c:pt idx="1123">
                  <c:v>1.2846314371354581</c:v>
                </c:pt>
                <c:pt idx="1124">
                  <c:v>0.3364635219577517</c:v>
                </c:pt>
                <c:pt idx="1125">
                  <c:v>-1.2712024492028495</c:v>
                </c:pt>
                <c:pt idx="1126">
                  <c:v>-3.2647790334395168</c:v>
                </c:pt>
                <c:pt idx="1127">
                  <c:v>-4.7013817048411264</c:v>
                </c:pt>
                <c:pt idx="1128">
                  <c:v>-4.8479073950193783</c:v>
                </c:pt>
                <c:pt idx="1129">
                  <c:v>-4.3348487601014485</c:v>
                </c:pt>
                <c:pt idx="1130">
                  <c:v>-3.2714492817976897</c:v>
                </c:pt>
                <c:pt idx="1131">
                  <c:v>-2.2451691321461089</c:v>
                </c:pt>
                <c:pt idx="1132">
                  <c:v>-1.7682898762841546</c:v>
                </c:pt>
                <c:pt idx="1133">
                  <c:v>-1.5925258753803848</c:v>
                </c:pt>
                <c:pt idx="1134">
                  <c:v>-1.5967416360417432</c:v>
                </c:pt>
                <c:pt idx="1135">
                  <c:v>-1.5052963331420912</c:v>
                </c:pt>
                <c:pt idx="1136">
                  <c:v>-1.1702254505621519</c:v>
                </c:pt>
                <c:pt idx="1137">
                  <c:v>-0.63213272558145583</c:v>
                </c:pt>
                <c:pt idx="1138">
                  <c:v>-0.11260658485996779</c:v>
                </c:pt>
                <c:pt idx="1139">
                  <c:v>0.1860556119270475</c:v>
                </c:pt>
                <c:pt idx="1140">
                  <c:v>0.30358159546931979</c:v>
                </c:pt>
                <c:pt idx="1141">
                  <c:v>0.37820339958447668</c:v>
                </c:pt>
                <c:pt idx="1142">
                  <c:v>0.56717966324794156</c:v>
                </c:pt>
                <c:pt idx="1143">
                  <c:v>1.0371977805262114</c:v>
                </c:pt>
                <c:pt idx="1144">
                  <c:v>1.6809428457158662</c:v>
                </c:pt>
                <c:pt idx="1145">
                  <c:v>1.7854643057083401</c:v>
                </c:pt>
                <c:pt idx="1146">
                  <c:v>1.0972280079467134</c:v>
                </c:pt>
                <c:pt idx="1147">
                  <c:v>-3.2582030713075465E-2</c:v>
                </c:pt>
                <c:pt idx="1148">
                  <c:v>-1.5396548266778536</c:v>
                </c:pt>
                <c:pt idx="1149">
                  <c:v>-1.4989449525407625</c:v>
                </c:pt>
                <c:pt idx="1150">
                  <c:v>-0.63571587835869137</c:v>
                </c:pt>
                <c:pt idx="1151">
                  <c:v>-5.4460750067357046E-2</c:v>
                </c:pt>
                <c:pt idx="1152">
                  <c:v>0.19592884993264309</c:v>
                </c:pt>
                <c:pt idx="1153">
                  <c:v>0.46022898326597655</c:v>
                </c:pt>
                <c:pt idx="1154">
                  <c:v>1.3256365131361432</c:v>
                </c:pt>
                <c:pt idx="1155">
                  <c:v>2.7650549485391411</c:v>
                </c:pt>
                <c:pt idx="1156">
                  <c:v>3.6638886477860071</c:v>
                </c:pt>
                <c:pt idx="1157">
                  <c:v>3.5891477912862806</c:v>
                </c:pt>
                <c:pt idx="1158">
                  <c:v>3.9910718359561632</c:v>
                </c:pt>
                <c:pt idx="1159">
                  <c:v>5.0950652279491475</c:v>
                </c:pt>
                <c:pt idx="1160">
                  <c:v>6.4227890326193311</c:v>
                </c:pt>
                <c:pt idx="1161">
                  <c:v>7.1755281159673574</c:v>
                </c:pt>
                <c:pt idx="1162">
                  <c:v>7.0777767098867592</c:v>
                </c:pt>
                <c:pt idx="1163">
                  <c:v>6.9131116324621207</c:v>
                </c:pt>
                <c:pt idx="1164">
                  <c:v>7.1182206324369028</c:v>
                </c:pt>
                <c:pt idx="1165">
                  <c:v>7.4234641092315465</c:v>
                </c:pt>
                <c:pt idx="1166">
                  <c:v>7.7099286095759645</c:v>
                </c:pt>
                <c:pt idx="1167">
                  <c:v>6.5512854976235202</c:v>
                </c:pt>
                <c:pt idx="1168">
                  <c:v>5.1363558258373923</c:v>
                </c:pt>
                <c:pt idx="1169">
                  <c:v>5.7208570581192131</c:v>
                </c:pt>
                <c:pt idx="1170">
                  <c:v>6.3160194444471589</c:v>
                </c:pt>
                <c:pt idx="1171">
                  <c:v>6.2755020242769461</c:v>
                </c:pt>
                <c:pt idx="1172">
                  <c:v>6.3078692822046216</c:v>
                </c:pt>
                <c:pt idx="1173">
                  <c:v>6.2307033191283328</c:v>
                </c:pt>
                <c:pt idx="1174">
                  <c:v>6.1211010724226735</c:v>
                </c:pt>
                <c:pt idx="1175">
                  <c:v>6.0896079511745915</c:v>
                </c:pt>
                <c:pt idx="1176">
                  <c:v>5.9442149056292033</c:v>
                </c:pt>
                <c:pt idx="1177">
                  <c:v>5.7675064468280643</c:v>
                </c:pt>
                <c:pt idx="1178">
                  <c:v>5.7734393492588163</c:v>
                </c:pt>
                <c:pt idx="1179">
                  <c:v>6.0818724486877755</c:v>
                </c:pt>
                <c:pt idx="1180">
                  <c:v>6.4236309258809738</c:v>
                </c:pt>
                <c:pt idx="1181">
                  <c:v>6.5657726069598139</c:v>
                </c:pt>
                <c:pt idx="1182">
                  <c:v>6.6058134548754612</c:v>
                </c:pt>
                <c:pt idx="1183">
                  <c:v>6.420368662842467</c:v>
                </c:pt>
                <c:pt idx="1184">
                  <c:v>6.2022793631715496</c:v>
                </c:pt>
                <c:pt idx="1185">
                  <c:v>6.0735512357431309</c:v>
                </c:pt>
                <c:pt idx="1186">
                  <c:v>5.8213870555445393</c:v>
                </c:pt>
                <c:pt idx="1187">
                  <c:v>5.3233598702658345</c:v>
                </c:pt>
                <c:pt idx="1188">
                  <c:v>4.9995922069325038</c:v>
                </c:pt>
                <c:pt idx="1189">
                  <c:v>4.9995922069325038</c:v>
                </c:pt>
                <c:pt idx="1190">
                  <c:v>4.9995922069325038</c:v>
                </c:pt>
                <c:pt idx="1191">
                  <c:v>4.9995922069325038</c:v>
                </c:pt>
                <c:pt idx="1192">
                  <c:v>4.9995922069325038</c:v>
                </c:pt>
                <c:pt idx="1193">
                  <c:v>4.9995922069325038</c:v>
                </c:pt>
                <c:pt idx="1194">
                  <c:v>4.9995922069325038</c:v>
                </c:pt>
                <c:pt idx="1195">
                  <c:v>4.9995922069325038</c:v>
                </c:pt>
                <c:pt idx="1196">
                  <c:v>5.107514761376958</c:v>
                </c:pt>
                <c:pt idx="1197">
                  <c:v>5.1206141272751742</c:v>
                </c:pt>
                <c:pt idx="1198">
                  <c:v>5.1206141272751582</c:v>
                </c:pt>
                <c:pt idx="1199">
                  <c:v>5.5663555993683005</c:v>
                </c:pt>
                <c:pt idx="1200">
                  <c:v>6.0554239247490811</c:v>
                </c:pt>
                <c:pt idx="1201">
                  <c:v>6.563332941214898</c:v>
                </c:pt>
                <c:pt idx="1202">
                  <c:v>7.0124968790508317</c:v>
                </c:pt>
                <c:pt idx="1203">
                  <c:v>6.9135624652058949</c:v>
                </c:pt>
                <c:pt idx="1204">
                  <c:v>6.5586152461488876</c:v>
                </c:pt>
                <c:pt idx="1205">
                  <c:v>6.1697839003031296</c:v>
                </c:pt>
                <c:pt idx="1206">
                  <c:v>5.8616863908420962</c:v>
                </c:pt>
                <c:pt idx="1207">
                  <c:v>5.7634339562790355</c:v>
                </c:pt>
                <c:pt idx="1208">
                  <c:v>5.7776505450537687</c:v>
                </c:pt>
                <c:pt idx="1209">
                  <c:v>5.7918927056970197</c:v>
                </c:pt>
                <c:pt idx="1210">
                  <c:v>5.6932533022950853</c:v>
                </c:pt>
                <c:pt idx="1211">
                  <c:v>5.5803461400728533</c:v>
                </c:pt>
                <c:pt idx="1212">
                  <c:v>5.5803461400728533</c:v>
                </c:pt>
                <c:pt idx="1213">
                  <c:v>5.4674389778506214</c:v>
                </c:pt>
                <c:pt idx="1214">
                  <c:v>5.4535189823636729</c:v>
                </c:pt>
                <c:pt idx="1215">
                  <c:v>5.5663102234747939</c:v>
                </c:pt>
                <c:pt idx="1216">
                  <c:v>5.5663102234747939</c:v>
                </c:pt>
                <c:pt idx="1217">
                  <c:v>5.4535189823636889</c:v>
                </c:pt>
                <c:pt idx="1218">
                  <c:v>5.3269492650537611</c:v>
                </c:pt>
                <c:pt idx="1219">
                  <c:v>5.3131963607234738</c:v>
                </c:pt>
                <c:pt idx="1220">
                  <c:v>5.2994690019532227</c:v>
                </c:pt>
                <c:pt idx="1221">
                  <c:v>5.1734396057677854</c:v>
                </c:pt>
                <c:pt idx="1222">
                  <c:v>4.9221527925840967</c:v>
                </c:pt>
                <c:pt idx="1223">
                  <c:v>4.7706480283710988</c:v>
                </c:pt>
                <c:pt idx="1224">
                  <c:v>4.6200670434290023</c:v>
                </c:pt>
                <c:pt idx="1225">
                  <c:v>4.6795800001972792</c:v>
                </c:pt>
                <c:pt idx="1226">
                  <c:v>4.8751968755942912</c:v>
                </c:pt>
                <c:pt idx="1227">
                  <c:v>4.9595140617091822</c:v>
                </c:pt>
                <c:pt idx="1228">
                  <c:v>4.9463579453756648</c:v>
                </c:pt>
                <c:pt idx="1229">
                  <c:v>4.9201208234952851</c:v>
                </c:pt>
                <c:pt idx="1230">
                  <c:v>4.9070397653314135</c:v>
                </c:pt>
                <c:pt idx="1231">
                  <c:v>4.7711752307915338</c:v>
                </c:pt>
                <c:pt idx="1232">
                  <c:v>4.8549649373195356</c:v>
                </c:pt>
                <c:pt idx="1233">
                  <c:v>5.060867507712719</c:v>
                </c:pt>
                <c:pt idx="1234">
                  <c:v>5.060867507712703</c:v>
                </c:pt>
                <c:pt idx="1235">
                  <c:v>5.0477040133362161</c:v>
                </c:pt>
                <c:pt idx="1236">
                  <c:v>4.9383904055584447</c:v>
                </c:pt>
                <c:pt idx="1237">
                  <c:v>4.6942061283735725</c:v>
                </c:pt>
                <c:pt idx="1238">
                  <c:v>4.3421983219635072</c:v>
                </c:pt>
                <c:pt idx="1239">
                  <c:v>3.8476426306315212</c:v>
                </c:pt>
                <c:pt idx="1240">
                  <c:v>3.4547416511000919</c:v>
                </c:pt>
                <c:pt idx="1241">
                  <c:v>3.2586737455728958</c:v>
                </c:pt>
                <c:pt idx="1242">
                  <c:v>3.2883494061762417</c:v>
                </c:pt>
                <c:pt idx="1243">
                  <c:v>3.3175791348887587</c:v>
                </c:pt>
                <c:pt idx="1244">
                  <c:v>3.2528465653337961</c:v>
                </c:pt>
                <c:pt idx="1245">
                  <c:v>3.1784021685237867</c:v>
                </c:pt>
                <c:pt idx="1246">
                  <c:v>3.2183312994731241</c:v>
                </c:pt>
                <c:pt idx="1247">
                  <c:v>3.053456462547643</c:v>
                </c:pt>
                <c:pt idx="1248">
                  <c:v>2.8808006554716825</c:v>
                </c:pt>
                <c:pt idx="1249">
                  <c:v>2.8113980353929739</c:v>
                </c:pt>
                <c:pt idx="1250">
                  <c:v>2.7431130796048655</c:v>
                </c:pt>
                <c:pt idx="1251">
                  <c:v>2.7748174720673271</c:v>
                </c:pt>
                <c:pt idx="1252">
                  <c:v>2.8156029747733871</c:v>
                </c:pt>
                <c:pt idx="1253">
                  <c:v>2.7583099686882919</c:v>
                </c:pt>
                <c:pt idx="1254">
                  <c:v>2.7018134789523818</c:v>
                </c:pt>
                <c:pt idx="1255">
                  <c:v>2.6461078229281636</c:v>
                </c:pt>
                <c:pt idx="1256">
                  <c:v>2.591187317978227</c:v>
                </c:pt>
                <c:pt idx="1257">
                  <c:v>2.5370462814651136</c:v>
                </c:pt>
                <c:pt idx="1258">
                  <c:v>2.483679030751369</c:v>
                </c:pt>
                <c:pt idx="1259">
                  <c:v>2.4310798831995606</c:v>
                </c:pt>
                <c:pt idx="1260">
                  <c:v>2.4718641239499841</c:v>
                </c:pt>
                <c:pt idx="1261">
                  <c:v>2.6127482751410809</c:v>
                </c:pt>
                <c:pt idx="1262">
                  <c:v>2.7607935622340283</c:v>
                </c:pt>
                <c:pt idx="1263">
                  <c:v>3.098903463141125</c:v>
                </c:pt>
                <c:pt idx="1264">
                  <c:v>3.463823120918895</c:v>
                </c:pt>
                <c:pt idx="1265">
                  <c:v>3.747703842225218</c:v>
                </c:pt>
                <c:pt idx="1266">
                  <c:v>3.9617884657757498</c:v>
                </c:pt>
                <c:pt idx="1267">
                  <c:v>3.9013273462521973</c:v>
                </c:pt>
                <c:pt idx="1268">
                  <c:v>3.8299801956421033</c:v>
                </c:pt>
                <c:pt idx="1269">
                  <c:v>3.6657480802062841</c:v>
                </c:pt>
                <c:pt idx="1270">
                  <c:v>3.2957278935396115</c:v>
                </c:pt>
                <c:pt idx="1271">
                  <c:v>2.999521355642111</c:v>
                </c:pt>
                <c:pt idx="1272">
                  <c:v>2.7877903725874398</c:v>
                </c:pt>
                <c:pt idx="1273">
                  <c:v>2.6603744713015121</c:v>
                </c:pt>
                <c:pt idx="1274">
                  <c:v>2.7162142019376332</c:v>
                </c:pt>
                <c:pt idx="1275">
                  <c:v>2.7803649312499608</c:v>
                </c:pt>
                <c:pt idx="1276">
                  <c:v>2.8440052931658366</c:v>
                </c:pt>
                <c:pt idx="1277">
                  <c:v>3.0963132873316446</c:v>
                </c:pt>
                <c:pt idx="1278">
                  <c:v>3.366525397331642</c:v>
                </c:pt>
                <c:pt idx="1279">
                  <c:v>3.4663493723507437</c:v>
                </c:pt>
                <c:pt idx="1280">
                  <c:v>3.5664256576102784</c:v>
                </c:pt>
                <c:pt idx="1281">
                  <c:v>3.6768008763069275</c:v>
                </c:pt>
                <c:pt idx="1282">
                  <c:v>3.5154232772230007</c:v>
                </c:pt>
                <c:pt idx="1283">
                  <c:v>3.4246570472230067</c:v>
                </c:pt>
                <c:pt idx="1284">
                  <c:v>3.4344176005345837</c:v>
                </c:pt>
                <c:pt idx="1285">
                  <c:v>3.3435354494234644</c:v>
                </c:pt>
                <c:pt idx="1286">
                  <c:v>3.16177114720124</c:v>
                </c:pt>
                <c:pt idx="1287">
                  <c:v>2.9616655490277282</c:v>
                </c:pt>
                <c:pt idx="1288">
                  <c:v>2.8529880794187688</c:v>
                </c:pt>
                <c:pt idx="1289">
                  <c:v>2.6459597706649776</c:v>
                </c:pt>
                <c:pt idx="1290">
                  <c:v>2.5217169790451184</c:v>
                </c:pt>
                <c:pt idx="1291">
                  <c:v>2.5770136088140259</c:v>
                </c:pt>
                <c:pt idx="1292">
                  <c:v>2.5514933370912494</c:v>
                </c:pt>
                <c:pt idx="1293">
                  <c:v>2.341084544447158</c:v>
                </c:pt>
                <c:pt idx="1294">
                  <c:v>2.2127610623424419</c:v>
                </c:pt>
                <c:pt idx="1295">
                  <c:v>2.1732673553938984</c:v>
                </c:pt>
                <c:pt idx="1296">
                  <c:v>2.3074543883715162</c:v>
                </c:pt>
                <c:pt idx="1297">
                  <c:v>2.6285766640802852</c:v>
                </c:pt>
                <c:pt idx="1298">
                  <c:v>2.964716720341432</c:v>
                </c:pt>
                <c:pt idx="1299">
                  <c:v>3.2322938107469539</c:v>
                </c:pt>
                <c:pt idx="1300">
                  <c:v>3.423684722897935</c:v>
                </c:pt>
                <c:pt idx="1301">
                  <c:v>3.4521824329907163</c:v>
                </c:pt>
                <c:pt idx="1302">
                  <c:v>3.3842226334515706</c:v>
                </c:pt>
                <c:pt idx="1303">
                  <c:v>3.4031667768888263</c:v>
                </c:pt>
                <c:pt idx="1304">
                  <c:v>3.5097106004371654</c:v>
                </c:pt>
                <c:pt idx="1305">
                  <c:v>3.4508742762279807</c:v>
                </c:pt>
                <c:pt idx="1306">
                  <c:v>3.284507249739375</c:v>
                </c:pt>
                <c:pt idx="1307">
                  <c:v>3.2057965514073574</c:v>
                </c:pt>
                <c:pt idx="1308">
                  <c:v>3.1176965069629179</c:v>
                </c:pt>
                <c:pt idx="1309">
                  <c:v>3.0295964625184784</c:v>
                </c:pt>
                <c:pt idx="1310">
                  <c:v>3.020554879739378</c:v>
                </c:pt>
                <c:pt idx="1311">
                  <c:v>3.0205548797393651</c:v>
                </c:pt>
                <c:pt idx="1312">
                  <c:v>2.9236650628946399</c:v>
                </c:pt>
                <c:pt idx="1313">
                  <c:v>2.8270270301202229</c:v>
                </c:pt>
                <c:pt idx="1314">
                  <c:v>2.6345062115482762</c:v>
                </c:pt>
                <c:pt idx="1315">
                  <c:v>2.6091307331716767</c:v>
                </c:pt>
                <c:pt idx="1316">
                  <c:v>2.59231271142002</c:v>
                </c:pt>
                <c:pt idx="1317">
                  <c:v>2.2208613183715089</c:v>
                </c:pt>
                <c:pt idx="1318">
                  <c:v>2.0881175615499989</c:v>
                </c:pt>
                <c:pt idx="1319">
                  <c:v>2.2286083976296451</c:v>
                </c:pt>
                <c:pt idx="1320">
                  <c:v>2.7074354236204128</c:v>
                </c:pt>
                <c:pt idx="1321">
                  <c:v>3.4911029637868332</c:v>
                </c:pt>
                <c:pt idx="1322">
                  <c:v>4.139253098324863</c:v>
                </c:pt>
                <c:pt idx="1323">
                  <c:v>4.8413810285462668</c:v>
                </c:pt>
                <c:pt idx="1324">
                  <c:v>5.5969210408737835</c:v>
                </c:pt>
                <c:pt idx="1325">
                  <c:v>6.0686464973316552</c:v>
                </c:pt>
                <c:pt idx="1326">
                  <c:v>5.8084847682351448</c:v>
                </c:pt>
                <c:pt idx="1327">
                  <c:v>5.0200868036451149</c:v>
                </c:pt>
                <c:pt idx="1328">
                  <c:v>4.236904697022843</c:v>
                </c:pt>
                <c:pt idx="1329">
                  <c:v>3.7894047191283375</c:v>
                </c:pt>
                <c:pt idx="1330">
                  <c:v>3.6016125191283352</c:v>
                </c:pt>
                <c:pt idx="1331">
                  <c:v>3.6016125191283352</c:v>
                </c:pt>
                <c:pt idx="1332">
                  <c:v>3.6016125191283352</c:v>
                </c:pt>
                <c:pt idx="1333">
                  <c:v>3.5077164191283403</c:v>
                </c:pt>
                <c:pt idx="1334">
                  <c:v>3.2163023485068405</c:v>
                </c:pt>
                <c:pt idx="1335">
                  <c:v>3.0003878017888015</c:v>
                </c:pt>
                <c:pt idx="1336">
                  <c:v>2.972224454756236</c:v>
                </c:pt>
                <c:pt idx="1337">
                  <c:v>3.1297250170794348</c:v>
                </c:pt>
                <c:pt idx="1338">
                  <c:v>3.3054528339499769</c:v>
                </c:pt>
                <c:pt idx="1339">
                  <c:v>3.3882329402062732</c:v>
                </c:pt>
                <c:pt idx="1340">
                  <c:v>3.4807379868729478</c:v>
                </c:pt>
                <c:pt idx="1341">
                  <c:v>3.5732430335396228</c:v>
                </c:pt>
                <c:pt idx="1342">
                  <c:v>3.6759367050610927</c:v>
                </c:pt>
                <c:pt idx="1343">
                  <c:v>3.9643570170794269</c:v>
                </c:pt>
                <c:pt idx="1344">
                  <c:v>4.2863991029581916</c:v>
                </c:pt>
                <c:pt idx="1345">
                  <c:v>4.330568954800615</c:v>
                </c:pt>
                <c:pt idx="1346">
                  <c:v>4.280950980795577</c:v>
                </c:pt>
                <c:pt idx="1347">
                  <c:v>4.0307827912068896</c:v>
                </c:pt>
                <c:pt idx="1348">
                  <c:v>3.7577893046874862</c:v>
                </c:pt>
                <c:pt idx="1349">
                  <c:v>3.4740144246875015</c:v>
                </c:pt>
                <c:pt idx="1350">
                  <c:v>2.7933456413815048</c:v>
                </c:pt>
                <c:pt idx="1351">
                  <c:v>1.8872379183678012</c:v>
                </c:pt>
                <c:pt idx="1352">
                  <c:v>1.1540572667532223</c:v>
                </c:pt>
                <c:pt idx="1353">
                  <c:v>0.78605813569440197</c:v>
                </c:pt>
                <c:pt idx="1354">
                  <c:v>0.60988356207611161</c:v>
                </c:pt>
                <c:pt idx="1355">
                  <c:v>0.4353544902221545</c:v>
                </c:pt>
                <c:pt idx="1356">
                  <c:v>0.18321059045096039</c:v>
                </c:pt>
                <c:pt idx="1357">
                  <c:v>-0.23373853416254772</c:v>
                </c:pt>
                <c:pt idx="1358">
                  <c:v>-0.55493131110371141</c:v>
                </c:pt>
                <c:pt idx="1359">
                  <c:v>-0.78001197706933634</c:v>
                </c:pt>
                <c:pt idx="1360">
                  <c:v>-1.0676069090585436</c:v>
                </c:pt>
                <c:pt idx="1361">
                  <c:v>-1.1879964273489516</c:v>
                </c:pt>
                <c:pt idx="1362">
                  <c:v>-0.57887976583723</c:v>
                </c:pt>
                <c:pt idx="1363">
                  <c:v>0.64538694928224583</c:v>
                </c:pt>
                <c:pt idx="1364">
                  <c:v>2.0149291631835089</c:v>
                </c:pt>
                <c:pt idx="1365">
                  <c:v>3.3145403500904957</c:v>
                </c:pt>
                <c:pt idx="1366">
                  <c:v>3.5810047887100764</c:v>
                </c:pt>
                <c:pt idx="1367">
                  <c:v>2.7113116245323976</c:v>
                </c:pt>
                <c:pt idx="1368">
                  <c:v>1.5561670030009314</c:v>
                </c:pt>
                <c:pt idx="1369">
                  <c:v>7.415349081519336E-2</c:v>
                </c:pt>
                <c:pt idx="1370">
                  <c:v>-0.54547709175295034</c:v>
                </c:pt>
                <c:pt idx="1371">
                  <c:v>0.3006322400731849</c:v>
                </c:pt>
                <c:pt idx="1372">
                  <c:v>1.351912248017672</c:v>
                </c:pt>
                <c:pt idx="1373">
                  <c:v>1.7539266613510063</c:v>
                </c:pt>
                <c:pt idx="1374">
                  <c:v>1.418914650239895</c:v>
                </c:pt>
                <c:pt idx="1375">
                  <c:v>0.66153031766170522</c:v>
                </c:pt>
                <c:pt idx="1376">
                  <c:v>-0.29400243260957593</c:v>
                </c:pt>
                <c:pt idx="1377">
                  <c:v>-1.8447341809931159</c:v>
                </c:pt>
                <c:pt idx="1378">
                  <c:v>-3.8099549734971401</c:v>
                </c:pt>
                <c:pt idx="1379">
                  <c:v>-4.4636795282558017</c:v>
                </c:pt>
                <c:pt idx="1380">
                  <c:v>-4.023796672130227</c:v>
                </c:pt>
                <c:pt idx="1381">
                  <c:v>-3.5542057766739568</c:v>
                </c:pt>
                <c:pt idx="1382">
                  <c:v>-2.0294441067738749</c:v>
                </c:pt>
                <c:pt idx="1383">
                  <c:v>0.42277538469674625</c:v>
                </c:pt>
                <c:pt idx="1384">
                  <c:v>2.4722193552495195</c:v>
                </c:pt>
                <c:pt idx="1385">
                  <c:v>3.0752419092714027</c:v>
                </c:pt>
                <c:pt idx="1386">
                  <c:v>2.3247896622283521</c:v>
                </c:pt>
                <c:pt idx="1387">
                  <c:v>1.6436461873796528</c:v>
                </c:pt>
                <c:pt idx="1388">
                  <c:v>2.0000825838686804</c:v>
                </c:pt>
                <c:pt idx="1389">
                  <c:v>3.1245798336114863</c:v>
                </c:pt>
                <c:pt idx="1390">
                  <c:v>4.501597687853331</c:v>
                </c:pt>
                <c:pt idx="1391">
                  <c:v>5.3212825402539803</c:v>
                </c:pt>
                <c:pt idx="1392">
                  <c:v>5.0087576200658228</c:v>
                </c:pt>
                <c:pt idx="1393">
                  <c:v>3.9836353979955965</c:v>
                </c:pt>
                <c:pt idx="1394">
                  <c:v>2.8761530690068891</c:v>
                </c:pt>
                <c:pt idx="1395">
                  <c:v>1.9690955761430309</c:v>
                </c:pt>
                <c:pt idx="1396">
                  <c:v>1.4599700561430324</c:v>
                </c:pt>
                <c:pt idx="1397">
                  <c:v>1.0689408953520974</c:v>
                </c:pt>
                <c:pt idx="1398">
                  <c:v>0.60273712140539637</c:v>
                </c:pt>
                <c:pt idx="1399">
                  <c:v>0.26183315166605842</c:v>
                </c:pt>
                <c:pt idx="1400">
                  <c:v>-7.2016032258575835E-2</c:v>
                </c:pt>
                <c:pt idx="1401">
                  <c:v>-0.39593528364795388</c:v>
                </c:pt>
                <c:pt idx="1402">
                  <c:v>-0.58856979280193678</c:v>
                </c:pt>
                <c:pt idx="1403">
                  <c:v>-0.93196694575744865</c:v>
                </c:pt>
                <c:pt idx="1404">
                  <c:v>-1.8198243334347832</c:v>
                </c:pt>
                <c:pt idx="1405">
                  <c:v>-3.2392556423207126</c:v>
                </c:pt>
                <c:pt idx="1406">
                  <c:v>-3.6988659481592152</c:v>
                </c:pt>
                <c:pt idx="1407">
                  <c:v>-2.596011498917199</c:v>
                </c:pt>
                <c:pt idx="1408">
                  <c:v>-0.85035461353619879</c:v>
                </c:pt>
                <c:pt idx="1409">
                  <c:v>0.41402372179140023</c:v>
                </c:pt>
                <c:pt idx="1410">
                  <c:v>0.70759355469674701</c:v>
                </c:pt>
                <c:pt idx="1411">
                  <c:v>0.55470742647160598</c:v>
                </c:pt>
                <c:pt idx="1412">
                  <c:v>0.39321880576320201</c:v>
                </c:pt>
                <c:pt idx="1413">
                  <c:v>0.29272680958899211</c:v>
                </c:pt>
                <c:pt idx="1414">
                  <c:v>0.40969045750258498</c:v>
                </c:pt>
                <c:pt idx="1415">
                  <c:v>0.97105700430709363</c:v>
                </c:pt>
                <c:pt idx="1416">
                  <c:v>1.946618004652934</c:v>
                </c:pt>
                <c:pt idx="1417">
                  <c:v>2.9994366531864798</c:v>
                </c:pt>
                <c:pt idx="1418">
                  <c:v>3.675872499673897</c:v>
                </c:pt>
                <c:pt idx="1419">
                  <c:v>3.5663407252595158</c:v>
                </c:pt>
                <c:pt idx="1420">
                  <c:v>2.5065492273699257</c:v>
                </c:pt>
                <c:pt idx="1421">
                  <c:v>0.97246901467585845</c:v>
                </c:pt>
                <c:pt idx="1422">
                  <c:v>-0.67003698040785697</c:v>
                </c:pt>
                <c:pt idx="1423">
                  <c:v>-1.6387755992524831</c:v>
                </c:pt>
                <c:pt idx="1424">
                  <c:v>-0.88986534229188563</c:v>
                </c:pt>
                <c:pt idx="1425">
                  <c:v>0.43698673564806567</c:v>
                </c:pt>
                <c:pt idx="1426">
                  <c:v>1.5268796921421062</c:v>
                </c:pt>
                <c:pt idx="1427">
                  <c:v>2.8413856633883805</c:v>
                </c:pt>
                <c:pt idx="1428">
                  <c:v>3.4086098022236988</c:v>
                </c:pt>
                <c:pt idx="1429">
                  <c:v>2.4299822176792887</c:v>
                </c:pt>
                <c:pt idx="1430">
                  <c:v>1.0529446322977742</c:v>
                </c:pt>
                <c:pt idx="1431">
                  <c:v>-0.18549774236147512</c:v>
                </c:pt>
                <c:pt idx="1432">
                  <c:v>-1.5515277562421321</c:v>
                </c:pt>
                <c:pt idx="1433">
                  <c:v>-2.9441384248465106</c:v>
                </c:pt>
                <c:pt idx="1434">
                  <c:v>-3.2202905138778952</c:v>
                </c:pt>
                <c:pt idx="1435">
                  <c:v>-2.7397629254536255</c:v>
                </c:pt>
                <c:pt idx="1436">
                  <c:v>-1.2860343858502443</c:v>
                </c:pt>
                <c:pt idx="1437">
                  <c:v>0.13107759016030948</c:v>
                </c:pt>
                <c:pt idx="1438">
                  <c:v>0.79946343559032473</c:v>
                </c:pt>
                <c:pt idx="1439">
                  <c:v>0.93494080168090521</c:v>
                </c:pt>
                <c:pt idx="1440">
                  <c:v>0.64702727435346263</c:v>
                </c:pt>
                <c:pt idx="1441">
                  <c:v>0.24049860075856949</c:v>
                </c:pt>
                <c:pt idx="1442">
                  <c:v>-0.24131147512946824</c:v>
                </c:pt>
                <c:pt idx="1443">
                  <c:v>-0.36367992971386898</c:v>
                </c:pt>
                <c:pt idx="1444">
                  <c:v>-2.5308323105813973E-2</c:v>
                </c:pt>
                <c:pt idx="1445">
                  <c:v>0.30809986852267041</c:v>
                </c:pt>
                <c:pt idx="1446">
                  <c:v>0.4201765068941864</c:v>
                </c:pt>
                <c:pt idx="1447">
                  <c:v>0.23235697757799215</c:v>
                </c:pt>
                <c:pt idx="1448">
                  <c:v>-0.42013932701629919</c:v>
                </c:pt>
                <c:pt idx="1449">
                  <c:v>-1.1408147983086399</c:v>
                </c:pt>
                <c:pt idx="1450">
                  <c:v>-1.0338788403745407</c:v>
                </c:pt>
                <c:pt idx="1451">
                  <c:v>-0.39128789253180346</c:v>
                </c:pt>
                <c:pt idx="1452">
                  <c:v>-4.5145676483400683E-2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0.14678952438546461</c:v>
                </c:pt>
                <c:pt idx="1481">
                  <c:v>0.27855759508371669</c:v>
                </c:pt>
                <c:pt idx="1482">
                  <c:v>0.35558724386290957</c:v>
                </c:pt>
                <c:pt idx="1483">
                  <c:v>0.39173551886223407</c:v>
                </c:pt>
                <c:pt idx="1484">
                  <c:v>0.41443610863446179</c:v>
                </c:pt>
                <c:pt idx="1485">
                  <c:v>0.44545394645985698</c:v>
                </c:pt>
                <c:pt idx="1486">
                  <c:v>0.52044585280168321</c:v>
                </c:pt>
                <c:pt idx="1487">
                  <c:v>0.69041344366033308</c:v>
                </c:pt>
                <c:pt idx="1488">
                  <c:v>0.94331599944362809</c:v>
                </c:pt>
                <c:pt idx="1489">
                  <c:v>1.2934103155781689</c:v>
                </c:pt>
                <c:pt idx="1490">
                  <c:v>1.7449121370036746</c:v>
                </c:pt>
                <c:pt idx="1491">
                  <c:v>2.2642923467234271</c:v>
                </c:pt>
                <c:pt idx="1492">
                  <c:v>2.7929125808359183</c:v>
                </c:pt>
                <c:pt idx="1493">
                  <c:v>3.2194743769792593</c:v>
                </c:pt>
                <c:pt idx="1494">
                  <c:v>3.476133888699668</c:v>
                </c:pt>
                <c:pt idx="1495">
                  <c:v>3.6454041930941696</c:v>
                </c:pt>
                <c:pt idx="1496">
                  <c:v>3.6604104475994461</c:v>
                </c:pt>
                <c:pt idx="1497">
                  <c:v>3.5954887935244386</c:v>
                </c:pt>
                <c:pt idx="1498">
                  <c:v>3.4667470572761818</c:v>
                </c:pt>
                <c:pt idx="1499">
                  <c:v>3.2151794037561969</c:v>
                </c:pt>
                <c:pt idx="1500">
                  <c:v>2.899382539447064</c:v>
                </c:pt>
                <c:pt idx="1501">
                  <c:v>2.5281529049806202</c:v>
                </c:pt>
                <c:pt idx="1502">
                  <c:v>2.3486516609148618</c:v>
                </c:pt>
                <c:pt idx="1503">
                  <c:v>2.2833850244080947</c:v>
                </c:pt>
                <c:pt idx="1504">
                  <c:v>2.2631208625781092</c:v>
                </c:pt>
                <c:pt idx="1505">
                  <c:v>2.3105712933540126</c:v>
                </c:pt>
                <c:pt idx="1506">
                  <c:v>2.2265958501121004</c:v>
                </c:pt>
                <c:pt idx="1507">
                  <c:v>2.196999537573844</c:v>
                </c:pt>
                <c:pt idx="1508">
                  <c:v>2.2941156895506323</c:v>
                </c:pt>
                <c:pt idx="1509">
                  <c:v>2.4642247296020328</c:v>
                </c:pt>
                <c:pt idx="1510">
                  <c:v>2.7103765586845303</c:v>
                </c:pt>
                <c:pt idx="1511">
                  <c:v>3.1771653367031281</c:v>
                </c:pt>
                <c:pt idx="1512">
                  <c:v>3.8304657991297928</c:v>
                </c:pt>
                <c:pt idx="1513">
                  <c:v>4.5533194470600264</c:v>
                </c:pt>
                <c:pt idx="1514">
                  <c:v>5.2879611186439535</c:v>
                </c:pt>
                <c:pt idx="1515">
                  <c:v>5.8031433204309009</c:v>
                </c:pt>
                <c:pt idx="1516">
                  <c:v>5.8781242126973572</c:v>
                </c:pt>
                <c:pt idx="1517">
                  <c:v>5.4269819460257427</c:v>
                </c:pt>
                <c:pt idx="1518">
                  <c:v>4.8720667074890454</c:v>
                </c:pt>
                <c:pt idx="1519">
                  <c:v>4.4252778649669677</c:v>
                </c:pt>
                <c:pt idx="1520">
                  <c:v>4.0900182427212286</c:v>
                </c:pt>
                <c:pt idx="1521">
                  <c:v>3.8219697057038786</c:v>
                </c:pt>
                <c:pt idx="1522">
                  <c:v>3.5196520104509537</c:v>
                </c:pt>
                <c:pt idx="1523">
                  <c:v>3.118888081550002</c:v>
                </c:pt>
                <c:pt idx="1524">
                  <c:v>2.5094022761026356</c:v>
                </c:pt>
                <c:pt idx="1525">
                  <c:v>1.6236053097333221</c:v>
                </c:pt>
                <c:pt idx="1526">
                  <c:v>0.4556941792465275</c:v>
                </c:pt>
                <c:pt idx="1527">
                  <c:v>-0.53341105768370434</c:v>
                </c:pt>
                <c:pt idx="1528">
                  <c:v>-1.1657367948154833</c:v>
                </c:pt>
                <c:pt idx="1529">
                  <c:v>-1.2188613201820719</c:v>
                </c:pt>
                <c:pt idx="1530">
                  <c:v>-0.81360024725533397</c:v>
                </c:pt>
                <c:pt idx="1531">
                  <c:v>-0.20374505228593706</c:v>
                </c:pt>
                <c:pt idx="1532">
                  <c:v>0.53433578231479906</c:v>
                </c:pt>
                <c:pt idx="1533">
                  <c:v>1.27344752928225</c:v>
                </c:pt>
                <c:pt idx="1534">
                  <c:v>2.0279715749137135</c:v>
                </c:pt>
                <c:pt idx="1535">
                  <c:v>2.8944422434238279</c:v>
                </c:pt>
                <c:pt idx="1536">
                  <c:v>3.9716127926648861</c:v>
                </c:pt>
                <c:pt idx="1537">
                  <c:v>5.1758660663527092</c:v>
                </c:pt>
                <c:pt idx="1538">
                  <c:v>6.2217756070108301</c:v>
                </c:pt>
                <c:pt idx="1539">
                  <c:v>7.2341883695759694</c:v>
                </c:pt>
                <c:pt idx="1540">
                  <c:v>8.1282762931790806</c:v>
                </c:pt>
                <c:pt idx="1541">
                  <c:v>8.922151902990727</c:v>
                </c:pt>
                <c:pt idx="1542">
                  <c:v>9.6144038760901243</c:v>
                </c:pt>
                <c:pt idx="1543">
                  <c:v>9.8474230034038328</c:v>
                </c:pt>
                <c:pt idx="1544">
                  <c:v>9.5272362159524953</c:v>
                </c:pt>
                <c:pt idx="1545">
                  <c:v>8.4531284665827808</c:v>
                </c:pt>
                <c:pt idx="1546">
                  <c:v>7.1704721223179639</c:v>
                </c:pt>
                <c:pt idx="1547">
                  <c:v>6.2783875653337873</c:v>
                </c:pt>
                <c:pt idx="1548">
                  <c:v>5.7331432482220892</c:v>
                </c:pt>
                <c:pt idx="1549">
                  <c:v>5.6819511850646869</c:v>
                </c:pt>
                <c:pt idx="1550">
                  <c:v>5.8558484451066199</c:v>
                </c:pt>
                <c:pt idx="1551">
                  <c:v>6.1381541455728987</c:v>
                </c:pt>
                <c:pt idx="1552">
                  <c:v>6.452327276896507</c:v>
                </c:pt>
                <c:pt idx="1553">
                  <c:v>6.6626708928537521</c:v>
                </c:pt>
                <c:pt idx="1554">
                  <c:v>6.7817283145482339</c:v>
                </c:pt>
                <c:pt idx="1555">
                  <c:v>6.8872041853314112</c:v>
                </c:pt>
                <c:pt idx="1556">
                  <c:v>7.2311195768639278</c:v>
                </c:pt>
                <c:pt idx="1557">
                  <c:v>7.7083699496354887</c:v>
                </c:pt>
                <c:pt idx="1558">
                  <c:v>8.227471029792067</c:v>
                </c:pt>
                <c:pt idx="1559">
                  <c:v>8.889415990071841</c:v>
                </c:pt>
                <c:pt idx="1560">
                  <c:v>9.6213859427488071</c:v>
                </c:pt>
                <c:pt idx="1561">
                  <c:v>10.037790031551078</c:v>
                </c:pt>
                <c:pt idx="1562">
                  <c:v>10.344679002070079</c:v>
                </c:pt>
                <c:pt idx="1563">
                  <c:v>10.658545409504818</c:v>
                </c:pt>
                <c:pt idx="1564">
                  <c:v>11.103300760165446</c:v>
                </c:pt>
                <c:pt idx="1565">
                  <c:v>11.579940708288184</c:v>
                </c:pt>
                <c:pt idx="1566">
                  <c:v>11.941026336650946</c:v>
                </c:pt>
                <c:pt idx="1567">
                  <c:v>12.4402063689472</c:v>
                </c:pt>
                <c:pt idx="1568">
                  <c:v>12.710964265602739</c:v>
                </c:pt>
                <c:pt idx="1569">
                  <c:v>12.674101196780759</c:v>
                </c:pt>
                <c:pt idx="1570">
                  <c:v>12.746494880585505</c:v>
                </c:pt>
                <c:pt idx="1571">
                  <c:v>12.79575402751014</c:v>
                </c:pt>
                <c:pt idx="1572">
                  <c:v>12.821348582436238</c:v>
                </c:pt>
                <c:pt idx="1573">
                  <c:v>12.822812946086795</c:v>
                </c:pt>
                <c:pt idx="1574">
                  <c:v>12.51736727851838</c:v>
                </c:pt>
                <c:pt idx="1575">
                  <c:v>11.994092526083445</c:v>
                </c:pt>
                <c:pt idx="1576">
                  <c:v>11.56120084219102</c:v>
                </c:pt>
                <c:pt idx="1577">
                  <c:v>10.935846563013925</c:v>
                </c:pt>
                <c:pt idx="1578">
                  <c:v>10.241135659623012</c:v>
                </c:pt>
                <c:pt idx="1579">
                  <c:v>9.6463401230139159</c:v>
                </c:pt>
                <c:pt idx="1580">
                  <c:v>9.2970200251717543</c:v>
                </c:pt>
                <c:pt idx="1581">
                  <c:v>8.9493829261618725</c:v>
                </c:pt>
                <c:pt idx="1582">
                  <c:v>8.7050670051859367</c:v>
                </c:pt>
                <c:pt idx="1583">
                  <c:v>8.4827212254958795</c:v>
                </c:pt>
                <c:pt idx="1584">
                  <c:v>7.9406383020581348</c:v>
                </c:pt>
                <c:pt idx="1585">
                  <c:v>7.5249856896128522</c:v>
                </c:pt>
                <c:pt idx="1586">
                  <c:v>7.0955792659763945</c:v>
                </c:pt>
                <c:pt idx="1587">
                  <c:v>6.6538609827678226</c:v>
                </c:pt>
                <c:pt idx="1588">
                  <c:v>6.3382588639436612</c:v>
                </c:pt>
                <c:pt idx="1589">
                  <c:v>6.299569444206468</c:v>
                </c:pt>
                <c:pt idx="1590">
                  <c:v>6.5482721814148679</c:v>
                </c:pt>
                <c:pt idx="1591">
                  <c:v>6.8283521070950624</c:v>
                </c:pt>
                <c:pt idx="1592">
                  <c:v>7.1228138135163084</c:v>
                </c:pt>
                <c:pt idx="1593">
                  <c:v>7.3174081158392017</c:v>
                </c:pt>
                <c:pt idx="1594">
                  <c:v>7.510629652227288</c:v>
                </c:pt>
                <c:pt idx="1595">
                  <c:v>7.7387592525811861</c:v>
                </c:pt>
                <c:pt idx="1596">
                  <c:v>7.4388721322694042</c:v>
                </c:pt>
                <c:pt idx="1597">
                  <c:v>7.1049159788878509</c:v>
                </c:pt>
                <c:pt idx="1598">
                  <c:v>6.6424165494492726</c:v>
                </c:pt>
                <c:pt idx="1599">
                  <c:v>6.0034588762611669</c:v>
                </c:pt>
                <c:pt idx="1600">
                  <c:v>5.6150052770240073</c:v>
                </c:pt>
                <c:pt idx="1601">
                  <c:v>5.2166935337101075</c:v>
                </c:pt>
                <c:pt idx="1602">
                  <c:v>4.9369213663678524</c:v>
                </c:pt>
                <c:pt idx="1603">
                  <c:v>5.0396716193992912</c:v>
                </c:pt>
                <c:pt idx="1604">
                  <c:v>5.4202226651769818</c:v>
                </c:pt>
                <c:pt idx="1605">
                  <c:v>5.7019580384743191</c:v>
                </c:pt>
                <c:pt idx="1606">
                  <c:v>6.1196826347884432</c:v>
                </c:pt>
                <c:pt idx="1607">
                  <c:v>6.458346742217369</c:v>
                </c:pt>
                <c:pt idx="1608">
                  <c:v>6.67262354531751</c:v>
                </c:pt>
                <c:pt idx="1609">
                  <c:v>6.918839985317514</c:v>
                </c:pt>
                <c:pt idx="1610">
                  <c:v>7.165056425317518</c:v>
                </c:pt>
                <c:pt idx="1611">
                  <c:v>7.3217271777729103</c:v>
                </c:pt>
                <c:pt idx="1612">
                  <c:v>7.462006402556395</c:v>
                </c:pt>
                <c:pt idx="1613">
                  <c:v>7.8844033468321193</c:v>
                </c:pt>
                <c:pt idx="1614">
                  <c:v>8.3269711200984329</c:v>
                </c:pt>
                <c:pt idx="1615">
                  <c:v>8.8094414010771853</c:v>
                </c:pt>
                <c:pt idx="1616">
                  <c:v>9.3160014082881872</c:v>
                </c:pt>
                <c:pt idx="1617">
                  <c:v>9.9946201317056556</c:v>
                </c:pt>
                <c:pt idx="1618">
                  <c:v>10.596592300376779</c:v>
                </c:pt>
                <c:pt idx="1619">
                  <c:v>11.10123023734711</c:v>
                </c:pt>
                <c:pt idx="1620">
                  <c:v>11.244172767859295</c:v>
                </c:pt>
                <c:pt idx="1621">
                  <c:v>11.081811322227274</c:v>
                </c:pt>
                <c:pt idx="1622">
                  <c:v>10.894333169077212</c:v>
                </c:pt>
                <c:pt idx="1623">
                  <c:v>10.526557721872495</c:v>
                </c:pt>
                <c:pt idx="1624">
                  <c:v>9.8419930753204135</c:v>
                </c:pt>
                <c:pt idx="1625">
                  <c:v>8.9357953533504144</c:v>
                </c:pt>
                <c:pt idx="1626">
                  <c:v>8.1052264525871127</c:v>
                </c:pt>
                <c:pt idx="1627">
                  <c:v>6.8176728436370935</c:v>
                </c:pt>
                <c:pt idx="1628">
                  <c:v>5.3067042220068874</c:v>
                </c:pt>
                <c:pt idx="1629">
                  <c:v>4.0268927417738611</c:v>
                </c:pt>
                <c:pt idx="1630">
                  <c:v>3.1144407748659444</c:v>
                </c:pt>
                <c:pt idx="1631">
                  <c:v>2.8578861559172646</c:v>
                </c:pt>
                <c:pt idx="1632">
                  <c:v>3.3777382786351673</c:v>
                </c:pt>
                <c:pt idx="1633">
                  <c:v>4.322197708816466</c:v>
                </c:pt>
                <c:pt idx="1634">
                  <c:v>5.4265408183619188</c:v>
                </c:pt>
                <c:pt idx="1635">
                  <c:v>6.3628628966592986</c:v>
                </c:pt>
                <c:pt idx="1636">
                  <c:v>6.714632339599591</c:v>
                </c:pt>
                <c:pt idx="1637">
                  <c:v>6.7146323395995733</c:v>
                </c:pt>
                <c:pt idx="1638">
                  <c:v>6.3312579039647936</c:v>
                </c:pt>
                <c:pt idx="1639">
                  <c:v>5.9178639225249654</c:v>
                </c:pt>
                <c:pt idx="1640">
                  <c:v>5.6135079467269504</c:v>
                </c:pt>
                <c:pt idx="1641">
                  <c:v>5.5388460511952511</c:v>
                </c:pt>
                <c:pt idx="1642">
                  <c:v>5.8412849487457121</c:v>
                </c:pt>
                <c:pt idx="1643">
                  <c:v>6.4127667745035293</c:v>
                </c:pt>
                <c:pt idx="1644">
                  <c:v>7.2715013243553992</c:v>
                </c:pt>
                <c:pt idx="1645">
                  <c:v>8.0803004911952456</c:v>
                </c:pt>
                <c:pt idx="1646">
                  <c:v>8.8112259863670452</c:v>
                </c:pt>
                <c:pt idx="1647">
                  <c:v>9.4852866816952659</c:v>
                </c:pt>
                <c:pt idx="1648">
                  <c:v>10.066715155653995</c:v>
                </c:pt>
                <c:pt idx="1649">
                  <c:v>10.699519869399293</c:v>
                </c:pt>
                <c:pt idx="1650">
                  <c:v>11.112316388472426</c:v>
                </c:pt>
                <c:pt idx="1651">
                  <c:v>11.405005459569489</c:v>
                </c:pt>
                <c:pt idx="1652">
                  <c:v>11.442147494344022</c:v>
                </c:pt>
                <c:pt idx="1653">
                  <c:v>11.303681182581171</c:v>
                </c:pt>
                <c:pt idx="1654">
                  <c:v>11.273193190572055</c:v>
                </c:pt>
                <c:pt idx="1655">
                  <c:v>11.085309281749316</c:v>
                </c:pt>
                <c:pt idx="1656">
                  <c:v>10.986348729474377</c:v>
                </c:pt>
                <c:pt idx="1657">
                  <c:v>11.158291768470868</c:v>
                </c:pt>
                <c:pt idx="1658">
                  <c:v>11.332214890916406</c:v>
                </c:pt>
                <c:pt idx="1659">
                  <c:v>11.508131566766421</c:v>
                </c:pt>
                <c:pt idx="1660">
                  <c:v>11.686055265976391</c:v>
                </c:pt>
                <c:pt idx="1661">
                  <c:v>11.865999458501733</c:v>
                </c:pt>
                <c:pt idx="1662">
                  <c:v>11.907017543186779</c:v>
                </c:pt>
                <c:pt idx="1663">
                  <c:v>12.067116056400167</c:v>
                </c:pt>
                <c:pt idx="1664">
                  <c:v>12.25201683017945</c:v>
                </c:pt>
                <c:pt idx="1665">
                  <c:v>12.128484128743802</c:v>
                </c:pt>
                <c:pt idx="1666">
                  <c:v>12.124289643934739</c:v>
                </c:pt>
                <c:pt idx="1667">
                  <c:v>11.97498091706799</c:v>
                </c:pt>
                <c:pt idx="1668">
                  <c:v>11.777643464007463</c:v>
                </c:pt>
                <c:pt idx="1669">
                  <c:v>11.724807884825561</c:v>
                </c:pt>
                <c:pt idx="1670">
                  <c:v>11.648375901313432</c:v>
                </c:pt>
                <c:pt idx="1671">
                  <c:v>11.571546966377255</c:v>
                </c:pt>
                <c:pt idx="1672">
                  <c:v>11.324432663075445</c:v>
                </c:pt>
                <c:pt idx="1673">
                  <c:v>11.200577694791214</c:v>
                </c:pt>
                <c:pt idx="1674">
                  <c:v>11.22351218605163</c:v>
                </c:pt>
                <c:pt idx="1675">
                  <c:v>11.099376146498571</c:v>
                </c:pt>
                <c:pt idx="1676">
                  <c:v>10.952272256498558</c:v>
                </c:pt>
                <c:pt idx="1677">
                  <c:v>10.805168366498547</c:v>
                </c:pt>
                <c:pt idx="1678">
                  <c:v>10.488572341607165</c:v>
                </c:pt>
                <c:pt idx="1679">
                  <c:v>10.150383649742116</c:v>
                </c:pt>
                <c:pt idx="1680">
                  <c:v>9.9379058887778093</c:v>
                </c:pt>
                <c:pt idx="1681">
                  <c:v>9.8724833032759367</c:v>
                </c:pt>
                <c:pt idx="1682">
                  <c:v>10.098784729573484</c:v>
                </c:pt>
                <c:pt idx="1683">
                  <c:v>10.513701726336539</c:v>
                </c:pt>
                <c:pt idx="1684">
                  <c:v>10.950492473003221</c:v>
                </c:pt>
                <c:pt idx="1685">
                  <c:v>11.578979127047813</c:v>
                </c:pt>
                <c:pt idx="1686">
                  <c:v>11.964159358822316</c:v>
                </c:pt>
                <c:pt idx="1687">
                  <c:v>12.058213296408779</c:v>
                </c:pt>
                <c:pt idx="1688">
                  <c:v>12.152800139107191</c:v>
                </c:pt>
                <c:pt idx="1689">
                  <c:v>11.95255457955081</c:v>
                </c:pt>
                <c:pt idx="1690">
                  <c:v>11.704021932319447</c:v>
                </c:pt>
                <c:pt idx="1691">
                  <c:v>11.602843374817482</c:v>
                </c:pt>
                <c:pt idx="1692">
                  <c:v>11.477999084097361</c:v>
                </c:pt>
                <c:pt idx="1693">
                  <c:v>11.501335621957317</c:v>
                </c:pt>
                <c:pt idx="1694">
                  <c:v>11.52470583470588</c:v>
                </c:pt>
                <c:pt idx="1695">
                  <c:v>11.548109748651578</c:v>
                </c:pt>
                <c:pt idx="1696">
                  <c:v>11.571547390102847</c:v>
                </c:pt>
                <c:pt idx="1697">
                  <c:v>11.595018785368181</c:v>
                </c:pt>
                <c:pt idx="1698">
                  <c:v>11.618523960756162</c:v>
                </c:pt>
                <c:pt idx="1699">
                  <c:v>11.492988393686396</c:v>
                </c:pt>
                <c:pt idx="1700">
                  <c:v>11.194839295908634</c:v>
                </c:pt>
                <c:pt idx="1701">
                  <c:v>10.873730821867316</c:v>
                </c:pt>
                <c:pt idx="1702">
                  <c:v>10.679186676769479</c:v>
                </c:pt>
                <c:pt idx="1703">
                  <c:v>10.63373617470589</c:v>
                </c:pt>
                <c:pt idx="1704">
                  <c:v>10.440157376319579</c:v>
                </c:pt>
                <c:pt idx="1705">
                  <c:v>10.372783892319461</c:v>
                </c:pt>
                <c:pt idx="1706">
                  <c:v>10.475719623995277</c:v>
                </c:pt>
                <c:pt idx="1707">
                  <c:v>10.430874086043472</c:v>
                </c:pt>
                <c:pt idx="1708">
                  <c:v>10.533382216884958</c:v>
                </c:pt>
                <c:pt idx="1709">
                  <c:v>10.658064476498556</c:v>
                </c:pt>
                <c:pt idx="1710">
                  <c:v>10.635560310496068</c:v>
                </c:pt>
                <c:pt idx="1711">
                  <c:v>10.906833599235654</c:v>
                </c:pt>
                <c:pt idx="1712">
                  <c:v>11.22351218605163</c:v>
                </c:pt>
                <c:pt idx="1713">
                  <c:v>11.393583926498554</c:v>
                </c:pt>
                <c:pt idx="1714">
                  <c:v>11.734523116852644</c:v>
                </c:pt>
                <c:pt idx="1715">
                  <c:v>11.952554579550833</c:v>
                </c:pt>
                <c:pt idx="1716">
                  <c:v>12.171583222253577</c:v>
                </c:pt>
                <c:pt idx="1717">
                  <c:v>12.415675494705892</c:v>
                </c:pt>
                <c:pt idx="1718">
                  <c:v>12.661234355200632</c:v>
                </c:pt>
                <c:pt idx="1719">
                  <c:v>12.932863326999776</c:v>
                </c:pt>
                <c:pt idx="1720">
                  <c:v>13.20649995925144</c:v>
                </c:pt>
                <c:pt idx="1721">
                  <c:v>13.356542621381298</c:v>
                </c:pt>
                <c:pt idx="1722">
                  <c:v>13.179733242371505</c:v>
                </c:pt>
                <c:pt idx="1723">
                  <c:v>12.824635459910574</c:v>
                </c:pt>
                <c:pt idx="1724">
                  <c:v>12.418117211642191</c:v>
                </c:pt>
                <c:pt idx="1725">
                  <c:v>11.986081576161594</c:v>
                </c:pt>
                <c:pt idx="1726">
                  <c:v>11.049320731642137</c:v>
                </c:pt>
                <c:pt idx="1727">
                  <c:v>9.7200951631759427</c:v>
                </c:pt>
                <c:pt idx="1728">
                  <c:v>8.1655371467731506</c:v>
                </c:pt>
                <c:pt idx="1729">
                  <c:v>6.3855240520348451</c:v>
                </c:pt>
                <c:pt idx="1730">
                  <c:v>4.5559994345958428</c:v>
                </c:pt>
                <c:pt idx="1731">
                  <c:v>3.2791407664835237</c:v>
                </c:pt>
                <c:pt idx="1732">
                  <c:v>2.6036528498534519</c:v>
                </c:pt>
                <c:pt idx="1733">
                  <c:v>2.2215745766451782</c:v>
                </c:pt>
                <c:pt idx="1734">
                  <c:v>2.1442516919870749</c:v>
                </c:pt>
                <c:pt idx="1735">
                  <c:v>2.0877241533383888</c:v>
                </c:pt>
                <c:pt idx="1736">
                  <c:v>1.9205390222474648</c:v>
                </c:pt>
                <c:pt idx="1737">
                  <c:v>1.5097137163678496</c:v>
                </c:pt>
                <c:pt idx="1738">
                  <c:v>1.232503678474326</c:v>
                </c:pt>
                <c:pt idx="1739">
                  <c:v>1.1035634731631117</c:v>
                </c:pt>
                <c:pt idx="1740">
                  <c:v>1.1026952612819536</c:v>
                </c:pt>
                <c:pt idx="1741">
                  <c:v>1.474450253859916</c:v>
                </c:pt>
                <c:pt idx="1742">
                  <c:v>2.0932404755765215</c:v>
                </c:pt>
                <c:pt idx="1743">
                  <c:v>2.5100662650537773</c:v>
                </c:pt>
                <c:pt idx="1744">
                  <c:v>2.7044429359861519</c:v>
                </c:pt>
                <c:pt idx="1745">
                  <c:v>2.9159058339403945</c:v>
                </c:pt>
                <c:pt idx="1746">
                  <c:v>2.9163121068888587</c:v>
                </c:pt>
                <c:pt idx="1747">
                  <c:v>2.8092929044334314</c:v>
                </c:pt>
                <c:pt idx="1748">
                  <c:v>2.9175462914007464</c:v>
                </c:pt>
                <c:pt idx="1749">
                  <c:v>3.0447459072869081</c:v>
                </c:pt>
                <c:pt idx="1750">
                  <c:v>3.1697682550483233</c:v>
                </c:pt>
                <c:pt idx="1751">
                  <c:v>3.4178960539758005</c:v>
                </c:pt>
                <c:pt idx="1752">
                  <c:v>3.4672013069598133</c:v>
                </c:pt>
                <c:pt idx="1753">
                  <c:v>3.4132272663752414</c:v>
                </c:pt>
                <c:pt idx="1754">
                  <c:v>3.3598359592143066</c:v>
                </c:pt>
                <c:pt idx="1755">
                  <c:v>3.3070240969136733</c:v>
                </c:pt>
                <c:pt idx="1756">
                  <c:v>3.2547883909100004</c:v>
                </c:pt>
                <c:pt idx="1757">
                  <c:v>3.2031255526399507</c:v>
                </c:pt>
                <c:pt idx="1758">
                  <c:v>3.0522242168735252</c:v>
                </c:pt>
                <c:pt idx="1759">
                  <c:v>2.9923550468280666</c:v>
                </c:pt>
                <c:pt idx="1760">
                  <c:v>2.9430828917155276</c:v>
                </c:pt>
                <c:pt idx="1761">
                  <c:v>2.7868565520223529</c:v>
                </c:pt>
                <c:pt idx="1762">
                  <c:v>2.7299625144415245</c:v>
                </c:pt>
                <c:pt idx="1763">
                  <c:v>2.6738621518911412</c:v>
                </c:pt>
                <c:pt idx="1764">
                  <c:v>2.6185497817337513</c:v>
                </c:pt>
                <c:pt idx="1765">
                  <c:v>2.4689644102208028</c:v>
                </c:pt>
                <c:pt idx="1766">
                  <c:v>2.1244070355694502</c:v>
                </c:pt>
                <c:pt idx="1767">
                  <c:v>1.4903819029581908</c:v>
                </c:pt>
                <c:pt idx="1768">
                  <c:v>0.66081890577574143</c:v>
                </c:pt>
                <c:pt idx="1769">
                  <c:v>-0.34090464936804893</c:v>
                </c:pt>
                <c:pt idx="1770">
                  <c:v>-1.4038988609928746</c:v>
                </c:pt>
                <c:pt idx="1771">
                  <c:v>-2.2366945617809395</c:v>
                </c:pt>
                <c:pt idx="1772">
                  <c:v>-2.59519959177219</c:v>
                </c:pt>
                <c:pt idx="1773">
                  <c:v>-2.5998452900178242</c:v>
                </c:pt>
                <c:pt idx="1774">
                  <c:v>-2.4413725136657356</c:v>
                </c:pt>
                <c:pt idx="1775">
                  <c:v>-2.074657727463487</c:v>
                </c:pt>
                <c:pt idx="1776">
                  <c:v>-1.6631294861250201</c:v>
                </c:pt>
                <c:pt idx="1777">
                  <c:v>-1.4673470824260277</c:v>
                </c:pt>
                <c:pt idx="1778">
                  <c:v>-1.5220266786005925</c:v>
                </c:pt>
                <c:pt idx="1779">
                  <c:v>-1.792712304461185</c:v>
                </c:pt>
                <c:pt idx="1780">
                  <c:v>-2.1795429988455477</c:v>
                </c:pt>
                <c:pt idx="1781">
                  <c:v>-2.4356746792827502</c:v>
                </c:pt>
                <c:pt idx="1782">
                  <c:v>-2.3791341083075497</c:v>
                </c:pt>
                <c:pt idx="1783">
                  <c:v>-2.0442794955336363</c:v>
                </c:pt>
                <c:pt idx="1784">
                  <c:v>-1.5890983284282894</c:v>
                </c:pt>
                <c:pt idx="1785">
                  <c:v>-1.1293061063540768</c:v>
                </c:pt>
                <c:pt idx="1786">
                  <c:v>-0.83426032261904359</c:v>
                </c:pt>
                <c:pt idx="1787">
                  <c:v>-0.69643306908759928</c:v>
                </c:pt>
                <c:pt idx="1788">
                  <c:v>-0.62814180983106505</c:v>
                </c:pt>
                <c:pt idx="1789">
                  <c:v>-0.6141026942916592</c:v>
                </c:pt>
                <c:pt idx="1790">
                  <c:v>-0.6623014154653003</c:v>
                </c:pt>
                <c:pt idx="1791">
                  <c:v>-0.74278114083059366</c:v>
                </c:pt>
                <c:pt idx="1792">
                  <c:v>-0.80048229603997589</c:v>
                </c:pt>
                <c:pt idx="1793">
                  <c:v>-0.76834393467383832</c:v>
                </c:pt>
                <c:pt idx="1794">
                  <c:v>-0.57660213156759532</c:v>
                </c:pt>
                <c:pt idx="1795">
                  <c:v>-0.44219137558140686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CCD-4119-8D8E-D01D9FC281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5220431"/>
        <c:axId val="1805230991"/>
      </c:scatterChart>
      <c:valAx>
        <c:axId val="1805220431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  <a:p>
                <a:pPr>
                  <a:defRPr/>
                </a:pPr>
                <a:r>
                  <a:rPr lang="en-GB"/>
                  <a:t>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5230991"/>
        <c:crosses val="autoZero"/>
        <c:crossBetween val="midCat"/>
      </c:valAx>
      <c:valAx>
        <c:axId val="1805230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Power</a:t>
                </a:r>
                <a:br>
                  <a:rPr lang="en-GB"/>
                </a:br>
                <a:r>
                  <a:rPr lang="en-GB"/>
                  <a:t>kW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522043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Energy for Different</a:t>
            </a:r>
            <a:r>
              <a:rPr lang="en-GB" baseline="0"/>
              <a:t> Cycles vs.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Tractive Energy Low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Calculations!$B$2:$B$591</c:f>
              <c:numCache>
                <c:formatCode>0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xVal>
          <c:yVal>
            <c:numRef>
              <c:f>Calculations!$P$2:$P$591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3.5402764278933637E-3</c:v>
                </c:pt>
                <c:pt idx="12">
                  <c:v>6.8129778680126901E-2</c:v>
                </c:pt>
                <c:pt idx="13">
                  <c:v>0.36396326247728972</c:v>
                </c:pt>
                <c:pt idx="14">
                  <c:v>0.82102953503778586</c:v>
                </c:pt>
                <c:pt idx="15">
                  <c:v>1.1608915290204627</c:v>
                </c:pt>
                <c:pt idx="16">
                  <c:v>1.6248478467327712</c:v>
                </c:pt>
                <c:pt idx="17">
                  <c:v>2.3228631627581908</c:v>
                </c:pt>
                <c:pt idx="18">
                  <c:v>2.4538774408396735</c:v>
                </c:pt>
                <c:pt idx="19">
                  <c:v>1.7127631393978797</c:v>
                </c:pt>
                <c:pt idx="20">
                  <c:v>0.99560541647548306</c:v>
                </c:pt>
                <c:pt idx="21">
                  <c:v>0.78607751026349093</c:v>
                </c:pt>
                <c:pt idx="22">
                  <c:v>0.79854356931379611</c:v>
                </c:pt>
                <c:pt idx="23">
                  <c:v>1.0316668334941308</c:v>
                </c:pt>
                <c:pt idx="24">
                  <c:v>1.4253594325059855</c:v>
                </c:pt>
                <c:pt idx="25">
                  <c:v>1.7372976411203074</c:v>
                </c:pt>
                <c:pt idx="26">
                  <c:v>2.2151526425016361</c:v>
                </c:pt>
                <c:pt idx="27">
                  <c:v>2.7388848347043577</c:v>
                </c:pt>
                <c:pt idx="28">
                  <c:v>2.9584529310576451</c:v>
                </c:pt>
                <c:pt idx="29">
                  <c:v>2.7954968142837036</c:v>
                </c:pt>
                <c:pt idx="30">
                  <c:v>2.2869502130628017</c:v>
                </c:pt>
                <c:pt idx="31">
                  <c:v>1.8636621384666612</c:v>
                </c:pt>
                <c:pt idx="32">
                  <c:v>1.6790619386390853</c:v>
                </c:pt>
                <c:pt idx="33">
                  <c:v>1.5046568122515072</c:v>
                </c:pt>
                <c:pt idx="34">
                  <c:v>1.1855989160750704</c:v>
                </c:pt>
                <c:pt idx="35">
                  <c:v>0.56590670262359866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6.6916975649341584E-2</c:v>
                </c:pt>
                <c:pt idx="49">
                  <c:v>0.20094792000076606</c:v>
                </c:pt>
                <c:pt idx="50">
                  <c:v>4.7107755952223537E-2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0.11270838589326693</c:v>
                </c:pt>
                <c:pt idx="55">
                  <c:v>0.18897358326597646</c:v>
                </c:pt>
                <c:pt idx="56">
                  <c:v>0.21679464993264316</c:v>
                </c:pt>
                <c:pt idx="57">
                  <c:v>0.26221523429606919</c:v>
                </c:pt>
                <c:pt idx="58">
                  <c:v>0.42192810478138554</c:v>
                </c:pt>
                <c:pt idx="59">
                  <c:v>0.63091827184011862</c:v>
                </c:pt>
                <c:pt idx="60">
                  <c:v>0.58671731826672335</c:v>
                </c:pt>
                <c:pt idx="61">
                  <c:v>0.45087954287372767</c:v>
                </c:pt>
                <c:pt idx="62">
                  <c:v>0.46567126707199857</c:v>
                </c:pt>
                <c:pt idx="63">
                  <c:v>0.55287708646382594</c:v>
                </c:pt>
                <c:pt idx="64">
                  <c:v>0.55897186372102881</c:v>
                </c:pt>
                <c:pt idx="65">
                  <c:v>0.47322282590791787</c:v>
                </c:pt>
                <c:pt idx="66">
                  <c:v>0.61067912377871525</c:v>
                </c:pt>
                <c:pt idx="67">
                  <c:v>1.1351071522350349</c:v>
                </c:pt>
                <c:pt idx="68">
                  <c:v>1.7855770040686296</c:v>
                </c:pt>
                <c:pt idx="69">
                  <c:v>2.3056561967209106</c:v>
                </c:pt>
                <c:pt idx="70">
                  <c:v>2.6079969148814985</c:v>
                </c:pt>
                <c:pt idx="71">
                  <c:v>2.5464737933173169</c:v>
                </c:pt>
                <c:pt idx="72">
                  <c:v>2.1384102965770873</c:v>
                </c:pt>
                <c:pt idx="73">
                  <c:v>1.7256403749996347</c:v>
                </c:pt>
                <c:pt idx="74">
                  <c:v>1.5804658438854597</c:v>
                </c:pt>
                <c:pt idx="75">
                  <c:v>1.6556859973491287</c:v>
                </c:pt>
                <c:pt idx="76">
                  <c:v>1.7146694517905474</c:v>
                </c:pt>
                <c:pt idx="77">
                  <c:v>1.5205261347278367</c:v>
                </c:pt>
                <c:pt idx="78">
                  <c:v>1.0457137702761983</c:v>
                </c:pt>
                <c:pt idx="79">
                  <c:v>0.58650393246441179</c:v>
                </c:pt>
                <c:pt idx="80">
                  <c:v>0.25798299691605003</c:v>
                </c:pt>
                <c:pt idx="81">
                  <c:v>0.13012231560572013</c:v>
                </c:pt>
                <c:pt idx="82">
                  <c:v>0.35496864368753694</c:v>
                </c:pt>
                <c:pt idx="83">
                  <c:v>0.43515981900179723</c:v>
                </c:pt>
                <c:pt idx="84">
                  <c:v>0.25427674495853414</c:v>
                </c:pt>
                <c:pt idx="85">
                  <c:v>0.19936027567832182</c:v>
                </c:pt>
                <c:pt idx="86">
                  <c:v>0.24924431103622305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3.7721186501155856E-3</c:v>
                </c:pt>
                <c:pt idx="138">
                  <c:v>8.3672138931854018E-2</c:v>
                </c:pt>
                <c:pt idx="139">
                  <c:v>0.47475864898965547</c:v>
                </c:pt>
                <c:pt idx="140">
                  <c:v>1.1886742209044361</c:v>
                </c:pt>
                <c:pt idx="141">
                  <c:v>1.61659147801518</c:v>
                </c:pt>
                <c:pt idx="142">
                  <c:v>1.369313477967939</c:v>
                </c:pt>
                <c:pt idx="143">
                  <c:v>0.93913888534439915</c:v>
                </c:pt>
                <c:pt idx="144">
                  <c:v>0.92518675903454861</c:v>
                </c:pt>
                <c:pt idx="145">
                  <c:v>1.3453949793500937</c:v>
                </c:pt>
                <c:pt idx="146">
                  <c:v>1.7694523865559835</c:v>
                </c:pt>
                <c:pt idx="147">
                  <c:v>1.8307218840694643</c:v>
                </c:pt>
                <c:pt idx="148">
                  <c:v>1.5132385049176102</c:v>
                </c:pt>
                <c:pt idx="149">
                  <c:v>0.96559251731438156</c:v>
                </c:pt>
                <c:pt idx="150">
                  <c:v>0.16982678786209654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0.30591156375129275</c:v>
                </c:pt>
                <c:pt idx="157">
                  <c:v>0.74936868199244633</c:v>
                </c:pt>
                <c:pt idx="158">
                  <c:v>1.2370289989036727</c:v>
                </c:pt>
                <c:pt idx="159">
                  <c:v>1.6421469728547251</c:v>
                </c:pt>
                <c:pt idx="160">
                  <c:v>1.8419761280640141</c:v>
                </c:pt>
                <c:pt idx="161">
                  <c:v>1.8013576288603133</c:v>
                </c:pt>
                <c:pt idx="162">
                  <c:v>1.7598172511867278</c:v>
                </c:pt>
                <c:pt idx="163">
                  <c:v>1.7888253235066516</c:v>
                </c:pt>
                <c:pt idx="164">
                  <c:v>1.6649312390902131</c:v>
                </c:pt>
                <c:pt idx="165">
                  <c:v>1.4938372874511521</c:v>
                </c:pt>
                <c:pt idx="166">
                  <c:v>1.6524605077548784</c:v>
                </c:pt>
                <c:pt idx="167">
                  <c:v>2.1252651816617476</c:v>
                </c:pt>
                <c:pt idx="168">
                  <c:v>2.196476660714243</c:v>
                </c:pt>
                <c:pt idx="169">
                  <c:v>1.4710977687457547</c:v>
                </c:pt>
                <c:pt idx="170">
                  <c:v>0.24214017902335153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0.25971990765360836</c:v>
                </c:pt>
                <c:pt idx="176">
                  <c:v>0.96561363359667518</c:v>
                </c:pt>
                <c:pt idx="177">
                  <c:v>1.4436792722482443</c:v>
                </c:pt>
                <c:pt idx="178">
                  <c:v>1.3853936675491461</c:v>
                </c:pt>
                <c:pt idx="179">
                  <c:v>0.92901362495096995</c:v>
                </c:pt>
                <c:pt idx="180">
                  <c:v>0.56003360966559024</c:v>
                </c:pt>
                <c:pt idx="181">
                  <c:v>0.30005761250154667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2.3280421903667508E-3</c:v>
                </c:pt>
                <c:pt idx="192">
                  <c:v>6.7889105899811647E-2</c:v>
                </c:pt>
                <c:pt idx="193">
                  <c:v>0.11603717928853685</c:v>
                </c:pt>
                <c:pt idx="194">
                  <c:v>0.14842457351854674</c:v>
                </c:pt>
                <c:pt idx="195">
                  <c:v>0.18201831659930981</c:v>
                </c:pt>
                <c:pt idx="196">
                  <c:v>0.19592884993264309</c:v>
                </c:pt>
                <c:pt idx="197">
                  <c:v>0.23070518326597642</c:v>
                </c:pt>
                <c:pt idx="198">
                  <c:v>0.30757343625818889</c:v>
                </c:pt>
                <c:pt idx="199">
                  <c:v>0.39469641039546022</c:v>
                </c:pt>
                <c:pt idx="200">
                  <c:v>0.49804116652696462</c:v>
                </c:pt>
                <c:pt idx="201">
                  <c:v>0.62064878493571851</c:v>
                </c:pt>
                <c:pt idx="202">
                  <c:v>0.86435144257128038</c:v>
                </c:pt>
                <c:pt idx="203">
                  <c:v>1.2036173567973592</c:v>
                </c:pt>
                <c:pt idx="204">
                  <c:v>1.4588107133573538</c:v>
                </c:pt>
                <c:pt idx="205">
                  <c:v>1.7797047561921757</c:v>
                </c:pt>
                <c:pt idx="206">
                  <c:v>2.1607179249133921</c:v>
                </c:pt>
                <c:pt idx="207">
                  <c:v>2.3222177680643181</c:v>
                </c:pt>
                <c:pt idx="208">
                  <c:v>2.525760068937382</c:v>
                </c:pt>
                <c:pt idx="209">
                  <c:v>2.8556135970891008</c:v>
                </c:pt>
                <c:pt idx="210">
                  <c:v>2.7733065674229769</c:v>
                </c:pt>
                <c:pt idx="211">
                  <c:v>2.4006401871360517</c:v>
                </c:pt>
                <c:pt idx="212">
                  <c:v>2.1481786813678205</c:v>
                </c:pt>
                <c:pt idx="213">
                  <c:v>2.13807050916094</c:v>
                </c:pt>
                <c:pt idx="214">
                  <c:v>2.4743410524924885</c:v>
                </c:pt>
                <c:pt idx="215">
                  <c:v>2.9593611486104319</c:v>
                </c:pt>
                <c:pt idx="216">
                  <c:v>3.2869228779092943</c:v>
                </c:pt>
                <c:pt idx="217">
                  <c:v>3.3271989750196598</c:v>
                </c:pt>
                <c:pt idx="218">
                  <c:v>3.1388317678063506</c:v>
                </c:pt>
                <c:pt idx="219">
                  <c:v>2.8440690666031134</c:v>
                </c:pt>
                <c:pt idx="220">
                  <c:v>2.4733040500295478</c:v>
                </c:pt>
                <c:pt idx="221">
                  <c:v>2.1227509703714005</c:v>
                </c:pt>
                <c:pt idx="222">
                  <c:v>1.9638401111611499</c:v>
                </c:pt>
                <c:pt idx="223">
                  <c:v>1.9545500581332973</c:v>
                </c:pt>
                <c:pt idx="224">
                  <c:v>2.0704785266326811</c:v>
                </c:pt>
                <c:pt idx="225">
                  <c:v>2.2288264436309944</c:v>
                </c:pt>
                <c:pt idx="226">
                  <c:v>2.2655225173703855</c:v>
                </c:pt>
                <c:pt idx="227">
                  <c:v>2.2351761918970183</c:v>
                </c:pt>
                <c:pt idx="228">
                  <c:v>2.1681326534968735</c:v>
                </c:pt>
                <c:pt idx="229">
                  <c:v>1.9953072322419745</c:v>
                </c:pt>
                <c:pt idx="230">
                  <c:v>1.6776670293157467</c:v>
                </c:pt>
                <c:pt idx="231">
                  <c:v>1.0496228077975303</c:v>
                </c:pt>
                <c:pt idx="232">
                  <c:v>5.258676787783606E-2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0.39003482871444217</c:v>
                </c:pt>
                <c:pt idx="237">
                  <c:v>0.23118895642834703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6.6916975649341584E-2</c:v>
                </c:pt>
                <c:pt idx="253">
                  <c:v>0.20094792000076606</c:v>
                </c:pt>
                <c:pt idx="254">
                  <c:v>4.7107755952223537E-2</c:v>
                </c:pt>
                <c:pt idx="255">
                  <c:v>0</c:v>
                </c:pt>
                <c:pt idx="256">
                  <c:v>0</c:v>
                </c:pt>
                <c:pt idx="257">
                  <c:v>0.52761469249082715</c:v>
                </c:pt>
                <c:pt idx="258">
                  <c:v>1.1248978713768027</c:v>
                </c:pt>
                <c:pt idx="259">
                  <c:v>1.5061975574556177</c:v>
                </c:pt>
                <c:pt idx="260">
                  <c:v>1.7088869445574308</c:v>
                </c:pt>
                <c:pt idx="261">
                  <c:v>1.9534201908589108</c:v>
                </c:pt>
                <c:pt idx="262">
                  <c:v>2.4664040833801888</c:v>
                </c:pt>
                <c:pt idx="263">
                  <c:v>3.1324948511363582</c:v>
                </c:pt>
                <c:pt idx="264">
                  <c:v>3.4707709791319443</c:v>
                </c:pt>
                <c:pt idx="265">
                  <c:v>3.2450379849075333</c:v>
                </c:pt>
                <c:pt idx="266">
                  <c:v>2.8899055240066405</c:v>
                </c:pt>
                <c:pt idx="267">
                  <c:v>2.7962849537121173</c:v>
                </c:pt>
                <c:pt idx="268">
                  <c:v>2.7172988286549007</c:v>
                </c:pt>
                <c:pt idx="269">
                  <c:v>2.3102747805316315</c:v>
                </c:pt>
                <c:pt idx="270">
                  <c:v>1.4923133914775204</c:v>
                </c:pt>
                <c:pt idx="271">
                  <c:v>0.87515666218363464</c:v>
                </c:pt>
                <c:pt idx="272">
                  <c:v>0.44118758359920879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1.4077378533782925</c:v>
                </c:pt>
                <c:pt idx="282">
                  <c:v>2.4310150948424862</c:v>
                </c:pt>
                <c:pt idx="283">
                  <c:v>2.9856998949708968</c:v>
                </c:pt>
                <c:pt idx="284">
                  <c:v>3.3877981595638236</c:v>
                </c:pt>
                <c:pt idx="285">
                  <c:v>3.6165007072435595</c:v>
                </c:pt>
                <c:pt idx="286">
                  <c:v>3.8630627886745144</c:v>
                </c:pt>
                <c:pt idx="287">
                  <c:v>4.2393999776390823</c:v>
                </c:pt>
                <c:pt idx="288">
                  <c:v>4.2440556273873691</c:v>
                </c:pt>
                <c:pt idx="289">
                  <c:v>3.3889522448551439</c:v>
                </c:pt>
                <c:pt idx="290">
                  <c:v>2.021740388714441</c:v>
                </c:pt>
                <c:pt idx="291">
                  <c:v>0.82404346871444223</c:v>
                </c:pt>
                <c:pt idx="292">
                  <c:v>0.25420656025924476</c:v>
                </c:pt>
                <c:pt idx="293">
                  <c:v>0.33858150368447071</c:v>
                </c:pt>
                <c:pt idx="294">
                  <c:v>0.67607523443963546</c:v>
                </c:pt>
                <c:pt idx="295">
                  <c:v>1.0190484484639215</c:v>
                </c:pt>
                <c:pt idx="296">
                  <c:v>1.2903038484639195</c:v>
                </c:pt>
                <c:pt idx="297">
                  <c:v>1.4357270373198245</c:v>
                </c:pt>
                <c:pt idx="298">
                  <c:v>1.3932595322716717</c:v>
                </c:pt>
                <c:pt idx="299">
                  <c:v>1.2064318999470385</c:v>
                </c:pt>
                <c:pt idx="300">
                  <c:v>0.95600510116056381</c:v>
                </c:pt>
                <c:pt idx="301">
                  <c:v>0.64406836941951795</c:v>
                </c:pt>
                <c:pt idx="302">
                  <c:v>0.32868582447266143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0.41064052109921428</c:v>
                </c:pt>
                <c:pt idx="308">
                  <c:v>0.61287917865740305</c:v>
                </c:pt>
                <c:pt idx="309">
                  <c:v>0.55826988088080853</c:v>
                </c:pt>
                <c:pt idx="310">
                  <c:v>0.40870688070195083</c:v>
                </c:pt>
                <c:pt idx="311">
                  <c:v>0.19264853615245367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0.18787232309470842</c:v>
                </c:pt>
                <c:pt idx="322">
                  <c:v>0.2709049612359819</c:v>
                </c:pt>
                <c:pt idx="323">
                  <c:v>0.22398901279289052</c:v>
                </c:pt>
                <c:pt idx="324">
                  <c:v>0.2434074854490883</c:v>
                </c:pt>
                <c:pt idx="325">
                  <c:v>0.33802665765949003</c:v>
                </c:pt>
                <c:pt idx="326">
                  <c:v>0.30789741415041788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0.10932908724084753</c:v>
                </c:pt>
                <c:pt idx="332">
                  <c:v>7.6701214600183767E-2</c:v>
                </c:pt>
                <c:pt idx="333">
                  <c:v>8.1598183979826905E-2</c:v>
                </c:pt>
                <c:pt idx="334">
                  <c:v>7.8859700496688473E-2</c:v>
                </c:pt>
                <c:pt idx="335">
                  <c:v>9.1134117895999595E-2</c:v>
                </c:pt>
                <c:pt idx="336">
                  <c:v>0.18028712700720156</c:v>
                </c:pt>
                <c:pt idx="337">
                  <c:v>0.33156417700720153</c:v>
                </c:pt>
                <c:pt idx="338">
                  <c:v>0.63634869471304945</c:v>
                </c:pt>
                <c:pt idx="339">
                  <c:v>1.1635485287742244</c:v>
                </c:pt>
                <c:pt idx="340">
                  <c:v>1.696784140840836</c:v>
                </c:pt>
                <c:pt idx="341">
                  <c:v>1.721253374325991</c:v>
                </c:pt>
                <c:pt idx="342">
                  <c:v>1.1689334193760323</c:v>
                </c:pt>
                <c:pt idx="343">
                  <c:v>0.71171597465109993</c:v>
                </c:pt>
                <c:pt idx="344">
                  <c:v>0.70643439949320941</c:v>
                </c:pt>
                <c:pt idx="345">
                  <c:v>0.81489976199621794</c:v>
                </c:pt>
                <c:pt idx="346">
                  <c:v>0.77378606768718783</c:v>
                </c:pt>
                <c:pt idx="347">
                  <c:v>0.78703726010695818</c:v>
                </c:pt>
                <c:pt idx="348">
                  <c:v>0.85363193692975337</c:v>
                </c:pt>
                <c:pt idx="349">
                  <c:v>0.77514484148604812</c:v>
                </c:pt>
                <c:pt idx="350">
                  <c:v>0.62108720501059056</c:v>
                </c:pt>
                <c:pt idx="351">
                  <c:v>0.50707879223281282</c:v>
                </c:pt>
                <c:pt idx="352">
                  <c:v>0.47201260373776371</c:v>
                </c:pt>
                <c:pt idx="353">
                  <c:v>0.48581454311218025</c:v>
                </c:pt>
                <c:pt idx="354">
                  <c:v>0.5493158368948593</c:v>
                </c:pt>
                <c:pt idx="355">
                  <c:v>0.6169484780759984</c:v>
                </c:pt>
                <c:pt idx="356">
                  <c:v>0.57216849612170151</c:v>
                </c:pt>
                <c:pt idx="357">
                  <c:v>0.31102903504677337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0.17333976583238264</c:v>
                </c:pt>
                <c:pt idx="364">
                  <c:v>0.32780531053941625</c:v>
                </c:pt>
                <c:pt idx="365">
                  <c:v>0.43714361527580242</c:v>
                </c:pt>
                <c:pt idx="366">
                  <c:v>0.59025249856946649</c:v>
                </c:pt>
                <c:pt idx="367">
                  <c:v>0.83872462699821304</c:v>
                </c:pt>
                <c:pt idx="368">
                  <c:v>1.0042549491175952</c:v>
                </c:pt>
                <c:pt idx="369">
                  <c:v>0.87554519119098728</c:v>
                </c:pt>
                <c:pt idx="370">
                  <c:v>0.51652441147342087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1.0010132380278236E-2</c:v>
                </c:pt>
                <c:pt idx="392">
                  <c:v>7.8849617636998784E-2</c:v>
                </c:pt>
                <c:pt idx="393">
                  <c:v>0.27924295778789848</c:v>
                </c:pt>
                <c:pt idx="394">
                  <c:v>0.63759990270838762</c:v>
                </c:pt>
                <c:pt idx="395">
                  <c:v>1.1195258611736243</c:v>
                </c:pt>
                <c:pt idx="396">
                  <c:v>1.6600796968585354</c:v>
                </c:pt>
                <c:pt idx="397">
                  <c:v>2.0724338480781874</c:v>
                </c:pt>
                <c:pt idx="398">
                  <c:v>1.984919957409407</c:v>
                </c:pt>
                <c:pt idx="399">
                  <c:v>1.3256577646145038</c:v>
                </c:pt>
                <c:pt idx="400">
                  <c:v>0.57924683217565864</c:v>
                </c:pt>
                <c:pt idx="401">
                  <c:v>3.1146980872486477E-2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0.10135546919826181</c:v>
                </c:pt>
                <c:pt idx="410">
                  <c:v>0.23909336288033206</c:v>
                </c:pt>
                <c:pt idx="411">
                  <c:v>0.29910230894245093</c:v>
                </c:pt>
                <c:pt idx="412">
                  <c:v>0.33818069190273214</c:v>
                </c:pt>
                <c:pt idx="413">
                  <c:v>0.42440288025571216</c:v>
                </c:pt>
                <c:pt idx="414">
                  <c:v>0.60908223975643327</c:v>
                </c:pt>
                <c:pt idx="415">
                  <c:v>0.79447756805843694</c:v>
                </c:pt>
                <c:pt idx="416">
                  <c:v>0.77583910867466788</c:v>
                </c:pt>
                <c:pt idx="417">
                  <c:v>0.52159405113631563</c:v>
                </c:pt>
                <c:pt idx="418">
                  <c:v>0.17490470601639224</c:v>
                </c:pt>
                <c:pt idx="419">
                  <c:v>0</c:v>
                </c:pt>
                <c:pt idx="420">
                  <c:v>0</c:v>
                </c:pt>
                <c:pt idx="421">
                  <c:v>0.12328436971641148</c:v>
                </c:pt>
                <c:pt idx="422">
                  <c:v>0.35111228300628522</c:v>
                </c:pt>
                <c:pt idx="423">
                  <c:v>0.64874316595930304</c:v>
                </c:pt>
                <c:pt idx="424">
                  <c:v>1.1782883691096862</c:v>
                </c:pt>
                <c:pt idx="425">
                  <c:v>2.05287403812937</c:v>
                </c:pt>
                <c:pt idx="426">
                  <c:v>2.9793373498197049</c:v>
                </c:pt>
                <c:pt idx="427">
                  <c:v>3.1055497109175345</c:v>
                </c:pt>
                <c:pt idx="428">
                  <c:v>2.1277363890957428</c:v>
                </c:pt>
                <c:pt idx="429">
                  <c:v>0.94045861457151048</c:v>
                </c:pt>
                <c:pt idx="430">
                  <c:v>0.25943143561654441</c:v>
                </c:pt>
                <c:pt idx="431">
                  <c:v>7.4779279701089524E-2</c:v>
                </c:pt>
                <c:pt idx="432">
                  <c:v>0.21191513287952149</c:v>
                </c:pt>
                <c:pt idx="433">
                  <c:v>0.3515766579876265</c:v>
                </c:pt>
                <c:pt idx="434">
                  <c:v>0.14982325884140185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6.2643094560029298E-5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1.1169343491389348E-2</c:v>
                </c:pt>
                <c:pt idx="512">
                  <c:v>0.11921344658172429</c:v>
                </c:pt>
                <c:pt idx="513">
                  <c:v>0.51623309229410674</c:v>
                </c:pt>
                <c:pt idx="514">
                  <c:v>1.202010779070245</c:v>
                </c:pt>
                <c:pt idx="515">
                  <c:v>1.7832151079740597</c:v>
                </c:pt>
                <c:pt idx="516">
                  <c:v>1.7751425159304919</c:v>
                </c:pt>
                <c:pt idx="517">
                  <c:v>1.1583549879550432</c:v>
                </c:pt>
                <c:pt idx="518">
                  <c:v>0.49134434693094292</c:v>
                </c:pt>
                <c:pt idx="519">
                  <c:v>0.10955761734236423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2.9606708723378078E-3</c:v>
                </c:pt>
                <c:pt idx="533">
                  <c:v>3.324785929730413E-2</c:v>
                </c:pt>
                <c:pt idx="534">
                  <c:v>0.12966213929840179</c:v>
                </c:pt>
                <c:pt idx="535">
                  <c:v>0.29119026086050981</c:v>
                </c:pt>
                <c:pt idx="536">
                  <c:v>0.62809342904774035</c:v>
                </c:pt>
                <c:pt idx="537">
                  <c:v>1.3418152237198144</c:v>
                </c:pt>
                <c:pt idx="538">
                  <c:v>2.1682021500398303</c:v>
                </c:pt>
                <c:pt idx="539">
                  <c:v>2.2341445587423956</c:v>
                </c:pt>
                <c:pt idx="540">
                  <c:v>1.3948015679380128</c:v>
                </c:pt>
                <c:pt idx="541">
                  <c:v>0.61943873137482097</c:v>
                </c:pt>
                <c:pt idx="542">
                  <c:v>0.29152153480675447</c:v>
                </c:pt>
                <c:pt idx="543">
                  <c:v>3.5860981384460491E-2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1.4659038495654961E-2</c:v>
                </c:pt>
                <c:pt idx="551">
                  <c:v>6.4361278567584945E-2</c:v>
                </c:pt>
                <c:pt idx="552">
                  <c:v>6.9502775872637715E-2</c:v>
                </c:pt>
                <c:pt idx="553">
                  <c:v>9.7032750885369001E-2</c:v>
                </c:pt>
                <c:pt idx="554">
                  <c:v>0.1558355347329019</c:v>
                </c:pt>
                <c:pt idx="555">
                  <c:v>0.21547491952657727</c:v>
                </c:pt>
                <c:pt idx="556">
                  <c:v>0.28642066639956881</c:v>
                </c:pt>
                <c:pt idx="557">
                  <c:v>0.37354434190137875</c:v>
                </c:pt>
                <c:pt idx="558">
                  <c:v>0.5574421067598625</c:v>
                </c:pt>
                <c:pt idx="559">
                  <c:v>0.72582302266480858</c:v>
                </c:pt>
                <c:pt idx="560">
                  <c:v>0.57188133007024011</c:v>
                </c:pt>
                <c:pt idx="561">
                  <c:v>0.33764075446705755</c:v>
                </c:pt>
                <c:pt idx="562">
                  <c:v>0.13072157113372423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A81-41A2-A9E7-2CF45E919F72}"/>
            </c:ext>
          </c:extLst>
        </c:ser>
        <c:ser>
          <c:idx val="2"/>
          <c:order val="1"/>
          <c:tx>
            <c:v>Tractive Energy Middle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Calculations!$B$592:$B$1024</c:f>
              <c:numCache>
                <c:formatCode>0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xVal>
          <c:yVal>
            <c:numRef>
              <c:f>Calculations!$P$592:$P$1024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2.0021909042225883E-2</c:v>
                </c:pt>
                <c:pt idx="11">
                  <c:v>8.2775535965613101E-2</c:v>
                </c:pt>
                <c:pt idx="12">
                  <c:v>0.2954139527878985</c:v>
                </c:pt>
                <c:pt idx="13">
                  <c:v>0.80152382872926575</c:v>
                </c:pt>
                <c:pt idx="14">
                  <c:v>1.5672351866060561</c:v>
                </c:pt>
                <c:pt idx="15">
                  <c:v>2.467589632243139</c:v>
                </c:pt>
                <c:pt idx="16">
                  <c:v>3.2871483081233297</c:v>
                </c:pt>
                <c:pt idx="17">
                  <c:v>3.763548967555566</c:v>
                </c:pt>
                <c:pt idx="18">
                  <c:v>3.9852575911043555</c:v>
                </c:pt>
                <c:pt idx="19">
                  <c:v>4.2937847298105627</c:v>
                </c:pt>
                <c:pt idx="20">
                  <c:v>4.6536668188094303</c:v>
                </c:pt>
                <c:pt idx="21">
                  <c:v>4.4349404475851273</c:v>
                </c:pt>
                <c:pt idx="22">
                  <c:v>3.305395367268197</c:v>
                </c:pt>
                <c:pt idx="23">
                  <c:v>1.9618494067178842</c:v>
                </c:pt>
                <c:pt idx="24">
                  <c:v>1.2382840538766287</c:v>
                </c:pt>
                <c:pt idx="25">
                  <c:v>1.0906664427799102</c:v>
                </c:pt>
                <c:pt idx="26">
                  <c:v>1.0004100605421407</c:v>
                </c:pt>
                <c:pt idx="27">
                  <c:v>0.73826797852226389</c:v>
                </c:pt>
                <c:pt idx="28">
                  <c:v>0.36100096832221873</c:v>
                </c:pt>
                <c:pt idx="29">
                  <c:v>9.243702228569485E-2</c:v>
                </c:pt>
                <c:pt idx="30">
                  <c:v>0.17401194624164848</c:v>
                </c:pt>
                <c:pt idx="31">
                  <c:v>0.54640154034818667</c:v>
                </c:pt>
                <c:pt idx="32">
                  <c:v>0.94988371535642613</c:v>
                </c:pt>
                <c:pt idx="33">
                  <c:v>1.3127145240155496</c:v>
                </c:pt>
                <c:pt idx="34">
                  <c:v>1.6175125580298402</c:v>
                </c:pt>
                <c:pt idx="35">
                  <c:v>1.67503682207861</c:v>
                </c:pt>
                <c:pt idx="36">
                  <c:v>1.4606850766252828</c:v>
                </c:pt>
                <c:pt idx="37">
                  <c:v>1.2287957015299447</c:v>
                </c:pt>
                <c:pt idx="38">
                  <c:v>1.1754719904188347</c:v>
                </c:pt>
                <c:pt idx="39">
                  <c:v>1.3646902508722496</c:v>
                </c:pt>
                <c:pt idx="40">
                  <c:v>1.7864943068828585</c:v>
                </c:pt>
                <c:pt idx="41">
                  <c:v>2.2434000908759026</c:v>
                </c:pt>
                <c:pt idx="42">
                  <c:v>2.5975616598617757</c:v>
                </c:pt>
                <c:pt idx="43">
                  <c:v>2.8379586991578298</c:v>
                </c:pt>
                <c:pt idx="44">
                  <c:v>2.8549651283048139</c:v>
                </c:pt>
                <c:pt idx="45">
                  <c:v>2.5527251785580445</c:v>
                </c:pt>
                <c:pt idx="46">
                  <c:v>2.0239008753342418</c:v>
                </c:pt>
                <c:pt idx="47">
                  <c:v>1.5768338755914935</c:v>
                </c:pt>
                <c:pt idx="48">
                  <c:v>1.3593452649480642</c:v>
                </c:pt>
                <c:pt idx="49">
                  <c:v>1.2905630901080403</c:v>
                </c:pt>
                <c:pt idx="50">
                  <c:v>1.4966507060497733</c:v>
                </c:pt>
                <c:pt idx="51">
                  <c:v>2.121997713287505</c:v>
                </c:pt>
                <c:pt idx="52">
                  <c:v>2.7062605685857877</c:v>
                </c:pt>
                <c:pt idx="53">
                  <c:v>2.6239669870253182</c:v>
                </c:pt>
                <c:pt idx="54">
                  <c:v>2.2214263081581054</c:v>
                </c:pt>
                <c:pt idx="55">
                  <c:v>2.1163959803600303</c:v>
                </c:pt>
                <c:pt idx="56">
                  <c:v>2.1749940618438428</c:v>
                </c:pt>
                <c:pt idx="57">
                  <c:v>2.1359329101505535</c:v>
                </c:pt>
                <c:pt idx="58">
                  <c:v>1.9252091743913746</c:v>
                </c:pt>
                <c:pt idx="59">
                  <c:v>1.4346360096930448</c:v>
                </c:pt>
                <c:pt idx="60">
                  <c:v>0.53182434565019265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0.30351619736930002</c:v>
                </c:pt>
                <c:pt idx="76">
                  <c:v>0.89061230649301693</c:v>
                </c:pt>
                <c:pt idx="77">
                  <c:v>1.8206289491617973</c:v>
                </c:pt>
                <c:pt idx="78">
                  <c:v>2.5969665769987564</c:v>
                </c:pt>
                <c:pt idx="79">
                  <c:v>3.1156856790917495</c:v>
                </c:pt>
                <c:pt idx="80">
                  <c:v>3.1318375461557384</c:v>
                </c:pt>
                <c:pt idx="81">
                  <c:v>2.5770831135258829</c:v>
                </c:pt>
                <c:pt idx="82">
                  <c:v>2.3607121586255784</c:v>
                </c:pt>
                <c:pt idx="83">
                  <c:v>2.5189719502203083</c:v>
                </c:pt>
                <c:pt idx="84">
                  <c:v>2.286993623030424</c:v>
                </c:pt>
                <c:pt idx="85">
                  <c:v>1.5640268597903755</c:v>
                </c:pt>
                <c:pt idx="86">
                  <c:v>0.73487917033510008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0.34816612429855626</c:v>
                </c:pt>
                <c:pt idx="95">
                  <c:v>1.2316661476928377</c:v>
                </c:pt>
                <c:pt idx="96">
                  <c:v>1.6603442318733039</c:v>
                </c:pt>
                <c:pt idx="97">
                  <c:v>1.7715994432556395</c:v>
                </c:pt>
                <c:pt idx="98">
                  <c:v>1.9142612851896401</c:v>
                </c:pt>
                <c:pt idx="99">
                  <c:v>1.7352109133349856</c:v>
                </c:pt>
                <c:pt idx="100">
                  <c:v>1.188298118532287</c:v>
                </c:pt>
                <c:pt idx="101">
                  <c:v>0.92271628672095374</c:v>
                </c:pt>
                <c:pt idx="102">
                  <c:v>1.0872224328904556</c:v>
                </c:pt>
                <c:pt idx="103">
                  <c:v>1.2136020260218574</c:v>
                </c:pt>
                <c:pt idx="104">
                  <c:v>0.88168463606605241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4.2693031043512721E-2</c:v>
                </c:pt>
                <c:pt idx="111">
                  <c:v>0.24973388945058511</c:v>
                </c:pt>
                <c:pt idx="112">
                  <c:v>0.33370803010775896</c:v>
                </c:pt>
                <c:pt idx="113">
                  <c:v>0.2237266739366125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8.5015197730019254E-4</c:v>
                </c:pt>
                <c:pt idx="119">
                  <c:v>0.62461194526316222</c:v>
                </c:pt>
                <c:pt idx="120">
                  <c:v>1.4269787390174868</c:v>
                </c:pt>
                <c:pt idx="121">
                  <c:v>1.6891349395610984</c:v>
                </c:pt>
                <c:pt idx="122">
                  <c:v>0.96741797470948199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0.13333144993264304</c:v>
                </c:pt>
                <c:pt idx="128">
                  <c:v>0.57575262962547002</c:v>
                </c:pt>
                <c:pt idx="129">
                  <c:v>1.0528363971719106</c:v>
                </c:pt>
                <c:pt idx="130">
                  <c:v>1.2969144868573141</c:v>
                </c:pt>
                <c:pt idx="131">
                  <c:v>1.3107427491972081</c:v>
                </c:pt>
                <c:pt idx="132">
                  <c:v>1.3033798993734926</c:v>
                </c:pt>
                <c:pt idx="133">
                  <c:v>1.4339420442514093</c:v>
                </c:pt>
                <c:pt idx="134">
                  <c:v>1.9486439361541459</c:v>
                </c:pt>
                <c:pt idx="135">
                  <c:v>2.8739889405114312</c:v>
                </c:pt>
                <c:pt idx="136">
                  <c:v>3.6732941605914733</c:v>
                </c:pt>
                <c:pt idx="137">
                  <c:v>3.5571136870311753</c:v>
                </c:pt>
                <c:pt idx="138">
                  <c:v>2.9414781011291149</c:v>
                </c:pt>
                <c:pt idx="139">
                  <c:v>2.237528110650306</c:v>
                </c:pt>
                <c:pt idx="140">
                  <c:v>1.4814501733124574</c:v>
                </c:pt>
                <c:pt idx="141">
                  <c:v>1.1523193870280766</c:v>
                </c:pt>
                <c:pt idx="142">
                  <c:v>1.1588582360435451</c:v>
                </c:pt>
                <c:pt idx="143">
                  <c:v>1.2165286730083751</c:v>
                </c:pt>
                <c:pt idx="144">
                  <c:v>1.3017854236558537</c:v>
                </c:pt>
                <c:pt idx="145">
                  <c:v>1.4426269053703895</c:v>
                </c:pt>
                <c:pt idx="146">
                  <c:v>1.5174647147996048</c:v>
                </c:pt>
                <c:pt idx="147">
                  <c:v>1.3879556731030518</c:v>
                </c:pt>
                <c:pt idx="148">
                  <c:v>1.5004941099028275</c:v>
                </c:pt>
                <c:pt idx="149">
                  <c:v>2.0296241646695239</c:v>
                </c:pt>
                <c:pt idx="150">
                  <c:v>2.2573479053743046</c:v>
                </c:pt>
                <c:pt idx="151">
                  <c:v>1.9413191579813578</c:v>
                </c:pt>
                <c:pt idx="152">
                  <c:v>1.5052258403166734</c:v>
                </c:pt>
                <c:pt idx="153">
                  <c:v>1.2909952959836826</c:v>
                </c:pt>
                <c:pt idx="154">
                  <c:v>1.2658973209092179</c:v>
                </c:pt>
                <c:pt idx="155">
                  <c:v>1.3783459792841752</c:v>
                </c:pt>
                <c:pt idx="156">
                  <c:v>1.667657668738268</c:v>
                </c:pt>
                <c:pt idx="157">
                  <c:v>1.9778711439745624</c:v>
                </c:pt>
                <c:pt idx="158">
                  <c:v>2.0511913370115384</c:v>
                </c:pt>
                <c:pt idx="159">
                  <c:v>1.7726398878896057</c:v>
                </c:pt>
                <c:pt idx="160">
                  <c:v>1.4097969065545239</c:v>
                </c:pt>
                <c:pt idx="161">
                  <c:v>1.14789481882445</c:v>
                </c:pt>
                <c:pt idx="162">
                  <c:v>0.82186637138183027</c:v>
                </c:pt>
                <c:pt idx="163">
                  <c:v>0.4595675809567199</c:v>
                </c:pt>
                <c:pt idx="164">
                  <c:v>0.15590841893027704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0.39544561419952257</c:v>
                </c:pt>
                <c:pt idx="175">
                  <c:v>1.1206005595237412</c:v>
                </c:pt>
                <c:pt idx="176">
                  <c:v>1.5924731914818064</c:v>
                </c:pt>
                <c:pt idx="177">
                  <c:v>1.9180247485573967</c:v>
                </c:pt>
                <c:pt idx="178">
                  <c:v>2.4245511567872939</c:v>
                </c:pt>
                <c:pt idx="179">
                  <c:v>3.3684964268068596</c:v>
                </c:pt>
                <c:pt idx="180">
                  <c:v>4.3668450295730867</c:v>
                </c:pt>
                <c:pt idx="181">
                  <c:v>4.9585714297002834</c:v>
                </c:pt>
                <c:pt idx="182">
                  <c:v>5.0826701871022122</c:v>
                </c:pt>
                <c:pt idx="183">
                  <c:v>4.8723984778633289</c:v>
                </c:pt>
                <c:pt idx="184">
                  <c:v>5.0054454434059963</c:v>
                </c:pt>
                <c:pt idx="185">
                  <c:v>5.1006816941680171</c:v>
                </c:pt>
                <c:pt idx="186">
                  <c:v>4.6033294450449631</c:v>
                </c:pt>
                <c:pt idx="187">
                  <c:v>4.2029231456806944</c:v>
                </c:pt>
                <c:pt idx="188">
                  <c:v>4.0425279634857407</c:v>
                </c:pt>
                <c:pt idx="189">
                  <c:v>3.7720675709185207</c:v>
                </c:pt>
                <c:pt idx="190">
                  <c:v>3.418398641886661</c:v>
                </c:pt>
                <c:pt idx="191">
                  <c:v>3.0969249065670401</c:v>
                </c:pt>
                <c:pt idx="192">
                  <c:v>2.8189940328104726</c:v>
                </c:pt>
                <c:pt idx="193">
                  <c:v>2.6675388580699355</c:v>
                </c:pt>
                <c:pt idx="194">
                  <c:v>2.8062149467500523</c:v>
                </c:pt>
                <c:pt idx="195">
                  <c:v>3.0365868099211193</c:v>
                </c:pt>
                <c:pt idx="196">
                  <c:v>2.8976416216088605</c:v>
                </c:pt>
                <c:pt idx="197">
                  <c:v>2.506866045569403</c:v>
                </c:pt>
                <c:pt idx="198">
                  <c:v>2.3215576483519937</c:v>
                </c:pt>
                <c:pt idx="199">
                  <c:v>2.438927861973136</c:v>
                </c:pt>
                <c:pt idx="200">
                  <c:v>2.6439863713648628</c:v>
                </c:pt>
                <c:pt idx="201">
                  <c:v>2.4758505706728018</c:v>
                </c:pt>
                <c:pt idx="202">
                  <c:v>1.2931974583882666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0.8866452179604698</c:v>
                </c:pt>
                <c:pt idx="211">
                  <c:v>1.9697681381875802</c:v>
                </c:pt>
                <c:pt idx="212">
                  <c:v>3.5024838839303745</c:v>
                </c:pt>
                <c:pt idx="213">
                  <c:v>4.6868034275367663</c:v>
                </c:pt>
                <c:pt idx="214">
                  <c:v>4.4901082874464766</c:v>
                </c:pt>
                <c:pt idx="215">
                  <c:v>3.2053449310776996</c:v>
                </c:pt>
                <c:pt idx="216">
                  <c:v>1.9040961768625801</c:v>
                </c:pt>
                <c:pt idx="217">
                  <c:v>0.89286574349872316</c:v>
                </c:pt>
                <c:pt idx="218">
                  <c:v>7.8005806715963799E-2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0.75728467538375277</c:v>
                </c:pt>
                <c:pt idx="230">
                  <c:v>1.6459727733632681</c:v>
                </c:pt>
                <c:pt idx="231">
                  <c:v>2.1952700815231729</c:v>
                </c:pt>
                <c:pt idx="232">
                  <c:v>2.3992269633686698</c:v>
                </c:pt>
                <c:pt idx="233">
                  <c:v>2.4530520022492697</c:v>
                </c:pt>
                <c:pt idx="234">
                  <c:v>2.3764515651066418</c:v>
                </c:pt>
                <c:pt idx="235">
                  <c:v>2.3646129431108198</c:v>
                </c:pt>
                <c:pt idx="236">
                  <c:v>2.4246232151005147</c:v>
                </c:pt>
                <c:pt idx="237">
                  <c:v>2.6240870762886397</c:v>
                </c:pt>
                <c:pt idx="238">
                  <c:v>3.108097952651808</c:v>
                </c:pt>
                <c:pt idx="239">
                  <c:v>3.4859497295715158</c:v>
                </c:pt>
                <c:pt idx="240">
                  <c:v>3.3555810905812651</c:v>
                </c:pt>
                <c:pt idx="241">
                  <c:v>2.7114717500455159</c:v>
                </c:pt>
                <c:pt idx="242">
                  <c:v>2.0407336180957403</c:v>
                </c:pt>
                <c:pt idx="243">
                  <c:v>1.8490605910833016</c:v>
                </c:pt>
                <c:pt idx="244">
                  <c:v>1.909838383478083</c:v>
                </c:pt>
                <c:pt idx="245">
                  <c:v>1.8853049818896832</c:v>
                </c:pt>
                <c:pt idx="246">
                  <c:v>1.9127575960879533</c:v>
                </c:pt>
                <c:pt idx="247">
                  <c:v>2.1519838840537853</c:v>
                </c:pt>
                <c:pt idx="248">
                  <c:v>2.3522331960946974</c:v>
                </c:pt>
                <c:pt idx="249">
                  <c:v>2.3773287494434689</c:v>
                </c:pt>
                <c:pt idx="250">
                  <c:v>2.55382916468281</c:v>
                </c:pt>
                <c:pt idx="251">
                  <c:v>2.9088650027667562</c:v>
                </c:pt>
                <c:pt idx="252">
                  <c:v>3.0024145515175915</c:v>
                </c:pt>
                <c:pt idx="253">
                  <c:v>2.6607341112774279</c:v>
                </c:pt>
                <c:pt idx="254">
                  <c:v>2.2111865135456066</c:v>
                </c:pt>
                <c:pt idx="255">
                  <c:v>1.9976268197141165</c:v>
                </c:pt>
                <c:pt idx="256">
                  <c:v>2.0767797752890562</c:v>
                </c:pt>
                <c:pt idx="257">
                  <c:v>2.4669147272916048</c:v>
                </c:pt>
                <c:pt idx="258">
                  <c:v>3.0962938042082122</c:v>
                </c:pt>
                <c:pt idx="259">
                  <c:v>3.5042728667973631</c:v>
                </c:pt>
                <c:pt idx="260">
                  <c:v>3.3298268391892885</c:v>
                </c:pt>
                <c:pt idx="261">
                  <c:v>2.9745320852911457</c:v>
                </c:pt>
                <c:pt idx="262">
                  <c:v>2.8806874319530236</c:v>
                </c:pt>
                <c:pt idx="263">
                  <c:v>2.8561712033735738</c:v>
                </c:pt>
                <c:pt idx="264">
                  <c:v>2.6400909317438144</c:v>
                </c:pt>
                <c:pt idx="265">
                  <c:v>2.3660516259871103</c:v>
                </c:pt>
                <c:pt idx="266">
                  <c:v>2.5943179836557602</c:v>
                </c:pt>
                <c:pt idx="267">
                  <c:v>3.4188899874650174</c:v>
                </c:pt>
                <c:pt idx="268">
                  <c:v>3.9724944086342031</c:v>
                </c:pt>
                <c:pt idx="269">
                  <c:v>3.8153869377863066</c:v>
                </c:pt>
                <c:pt idx="270">
                  <c:v>3.7787564079000395</c:v>
                </c:pt>
                <c:pt idx="271">
                  <c:v>4.7108862750892939</c:v>
                </c:pt>
                <c:pt idx="272">
                  <c:v>5.5176935553964803</c:v>
                </c:pt>
                <c:pt idx="273">
                  <c:v>4.8967115627271696</c:v>
                </c:pt>
                <c:pt idx="274">
                  <c:v>3.9897379853083148</c:v>
                </c:pt>
                <c:pt idx="275">
                  <c:v>4.0901493651618361</c:v>
                </c:pt>
                <c:pt idx="276">
                  <c:v>4.8286386120786844</c:v>
                </c:pt>
                <c:pt idx="277">
                  <c:v>5.0597011227082014</c:v>
                </c:pt>
                <c:pt idx="278">
                  <c:v>4.2483687931381962</c:v>
                </c:pt>
                <c:pt idx="279">
                  <c:v>3.2130530299926043</c:v>
                </c:pt>
                <c:pt idx="280">
                  <c:v>2.6634070936705525</c:v>
                </c:pt>
                <c:pt idx="281">
                  <c:v>2.4571020836708963</c:v>
                </c:pt>
                <c:pt idx="282">
                  <c:v>2.2927305757919711</c:v>
                </c:pt>
                <c:pt idx="283">
                  <c:v>1.9487445030500066</c:v>
                </c:pt>
                <c:pt idx="284">
                  <c:v>1.41952561429159</c:v>
                </c:pt>
                <c:pt idx="285">
                  <c:v>0.8826626041690645</c:v>
                </c:pt>
                <c:pt idx="286">
                  <c:v>0.72111009584260755</c:v>
                </c:pt>
                <c:pt idx="287">
                  <c:v>1.1907252387113516</c:v>
                </c:pt>
                <c:pt idx="288">
                  <c:v>1.9260492460397027</c:v>
                </c:pt>
                <c:pt idx="289">
                  <c:v>2.0346761891762544</c:v>
                </c:pt>
                <c:pt idx="290">
                  <c:v>1.3574923638365775</c:v>
                </c:pt>
                <c:pt idx="291">
                  <c:v>1.2907566899720675</c:v>
                </c:pt>
                <c:pt idx="292">
                  <c:v>2.0519022858916807</c:v>
                </c:pt>
                <c:pt idx="293">
                  <c:v>2.4854472414472344</c:v>
                </c:pt>
                <c:pt idx="294">
                  <c:v>2.647162332794827</c:v>
                </c:pt>
                <c:pt idx="295">
                  <c:v>2.8213502079703066</c:v>
                </c:pt>
                <c:pt idx="296">
                  <c:v>2.8020358018246831</c:v>
                </c:pt>
                <c:pt idx="297">
                  <c:v>2.57561819268067</c:v>
                </c:pt>
                <c:pt idx="298">
                  <c:v>2.2142420262245359</c:v>
                </c:pt>
                <c:pt idx="299">
                  <c:v>1.7572354604295506</c:v>
                </c:pt>
                <c:pt idx="300">
                  <c:v>1.2085052720407212</c:v>
                </c:pt>
                <c:pt idx="301">
                  <c:v>0.65164834543403083</c:v>
                </c:pt>
                <c:pt idx="302">
                  <c:v>0.32490849213914819</c:v>
                </c:pt>
                <c:pt idx="303">
                  <c:v>0.38072955927457208</c:v>
                </c:pt>
                <c:pt idx="304">
                  <c:v>0.73701447597724901</c:v>
                </c:pt>
                <c:pt idx="305">
                  <c:v>1.2452995003816485</c:v>
                </c:pt>
                <c:pt idx="306">
                  <c:v>1.6944594174119376</c:v>
                </c:pt>
                <c:pt idx="307">
                  <c:v>1.9039102691485277</c:v>
                </c:pt>
                <c:pt idx="308">
                  <c:v>1.8290861142070796</c:v>
                </c:pt>
                <c:pt idx="309">
                  <c:v>1.5309974289068213</c:v>
                </c:pt>
                <c:pt idx="310">
                  <c:v>1.0095690890425177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0.8866452179604698</c:v>
                </c:pt>
                <c:pt idx="318">
                  <c:v>1.9697681381875802</c:v>
                </c:pt>
                <c:pt idx="319">
                  <c:v>3.5024838839303745</c:v>
                </c:pt>
                <c:pt idx="320">
                  <c:v>4.6868034275367663</c:v>
                </c:pt>
                <c:pt idx="321">
                  <c:v>4.4901082874464766</c:v>
                </c:pt>
                <c:pt idx="322">
                  <c:v>3.5107970588554775</c:v>
                </c:pt>
                <c:pt idx="323">
                  <c:v>3.6435045224562157</c:v>
                </c:pt>
                <c:pt idx="324">
                  <c:v>4.3227431153268725</c:v>
                </c:pt>
                <c:pt idx="325">
                  <c:v>3.8346825538314766</c:v>
                </c:pt>
                <c:pt idx="326">
                  <c:v>2.855073638687371</c:v>
                </c:pt>
                <c:pt idx="327">
                  <c:v>2.1073810473247221</c:v>
                </c:pt>
                <c:pt idx="328">
                  <c:v>1.9667546943340535</c:v>
                </c:pt>
                <c:pt idx="329">
                  <c:v>2.4992316255374845</c:v>
                </c:pt>
                <c:pt idx="330">
                  <c:v>3.3537267942696003</c:v>
                </c:pt>
                <c:pt idx="331">
                  <c:v>4.1889235629679202</c:v>
                </c:pt>
                <c:pt idx="332">
                  <c:v>4.3573226467758444</c:v>
                </c:pt>
                <c:pt idx="333">
                  <c:v>3.3017794693045452</c:v>
                </c:pt>
                <c:pt idx="334">
                  <c:v>1.3800416091969576</c:v>
                </c:pt>
                <c:pt idx="335">
                  <c:v>0.45811365940230486</c:v>
                </c:pt>
                <c:pt idx="336">
                  <c:v>0.77528860488789619</c:v>
                </c:pt>
                <c:pt idx="337">
                  <c:v>1.1012430448787529</c:v>
                </c:pt>
                <c:pt idx="338">
                  <c:v>1.2860038159820595</c:v>
                </c:pt>
                <c:pt idx="339">
                  <c:v>1.4055755581366802</c:v>
                </c:pt>
                <c:pt idx="340">
                  <c:v>1.4213402005092921</c:v>
                </c:pt>
                <c:pt idx="341">
                  <c:v>1.3673687328995445</c:v>
                </c:pt>
                <c:pt idx="342">
                  <c:v>1.1733769389191355</c:v>
                </c:pt>
                <c:pt idx="343">
                  <c:v>0.76824831054768272</c:v>
                </c:pt>
                <c:pt idx="344">
                  <c:v>0.45723658943661077</c:v>
                </c:pt>
                <c:pt idx="345">
                  <c:v>0.55114125796235691</c:v>
                </c:pt>
                <c:pt idx="346">
                  <c:v>0.81710370350850225</c:v>
                </c:pt>
                <c:pt idx="347">
                  <c:v>0.95614521795424323</c:v>
                </c:pt>
                <c:pt idx="348">
                  <c:v>0.93441313652265912</c:v>
                </c:pt>
                <c:pt idx="349">
                  <c:v>0.94184019485247439</c:v>
                </c:pt>
                <c:pt idx="350">
                  <c:v>1.1423968991131916</c:v>
                </c:pt>
                <c:pt idx="351">
                  <c:v>1.3527066518698585</c:v>
                </c:pt>
                <c:pt idx="352">
                  <c:v>1.4414871699844838</c:v>
                </c:pt>
                <c:pt idx="353">
                  <c:v>1.5326261687457599</c:v>
                </c:pt>
                <c:pt idx="354">
                  <c:v>1.6604621488733757</c:v>
                </c:pt>
                <c:pt idx="355">
                  <c:v>1.9514863656342407</c:v>
                </c:pt>
                <c:pt idx="356">
                  <c:v>2.3950274131312814</c:v>
                </c:pt>
                <c:pt idx="357">
                  <c:v>2.513377420132529</c:v>
                </c:pt>
                <c:pt idx="358">
                  <c:v>2.134863294607984</c:v>
                </c:pt>
                <c:pt idx="359">
                  <c:v>1.3976159572115361</c:v>
                </c:pt>
                <c:pt idx="360">
                  <c:v>0.18302214650145099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0.93258665116619011</c:v>
                </c:pt>
                <c:pt idx="369">
                  <c:v>2.6210934204535032</c:v>
                </c:pt>
                <c:pt idx="370">
                  <c:v>4.3339688592513692</c:v>
                </c:pt>
                <c:pt idx="371">
                  <c:v>5.5555276246349798</c:v>
                </c:pt>
                <c:pt idx="372">
                  <c:v>5.7844859735222531</c:v>
                </c:pt>
                <c:pt idx="373">
                  <c:v>5.1070660282353888</c:v>
                </c:pt>
                <c:pt idx="374">
                  <c:v>3.901442619091509</c:v>
                </c:pt>
                <c:pt idx="375">
                  <c:v>2.662821001907381</c:v>
                </c:pt>
                <c:pt idx="376">
                  <c:v>1.7726019145704164</c:v>
                </c:pt>
                <c:pt idx="377">
                  <c:v>1.2894427234593047</c:v>
                </c:pt>
                <c:pt idx="378">
                  <c:v>0.917056185320683</c:v>
                </c:pt>
                <c:pt idx="379">
                  <c:v>0.30014379491528942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A81-41A2-A9E7-2CF45E919F72}"/>
            </c:ext>
          </c:extLst>
        </c:ser>
        <c:ser>
          <c:idx val="3"/>
          <c:order val="2"/>
          <c:tx>
            <c:v>Tractive Energy High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Calculations!$B$1025:$B$1479</c:f>
              <c:numCache>
                <c:formatCode>0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xVal>
          <c:yVal>
            <c:numRef>
              <c:f>Calculations!$P$1025:$P$1478</c:f>
              <c:numCache>
                <c:formatCode>0.00</c:formatCode>
                <c:ptCount val="4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2.2972162496286322E-2</c:v>
                </c:pt>
                <c:pt idx="4">
                  <c:v>0.21408048997037699</c:v>
                </c:pt>
                <c:pt idx="5">
                  <c:v>0.80830245665833755</c:v>
                </c:pt>
                <c:pt idx="6">
                  <c:v>1.7032933867542632</c:v>
                </c:pt>
                <c:pt idx="7">
                  <c:v>2.396625150932616</c:v>
                </c:pt>
                <c:pt idx="8">
                  <c:v>2.6935400551137341</c:v>
                </c:pt>
                <c:pt idx="9">
                  <c:v>2.8466694640776016</c:v>
                </c:pt>
                <c:pt idx="10">
                  <c:v>3.0316727898216627</c:v>
                </c:pt>
                <c:pt idx="11">
                  <c:v>3.1335810618187119</c:v>
                </c:pt>
                <c:pt idx="12">
                  <c:v>3.0014682440356362</c:v>
                </c:pt>
                <c:pt idx="13">
                  <c:v>2.7820521848251039</c:v>
                </c:pt>
                <c:pt idx="14">
                  <c:v>2.7666275872641775</c:v>
                </c:pt>
                <c:pt idx="15">
                  <c:v>3.081547127547875</c:v>
                </c:pt>
                <c:pt idx="16">
                  <c:v>3.5152411894949878</c:v>
                </c:pt>
                <c:pt idx="17">
                  <c:v>3.7449695645339185</c:v>
                </c:pt>
                <c:pt idx="18">
                  <c:v>3.5939230912592564</c:v>
                </c:pt>
                <c:pt idx="19">
                  <c:v>3.0486414613134474</c:v>
                </c:pt>
                <c:pt idx="20">
                  <c:v>2.351763740806077</c:v>
                </c:pt>
                <c:pt idx="21">
                  <c:v>1.8351470526474054</c:v>
                </c:pt>
                <c:pt idx="22">
                  <c:v>1.6605899789278951</c:v>
                </c:pt>
                <c:pt idx="23">
                  <c:v>1.6997751856791066</c:v>
                </c:pt>
                <c:pt idx="24">
                  <c:v>1.6183489919510656</c:v>
                </c:pt>
                <c:pt idx="25">
                  <c:v>1.187470221951066</c:v>
                </c:pt>
                <c:pt idx="26">
                  <c:v>0.43376480368684694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0.1624965031154891</c:v>
                </c:pt>
                <c:pt idx="40">
                  <c:v>0.51966597849347973</c:v>
                </c:pt>
                <c:pt idx="41">
                  <c:v>1.1374385166619869</c:v>
                </c:pt>
                <c:pt idx="42">
                  <c:v>1.8458392589572399</c:v>
                </c:pt>
                <c:pt idx="43">
                  <c:v>1.9223002635450519</c:v>
                </c:pt>
                <c:pt idx="44">
                  <c:v>1.3315319822101346</c:v>
                </c:pt>
                <c:pt idx="45">
                  <c:v>0.9781111782510844</c:v>
                </c:pt>
                <c:pt idx="46">
                  <c:v>1.2941467526544954</c:v>
                </c:pt>
                <c:pt idx="47">
                  <c:v>1.9781796157758211</c:v>
                </c:pt>
                <c:pt idx="48">
                  <c:v>2.6979083980316432</c:v>
                </c:pt>
                <c:pt idx="49">
                  <c:v>3.4670084851512715</c:v>
                </c:pt>
                <c:pt idx="50">
                  <c:v>4.5002946544103519</c:v>
                </c:pt>
                <c:pt idx="51">
                  <c:v>5.6214888490345007</c:v>
                </c:pt>
                <c:pt idx="52">
                  <c:v>6.234254931535073</c:v>
                </c:pt>
                <c:pt idx="53">
                  <c:v>6.1078324798144772</c:v>
                </c:pt>
                <c:pt idx="54">
                  <c:v>5.6102470087026788</c:v>
                </c:pt>
                <c:pt idx="55">
                  <c:v>5.2154693391033948</c:v>
                </c:pt>
                <c:pt idx="56">
                  <c:v>4.8441850873658456</c:v>
                </c:pt>
                <c:pt idx="57">
                  <c:v>3.9775003624737151</c:v>
                </c:pt>
                <c:pt idx="58">
                  <c:v>2.6883113637209406</c:v>
                </c:pt>
                <c:pt idx="59">
                  <c:v>1.2711214290492716</c:v>
                </c:pt>
                <c:pt idx="60">
                  <c:v>0.10860779875192519</c:v>
                </c:pt>
                <c:pt idx="61">
                  <c:v>0</c:v>
                </c:pt>
                <c:pt idx="62">
                  <c:v>0.79534421754456641</c:v>
                </c:pt>
                <c:pt idx="63">
                  <c:v>1.5983399997739374</c:v>
                </c:pt>
                <c:pt idx="64">
                  <c:v>1.9071871062662495</c:v>
                </c:pt>
                <c:pt idx="65">
                  <c:v>1.9134051796864857</c:v>
                </c:pt>
                <c:pt idx="66">
                  <c:v>1.8484144243921883</c:v>
                </c:pt>
                <c:pt idx="67">
                  <c:v>1.916576037725525</c:v>
                </c:pt>
                <c:pt idx="68">
                  <c:v>2.3710982576654818</c:v>
                </c:pt>
                <c:pt idx="69">
                  <c:v>3.2149703047763554</c:v>
                </c:pt>
                <c:pt idx="70">
                  <c:v>3.8895474774935757</c:v>
                </c:pt>
                <c:pt idx="71">
                  <c:v>3.8091901329746847</c:v>
                </c:pt>
                <c:pt idx="72">
                  <c:v>3.1718033468433382</c:v>
                </c:pt>
                <c:pt idx="73">
                  <c:v>2.3983213400646828</c:v>
                </c:pt>
                <c:pt idx="74">
                  <c:v>1.4702637833702883</c:v>
                </c:pt>
                <c:pt idx="75">
                  <c:v>0.33437660746061748</c:v>
                </c:pt>
                <c:pt idx="76">
                  <c:v>0</c:v>
                </c:pt>
                <c:pt idx="77">
                  <c:v>2.7211986549681016E-2</c:v>
                </c:pt>
                <c:pt idx="78">
                  <c:v>1.1227372766393631</c:v>
                </c:pt>
                <c:pt idx="79">
                  <c:v>2.3817657022326895</c:v>
                </c:pt>
                <c:pt idx="80">
                  <c:v>3.6926042890594442</c:v>
                </c:pt>
                <c:pt idx="81">
                  <c:v>4.5270881106297667</c:v>
                </c:pt>
                <c:pt idx="82">
                  <c:v>4.2434301551091789</c:v>
                </c:pt>
                <c:pt idx="83">
                  <c:v>3.1697373584469144</c:v>
                </c:pt>
                <c:pt idx="84">
                  <c:v>1.9991191290254626</c:v>
                </c:pt>
                <c:pt idx="85">
                  <c:v>0.89408901172661492</c:v>
                </c:pt>
                <c:pt idx="86">
                  <c:v>0.35894519652607126</c:v>
                </c:pt>
                <c:pt idx="87">
                  <c:v>0.91709590026161392</c:v>
                </c:pt>
                <c:pt idx="88">
                  <c:v>2.2180386389210645</c:v>
                </c:pt>
                <c:pt idx="89">
                  <c:v>3.9639440520908558</c:v>
                </c:pt>
                <c:pt idx="90">
                  <c:v>5.647174044775527</c:v>
                </c:pt>
                <c:pt idx="91">
                  <c:v>6.0056930121218404</c:v>
                </c:pt>
                <c:pt idx="92">
                  <c:v>4.8002404895853079</c:v>
                </c:pt>
                <c:pt idx="93">
                  <c:v>3.2102480789376067</c:v>
                </c:pt>
                <c:pt idx="94">
                  <c:v>1.8798147858421839</c:v>
                </c:pt>
                <c:pt idx="95">
                  <c:v>0.9103901256152529</c:v>
                </c:pt>
                <c:pt idx="96">
                  <c:v>0.72427221081506732</c:v>
                </c:pt>
                <c:pt idx="97">
                  <c:v>1.1398774853194824</c:v>
                </c:pt>
                <c:pt idx="98">
                  <c:v>1.3374612429211343</c:v>
                </c:pt>
                <c:pt idx="99">
                  <c:v>0.81054747954660489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3.6724513533539858E-2</c:v>
                </c:pt>
                <c:pt idx="115">
                  <c:v>0.24481860369818365</c:v>
                </c:pt>
                <c:pt idx="116">
                  <c:v>0.34089249752689821</c:v>
                </c:pt>
                <c:pt idx="117">
                  <c:v>0.47269153141620912</c:v>
                </c:pt>
                <c:pt idx="118">
                  <c:v>0.80218872188707646</c:v>
                </c:pt>
                <c:pt idx="119">
                  <c:v>1.3590703131210389</c:v>
                </c:pt>
                <c:pt idx="120">
                  <c:v>1.7332035757121032</c:v>
                </c:pt>
                <c:pt idx="121">
                  <c:v>1.4413461568275268</c:v>
                </c:pt>
                <c:pt idx="122">
                  <c:v>0.53232298861681893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7.0734049932643026E-2</c:v>
                </c:pt>
                <c:pt idx="128">
                  <c:v>0.32807891659930982</c:v>
                </c:pt>
                <c:pt idx="129">
                  <c:v>0.89293274820105983</c:v>
                </c:pt>
                <c:pt idx="130">
                  <c:v>2.0453457308376422</c:v>
                </c:pt>
                <c:pt idx="131">
                  <c:v>3.2144717981625739</c:v>
                </c:pt>
                <c:pt idx="132">
                  <c:v>3.6265182195361438</c:v>
                </c:pt>
                <c:pt idx="133">
                  <c:v>3.7901098136212221</c:v>
                </c:pt>
                <c:pt idx="134">
                  <c:v>4.5430685319526551</c:v>
                </c:pt>
                <c:pt idx="135">
                  <c:v>5.7589271302842393</c:v>
                </c:pt>
                <c:pt idx="136">
                  <c:v>6.7991585742933438</c:v>
                </c:pt>
                <c:pt idx="137">
                  <c:v>7.1266524129270579</c:v>
                </c:pt>
                <c:pt idx="138">
                  <c:v>6.99544417117444</c:v>
                </c:pt>
                <c:pt idx="139">
                  <c:v>7.0156661324495122</c:v>
                </c:pt>
                <c:pt idx="140">
                  <c:v>7.2708423708342247</c:v>
                </c:pt>
                <c:pt idx="141">
                  <c:v>7.5666963594037551</c:v>
                </c:pt>
                <c:pt idx="142">
                  <c:v>7.1306070535997428</c:v>
                </c:pt>
                <c:pt idx="143">
                  <c:v>5.8438206617304562</c:v>
                </c:pt>
                <c:pt idx="144">
                  <c:v>5.4286064419783031</c:v>
                </c:pt>
                <c:pt idx="145">
                  <c:v>6.018438251283186</c:v>
                </c:pt>
                <c:pt idx="146">
                  <c:v>6.2957607343620525</c:v>
                </c:pt>
                <c:pt idx="147">
                  <c:v>6.2916856532407834</c:v>
                </c:pt>
                <c:pt idx="148">
                  <c:v>6.2692863006664776</c:v>
                </c:pt>
                <c:pt idx="149">
                  <c:v>6.1759021957755031</c:v>
                </c:pt>
                <c:pt idx="150">
                  <c:v>6.1053545117986321</c:v>
                </c:pt>
                <c:pt idx="151">
                  <c:v>6.0169114284018974</c:v>
                </c:pt>
                <c:pt idx="152">
                  <c:v>5.8558606762286338</c:v>
                </c:pt>
                <c:pt idx="153">
                  <c:v>5.7704728980434403</c:v>
                </c:pt>
                <c:pt idx="154">
                  <c:v>5.9276558989732955</c:v>
                </c:pt>
                <c:pt idx="155">
                  <c:v>6.2527516872843751</c:v>
                </c:pt>
                <c:pt idx="156">
                  <c:v>6.4947017664203939</c:v>
                </c:pt>
                <c:pt idx="157">
                  <c:v>6.5857930309176371</c:v>
                </c:pt>
                <c:pt idx="158">
                  <c:v>6.5130910588589641</c:v>
                </c:pt>
                <c:pt idx="159">
                  <c:v>6.3113240130070078</c:v>
                </c:pt>
                <c:pt idx="160">
                  <c:v>6.1379152994573403</c:v>
                </c:pt>
                <c:pt idx="161">
                  <c:v>5.9474691456438347</c:v>
                </c:pt>
                <c:pt idx="162">
                  <c:v>5.5723734629051869</c:v>
                </c:pt>
                <c:pt idx="163">
                  <c:v>5.1614760385991687</c:v>
                </c:pt>
                <c:pt idx="164">
                  <c:v>4.9995922069325038</c:v>
                </c:pt>
                <c:pt idx="165">
                  <c:v>4.9995922069325038</c:v>
                </c:pt>
                <c:pt idx="166">
                  <c:v>4.9995922069325038</c:v>
                </c:pt>
                <c:pt idx="167">
                  <c:v>4.9995922069325038</c:v>
                </c:pt>
                <c:pt idx="168">
                  <c:v>4.9995922069325038</c:v>
                </c:pt>
                <c:pt idx="169">
                  <c:v>4.9995922069325038</c:v>
                </c:pt>
                <c:pt idx="170">
                  <c:v>4.9995922069325038</c:v>
                </c:pt>
                <c:pt idx="171">
                  <c:v>5.0535534841547314</c:v>
                </c:pt>
                <c:pt idx="172">
                  <c:v>5.1140644443260665</c:v>
                </c:pt>
                <c:pt idx="173">
                  <c:v>5.1206141272751662</c:v>
                </c:pt>
                <c:pt idx="174">
                  <c:v>5.3434848633217289</c:v>
                </c:pt>
                <c:pt idx="175">
                  <c:v>5.8108897620586912</c:v>
                </c:pt>
                <c:pt idx="176">
                  <c:v>6.3093784329819895</c:v>
                </c:pt>
                <c:pt idx="177">
                  <c:v>6.7879149101328649</c:v>
                </c:pt>
                <c:pt idx="178">
                  <c:v>6.9630296721283633</c:v>
                </c:pt>
                <c:pt idx="179">
                  <c:v>6.7360888556773908</c:v>
                </c:pt>
                <c:pt idx="180">
                  <c:v>6.3641995732260082</c:v>
                </c:pt>
                <c:pt idx="181">
                  <c:v>6.0157351455726129</c:v>
                </c:pt>
                <c:pt idx="182">
                  <c:v>5.8125601735605663</c:v>
                </c:pt>
                <c:pt idx="183">
                  <c:v>5.7705422506664021</c:v>
                </c:pt>
                <c:pt idx="184">
                  <c:v>5.7847716253753942</c:v>
                </c:pt>
                <c:pt idx="185">
                  <c:v>5.7425730039960525</c:v>
                </c:pt>
                <c:pt idx="186">
                  <c:v>5.6367997211839693</c:v>
                </c:pt>
                <c:pt idx="187">
                  <c:v>5.5803461400728533</c:v>
                </c:pt>
                <c:pt idx="188">
                  <c:v>5.5238925589617374</c:v>
                </c:pt>
                <c:pt idx="189">
                  <c:v>5.4604789801071476</c:v>
                </c:pt>
                <c:pt idx="190">
                  <c:v>5.509914602919233</c:v>
                </c:pt>
                <c:pt idx="191">
                  <c:v>5.5663102234747939</c:v>
                </c:pt>
                <c:pt idx="192">
                  <c:v>5.5099146029192418</c:v>
                </c:pt>
                <c:pt idx="193">
                  <c:v>5.3902341237087246</c:v>
                </c:pt>
                <c:pt idx="194">
                  <c:v>5.3200728128886174</c:v>
                </c:pt>
                <c:pt idx="195">
                  <c:v>5.3063326813383487</c:v>
                </c:pt>
                <c:pt idx="196">
                  <c:v>5.236454303860504</c:v>
                </c:pt>
                <c:pt idx="197">
                  <c:v>5.0477961991759415</c:v>
                </c:pt>
                <c:pt idx="198">
                  <c:v>4.8464004104775977</c:v>
                </c:pt>
                <c:pt idx="199">
                  <c:v>4.695357535900051</c:v>
                </c:pt>
                <c:pt idx="200">
                  <c:v>4.6498235218131407</c:v>
                </c:pt>
                <c:pt idx="201">
                  <c:v>4.7773884378957856</c:v>
                </c:pt>
                <c:pt idx="202">
                  <c:v>4.9173554686517367</c:v>
                </c:pt>
                <c:pt idx="203">
                  <c:v>4.9529360035424235</c:v>
                </c:pt>
                <c:pt idx="204">
                  <c:v>4.9332393844354749</c:v>
                </c:pt>
                <c:pt idx="205">
                  <c:v>4.9135802944133493</c:v>
                </c:pt>
                <c:pt idx="206">
                  <c:v>4.8391074980614732</c:v>
                </c:pt>
                <c:pt idx="207">
                  <c:v>4.8130700840555347</c:v>
                </c:pt>
                <c:pt idx="208">
                  <c:v>4.9579162225161273</c:v>
                </c:pt>
                <c:pt idx="209">
                  <c:v>5.060867507712711</c:v>
                </c:pt>
                <c:pt idx="210">
                  <c:v>5.0542857605244595</c:v>
                </c:pt>
                <c:pt idx="211">
                  <c:v>4.9930472094473304</c:v>
                </c:pt>
                <c:pt idx="212">
                  <c:v>4.8162982669660082</c:v>
                </c:pt>
                <c:pt idx="213">
                  <c:v>4.5182022251685403</c:v>
                </c:pt>
                <c:pt idx="214">
                  <c:v>4.0949204762975144</c:v>
                </c:pt>
                <c:pt idx="215">
                  <c:v>3.6511921408658066</c:v>
                </c:pt>
                <c:pt idx="216">
                  <c:v>3.3567076983364936</c:v>
                </c:pt>
                <c:pt idx="217">
                  <c:v>3.2735115758745685</c:v>
                </c:pt>
                <c:pt idx="218">
                  <c:v>3.3029642705325002</c:v>
                </c:pt>
                <c:pt idx="219">
                  <c:v>3.2852128501112774</c:v>
                </c:pt>
                <c:pt idx="220">
                  <c:v>3.2156243669287914</c:v>
                </c:pt>
                <c:pt idx="221">
                  <c:v>3.1983667339984554</c:v>
                </c:pt>
                <c:pt idx="222">
                  <c:v>3.1358938810103836</c:v>
                </c:pt>
                <c:pt idx="223">
                  <c:v>2.9671285590096628</c:v>
                </c:pt>
                <c:pt idx="224">
                  <c:v>2.8460993454323282</c:v>
                </c:pt>
                <c:pt idx="225">
                  <c:v>2.7772555574989197</c:v>
                </c:pt>
                <c:pt idx="226">
                  <c:v>2.7589652758360961</c:v>
                </c:pt>
                <c:pt idx="227">
                  <c:v>2.7952102234203569</c:v>
                </c:pt>
                <c:pt idx="228">
                  <c:v>2.7869564717308393</c:v>
                </c:pt>
                <c:pt idx="229">
                  <c:v>2.7300617238203371</c:v>
                </c:pt>
                <c:pt idx="230">
                  <c:v>2.6739606509402725</c:v>
                </c:pt>
                <c:pt idx="231">
                  <c:v>2.6186475704531951</c:v>
                </c:pt>
                <c:pt idx="232">
                  <c:v>2.5641167997216705</c:v>
                </c:pt>
                <c:pt idx="233">
                  <c:v>2.5103626561082413</c:v>
                </c:pt>
                <c:pt idx="234">
                  <c:v>2.457379456975465</c:v>
                </c:pt>
                <c:pt idx="235">
                  <c:v>2.4514720035747724</c:v>
                </c:pt>
                <c:pt idx="236">
                  <c:v>2.5423061995455325</c:v>
                </c:pt>
                <c:pt idx="237">
                  <c:v>2.6867709186875546</c:v>
                </c:pt>
                <c:pt idx="238">
                  <c:v>2.9298485126875766</c:v>
                </c:pt>
                <c:pt idx="239">
                  <c:v>3.2813632920300098</c:v>
                </c:pt>
                <c:pt idx="240">
                  <c:v>3.6057634815720565</c:v>
                </c:pt>
                <c:pt idx="241">
                  <c:v>3.8547461540004839</c:v>
                </c:pt>
                <c:pt idx="242">
                  <c:v>3.9315579060139738</c:v>
                </c:pt>
                <c:pt idx="243">
                  <c:v>3.8656537709471506</c:v>
                </c:pt>
                <c:pt idx="244">
                  <c:v>3.7478641379241937</c:v>
                </c:pt>
                <c:pt idx="245">
                  <c:v>3.4807379868729478</c:v>
                </c:pt>
                <c:pt idx="246">
                  <c:v>3.1476246245908612</c:v>
                </c:pt>
                <c:pt idx="247">
                  <c:v>2.8936558641147752</c:v>
                </c:pt>
                <c:pt idx="248">
                  <c:v>2.7240824219444759</c:v>
                </c:pt>
                <c:pt idx="249">
                  <c:v>2.6882943366195726</c:v>
                </c:pt>
                <c:pt idx="250">
                  <c:v>2.748289566593797</c:v>
                </c:pt>
                <c:pt idx="251">
                  <c:v>2.8121851122078985</c:v>
                </c:pt>
                <c:pt idx="252">
                  <c:v>2.9701592902487404</c:v>
                </c:pt>
                <c:pt idx="253">
                  <c:v>3.2314193423316433</c:v>
                </c:pt>
                <c:pt idx="254">
                  <c:v>3.4164373848411929</c:v>
                </c:pt>
                <c:pt idx="255">
                  <c:v>3.5163875149805111</c:v>
                </c:pt>
                <c:pt idx="256">
                  <c:v>3.6216132669586028</c:v>
                </c:pt>
                <c:pt idx="257">
                  <c:v>3.5961120767649639</c:v>
                </c:pt>
                <c:pt idx="258">
                  <c:v>3.4700401622230039</c:v>
                </c:pt>
                <c:pt idx="259">
                  <c:v>3.4295373238787952</c:v>
                </c:pt>
                <c:pt idx="260">
                  <c:v>3.3889765249790242</c:v>
                </c:pt>
                <c:pt idx="261">
                  <c:v>3.2526532983123522</c:v>
                </c:pt>
                <c:pt idx="262">
                  <c:v>3.0617183481144838</c:v>
                </c:pt>
                <c:pt idx="263">
                  <c:v>2.9073268142232482</c:v>
                </c:pt>
                <c:pt idx="264">
                  <c:v>2.7494739250418734</c:v>
                </c:pt>
                <c:pt idx="265">
                  <c:v>2.583838374855048</c:v>
                </c:pt>
                <c:pt idx="266">
                  <c:v>2.5493652939295721</c:v>
                </c:pt>
                <c:pt idx="267">
                  <c:v>2.5642534729526378</c:v>
                </c:pt>
                <c:pt idx="268">
                  <c:v>2.4462889407692039</c:v>
                </c:pt>
                <c:pt idx="269">
                  <c:v>2.2769228033947999</c:v>
                </c:pt>
                <c:pt idx="270">
                  <c:v>2.1930142088681701</c:v>
                </c:pt>
                <c:pt idx="271">
                  <c:v>2.2403608718827073</c:v>
                </c:pt>
                <c:pt idx="272">
                  <c:v>2.4680155262259005</c:v>
                </c:pt>
                <c:pt idx="273">
                  <c:v>2.7966466922108584</c:v>
                </c:pt>
                <c:pt idx="274">
                  <c:v>3.0985052655441931</c:v>
                </c:pt>
                <c:pt idx="275">
                  <c:v>3.3279892668224447</c:v>
                </c:pt>
                <c:pt idx="276">
                  <c:v>3.4379335779443254</c:v>
                </c:pt>
                <c:pt idx="277">
                  <c:v>3.4182025332211436</c:v>
                </c:pt>
                <c:pt idx="278">
                  <c:v>3.3936947051701987</c:v>
                </c:pt>
                <c:pt idx="279">
                  <c:v>3.4564386886629959</c:v>
                </c:pt>
                <c:pt idx="280">
                  <c:v>3.4802924383325733</c:v>
                </c:pt>
                <c:pt idx="281">
                  <c:v>3.3676907629836776</c:v>
                </c:pt>
                <c:pt idx="282">
                  <c:v>3.245151900573366</c:v>
                </c:pt>
                <c:pt idx="283">
                  <c:v>3.1617465291851374</c:v>
                </c:pt>
                <c:pt idx="284">
                  <c:v>3.0736464847406983</c:v>
                </c:pt>
                <c:pt idx="285">
                  <c:v>3.0250756711289282</c:v>
                </c:pt>
                <c:pt idx="286">
                  <c:v>3.0205548797393718</c:v>
                </c:pt>
                <c:pt idx="287">
                  <c:v>2.9721099713170025</c:v>
                </c:pt>
                <c:pt idx="288">
                  <c:v>2.8753460465074312</c:v>
                </c:pt>
                <c:pt idx="289">
                  <c:v>2.7307666208342498</c:v>
                </c:pt>
                <c:pt idx="290">
                  <c:v>2.6218184723599762</c:v>
                </c:pt>
                <c:pt idx="291">
                  <c:v>2.6007217222958481</c:v>
                </c:pt>
                <c:pt idx="292">
                  <c:v>2.4065870148957647</c:v>
                </c:pt>
                <c:pt idx="293">
                  <c:v>2.1544894399607539</c:v>
                </c:pt>
                <c:pt idx="294">
                  <c:v>2.158362979589822</c:v>
                </c:pt>
                <c:pt idx="295">
                  <c:v>2.468021910625029</c:v>
                </c:pt>
                <c:pt idx="296">
                  <c:v>3.099269193703623</c:v>
                </c:pt>
                <c:pt idx="297">
                  <c:v>3.8151780310558481</c:v>
                </c:pt>
                <c:pt idx="298">
                  <c:v>4.4903170634355654</c:v>
                </c:pt>
                <c:pt idx="299">
                  <c:v>5.2191510347100252</c:v>
                </c:pt>
                <c:pt idx="300">
                  <c:v>5.8327837691027193</c:v>
                </c:pt>
                <c:pt idx="301">
                  <c:v>5.9385656327833996</c:v>
                </c:pt>
                <c:pt idx="302">
                  <c:v>5.4142857859401303</c:v>
                </c:pt>
                <c:pt idx="303">
                  <c:v>4.628495750333979</c:v>
                </c:pt>
                <c:pt idx="304">
                  <c:v>4.0131547080755903</c:v>
                </c:pt>
                <c:pt idx="305">
                  <c:v>3.6955086191283364</c:v>
                </c:pt>
                <c:pt idx="306">
                  <c:v>3.6016125191283352</c:v>
                </c:pt>
                <c:pt idx="307">
                  <c:v>3.6016125191283352</c:v>
                </c:pt>
                <c:pt idx="308">
                  <c:v>3.5546644691283378</c:v>
                </c:pt>
                <c:pt idx="309">
                  <c:v>3.3620093838175906</c:v>
                </c:pt>
                <c:pt idx="310">
                  <c:v>3.1083450751478212</c:v>
                </c:pt>
                <c:pt idx="311">
                  <c:v>2.9863061282725187</c:v>
                </c:pt>
                <c:pt idx="312">
                  <c:v>3.0509747359178352</c:v>
                </c:pt>
                <c:pt idx="313">
                  <c:v>3.2175889255147059</c:v>
                </c:pt>
                <c:pt idx="314">
                  <c:v>3.3468428870781253</c:v>
                </c:pt>
                <c:pt idx="315">
                  <c:v>3.4344854635396107</c:v>
                </c:pt>
                <c:pt idx="316">
                  <c:v>3.5269905102062853</c:v>
                </c:pt>
                <c:pt idx="317">
                  <c:v>3.6245898693003578</c:v>
                </c:pt>
                <c:pt idx="318">
                  <c:v>3.8201468610702598</c:v>
                </c:pt>
                <c:pt idx="319">
                  <c:v>4.125378060018809</c:v>
                </c:pt>
                <c:pt idx="320">
                  <c:v>4.3084840288794037</c:v>
                </c:pt>
                <c:pt idx="321">
                  <c:v>4.305759967798096</c:v>
                </c:pt>
                <c:pt idx="322">
                  <c:v>4.1558668860012329</c:v>
                </c:pt>
                <c:pt idx="323">
                  <c:v>3.8942860479471877</c:v>
                </c:pt>
                <c:pt idx="324">
                  <c:v>3.6159018646874941</c:v>
                </c:pt>
                <c:pt idx="325">
                  <c:v>3.1336800330345032</c:v>
                </c:pt>
                <c:pt idx="326">
                  <c:v>2.340291779874653</c:v>
                </c:pt>
                <c:pt idx="327">
                  <c:v>1.5206475925605116</c:v>
                </c:pt>
                <c:pt idx="328">
                  <c:v>0.97005770122381207</c:v>
                </c:pt>
                <c:pt idx="329">
                  <c:v>0.69797084888525673</c:v>
                </c:pt>
                <c:pt idx="330">
                  <c:v>0.52261902614913303</c:v>
                </c:pt>
                <c:pt idx="331">
                  <c:v>0.30928254033655744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3.3253591722507914E-2</c:v>
                </c:pt>
                <c:pt idx="339">
                  <c:v>1.3301580562328774</c:v>
                </c:pt>
                <c:pt idx="340">
                  <c:v>2.6647347566370021</c:v>
                </c:pt>
                <c:pt idx="341">
                  <c:v>3.4477725694002861</c:v>
                </c:pt>
                <c:pt idx="342">
                  <c:v>3.1461582066212372</c:v>
                </c:pt>
                <c:pt idx="343">
                  <c:v>2.1337393137666645</c:v>
                </c:pt>
                <c:pt idx="344">
                  <c:v>0.81516024690806232</c:v>
                </c:pt>
                <c:pt idx="345">
                  <c:v>0</c:v>
                </c:pt>
                <c:pt idx="346">
                  <c:v>0</c:v>
                </c:pt>
                <c:pt idx="347">
                  <c:v>0.82627224404542843</c:v>
                </c:pt>
                <c:pt idx="348">
                  <c:v>1.5529194546843392</c:v>
                </c:pt>
                <c:pt idx="349">
                  <c:v>1.5864206557954508</c:v>
                </c:pt>
                <c:pt idx="350">
                  <c:v>1.0402224839508001</c:v>
                </c:pt>
                <c:pt idx="351">
                  <c:v>0.18376394252606465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1.4474973699731328</c:v>
                </c:pt>
                <c:pt idx="360">
                  <c:v>2.7737306322604613</c:v>
                </c:pt>
                <c:pt idx="361">
                  <c:v>2.7000157857498772</c:v>
                </c:pt>
                <c:pt idx="362">
                  <c:v>1.9842179248040024</c:v>
                </c:pt>
                <c:pt idx="363">
                  <c:v>1.8218643856241665</c:v>
                </c:pt>
                <c:pt idx="364">
                  <c:v>2.5623312087400834</c:v>
                </c:pt>
                <c:pt idx="365">
                  <c:v>3.8130887607324087</c:v>
                </c:pt>
                <c:pt idx="366">
                  <c:v>4.9114401140536561</c:v>
                </c:pt>
                <c:pt idx="367">
                  <c:v>5.165020080159902</c:v>
                </c:pt>
                <c:pt idx="368">
                  <c:v>4.4961965090307094</c:v>
                </c:pt>
                <c:pt idx="369">
                  <c:v>3.4298942335012428</c:v>
                </c:pt>
                <c:pt idx="370">
                  <c:v>2.42262432257496</c:v>
                </c:pt>
                <c:pt idx="371">
                  <c:v>1.7145328161430315</c:v>
                </c:pt>
                <c:pt idx="372">
                  <c:v>1.2644554757475648</c:v>
                </c:pt>
                <c:pt idx="373">
                  <c:v>0.83583900837874681</c:v>
                </c:pt>
                <c:pt idx="374">
                  <c:v>0.43228513653572742</c:v>
                </c:pt>
                <c:pt idx="375">
                  <c:v>9.4908559703741291E-2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0.56080863824407357</c:v>
                </c:pt>
                <c:pt idx="386">
                  <c:v>0.63115049058417649</c:v>
                </c:pt>
                <c:pt idx="387">
                  <c:v>0.47396311611740399</c:v>
                </c:pt>
                <c:pt idx="388">
                  <c:v>0.34297280767609706</c:v>
                </c:pt>
                <c:pt idx="389">
                  <c:v>0.35120863354578857</c:v>
                </c:pt>
                <c:pt idx="390">
                  <c:v>0.69037373090483933</c:v>
                </c:pt>
                <c:pt idx="391">
                  <c:v>1.4588375044800137</c:v>
                </c:pt>
                <c:pt idx="392">
                  <c:v>2.4730273289197067</c:v>
                </c:pt>
                <c:pt idx="393">
                  <c:v>3.3376545764301886</c:v>
                </c:pt>
                <c:pt idx="394">
                  <c:v>3.6211066124667064</c:v>
                </c:pt>
                <c:pt idx="395">
                  <c:v>3.036444976314721</c:v>
                </c:pt>
                <c:pt idx="396">
                  <c:v>1.7395091210228921</c:v>
                </c:pt>
                <c:pt idx="397">
                  <c:v>0.15121601713400074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0.98193321389508592</c:v>
                </c:pt>
                <c:pt idx="402">
                  <c:v>2.1841326777652434</c:v>
                </c:pt>
                <c:pt idx="403">
                  <c:v>3.1249977328060394</c:v>
                </c:pt>
                <c:pt idx="404">
                  <c:v>2.919296009951494</c:v>
                </c:pt>
                <c:pt idx="405">
                  <c:v>1.7414634249885315</c:v>
                </c:pt>
                <c:pt idx="406">
                  <c:v>0.43372344496814957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0.46527051287531712</c:v>
                </c:pt>
                <c:pt idx="414">
                  <c:v>0.86720211863561492</c:v>
                </c:pt>
                <c:pt idx="415">
                  <c:v>0.79098403801718398</c:v>
                </c:pt>
                <c:pt idx="416">
                  <c:v>0.44376293755601603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0.14139577270842821</c:v>
                </c:pt>
                <c:pt idx="421">
                  <c:v>0.36413818770842843</c:v>
                </c:pt>
                <c:pt idx="422">
                  <c:v>0.32626674223608926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A81-41A2-A9E7-2CF45E919F72}"/>
            </c:ext>
          </c:extLst>
        </c:ser>
        <c:ser>
          <c:idx val="4"/>
          <c:order val="3"/>
          <c:tx>
            <c:v>Tractive Energy Extra-high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Calculations!$B$1480:$B$1802</c:f>
              <c:numCache>
                <c:formatCode>0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xVal>
          <c:yVal>
            <c:numRef>
              <c:f>Calculations!$P$1478:$P$1802</c:f>
              <c:numCache>
                <c:formatCode>0.00</c:formatCode>
                <c:ptCount val="325"/>
                <c:pt idx="0">
                  <c:v>0</c:v>
                </c:pt>
                <c:pt idx="1">
                  <c:v>0</c:v>
                </c:pt>
                <c:pt idx="2">
                  <c:v>7.3394762192732305E-2</c:v>
                </c:pt>
                <c:pt idx="3">
                  <c:v>0.21267355973459065</c:v>
                </c:pt>
                <c:pt idx="4">
                  <c:v>0.31707241947331311</c:v>
                </c:pt>
                <c:pt idx="5">
                  <c:v>0.37366138136257182</c:v>
                </c:pt>
                <c:pt idx="6">
                  <c:v>0.40308581374834795</c:v>
                </c:pt>
                <c:pt idx="7">
                  <c:v>0.42994502754715935</c:v>
                </c:pt>
                <c:pt idx="8">
                  <c:v>0.48294989963077006</c:v>
                </c:pt>
                <c:pt idx="9">
                  <c:v>0.6054296482310082</c:v>
                </c:pt>
                <c:pt idx="10">
                  <c:v>0.81686472155198064</c:v>
                </c:pt>
                <c:pt idx="11">
                  <c:v>1.1183631575108985</c:v>
                </c:pt>
                <c:pt idx="12">
                  <c:v>1.5191612262909218</c:v>
                </c:pt>
                <c:pt idx="13">
                  <c:v>2.0046022418635507</c:v>
                </c:pt>
                <c:pt idx="14">
                  <c:v>2.5286024637796727</c:v>
                </c:pt>
                <c:pt idx="15">
                  <c:v>3.0061934789075888</c:v>
                </c:pt>
                <c:pt idx="16">
                  <c:v>3.3478041328394639</c:v>
                </c:pt>
                <c:pt idx="17">
                  <c:v>3.5607690408969188</c:v>
                </c:pt>
                <c:pt idx="18">
                  <c:v>3.6529073203468077</c:v>
                </c:pt>
                <c:pt idx="19">
                  <c:v>3.6279496205619424</c:v>
                </c:pt>
                <c:pt idx="20">
                  <c:v>3.5311179254003102</c:v>
                </c:pt>
                <c:pt idx="21">
                  <c:v>3.3409632305161896</c:v>
                </c:pt>
                <c:pt idx="22">
                  <c:v>3.0572809716016307</c:v>
                </c:pt>
                <c:pt idx="23">
                  <c:v>2.7137677222138423</c:v>
                </c:pt>
                <c:pt idx="24">
                  <c:v>2.4384022829477408</c:v>
                </c:pt>
                <c:pt idx="25">
                  <c:v>2.3160183426614784</c:v>
                </c:pt>
                <c:pt idx="26">
                  <c:v>2.2732529434931017</c:v>
                </c:pt>
                <c:pt idx="27">
                  <c:v>2.2868460779660609</c:v>
                </c:pt>
                <c:pt idx="28">
                  <c:v>2.2685835717330565</c:v>
                </c:pt>
                <c:pt idx="29">
                  <c:v>2.2117976938429722</c:v>
                </c:pt>
                <c:pt idx="30">
                  <c:v>2.2455576135622382</c:v>
                </c:pt>
                <c:pt idx="31">
                  <c:v>2.3791702095763325</c:v>
                </c:pt>
                <c:pt idx="32">
                  <c:v>2.5873006441432818</c:v>
                </c:pt>
                <c:pt idx="33">
                  <c:v>2.943770947693829</c:v>
                </c:pt>
                <c:pt idx="34">
                  <c:v>3.5038155679164604</c:v>
                </c:pt>
                <c:pt idx="35">
                  <c:v>4.1918926230949101</c:v>
                </c:pt>
                <c:pt idx="36">
                  <c:v>4.9206402828519895</c:v>
                </c:pt>
                <c:pt idx="37">
                  <c:v>5.5455522195374272</c:v>
                </c:pt>
                <c:pt idx="38">
                  <c:v>5.840633766564129</c:v>
                </c:pt>
                <c:pt idx="39">
                  <c:v>5.6525530793615495</c:v>
                </c:pt>
                <c:pt idx="40">
                  <c:v>5.149524326757394</c:v>
                </c:pt>
                <c:pt idx="41">
                  <c:v>4.6486722862280061</c:v>
                </c:pt>
                <c:pt idx="42">
                  <c:v>4.2576480538440986</c:v>
                </c:pt>
                <c:pt idx="43">
                  <c:v>3.9559939742125536</c:v>
                </c:pt>
                <c:pt idx="44">
                  <c:v>3.6708108580774161</c:v>
                </c:pt>
                <c:pt idx="45">
                  <c:v>3.3192700460004776</c:v>
                </c:pt>
                <c:pt idx="46">
                  <c:v>2.814145178826319</c:v>
                </c:pt>
                <c:pt idx="47">
                  <c:v>2.0665037929179788</c:v>
                </c:pt>
                <c:pt idx="48">
                  <c:v>1.0396497444899249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0.16529536501443098</c:v>
                </c:pt>
                <c:pt idx="55">
                  <c:v>0.9038916557985246</c:v>
                </c:pt>
                <c:pt idx="56">
                  <c:v>1.6507095520979818</c:v>
                </c:pt>
                <c:pt idx="57">
                  <c:v>2.4612069091687707</c:v>
                </c:pt>
                <c:pt idx="58">
                  <c:v>3.4330275180443568</c:v>
                </c:pt>
                <c:pt idx="59">
                  <c:v>4.5737394295087981</c:v>
                </c:pt>
                <c:pt idx="60">
                  <c:v>5.6988208366817696</c:v>
                </c:pt>
                <c:pt idx="61">
                  <c:v>6.7279819882933998</c:v>
                </c:pt>
                <c:pt idx="62">
                  <c:v>7.681232331377525</c:v>
                </c:pt>
                <c:pt idx="63">
                  <c:v>8.5252140980849038</c:v>
                </c:pt>
                <c:pt idx="64">
                  <c:v>9.2682778895404248</c:v>
                </c:pt>
                <c:pt idx="65">
                  <c:v>9.7309134397469776</c:v>
                </c:pt>
                <c:pt idx="66">
                  <c:v>9.687329609678164</c:v>
                </c:pt>
                <c:pt idx="67">
                  <c:v>8.9901823412676372</c:v>
                </c:pt>
                <c:pt idx="68">
                  <c:v>7.8118002944503724</c:v>
                </c:pt>
                <c:pt idx="69">
                  <c:v>6.7244298438258756</c:v>
                </c:pt>
                <c:pt idx="70">
                  <c:v>6.0057654067779378</c:v>
                </c:pt>
                <c:pt idx="71">
                  <c:v>5.7075472166433876</c:v>
                </c:pt>
                <c:pt idx="72">
                  <c:v>5.7688998150856534</c:v>
                </c:pt>
                <c:pt idx="73">
                  <c:v>5.9970012953397589</c:v>
                </c:pt>
                <c:pt idx="74">
                  <c:v>6.2952407112347029</c:v>
                </c:pt>
                <c:pt idx="75">
                  <c:v>6.5574990848751291</c:v>
                </c:pt>
                <c:pt idx="76">
                  <c:v>6.722199603700993</c:v>
                </c:pt>
                <c:pt idx="77">
                  <c:v>6.8344662499398225</c:v>
                </c:pt>
                <c:pt idx="78">
                  <c:v>7.0591618810976691</c:v>
                </c:pt>
                <c:pt idx="79">
                  <c:v>7.4697447632497083</c:v>
                </c:pt>
                <c:pt idx="80">
                  <c:v>7.9679204897137783</c:v>
                </c:pt>
                <c:pt idx="81">
                  <c:v>8.5584435099319549</c:v>
                </c:pt>
                <c:pt idx="82">
                  <c:v>9.2554009664103241</c:v>
                </c:pt>
                <c:pt idx="83">
                  <c:v>9.8295879871499423</c:v>
                </c:pt>
                <c:pt idx="84">
                  <c:v>10.191234516810578</c:v>
                </c:pt>
                <c:pt idx="85">
                  <c:v>10.501612205787449</c:v>
                </c:pt>
                <c:pt idx="86">
                  <c:v>10.880923084835132</c:v>
                </c:pt>
                <c:pt idx="87">
                  <c:v>11.341620734226815</c:v>
                </c:pt>
                <c:pt idx="88">
                  <c:v>11.760483522469565</c:v>
                </c:pt>
                <c:pt idx="89">
                  <c:v>12.190616352799072</c:v>
                </c:pt>
                <c:pt idx="90">
                  <c:v>12.575585317274969</c:v>
                </c:pt>
                <c:pt idx="91">
                  <c:v>12.692532731191749</c:v>
                </c:pt>
                <c:pt idx="92">
                  <c:v>12.710298038683131</c:v>
                </c:pt>
                <c:pt idx="93">
                  <c:v>12.771124454047822</c:v>
                </c:pt>
                <c:pt idx="94">
                  <c:v>12.808551304973189</c:v>
                </c:pt>
                <c:pt idx="95">
                  <c:v>12.822080764261518</c:v>
                </c:pt>
                <c:pt idx="96">
                  <c:v>12.670090112302589</c:v>
                </c:pt>
                <c:pt idx="97">
                  <c:v>12.255729902300914</c:v>
                </c:pt>
                <c:pt idx="98">
                  <c:v>11.777646684137233</c:v>
                </c:pt>
                <c:pt idx="99">
                  <c:v>11.248523702602473</c:v>
                </c:pt>
                <c:pt idx="100">
                  <c:v>10.588491111318469</c:v>
                </c:pt>
                <c:pt idx="101">
                  <c:v>9.9437378913184631</c:v>
                </c:pt>
                <c:pt idx="102">
                  <c:v>9.4716800740928342</c:v>
                </c:pt>
                <c:pt idx="103">
                  <c:v>9.1232014756668143</c:v>
                </c:pt>
                <c:pt idx="104">
                  <c:v>8.8272249656739046</c:v>
                </c:pt>
                <c:pt idx="105">
                  <c:v>8.593894115340909</c:v>
                </c:pt>
                <c:pt idx="106">
                  <c:v>8.2116797637770063</c:v>
                </c:pt>
                <c:pt idx="107">
                  <c:v>7.7328119958354939</c:v>
                </c:pt>
                <c:pt idx="108">
                  <c:v>7.3102824777946234</c:v>
                </c:pt>
                <c:pt idx="109">
                  <c:v>6.874720124372109</c:v>
                </c:pt>
                <c:pt idx="110">
                  <c:v>6.4960599233557419</c:v>
                </c:pt>
                <c:pt idx="111">
                  <c:v>6.3189141540750651</c:v>
                </c:pt>
                <c:pt idx="112">
                  <c:v>6.4239208128106675</c:v>
                </c:pt>
                <c:pt idx="113">
                  <c:v>6.6883121442549651</c:v>
                </c:pt>
                <c:pt idx="114">
                  <c:v>6.9755829603056849</c:v>
                </c:pt>
                <c:pt idx="115">
                  <c:v>7.2201109646777546</c:v>
                </c:pt>
                <c:pt idx="116">
                  <c:v>7.4140188840332453</c:v>
                </c:pt>
                <c:pt idx="117">
                  <c:v>7.6246944524042366</c:v>
                </c:pt>
                <c:pt idx="118">
                  <c:v>7.5888156924252952</c:v>
                </c:pt>
                <c:pt idx="119">
                  <c:v>7.2718940555786276</c:v>
                </c:pt>
                <c:pt idx="120">
                  <c:v>6.8736662641685617</c:v>
                </c:pt>
                <c:pt idx="121">
                  <c:v>6.3229377128552198</c:v>
                </c:pt>
                <c:pt idx="122">
                  <c:v>5.8092320766425871</c:v>
                </c:pt>
                <c:pt idx="123">
                  <c:v>5.4158494053670569</c:v>
                </c:pt>
                <c:pt idx="124">
                  <c:v>5.0768074500389799</c:v>
                </c:pt>
                <c:pt idx="125">
                  <c:v>4.9882964928835722</c:v>
                </c:pt>
                <c:pt idx="126">
                  <c:v>5.2299471422881361</c:v>
                </c:pt>
                <c:pt idx="127">
                  <c:v>5.5610903518256505</c:v>
                </c:pt>
                <c:pt idx="128">
                  <c:v>5.9108203366313816</c:v>
                </c:pt>
                <c:pt idx="129">
                  <c:v>6.2890146885029061</c:v>
                </c:pt>
                <c:pt idx="130">
                  <c:v>6.5654851437674395</c:v>
                </c:pt>
                <c:pt idx="131">
                  <c:v>6.7957317653175124</c:v>
                </c:pt>
                <c:pt idx="132">
                  <c:v>7.0419482053175155</c:v>
                </c:pt>
                <c:pt idx="133">
                  <c:v>7.2433918015452141</c:v>
                </c:pt>
                <c:pt idx="134">
                  <c:v>7.3918667901646522</c:v>
                </c:pt>
                <c:pt idx="135">
                  <c:v>7.6732048746942567</c:v>
                </c:pt>
                <c:pt idx="136">
                  <c:v>8.1056872334652752</c:v>
                </c:pt>
                <c:pt idx="137">
                  <c:v>8.5682062605878091</c:v>
                </c:pt>
                <c:pt idx="138">
                  <c:v>9.0627214046826872</c:v>
                </c:pt>
                <c:pt idx="139">
                  <c:v>9.6553107699969214</c:v>
                </c:pt>
                <c:pt idx="140">
                  <c:v>10.295606216041218</c:v>
                </c:pt>
                <c:pt idx="141">
                  <c:v>10.848911268861944</c:v>
                </c:pt>
                <c:pt idx="142">
                  <c:v>11.172701502603203</c:v>
                </c:pt>
                <c:pt idx="143">
                  <c:v>11.162992045043286</c:v>
                </c:pt>
                <c:pt idx="144">
                  <c:v>10.988072245652244</c:v>
                </c:pt>
                <c:pt idx="145">
                  <c:v>10.710445445474853</c:v>
                </c:pt>
                <c:pt idx="146">
                  <c:v>10.184275398596455</c:v>
                </c:pt>
                <c:pt idx="147">
                  <c:v>9.3888942143354139</c:v>
                </c:pt>
                <c:pt idx="148">
                  <c:v>8.5205109029687627</c:v>
                </c:pt>
                <c:pt idx="149">
                  <c:v>7.4614496481121027</c:v>
                </c:pt>
                <c:pt idx="150">
                  <c:v>6.06218853282199</c:v>
                </c:pt>
                <c:pt idx="151">
                  <c:v>4.6667984818903747</c:v>
                </c:pt>
                <c:pt idx="152">
                  <c:v>3.570666758319903</c:v>
                </c:pt>
                <c:pt idx="153">
                  <c:v>2.9861634653916047</c:v>
                </c:pt>
                <c:pt idx="154">
                  <c:v>3.1178122172762159</c:v>
                </c:pt>
                <c:pt idx="155">
                  <c:v>3.8499679937258167</c:v>
                </c:pt>
                <c:pt idx="156">
                  <c:v>4.8743692635891929</c:v>
                </c:pt>
                <c:pt idx="157">
                  <c:v>5.8947018575106087</c:v>
                </c:pt>
                <c:pt idx="158">
                  <c:v>6.5387476181294453</c:v>
                </c:pt>
                <c:pt idx="159">
                  <c:v>6.7146323395995822</c:v>
                </c:pt>
                <c:pt idx="160">
                  <c:v>6.5229451217821834</c:v>
                </c:pt>
                <c:pt idx="161">
                  <c:v>6.1245609132448795</c:v>
                </c:pt>
                <c:pt idx="162">
                  <c:v>5.7656859346259584</c:v>
                </c:pt>
                <c:pt idx="163">
                  <c:v>5.5761769989611008</c:v>
                </c:pt>
                <c:pt idx="164">
                  <c:v>5.6900654999704816</c:v>
                </c:pt>
                <c:pt idx="165">
                  <c:v>6.1270258616246203</c:v>
                </c:pt>
                <c:pt idx="166">
                  <c:v>6.8421340494294647</c:v>
                </c:pt>
                <c:pt idx="167">
                  <c:v>7.675900907775322</c:v>
                </c:pt>
                <c:pt idx="168">
                  <c:v>8.4457632387811454</c:v>
                </c:pt>
                <c:pt idx="169">
                  <c:v>9.1482563340311565</c:v>
                </c:pt>
                <c:pt idx="170">
                  <c:v>9.7760009186746295</c:v>
                </c:pt>
                <c:pt idx="171">
                  <c:v>10.383117512526644</c:v>
                </c:pt>
                <c:pt idx="172">
                  <c:v>10.905918128935859</c:v>
                </c:pt>
                <c:pt idx="173">
                  <c:v>11.258660924020958</c:v>
                </c:pt>
                <c:pt idx="174">
                  <c:v>11.423576476956756</c:v>
                </c:pt>
                <c:pt idx="175">
                  <c:v>11.372914338462596</c:v>
                </c:pt>
                <c:pt idx="176">
                  <c:v>11.288437186576612</c:v>
                </c:pt>
                <c:pt idx="177">
                  <c:v>11.179251236160685</c:v>
                </c:pt>
                <c:pt idx="178">
                  <c:v>11.035829005611847</c:v>
                </c:pt>
                <c:pt idx="179">
                  <c:v>11.072320248972623</c:v>
                </c:pt>
                <c:pt idx="180">
                  <c:v>11.245253329693636</c:v>
                </c:pt>
                <c:pt idx="181">
                  <c:v>11.420173228841414</c:v>
                </c:pt>
                <c:pt idx="182">
                  <c:v>11.597093416371406</c:v>
                </c:pt>
                <c:pt idx="183">
                  <c:v>11.776027362239063</c:v>
                </c:pt>
                <c:pt idx="184">
                  <c:v>11.886508500844256</c:v>
                </c:pt>
                <c:pt idx="185">
                  <c:v>11.987066799793473</c:v>
                </c:pt>
                <c:pt idx="186">
                  <c:v>12.159566443289808</c:v>
                </c:pt>
                <c:pt idx="187">
                  <c:v>12.190250479461625</c:v>
                </c:pt>
                <c:pt idx="188">
                  <c:v>12.126386886339271</c:v>
                </c:pt>
                <c:pt idx="189">
                  <c:v>12.049635280501365</c:v>
                </c:pt>
                <c:pt idx="190">
                  <c:v>11.876312190537726</c:v>
                </c:pt>
                <c:pt idx="191">
                  <c:v>11.751225674416512</c:v>
                </c:pt>
                <c:pt idx="192">
                  <c:v>11.686591893069497</c:v>
                </c:pt>
                <c:pt idx="193">
                  <c:v>11.609961433845344</c:v>
                </c:pt>
                <c:pt idx="194">
                  <c:v>11.44798981472635</c:v>
                </c:pt>
                <c:pt idx="195">
                  <c:v>11.262505178933329</c:v>
                </c:pt>
                <c:pt idx="196">
                  <c:v>11.212044940421421</c:v>
                </c:pt>
                <c:pt idx="197">
                  <c:v>11.1614441662751</c:v>
                </c:pt>
                <c:pt idx="198">
                  <c:v>11.025824201498565</c:v>
                </c:pt>
                <c:pt idx="199">
                  <c:v>10.878720311498553</c:v>
                </c:pt>
                <c:pt idx="200">
                  <c:v>10.646870354052856</c:v>
                </c:pt>
                <c:pt idx="201">
                  <c:v>10.319477995674641</c:v>
                </c:pt>
                <c:pt idx="202">
                  <c:v>10.044144769259962</c:v>
                </c:pt>
                <c:pt idx="203">
                  <c:v>9.9051945960268739</c:v>
                </c:pt>
                <c:pt idx="204">
                  <c:v>9.9856340164247115</c:v>
                </c:pt>
                <c:pt idx="205">
                  <c:v>10.306243227955012</c:v>
                </c:pt>
                <c:pt idx="206">
                  <c:v>10.732097099669879</c:v>
                </c:pt>
                <c:pt idx="207">
                  <c:v>11.264735800025516</c:v>
                </c:pt>
                <c:pt idx="208">
                  <c:v>11.771569242935065</c:v>
                </c:pt>
                <c:pt idx="209">
                  <c:v>12.011186327615547</c:v>
                </c:pt>
                <c:pt idx="210">
                  <c:v>12.105506717757985</c:v>
                </c:pt>
                <c:pt idx="211">
                  <c:v>12.052677359329</c:v>
                </c:pt>
                <c:pt idx="212">
                  <c:v>11.828288255935128</c:v>
                </c:pt>
                <c:pt idx="213">
                  <c:v>11.653432653568466</c:v>
                </c:pt>
                <c:pt idx="214">
                  <c:v>11.540421229457422</c:v>
                </c:pt>
                <c:pt idx="215">
                  <c:v>11.48966735302734</c:v>
                </c:pt>
                <c:pt idx="216">
                  <c:v>11.513020728331599</c:v>
                </c:pt>
                <c:pt idx="217">
                  <c:v>11.53640779167873</c:v>
                </c:pt>
                <c:pt idx="218">
                  <c:v>11.559828569377213</c:v>
                </c:pt>
                <c:pt idx="219">
                  <c:v>11.583283087735513</c:v>
                </c:pt>
                <c:pt idx="220">
                  <c:v>11.606771373062172</c:v>
                </c:pt>
                <c:pt idx="221">
                  <c:v>11.55575617722128</c:v>
                </c:pt>
                <c:pt idx="222">
                  <c:v>11.343913844797516</c:v>
                </c:pt>
                <c:pt idx="223">
                  <c:v>11.034285058887974</c:v>
                </c:pt>
                <c:pt idx="224">
                  <c:v>10.776458749318397</c:v>
                </c:pt>
                <c:pt idx="225">
                  <c:v>10.656461425737685</c:v>
                </c:pt>
                <c:pt idx="226">
                  <c:v>10.536946775512735</c:v>
                </c:pt>
                <c:pt idx="227">
                  <c:v>10.40647063431952</c:v>
                </c:pt>
                <c:pt idx="228">
                  <c:v>10.424251758157368</c:v>
                </c:pt>
                <c:pt idx="229">
                  <c:v>10.453296855019374</c:v>
                </c:pt>
                <c:pt idx="230">
                  <c:v>10.482128151464215</c:v>
                </c:pt>
                <c:pt idx="231">
                  <c:v>10.595723346691756</c:v>
                </c:pt>
                <c:pt idx="232">
                  <c:v>10.646812393497312</c:v>
                </c:pt>
                <c:pt idx="233">
                  <c:v>10.771196954865861</c:v>
                </c:pt>
                <c:pt idx="234">
                  <c:v>11.065172892643641</c:v>
                </c:pt>
                <c:pt idx="235">
                  <c:v>11.308548056275093</c:v>
                </c:pt>
                <c:pt idx="236">
                  <c:v>11.5640535216756</c:v>
                </c:pt>
                <c:pt idx="237">
                  <c:v>11.843538848201739</c:v>
                </c:pt>
                <c:pt idx="238">
                  <c:v>12.062068900902204</c:v>
                </c:pt>
                <c:pt idx="239">
                  <c:v>12.293629358479734</c:v>
                </c:pt>
                <c:pt idx="240">
                  <c:v>12.538454924953262</c:v>
                </c:pt>
                <c:pt idx="241">
                  <c:v>12.797048841100203</c:v>
                </c:pt>
                <c:pt idx="242">
                  <c:v>13.069681643125609</c:v>
                </c:pt>
                <c:pt idx="243">
                  <c:v>13.28152129031637</c:v>
                </c:pt>
                <c:pt idx="244">
                  <c:v>13.268137931876401</c:v>
                </c:pt>
                <c:pt idx="245">
                  <c:v>13.00218435114104</c:v>
                </c:pt>
                <c:pt idx="246">
                  <c:v>12.621376335776382</c:v>
                </c:pt>
                <c:pt idx="247">
                  <c:v>12.202099393901893</c:v>
                </c:pt>
                <c:pt idx="248">
                  <c:v>11.517701153901864</c:v>
                </c:pt>
                <c:pt idx="249">
                  <c:v>10.384707947409041</c:v>
                </c:pt>
                <c:pt idx="250">
                  <c:v>8.9428161549745475</c:v>
                </c:pt>
                <c:pt idx="251">
                  <c:v>7.2755305994039983</c:v>
                </c:pt>
                <c:pt idx="252">
                  <c:v>5.4707617433153439</c:v>
                </c:pt>
                <c:pt idx="253">
                  <c:v>3.9175701005396832</c:v>
                </c:pt>
                <c:pt idx="254">
                  <c:v>2.9413968081684878</c:v>
                </c:pt>
                <c:pt idx="255">
                  <c:v>2.4126137132493151</c:v>
                </c:pt>
                <c:pt idx="256">
                  <c:v>2.1829131343161263</c:v>
                </c:pt>
                <c:pt idx="257">
                  <c:v>2.1159879226627316</c:v>
                </c:pt>
                <c:pt idx="258">
                  <c:v>2.0041315877929269</c:v>
                </c:pt>
                <c:pt idx="259">
                  <c:v>1.7151263693076571</c:v>
                </c:pt>
                <c:pt idx="260">
                  <c:v>1.3711086974210878</c:v>
                </c:pt>
                <c:pt idx="261">
                  <c:v>1.1680335758187188</c:v>
                </c:pt>
                <c:pt idx="262">
                  <c:v>1.1031293672225326</c:v>
                </c:pt>
                <c:pt idx="263">
                  <c:v>1.2885727575709347</c:v>
                </c:pt>
                <c:pt idx="264">
                  <c:v>1.7838453647182186</c:v>
                </c:pt>
                <c:pt idx="265">
                  <c:v>2.3016533703151492</c:v>
                </c:pt>
                <c:pt idx="266">
                  <c:v>2.6072546005199646</c:v>
                </c:pt>
                <c:pt idx="267">
                  <c:v>2.8101743849632732</c:v>
                </c:pt>
                <c:pt idx="268">
                  <c:v>2.9161089704146264</c:v>
                </c:pt>
                <c:pt idx="269">
                  <c:v>2.8628025056611452</c:v>
                </c:pt>
                <c:pt idx="270">
                  <c:v>2.8634195979170887</c:v>
                </c:pt>
                <c:pt idx="271">
                  <c:v>2.9811460993438272</c:v>
                </c:pt>
                <c:pt idx="272">
                  <c:v>3.1072570811676155</c:v>
                </c:pt>
                <c:pt idx="273">
                  <c:v>3.2938321545120619</c:v>
                </c:pt>
                <c:pt idx="274">
                  <c:v>3.4425486804678069</c:v>
                </c:pt>
                <c:pt idx="275">
                  <c:v>3.4402142866675272</c:v>
                </c:pt>
                <c:pt idx="276">
                  <c:v>3.3865316127947738</c:v>
                </c:pt>
                <c:pt idx="277">
                  <c:v>3.3334300280639901</c:v>
                </c:pt>
                <c:pt idx="278">
                  <c:v>3.2809062439118368</c:v>
                </c:pt>
                <c:pt idx="279">
                  <c:v>3.2289569717749753</c:v>
                </c:pt>
                <c:pt idx="280">
                  <c:v>3.1276748847567379</c:v>
                </c:pt>
                <c:pt idx="281">
                  <c:v>3.0222896318507959</c:v>
                </c:pt>
                <c:pt idx="282">
                  <c:v>2.9677189692717971</c:v>
                </c:pt>
                <c:pt idx="283">
                  <c:v>2.8649697218689401</c:v>
                </c:pt>
                <c:pt idx="284">
                  <c:v>2.7584095332319389</c:v>
                </c:pt>
                <c:pt idx="285">
                  <c:v>2.7019123331663328</c:v>
                </c:pt>
                <c:pt idx="286">
                  <c:v>2.6462059668124462</c:v>
                </c:pt>
                <c:pt idx="287">
                  <c:v>2.5437570959772771</c:v>
                </c:pt>
                <c:pt idx="288">
                  <c:v>2.2966857228951265</c:v>
                </c:pt>
                <c:pt idx="289">
                  <c:v>1.8073944692638206</c:v>
                </c:pt>
                <c:pt idx="290">
                  <c:v>1.0756004043669662</c:v>
                </c:pt>
                <c:pt idx="291">
                  <c:v>0.15995712820384625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A81-41A2-A9E7-2CF45E919F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528568"/>
        <c:axId val="805530368"/>
        <c:extLst/>
      </c:scatterChart>
      <c:valAx>
        <c:axId val="805528568"/>
        <c:scaling>
          <c:orientation val="minMax"/>
          <c:max val="18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br>
                  <a:rPr lang="en-GB"/>
                </a:br>
                <a:r>
                  <a:rPr lang="en-GB"/>
                  <a:t>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530368"/>
        <c:crosses val="autoZero"/>
        <c:crossBetween val="midCat"/>
      </c:valAx>
      <c:valAx>
        <c:axId val="8055303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Energy</a:t>
                </a:r>
                <a:endParaRPr lang="en-GB" baseline="0"/>
              </a:p>
              <a:p>
                <a:pPr>
                  <a:defRPr/>
                </a:pPr>
                <a:r>
                  <a:rPr lang="en-GB" baseline="0"/>
                  <a:t>kJ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5285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 Energy for Different</a:t>
            </a:r>
            <a:r>
              <a:rPr lang="en-GB" baseline="0"/>
              <a:t> Cycles vs. Time</a:t>
            </a:r>
            <a:endParaRPr lang="en-GB"/>
          </a:p>
        </c:rich>
      </c:tx>
      <c:layout>
        <c:manualLayout>
          <c:xMode val="edge"/>
          <c:yMode val="edge"/>
          <c:x val="0.34007518059500608"/>
          <c:y val="2.79969093175698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Braking Energy Low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Calculations!$B$2:$B$591</c:f>
              <c:numCache>
                <c:formatCode>0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xVal>
          <c:yVal>
            <c:numRef>
              <c:f>Calculations!$Q$2:$Q$591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0.48335689848351321</c:v>
                </c:pt>
                <c:pt idx="37">
                  <c:v>1.4242172856715682</c:v>
                </c:pt>
                <c:pt idx="38">
                  <c:v>1.6009794860640265</c:v>
                </c:pt>
                <c:pt idx="39">
                  <c:v>1.3153818480614214</c:v>
                </c:pt>
                <c:pt idx="40">
                  <c:v>1.3012226247480632</c:v>
                </c:pt>
                <c:pt idx="41">
                  <c:v>1.6501754244165592</c:v>
                </c:pt>
                <c:pt idx="42">
                  <c:v>1.6867719297044412</c:v>
                </c:pt>
                <c:pt idx="43">
                  <c:v>1.0998291109907234</c:v>
                </c:pt>
                <c:pt idx="44">
                  <c:v>0.37622122600099267</c:v>
                </c:pt>
                <c:pt idx="45">
                  <c:v>2.0833107035506674E-2</c:v>
                </c:pt>
                <c:pt idx="46">
                  <c:v>4.3577590749169698E-2</c:v>
                </c:pt>
                <c:pt idx="47">
                  <c:v>7.9993981404193656E-2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0.32327703466263091</c:v>
                </c:pt>
                <c:pt idx="52">
                  <c:v>0.4251983719622941</c:v>
                </c:pt>
                <c:pt idx="53">
                  <c:v>0.14390529264309934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3.7352519719337396E-2</c:v>
                </c:pt>
                <c:pt idx="88">
                  <c:v>1.1333576681941462</c:v>
                </c:pt>
                <c:pt idx="89">
                  <c:v>2.2618927689442705</c:v>
                </c:pt>
                <c:pt idx="90">
                  <c:v>2.4250283215860069</c:v>
                </c:pt>
                <c:pt idx="91">
                  <c:v>1.7417555994786293</c:v>
                </c:pt>
                <c:pt idx="92">
                  <c:v>0.91817076735850345</c:v>
                </c:pt>
                <c:pt idx="93">
                  <c:v>0.55055511684793268</c:v>
                </c:pt>
                <c:pt idx="94">
                  <c:v>0.51069871883559059</c:v>
                </c:pt>
                <c:pt idx="95">
                  <c:v>0.39289255724402505</c:v>
                </c:pt>
                <c:pt idx="96">
                  <c:v>0.18570980596802222</c:v>
                </c:pt>
                <c:pt idx="97">
                  <c:v>7.5377608110954814E-2</c:v>
                </c:pt>
                <c:pt idx="98">
                  <c:v>2.8615815585045501E-2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0.97106047707695409</c:v>
                </c:pt>
                <c:pt idx="152">
                  <c:v>1.9085919345800286</c:v>
                </c:pt>
                <c:pt idx="153">
                  <c:v>1.8795431711919037</c:v>
                </c:pt>
                <c:pt idx="154">
                  <c:v>1.0844331703826164</c:v>
                </c:pt>
                <c:pt idx="155">
                  <c:v>0.2497501339529542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1.1521888905780342</c:v>
                </c:pt>
                <c:pt idx="172">
                  <c:v>2.0605757331872203</c:v>
                </c:pt>
                <c:pt idx="173">
                  <c:v>1.7678228404765199</c:v>
                </c:pt>
                <c:pt idx="174">
                  <c:v>0.69822419700045402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0.1560473713049472</c:v>
                </c:pt>
                <c:pt idx="183">
                  <c:v>0.70388876802761424</c:v>
                </c:pt>
                <c:pt idx="184">
                  <c:v>0.95077311723075408</c:v>
                </c:pt>
                <c:pt idx="185">
                  <c:v>0.87054239434767111</c:v>
                </c:pt>
                <c:pt idx="186">
                  <c:v>0.6510578311301759</c:v>
                </c:pt>
                <c:pt idx="187">
                  <c:v>0.43609575746340945</c:v>
                </c:pt>
                <c:pt idx="188">
                  <c:v>0.27689414856049288</c:v>
                </c:pt>
                <c:pt idx="189">
                  <c:v>0.15250300911970796</c:v>
                </c:pt>
                <c:pt idx="190">
                  <c:v>6.1500446478369331E-2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0.71252042366505852</c:v>
                </c:pt>
                <c:pt idx="234">
                  <c:v>0.68136232976462929</c:v>
                </c:pt>
                <c:pt idx="235">
                  <c:v>8.3244074750795372E-2</c:v>
                </c:pt>
                <c:pt idx="236">
                  <c:v>0</c:v>
                </c:pt>
                <c:pt idx="237">
                  <c:v>0</c:v>
                </c:pt>
                <c:pt idx="238">
                  <c:v>0.53708548732827999</c:v>
                </c:pt>
                <c:pt idx="239">
                  <c:v>1.3685477038932163</c:v>
                </c:pt>
                <c:pt idx="240">
                  <c:v>1.5204503767559094</c:v>
                </c:pt>
                <c:pt idx="241">
                  <c:v>1.2573228295147354</c:v>
                </c:pt>
                <c:pt idx="242">
                  <c:v>1.2345355163539584</c:v>
                </c:pt>
                <c:pt idx="243">
                  <c:v>1.2296002258391994</c:v>
                </c:pt>
                <c:pt idx="244">
                  <c:v>1.3012226247480632</c:v>
                </c:pt>
                <c:pt idx="245">
                  <c:v>1.6501754244165592</c:v>
                </c:pt>
                <c:pt idx="246">
                  <c:v>1.6867719297044412</c:v>
                </c:pt>
                <c:pt idx="247">
                  <c:v>1.0998291109907234</c:v>
                </c:pt>
                <c:pt idx="248">
                  <c:v>0.37622122600099267</c:v>
                </c:pt>
                <c:pt idx="249">
                  <c:v>2.0833107035506674E-2</c:v>
                </c:pt>
                <c:pt idx="250">
                  <c:v>4.3577590749169698E-2</c:v>
                </c:pt>
                <c:pt idx="251">
                  <c:v>7.9993981404193656E-2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0.19587973355151966</c:v>
                </c:pt>
                <c:pt idx="256">
                  <c:v>3.6929661341929779E-2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0.55342499213025098</c:v>
                </c:pt>
                <c:pt idx="274">
                  <c:v>1.4927074394344979</c:v>
                </c:pt>
                <c:pt idx="275">
                  <c:v>1.8699087045496279</c:v>
                </c:pt>
                <c:pt idx="276">
                  <c:v>2.0474877760785732</c:v>
                </c:pt>
                <c:pt idx="277">
                  <c:v>2.3431980998582649</c:v>
                </c:pt>
                <c:pt idx="278">
                  <c:v>2.4544048602507944</c:v>
                </c:pt>
                <c:pt idx="279">
                  <c:v>1.6355732434987971</c:v>
                </c:pt>
                <c:pt idx="280">
                  <c:v>0.11573484927202099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8.2022226085471522E-3</c:v>
                </c:pt>
                <c:pt idx="304">
                  <c:v>0.33554568264207041</c:v>
                </c:pt>
                <c:pt idx="305">
                  <c:v>0.3526282316203585</c:v>
                </c:pt>
                <c:pt idx="306">
                  <c:v>3.1420085062762032E-3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0.1081320598761203</c:v>
                </c:pt>
                <c:pt idx="313">
                  <c:v>0.37488340968225997</c:v>
                </c:pt>
                <c:pt idx="314">
                  <c:v>0.48009394700640717</c:v>
                </c:pt>
                <c:pt idx="315">
                  <c:v>0.41759257062562039</c:v>
                </c:pt>
                <c:pt idx="316">
                  <c:v>0.4112422809222257</c:v>
                </c:pt>
                <c:pt idx="317">
                  <c:v>0.58131315796158634</c:v>
                </c:pt>
                <c:pt idx="318">
                  <c:v>0.71378626495869646</c:v>
                </c:pt>
                <c:pt idx="319">
                  <c:v>0.48431083955334087</c:v>
                </c:pt>
                <c:pt idx="320">
                  <c:v>5.9616669519152399E-2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7.6100796566934859E-2</c:v>
                </c:pt>
                <c:pt idx="328">
                  <c:v>0.71743801156470199</c:v>
                </c:pt>
                <c:pt idx="329">
                  <c:v>0.72544115330332182</c:v>
                </c:pt>
                <c:pt idx="330">
                  <c:v>0.15121103026785609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0.15706104805065962</c:v>
                </c:pt>
                <c:pt idx="359">
                  <c:v>0.51963492488047214</c:v>
                </c:pt>
                <c:pt idx="360">
                  <c:v>0.51308142440473081</c:v>
                </c:pt>
                <c:pt idx="361">
                  <c:v>0.27906402182975337</c:v>
                </c:pt>
                <c:pt idx="362">
                  <c:v>3.2230170138520198E-2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7.1573511406008733E-2</c:v>
                </c:pt>
                <c:pt idx="372">
                  <c:v>0.78982204432763836</c:v>
                </c:pt>
                <c:pt idx="373">
                  <c:v>1.1215382961570954</c:v>
                </c:pt>
                <c:pt idx="374">
                  <c:v>0.92133439335885048</c:v>
                </c:pt>
                <c:pt idx="375">
                  <c:v>0.55713011691987391</c:v>
                </c:pt>
                <c:pt idx="376">
                  <c:v>0.28758428877923531</c:v>
                </c:pt>
                <c:pt idx="377">
                  <c:v>0.13707714448973213</c:v>
                </c:pt>
                <c:pt idx="378">
                  <c:v>5.7013870241412405E-2</c:v>
                </c:pt>
                <c:pt idx="379">
                  <c:v>3.6885999476512651E-2</c:v>
                </c:pt>
                <c:pt idx="380">
                  <c:v>5.4914372054913091E-2</c:v>
                </c:pt>
                <c:pt idx="381">
                  <c:v>6.2396714388805882E-2</c:v>
                </c:pt>
                <c:pt idx="382">
                  <c:v>5.6057886586410963E-2</c:v>
                </c:pt>
                <c:pt idx="383">
                  <c:v>4.5858927189592419E-2</c:v>
                </c:pt>
                <c:pt idx="384">
                  <c:v>2.418255990256615E-2</c:v>
                </c:pt>
                <c:pt idx="385">
                  <c:v>4.9330367582173318E-3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0.33774667626961591</c:v>
                </c:pt>
                <c:pt idx="403">
                  <c:v>0.43156119998401987</c:v>
                </c:pt>
                <c:pt idx="404">
                  <c:v>0.35942586619258909</c:v>
                </c:pt>
                <c:pt idx="405">
                  <c:v>0.34867485620668254</c:v>
                </c:pt>
                <c:pt idx="406">
                  <c:v>0.37656684559919984</c:v>
                </c:pt>
                <c:pt idx="407">
                  <c:v>0.31120132811045093</c:v>
                </c:pt>
                <c:pt idx="408">
                  <c:v>0.11788303993601176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7.5684880829276463E-2</c:v>
                </c:pt>
                <c:pt idx="420">
                  <c:v>6.8741087014504043E-2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0.41032601441393129</c:v>
                </c:pt>
                <c:pt idx="436">
                  <c:v>1.0845168423552445</c:v>
                </c:pt>
                <c:pt idx="437">
                  <c:v>1.6341576305975303</c:v>
                </c:pt>
                <c:pt idx="438">
                  <c:v>1.83533067476412</c:v>
                </c:pt>
                <c:pt idx="439">
                  <c:v>1.5885106235851303</c:v>
                </c:pt>
                <c:pt idx="440">
                  <c:v>1.02382929748977</c:v>
                </c:pt>
                <c:pt idx="441">
                  <c:v>0.45571649206602927</c:v>
                </c:pt>
                <c:pt idx="442">
                  <c:v>0.12793569443032238</c:v>
                </c:pt>
                <c:pt idx="443">
                  <c:v>1.6855680256336377E-2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7.8612230092586666E-2</c:v>
                </c:pt>
                <c:pt idx="521">
                  <c:v>0.18144296864075954</c:v>
                </c:pt>
                <c:pt idx="522">
                  <c:v>0.34168104244867503</c:v>
                </c:pt>
                <c:pt idx="523">
                  <c:v>0.6299105124640495</c:v>
                </c:pt>
                <c:pt idx="524">
                  <c:v>0.84804262939277686</c:v>
                </c:pt>
                <c:pt idx="525">
                  <c:v>0.73518945667486291</c:v>
                </c:pt>
                <c:pt idx="526">
                  <c:v>0.38568730771072895</c:v>
                </c:pt>
                <c:pt idx="527">
                  <c:v>0.11736212673751437</c:v>
                </c:pt>
                <c:pt idx="528">
                  <c:v>2.2804713064411519E-2</c:v>
                </c:pt>
                <c:pt idx="529">
                  <c:v>3.7419187355518979E-3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0.31260311708181893</c:v>
                </c:pt>
                <c:pt idx="545">
                  <c:v>0.52021375663285263</c:v>
                </c:pt>
                <c:pt idx="546">
                  <c:v>0.41904359683025438</c:v>
                </c:pt>
                <c:pt idx="547">
                  <c:v>0.22507043384814002</c:v>
                </c:pt>
                <c:pt idx="548">
                  <c:v>0.10582059931675275</c:v>
                </c:pt>
                <c:pt idx="549">
                  <c:v>4.6587720683553553E-2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0.50048809899263025</c:v>
                </c:pt>
                <c:pt idx="564">
                  <c:v>1.026024630050681</c:v>
                </c:pt>
                <c:pt idx="565">
                  <c:v>0.78208201518223308</c:v>
                </c:pt>
                <c:pt idx="566">
                  <c:v>0.24307991413548877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FE1-4B09-90BA-E6255C1F7E25}"/>
            </c:ext>
          </c:extLst>
        </c:ser>
        <c:ser>
          <c:idx val="2"/>
          <c:order val="1"/>
          <c:tx>
            <c:v>Braking Energy Middle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Calculations!$B$592:$B$1024</c:f>
              <c:numCache>
                <c:formatCode>0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xVal>
          <c:yVal>
            <c:numRef>
              <c:f>Calculations!$Q$592:$Q$1024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0.47013985654824209</c:v>
                </c:pt>
                <c:pt idx="62">
                  <c:v>0.96990560110665403</c:v>
                </c:pt>
                <c:pt idx="63">
                  <c:v>1.2731615682468767</c:v>
                </c:pt>
                <c:pt idx="64">
                  <c:v>2.0406909695522106</c:v>
                </c:pt>
                <c:pt idx="65">
                  <c:v>2.7740270533170364</c:v>
                </c:pt>
                <c:pt idx="66">
                  <c:v>2.569904310293448</c:v>
                </c:pt>
                <c:pt idx="67">
                  <c:v>1.7261374812684207</c:v>
                </c:pt>
                <c:pt idx="68">
                  <c:v>1.3793328345889104</c:v>
                </c:pt>
                <c:pt idx="69">
                  <c:v>1.9184932530025391</c:v>
                </c:pt>
                <c:pt idx="70">
                  <c:v>2.4923265191089397</c:v>
                </c:pt>
                <c:pt idx="71">
                  <c:v>2.3994735871793269</c:v>
                </c:pt>
                <c:pt idx="72">
                  <c:v>1.6393751101231175</c:v>
                </c:pt>
                <c:pt idx="73">
                  <c:v>0.69992286257398151</c:v>
                </c:pt>
                <c:pt idx="74">
                  <c:v>9.4186029714834307E-2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0.4905786167574715</c:v>
                </c:pt>
                <c:pt idx="88">
                  <c:v>1.7587930562682832</c:v>
                </c:pt>
                <c:pt idx="89">
                  <c:v>2.3749306874347424</c:v>
                </c:pt>
                <c:pt idx="90">
                  <c:v>2.4223810766860678</c:v>
                </c:pt>
                <c:pt idx="91">
                  <c:v>1.7453245644726163</c:v>
                </c:pt>
                <c:pt idx="92">
                  <c:v>0.87875078009332641</c:v>
                </c:pt>
                <c:pt idx="93">
                  <c:v>0.3686410597880479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0.3082855267131504</c:v>
                </c:pt>
                <c:pt idx="106">
                  <c:v>1.4021372660307487</c:v>
                </c:pt>
                <c:pt idx="107">
                  <c:v>1.3482678800015222</c:v>
                </c:pt>
                <c:pt idx="108">
                  <c:v>0.86471228033028724</c:v>
                </c:pt>
                <c:pt idx="109">
                  <c:v>0.373515356658146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0.12178528347770171</c:v>
                </c:pt>
                <c:pt idx="115">
                  <c:v>0.51751596031302882</c:v>
                </c:pt>
                <c:pt idx="116">
                  <c:v>0.66524507299528957</c:v>
                </c:pt>
                <c:pt idx="117">
                  <c:v>0.44523653636505017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1.1789891178709516E-2</c:v>
                </c:pt>
                <c:pt idx="124">
                  <c:v>0.84191321459207602</c:v>
                </c:pt>
                <c:pt idx="125">
                  <c:v>1.0323865368651544</c:v>
                </c:pt>
                <c:pt idx="126">
                  <c:v>0.44288417568782923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0.46258188357994112</c:v>
                </c:pt>
                <c:pt idx="166">
                  <c:v>1.7127263194767177</c:v>
                </c:pt>
                <c:pt idx="167">
                  <c:v>2.992330110146451</c:v>
                </c:pt>
                <c:pt idx="168">
                  <c:v>3.4264357359302626</c:v>
                </c:pt>
                <c:pt idx="169">
                  <c:v>3.1482286175809442</c:v>
                </c:pt>
                <c:pt idx="170">
                  <c:v>2.7079309650683969</c:v>
                </c:pt>
                <c:pt idx="171">
                  <c:v>2.0853276135997714</c:v>
                </c:pt>
                <c:pt idx="172">
                  <c:v>1.2562428010608262</c:v>
                </c:pt>
                <c:pt idx="173">
                  <c:v>0.41818221952124074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0.92860688946705172</c:v>
                </c:pt>
                <c:pt idx="204">
                  <c:v>3.2563984278153186</c:v>
                </c:pt>
                <c:pt idx="205">
                  <c:v>4.65048280494476</c:v>
                </c:pt>
                <c:pt idx="206">
                  <c:v>4.6280034542672635</c:v>
                </c:pt>
                <c:pt idx="207">
                  <c:v>3.3930017153029217</c:v>
                </c:pt>
                <c:pt idx="208">
                  <c:v>1.6310751173135172</c:v>
                </c:pt>
                <c:pt idx="209">
                  <c:v>0.11968440624050988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0.59822004010649221</c:v>
                </c:pt>
                <c:pt idx="220">
                  <c:v>1.5071830534426482</c:v>
                </c:pt>
                <c:pt idx="221">
                  <c:v>2.4673186660784112</c:v>
                </c:pt>
                <c:pt idx="222">
                  <c:v>2.862499515308925</c:v>
                </c:pt>
                <c:pt idx="223">
                  <c:v>2.8309510371236266</c:v>
                </c:pt>
                <c:pt idx="224">
                  <c:v>2.7411947973100368</c:v>
                </c:pt>
                <c:pt idx="225">
                  <c:v>2.5044761707283376</c:v>
                </c:pt>
                <c:pt idx="226">
                  <c:v>2.0147790099672176</c:v>
                </c:pt>
                <c:pt idx="227">
                  <c:v>1.2158124572731936</c:v>
                </c:pt>
                <c:pt idx="228">
                  <c:v>0.21297502461624712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0.90717972590767415</c:v>
                </c:pt>
                <c:pt idx="312">
                  <c:v>3.7508190616114252</c:v>
                </c:pt>
                <c:pt idx="313">
                  <c:v>4.6280034542672635</c:v>
                </c:pt>
                <c:pt idx="314">
                  <c:v>3.3930017153029217</c:v>
                </c:pt>
                <c:pt idx="315">
                  <c:v>1.6310751173135172</c:v>
                </c:pt>
                <c:pt idx="316">
                  <c:v>0.11968440624050988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1.598715154614706</c:v>
                </c:pt>
                <c:pt idx="362">
                  <c:v>3.3767213138308896</c:v>
                </c:pt>
                <c:pt idx="363">
                  <c:v>4.1988737193428749</c:v>
                </c:pt>
                <c:pt idx="364">
                  <c:v>4.0415075992509282</c:v>
                </c:pt>
                <c:pt idx="365">
                  <c:v>3.5737195994510262</c:v>
                </c:pt>
                <c:pt idx="366">
                  <c:v>2.5754668648300498</c:v>
                </c:pt>
                <c:pt idx="367">
                  <c:v>0.85196967651401834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0.82757744720861304</c:v>
                </c:pt>
                <c:pt idx="381">
                  <c:v>2.4943094288502747</c:v>
                </c:pt>
                <c:pt idx="382">
                  <c:v>3.7447438065988421</c:v>
                </c:pt>
                <c:pt idx="383">
                  <c:v>3.8243381017906644</c:v>
                </c:pt>
                <c:pt idx="384">
                  <c:v>3.3438092210471688</c:v>
                </c:pt>
                <c:pt idx="385">
                  <c:v>2.8534680531441268</c:v>
                </c:pt>
                <c:pt idx="386">
                  <c:v>2.1109447020489727</c:v>
                </c:pt>
                <c:pt idx="387">
                  <c:v>1.2371352274044207</c:v>
                </c:pt>
                <c:pt idx="388">
                  <c:v>0.72800310496817522</c:v>
                </c:pt>
                <c:pt idx="389">
                  <c:v>0.48307499425986222</c:v>
                </c:pt>
                <c:pt idx="390">
                  <c:v>0.29418100977739203</c:v>
                </c:pt>
                <c:pt idx="391">
                  <c:v>0.18835244876129709</c:v>
                </c:pt>
                <c:pt idx="392">
                  <c:v>0.16437484594583263</c:v>
                </c:pt>
                <c:pt idx="393">
                  <c:v>0.14040748819845597</c:v>
                </c:pt>
                <c:pt idx="394">
                  <c:v>6.8189419963584172E-2</c:v>
                </c:pt>
                <c:pt idx="395">
                  <c:v>1.176639750368625E-2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FE1-4B09-90BA-E6255C1F7E25}"/>
            </c:ext>
          </c:extLst>
        </c:ser>
        <c:ser>
          <c:idx val="3"/>
          <c:order val="2"/>
          <c:tx>
            <c:v>Braking Energy High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Calculations!$B$1025:$B$1479</c:f>
              <c:numCache>
                <c:formatCode>0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xVal>
          <c:yVal>
            <c:numRef>
              <c:f>Calculations!$Q$1025:$Q$1479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0.3483363955528081</c:v>
                </c:pt>
                <c:pt idx="28">
                  <c:v>0.89508946725934746</c:v>
                </c:pt>
                <c:pt idx="29">
                  <c:v>1.3124111553083819</c:v>
                </c:pt>
                <c:pt idx="30">
                  <c:v>1.8082335704825743</c:v>
                </c:pt>
                <c:pt idx="31">
                  <c:v>2.4081791421644283</c:v>
                </c:pt>
                <c:pt idx="32">
                  <c:v>2.9804662357975173</c:v>
                </c:pt>
                <c:pt idx="33">
                  <c:v>3.2000849591455411</c:v>
                </c:pt>
                <c:pt idx="34">
                  <c:v>2.7745500024131271</c:v>
                </c:pt>
                <c:pt idx="35">
                  <c:v>2.0665941291230254</c:v>
                </c:pt>
                <c:pt idx="36">
                  <c:v>1.468190623008089</c:v>
                </c:pt>
                <c:pt idx="37">
                  <c:v>0.84896015834833061</c:v>
                </c:pt>
                <c:pt idx="38">
                  <c:v>0.24705133698670739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2.4374088962781953E-2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0.37082616795333617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0.46736946362254894</c:v>
                </c:pt>
                <c:pt idx="101">
                  <c:v>2.2679907413211833</c:v>
                </c:pt>
                <c:pt idx="102">
                  <c:v>3.9830803691403216</c:v>
                </c:pt>
                <c:pt idx="103">
                  <c:v>4.7746445499302528</c:v>
                </c:pt>
                <c:pt idx="104">
                  <c:v>4.5913780775604138</c:v>
                </c:pt>
                <c:pt idx="105">
                  <c:v>3.8031490209495691</c:v>
                </c:pt>
                <c:pt idx="106">
                  <c:v>2.7583092069718993</c:v>
                </c:pt>
                <c:pt idx="107">
                  <c:v>2.0067295042151319</c:v>
                </c:pt>
                <c:pt idx="108">
                  <c:v>1.6804078758322696</c:v>
                </c:pt>
                <c:pt idx="109">
                  <c:v>1.5946337557110639</c:v>
                </c:pt>
                <c:pt idx="110">
                  <c:v>1.5510189845919173</c:v>
                </c:pt>
                <c:pt idx="111">
                  <c:v>1.3377608918521215</c:v>
                </c:pt>
                <c:pt idx="112">
                  <c:v>0.9011790880718038</c:v>
                </c:pt>
                <c:pt idx="113">
                  <c:v>0.3723696552207118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0.78611842869546456</c:v>
                </c:pt>
                <c:pt idx="124">
                  <c:v>1.5192998896093082</c:v>
                </c:pt>
                <c:pt idx="125">
                  <c:v>1.067330415449727</c:v>
                </c:pt>
                <c:pt idx="126">
                  <c:v>0.34508831421302422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2.5263971855793668E-2</c:v>
                </c:pt>
                <c:pt idx="333">
                  <c:v>0.39433492263312958</c:v>
                </c:pt>
                <c:pt idx="334">
                  <c:v>0.66747164408652382</c:v>
                </c:pt>
                <c:pt idx="335">
                  <c:v>0.92380944306393997</c:v>
                </c:pt>
                <c:pt idx="336">
                  <c:v>1.1278016682037477</c:v>
                </c:pt>
                <c:pt idx="337">
                  <c:v>0.8834380965930908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0.2356618004688785</c:v>
                </c:pt>
                <c:pt idx="346">
                  <c:v>0.12242242583988272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1.069368306801346</c:v>
                </c:pt>
                <c:pt idx="353">
                  <c:v>2.8273445772451282</c:v>
                </c:pt>
                <c:pt idx="354">
                  <c:v>4.1368172508764705</c:v>
                </c:pt>
                <c:pt idx="355">
                  <c:v>4.2437381001930143</c:v>
                </c:pt>
                <c:pt idx="356">
                  <c:v>3.7890012244020919</c:v>
                </c:pt>
                <c:pt idx="357">
                  <c:v>2.7918249417239158</c:v>
                </c:pt>
                <c:pt idx="358">
                  <c:v>0.80333436103856437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0.23397565795326486</c:v>
                </c:pt>
                <c:pt idx="377">
                  <c:v>0.4922525382249453</c:v>
                </c:pt>
                <c:pt idx="378">
                  <c:v>0.76026836927969277</c:v>
                </c:pt>
                <c:pt idx="379">
                  <c:v>1.3758956395961159</c:v>
                </c:pt>
                <c:pt idx="380">
                  <c:v>2.5295399878777478</c:v>
                </c:pt>
                <c:pt idx="381">
                  <c:v>3.4690607952399639</c:v>
                </c:pt>
                <c:pt idx="382">
                  <c:v>3.1474387235382073</c:v>
                </c:pt>
                <c:pt idx="383">
                  <c:v>1.723183056226699</c:v>
                </c:pt>
                <c:pt idx="384">
                  <c:v>0.21816544587239928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1.1544062898301699</c:v>
                </c:pt>
                <c:pt idx="399">
                  <c:v>1.2643204707721845</c:v>
                </c:pt>
                <c:pt idx="400">
                  <c:v>0.22643930332190998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0.86851274930180367</c:v>
                </c:pt>
                <c:pt idx="408">
                  <c:v>2.2478330905443213</c:v>
                </c:pt>
                <c:pt idx="409">
                  <c:v>3.0822144693622029</c:v>
                </c:pt>
                <c:pt idx="410">
                  <c:v>2.9800267196657604</c:v>
                </c:pt>
                <c:pt idx="411">
                  <c:v>2.0128986556519348</c:v>
                </c:pt>
                <c:pt idx="412">
                  <c:v>0.57747839784496746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4.0643718544937368E-4</c:v>
                </c:pt>
                <c:pt idx="418">
                  <c:v>0.30249570242166862</c:v>
                </c:pt>
                <c:pt idx="419">
                  <c:v>0.19449412640984148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9.3891174719153522E-2</c:v>
                </c:pt>
                <c:pt idx="424">
                  <c:v>0.78047706266246952</c:v>
                </c:pt>
                <c:pt idx="425">
                  <c:v>1.0873468193415903</c:v>
                </c:pt>
                <c:pt idx="426">
                  <c:v>0.71258336645317211</c:v>
                </c:pt>
                <c:pt idx="427">
                  <c:v>0.21821678450760207</c:v>
                </c:pt>
                <c:pt idx="428">
                  <c:v>2.2572838241700342E-2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FE1-4B09-90BA-E6255C1F7E25}"/>
            </c:ext>
          </c:extLst>
        </c:ser>
        <c:ser>
          <c:idx val="4"/>
          <c:order val="3"/>
          <c:tx>
            <c:v>Braking Energy Extra-high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Calculations!$B$1480:$B$1802</c:f>
              <c:numCache>
                <c:formatCode>0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xVal>
          <c:yVal>
            <c:numRef>
              <c:f>Calculations!$Q$1480:$Q$1802</c:f>
              <c:numCache>
                <c:formatCode>0.00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3.885843921858842E-2</c:v>
                </c:pt>
                <c:pt idx="48">
                  <c:v>0.84957392624959382</c:v>
                </c:pt>
                <c:pt idx="49">
                  <c:v>1.1922990574987775</c:v>
                </c:pt>
                <c:pt idx="50">
                  <c:v>1.016230783718703</c:v>
                </c:pt>
                <c:pt idx="51">
                  <c:v>0.50867264977063553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0.87240175518046181</c:v>
                </c:pt>
                <c:pt idx="291">
                  <c:v>1.8202967113869071</c:v>
                </c:pt>
                <c:pt idx="292">
                  <c:v>2.4159470767765647</c:v>
                </c:pt>
                <c:pt idx="293">
                  <c:v>2.5975224408950073</c:v>
                </c:pt>
                <c:pt idx="294">
                  <c:v>2.5206089018417801</c:v>
                </c:pt>
                <c:pt idx="295">
                  <c:v>2.2580151205646111</c:v>
                </c:pt>
                <c:pt idx="296">
                  <c:v>1.8688936067942534</c:v>
                </c:pt>
                <c:pt idx="297">
                  <c:v>1.5652382842755239</c:v>
                </c:pt>
                <c:pt idx="298">
                  <c:v>1.49468688051331</c:v>
                </c:pt>
                <c:pt idx="299">
                  <c:v>1.6573694915308887</c:v>
                </c:pt>
                <c:pt idx="300">
                  <c:v>1.9861276516533664</c:v>
                </c:pt>
                <c:pt idx="301">
                  <c:v>2.3076088390641489</c:v>
                </c:pt>
                <c:pt idx="302">
                  <c:v>2.4074043937951499</c:v>
                </c:pt>
                <c:pt idx="303">
                  <c:v>2.211706801920593</c:v>
                </c:pt>
                <c:pt idx="304">
                  <c:v>1.8166889119809628</c:v>
                </c:pt>
                <c:pt idx="305">
                  <c:v>1.3592022173911831</c:v>
                </c:pt>
                <c:pt idx="306">
                  <c:v>0.98178321448656014</c:v>
                </c:pt>
                <c:pt idx="307">
                  <c:v>0.76534669585332149</c:v>
                </c:pt>
                <c:pt idx="308">
                  <c:v>0.66228743945933211</c:v>
                </c:pt>
                <c:pt idx="309">
                  <c:v>0.62112225206136218</c:v>
                </c:pt>
                <c:pt idx="310">
                  <c:v>0.6382020548784797</c:v>
                </c:pt>
                <c:pt idx="311">
                  <c:v>0.70254127814794698</c:v>
                </c:pt>
                <c:pt idx="312">
                  <c:v>0.77163171843528477</c:v>
                </c:pt>
                <c:pt idx="313">
                  <c:v>0.78441311535690716</c:v>
                </c:pt>
                <c:pt idx="314">
                  <c:v>0.67247303312071682</c:v>
                </c:pt>
                <c:pt idx="315">
                  <c:v>0.50939675357450109</c:v>
                </c:pt>
                <c:pt idx="316">
                  <c:v>0.22109568779070343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FE1-4B09-90BA-E6255C1F7E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528568"/>
        <c:axId val="805530368"/>
      </c:scatterChart>
      <c:valAx>
        <c:axId val="805528568"/>
        <c:scaling>
          <c:orientation val="minMax"/>
          <c:max val="18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br>
                  <a:rPr lang="en-GB"/>
                </a:br>
                <a:r>
                  <a:rPr lang="en-GB"/>
                  <a:t>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530368"/>
        <c:crosses val="autoZero"/>
        <c:crossBetween val="midCat"/>
      </c:valAx>
      <c:valAx>
        <c:axId val="805530368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Energy</a:t>
                </a:r>
                <a:endParaRPr lang="en-GB" baseline="0"/>
              </a:p>
              <a:p>
                <a:pPr>
                  <a:defRPr/>
                </a:pPr>
                <a:r>
                  <a:rPr lang="en-GB" baseline="0"/>
                  <a:t>kJ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5285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Energy vs.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Cumulative 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Calculations!$B:$B</c:f>
              <c:strCache>
                <c:ptCount val="1802"/>
                <c:pt idx="0">
                  <c:v>Total Time Elapsed
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xVal>
          <c:yVal>
            <c:numRef>
              <c:f>Calculations!$S:$S</c:f>
              <c:numCache>
                <c:formatCode>0.00</c:formatCode>
                <c:ptCount val="1048576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3.5402764278933637E-3</c:v>
                </c:pt>
                <c:pt idx="13">
                  <c:v>7.167005510802027E-2</c:v>
                </c:pt>
                <c:pt idx="14">
                  <c:v>0.43563331758530999</c:v>
                </c:pt>
                <c:pt idx="15">
                  <c:v>1.2566628526230958</c:v>
                </c:pt>
                <c:pt idx="16">
                  <c:v>2.4175543816435585</c:v>
                </c:pt>
                <c:pt idx="17">
                  <c:v>4.0424022283763295</c:v>
                </c:pt>
                <c:pt idx="18">
                  <c:v>6.3652653911345203</c:v>
                </c:pt>
                <c:pt idx="19">
                  <c:v>8.8191428319741938</c:v>
                </c:pt>
                <c:pt idx="20">
                  <c:v>10.531905971372073</c:v>
                </c:pt>
                <c:pt idx="21">
                  <c:v>11.527511387847555</c:v>
                </c:pt>
                <c:pt idx="22">
                  <c:v>12.313588898111046</c:v>
                </c:pt>
                <c:pt idx="23">
                  <c:v>13.112132467424843</c:v>
                </c:pt>
                <c:pt idx="24">
                  <c:v>14.143799300918973</c:v>
                </c:pt>
                <c:pt idx="25">
                  <c:v>15.569158733424958</c:v>
                </c:pt>
                <c:pt idx="26">
                  <c:v>17.306456374545267</c:v>
                </c:pt>
                <c:pt idx="27">
                  <c:v>19.521609017046902</c:v>
                </c:pt>
                <c:pt idx="28">
                  <c:v>22.26049385175126</c:v>
                </c:pt>
                <c:pt idx="29">
                  <c:v>25.218946782808906</c:v>
                </c:pt>
                <c:pt idx="30">
                  <c:v>28.014443597092608</c:v>
                </c:pt>
                <c:pt idx="31">
                  <c:v>30.30139381015541</c:v>
                </c:pt>
                <c:pt idx="32">
                  <c:v>32.165055948622069</c:v>
                </c:pt>
                <c:pt idx="33">
                  <c:v>33.844117887261156</c:v>
                </c:pt>
                <c:pt idx="34">
                  <c:v>35.34877469951266</c:v>
                </c:pt>
                <c:pt idx="35">
                  <c:v>36.534373615587732</c:v>
                </c:pt>
                <c:pt idx="36">
                  <c:v>37.100280318211333</c:v>
                </c:pt>
                <c:pt idx="37">
                  <c:v>37.100280318211333</c:v>
                </c:pt>
                <c:pt idx="38">
                  <c:v>37.100280318211333</c:v>
                </c:pt>
                <c:pt idx="39">
                  <c:v>37.100280318211333</c:v>
                </c:pt>
                <c:pt idx="40">
                  <c:v>37.100280318211333</c:v>
                </c:pt>
                <c:pt idx="41">
                  <c:v>37.100280318211333</c:v>
                </c:pt>
                <c:pt idx="42">
                  <c:v>37.100280318211333</c:v>
                </c:pt>
                <c:pt idx="43">
                  <c:v>37.100280318211333</c:v>
                </c:pt>
                <c:pt idx="44">
                  <c:v>37.100280318211333</c:v>
                </c:pt>
                <c:pt idx="45">
                  <c:v>37.100280318211333</c:v>
                </c:pt>
                <c:pt idx="46">
                  <c:v>37.100280318211333</c:v>
                </c:pt>
                <c:pt idx="47">
                  <c:v>37.100280318211333</c:v>
                </c:pt>
                <c:pt idx="48">
                  <c:v>37.100280318211333</c:v>
                </c:pt>
                <c:pt idx="49">
                  <c:v>37.167197293860674</c:v>
                </c:pt>
                <c:pt idx="50">
                  <c:v>37.368145213861439</c:v>
                </c:pt>
                <c:pt idx="51">
                  <c:v>37.415252969813665</c:v>
                </c:pt>
                <c:pt idx="52">
                  <c:v>37.415252969813665</c:v>
                </c:pt>
                <c:pt idx="53">
                  <c:v>37.415252969813665</c:v>
                </c:pt>
                <c:pt idx="54">
                  <c:v>37.415252969813665</c:v>
                </c:pt>
                <c:pt idx="55">
                  <c:v>37.527961355706928</c:v>
                </c:pt>
                <c:pt idx="56">
                  <c:v>37.716934938972905</c:v>
                </c:pt>
                <c:pt idx="57">
                  <c:v>37.93372958890555</c:v>
                </c:pt>
                <c:pt idx="58">
                  <c:v>38.195944823201621</c:v>
                </c:pt>
                <c:pt idx="59">
                  <c:v>38.617872927983008</c:v>
                </c:pt>
                <c:pt idx="60">
                  <c:v>39.248791199823124</c:v>
                </c:pt>
                <c:pt idx="61">
                  <c:v>39.835508518089846</c:v>
                </c:pt>
                <c:pt idx="62">
                  <c:v>40.286388060963574</c:v>
                </c:pt>
                <c:pt idx="63">
                  <c:v>40.752059328035571</c:v>
                </c:pt>
                <c:pt idx="64">
                  <c:v>41.304936414499394</c:v>
                </c:pt>
                <c:pt idx="65">
                  <c:v>41.863908278220421</c:v>
                </c:pt>
                <c:pt idx="66">
                  <c:v>42.337131104128339</c:v>
                </c:pt>
                <c:pt idx="67">
                  <c:v>42.947810227907055</c:v>
                </c:pt>
                <c:pt idx="68">
                  <c:v>44.082917380142092</c:v>
                </c:pt>
                <c:pt idx="69">
                  <c:v>45.86849438421072</c:v>
                </c:pt>
                <c:pt idx="70">
                  <c:v>48.174150580931631</c:v>
                </c:pt>
                <c:pt idx="71">
                  <c:v>50.782147495813128</c:v>
                </c:pt>
                <c:pt idx="72">
                  <c:v>53.328621289130446</c:v>
                </c:pt>
                <c:pt idx="73">
                  <c:v>55.467031585707531</c:v>
                </c:pt>
                <c:pt idx="74">
                  <c:v>57.192671960707166</c:v>
                </c:pt>
                <c:pt idx="75">
                  <c:v>58.773137804592629</c:v>
                </c:pt>
                <c:pt idx="76">
                  <c:v>60.428823801941761</c:v>
                </c:pt>
                <c:pt idx="77">
                  <c:v>62.143493253732309</c:v>
                </c:pt>
                <c:pt idx="78">
                  <c:v>63.664019388460147</c:v>
                </c:pt>
                <c:pt idx="79">
                  <c:v>64.709733158736341</c:v>
                </c:pt>
                <c:pt idx="80">
                  <c:v>65.296237091200751</c:v>
                </c:pt>
                <c:pt idx="81">
                  <c:v>65.554220088116807</c:v>
                </c:pt>
                <c:pt idx="82">
                  <c:v>65.684342403722525</c:v>
                </c:pt>
                <c:pt idx="83">
                  <c:v>66.039311047410067</c:v>
                </c:pt>
                <c:pt idx="84">
                  <c:v>66.474470866411863</c:v>
                </c:pt>
                <c:pt idx="85">
                  <c:v>66.728747611370395</c:v>
                </c:pt>
                <c:pt idx="86">
                  <c:v>66.928107887048711</c:v>
                </c:pt>
                <c:pt idx="87">
                  <c:v>67.177352198084932</c:v>
                </c:pt>
                <c:pt idx="88">
                  <c:v>67.177352198084932</c:v>
                </c:pt>
                <c:pt idx="89">
                  <c:v>67.177352198084932</c:v>
                </c:pt>
                <c:pt idx="90">
                  <c:v>67.177352198084932</c:v>
                </c:pt>
                <c:pt idx="91">
                  <c:v>67.177352198084932</c:v>
                </c:pt>
                <c:pt idx="92">
                  <c:v>67.177352198084932</c:v>
                </c:pt>
                <c:pt idx="93">
                  <c:v>67.177352198084932</c:v>
                </c:pt>
                <c:pt idx="94">
                  <c:v>67.177352198084932</c:v>
                </c:pt>
                <c:pt idx="95">
                  <c:v>67.177352198084932</c:v>
                </c:pt>
                <c:pt idx="96">
                  <c:v>67.177352198084932</c:v>
                </c:pt>
                <c:pt idx="97">
                  <c:v>67.177352198084932</c:v>
                </c:pt>
                <c:pt idx="98">
                  <c:v>67.177352198084932</c:v>
                </c:pt>
                <c:pt idx="99">
                  <c:v>67.177352198084932</c:v>
                </c:pt>
                <c:pt idx="100">
                  <c:v>67.177352198084932</c:v>
                </c:pt>
                <c:pt idx="101">
                  <c:v>67.177352198084932</c:v>
                </c:pt>
                <c:pt idx="102">
                  <c:v>67.177352198084932</c:v>
                </c:pt>
                <c:pt idx="103">
                  <c:v>67.177352198084932</c:v>
                </c:pt>
                <c:pt idx="104">
                  <c:v>67.177352198084932</c:v>
                </c:pt>
                <c:pt idx="105">
                  <c:v>67.177352198084932</c:v>
                </c:pt>
                <c:pt idx="106">
                  <c:v>67.177352198084932</c:v>
                </c:pt>
                <c:pt idx="107">
                  <c:v>67.177352198084932</c:v>
                </c:pt>
                <c:pt idx="108">
                  <c:v>67.177352198084932</c:v>
                </c:pt>
                <c:pt idx="109">
                  <c:v>67.177352198084932</c:v>
                </c:pt>
                <c:pt idx="110">
                  <c:v>67.177352198084932</c:v>
                </c:pt>
                <c:pt idx="111">
                  <c:v>67.177352198084932</c:v>
                </c:pt>
                <c:pt idx="112">
                  <c:v>67.177352198084932</c:v>
                </c:pt>
                <c:pt idx="113">
                  <c:v>67.177352198084932</c:v>
                </c:pt>
                <c:pt idx="114">
                  <c:v>67.177352198084932</c:v>
                </c:pt>
                <c:pt idx="115">
                  <c:v>67.177352198084932</c:v>
                </c:pt>
                <c:pt idx="116">
                  <c:v>67.177352198084932</c:v>
                </c:pt>
                <c:pt idx="117">
                  <c:v>67.177352198084932</c:v>
                </c:pt>
                <c:pt idx="118">
                  <c:v>67.177352198084932</c:v>
                </c:pt>
                <c:pt idx="119">
                  <c:v>67.177352198084932</c:v>
                </c:pt>
                <c:pt idx="120">
                  <c:v>67.177352198084932</c:v>
                </c:pt>
                <c:pt idx="121">
                  <c:v>67.177352198084932</c:v>
                </c:pt>
                <c:pt idx="122">
                  <c:v>67.177352198084932</c:v>
                </c:pt>
                <c:pt idx="123">
                  <c:v>67.177352198084932</c:v>
                </c:pt>
                <c:pt idx="124">
                  <c:v>67.177352198084932</c:v>
                </c:pt>
                <c:pt idx="125">
                  <c:v>67.177352198084932</c:v>
                </c:pt>
                <c:pt idx="126">
                  <c:v>67.177352198084932</c:v>
                </c:pt>
                <c:pt idx="127">
                  <c:v>67.177352198084932</c:v>
                </c:pt>
                <c:pt idx="128">
                  <c:v>67.177352198084932</c:v>
                </c:pt>
                <c:pt idx="129">
                  <c:v>67.177352198084932</c:v>
                </c:pt>
                <c:pt idx="130">
                  <c:v>67.177352198084932</c:v>
                </c:pt>
                <c:pt idx="131">
                  <c:v>67.177352198084932</c:v>
                </c:pt>
                <c:pt idx="132">
                  <c:v>67.177352198084932</c:v>
                </c:pt>
                <c:pt idx="133">
                  <c:v>67.177352198084932</c:v>
                </c:pt>
                <c:pt idx="134">
                  <c:v>67.177352198084932</c:v>
                </c:pt>
                <c:pt idx="135">
                  <c:v>67.177352198084932</c:v>
                </c:pt>
                <c:pt idx="136">
                  <c:v>67.177352198084932</c:v>
                </c:pt>
                <c:pt idx="137">
                  <c:v>67.177352198084932</c:v>
                </c:pt>
                <c:pt idx="138">
                  <c:v>67.181124316735051</c:v>
                </c:pt>
                <c:pt idx="139">
                  <c:v>67.264796455666911</c:v>
                </c:pt>
                <c:pt idx="140">
                  <c:v>67.73955510465656</c:v>
                </c:pt>
                <c:pt idx="141">
                  <c:v>68.928229325560991</c:v>
                </c:pt>
                <c:pt idx="142">
                  <c:v>70.544820803576172</c:v>
                </c:pt>
                <c:pt idx="143">
                  <c:v>71.914134281544108</c:v>
                </c:pt>
                <c:pt idx="144">
                  <c:v>72.853273166888513</c:v>
                </c:pt>
                <c:pt idx="145">
                  <c:v>73.778459925923059</c:v>
                </c:pt>
                <c:pt idx="146">
                  <c:v>75.123854905273149</c:v>
                </c:pt>
                <c:pt idx="147">
                  <c:v>76.893307291829132</c:v>
                </c:pt>
                <c:pt idx="148">
                  <c:v>78.724029175898593</c:v>
                </c:pt>
                <c:pt idx="149">
                  <c:v>80.237267680816203</c:v>
                </c:pt>
                <c:pt idx="150">
                  <c:v>81.20286019813058</c:v>
                </c:pt>
                <c:pt idx="151">
                  <c:v>81.372686985992672</c:v>
                </c:pt>
                <c:pt idx="152">
                  <c:v>81.372686985992672</c:v>
                </c:pt>
                <c:pt idx="153">
                  <c:v>81.372686985992672</c:v>
                </c:pt>
                <c:pt idx="154">
                  <c:v>81.372686985992672</c:v>
                </c:pt>
                <c:pt idx="155">
                  <c:v>81.372686985992672</c:v>
                </c:pt>
                <c:pt idx="156">
                  <c:v>81.372686985992672</c:v>
                </c:pt>
                <c:pt idx="157">
                  <c:v>81.678598549743967</c:v>
                </c:pt>
                <c:pt idx="158">
                  <c:v>82.427967231736417</c:v>
                </c:pt>
                <c:pt idx="159">
                  <c:v>83.664996230640085</c:v>
                </c:pt>
                <c:pt idx="160">
                  <c:v>85.307143203494803</c:v>
                </c:pt>
                <c:pt idx="161">
                  <c:v>87.149119331558822</c:v>
                </c:pt>
                <c:pt idx="162">
                  <c:v>88.950476960419138</c:v>
                </c:pt>
                <c:pt idx="163">
                  <c:v>90.71029421160587</c:v>
                </c:pt>
                <c:pt idx="164">
                  <c:v>92.499119535112527</c:v>
                </c:pt>
                <c:pt idx="165">
                  <c:v>94.164050774202735</c:v>
                </c:pt>
                <c:pt idx="166">
                  <c:v>95.657888061653892</c:v>
                </c:pt>
                <c:pt idx="167">
                  <c:v>97.310348569408774</c:v>
                </c:pt>
                <c:pt idx="168">
                  <c:v>99.43561375107052</c:v>
                </c:pt>
                <c:pt idx="169">
                  <c:v>101.63209041178476</c:v>
                </c:pt>
                <c:pt idx="170">
                  <c:v>103.10318818053051</c:v>
                </c:pt>
                <c:pt idx="171">
                  <c:v>103.34532835955386</c:v>
                </c:pt>
                <c:pt idx="172">
                  <c:v>103.34532835955386</c:v>
                </c:pt>
                <c:pt idx="173">
                  <c:v>103.34532835955386</c:v>
                </c:pt>
                <c:pt idx="174">
                  <c:v>103.34532835955386</c:v>
                </c:pt>
                <c:pt idx="175">
                  <c:v>103.34532835955386</c:v>
                </c:pt>
                <c:pt idx="176">
                  <c:v>103.60504826720747</c:v>
                </c:pt>
                <c:pt idx="177">
                  <c:v>104.57066190080414</c:v>
                </c:pt>
                <c:pt idx="178">
                  <c:v>106.01434117305239</c:v>
                </c:pt>
                <c:pt idx="179">
                  <c:v>107.39973484060154</c:v>
                </c:pt>
                <c:pt idx="180">
                  <c:v>108.32874846555251</c:v>
                </c:pt>
                <c:pt idx="181">
                  <c:v>108.8887820752181</c:v>
                </c:pt>
                <c:pt idx="182">
                  <c:v>109.18883968771965</c:v>
                </c:pt>
                <c:pt idx="183">
                  <c:v>109.18883968771965</c:v>
                </c:pt>
                <c:pt idx="184">
                  <c:v>109.18883968771965</c:v>
                </c:pt>
                <c:pt idx="185">
                  <c:v>109.18883968771965</c:v>
                </c:pt>
                <c:pt idx="186">
                  <c:v>109.18883968771965</c:v>
                </c:pt>
                <c:pt idx="187">
                  <c:v>109.18883968771965</c:v>
                </c:pt>
                <c:pt idx="188">
                  <c:v>109.18883968771965</c:v>
                </c:pt>
                <c:pt idx="189">
                  <c:v>109.18883968771965</c:v>
                </c:pt>
                <c:pt idx="190">
                  <c:v>109.18883968771965</c:v>
                </c:pt>
                <c:pt idx="191">
                  <c:v>109.18883968771965</c:v>
                </c:pt>
                <c:pt idx="192">
                  <c:v>109.19116772991002</c:v>
                </c:pt>
                <c:pt idx="193">
                  <c:v>109.25905683580983</c:v>
                </c:pt>
                <c:pt idx="194">
                  <c:v>109.37509401509837</c:v>
                </c:pt>
                <c:pt idx="195">
                  <c:v>109.52351858861691</c:v>
                </c:pt>
                <c:pt idx="196">
                  <c:v>109.70553690521622</c:v>
                </c:pt>
                <c:pt idx="197">
                  <c:v>109.90146575514886</c:v>
                </c:pt>
                <c:pt idx="198">
                  <c:v>110.13217093841484</c:v>
                </c:pt>
                <c:pt idx="199">
                  <c:v>110.43974437467304</c:v>
                </c:pt>
                <c:pt idx="200">
                  <c:v>110.83444078506849</c:v>
                </c:pt>
                <c:pt idx="201">
                  <c:v>111.33248195159545</c:v>
                </c:pt>
                <c:pt idx="202">
                  <c:v>111.95313073653118</c:v>
                </c:pt>
                <c:pt idx="203">
                  <c:v>112.81748217910246</c:v>
                </c:pt>
                <c:pt idx="204">
                  <c:v>114.02109953589982</c:v>
                </c:pt>
                <c:pt idx="205">
                  <c:v>115.47991024925717</c:v>
                </c:pt>
                <c:pt idx="206">
                  <c:v>117.25961500544935</c:v>
                </c:pt>
                <c:pt idx="207">
                  <c:v>119.42033293036275</c:v>
                </c:pt>
                <c:pt idx="208">
                  <c:v>121.74255069842707</c:v>
                </c:pt>
                <c:pt idx="209">
                  <c:v>124.26831076736445</c:v>
                </c:pt>
                <c:pt idx="210">
                  <c:v>127.12392436445356</c:v>
                </c:pt>
                <c:pt idx="211">
                  <c:v>129.89723093187652</c:v>
                </c:pt>
                <c:pt idx="212">
                  <c:v>132.29787111901257</c:v>
                </c:pt>
                <c:pt idx="213">
                  <c:v>134.44604980038039</c:v>
                </c:pt>
                <c:pt idx="214">
                  <c:v>136.58412030954133</c:v>
                </c:pt>
                <c:pt idx="215">
                  <c:v>139.05846136203382</c:v>
                </c:pt>
                <c:pt idx="216">
                  <c:v>142.01782251064427</c:v>
                </c:pt>
                <c:pt idx="217">
                  <c:v>145.30474538855356</c:v>
                </c:pt>
                <c:pt idx="218">
                  <c:v>148.63194436357321</c:v>
                </c:pt>
                <c:pt idx="219">
                  <c:v>151.77077613137956</c:v>
                </c:pt>
                <c:pt idx="220">
                  <c:v>154.61484519798267</c:v>
                </c:pt>
                <c:pt idx="221">
                  <c:v>157.08814924801223</c:v>
                </c:pt>
                <c:pt idx="222">
                  <c:v>159.21090021838364</c:v>
                </c:pt>
                <c:pt idx="223">
                  <c:v>161.17474032954479</c:v>
                </c:pt>
                <c:pt idx="224">
                  <c:v>163.12929038767808</c:v>
                </c:pt>
                <c:pt idx="225">
                  <c:v>165.19976891431077</c:v>
                </c:pt>
                <c:pt idx="226">
                  <c:v>167.42859535794176</c:v>
                </c:pt>
                <c:pt idx="227">
                  <c:v>169.69411787531214</c:v>
                </c:pt>
                <c:pt idx="228">
                  <c:v>171.92929406720916</c:v>
                </c:pt>
                <c:pt idx="229">
                  <c:v>174.09742672070604</c:v>
                </c:pt>
                <c:pt idx="230">
                  <c:v>176.09273395294801</c:v>
                </c:pt>
                <c:pt idx="231">
                  <c:v>177.77040098226377</c:v>
                </c:pt>
                <c:pt idx="232">
                  <c:v>178.8200237900613</c:v>
                </c:pt>
                <c:pt idx="233">
                  <c:v>178.87261055793914</c:v>
                </c:pt>
                <c:pt idx="234">
                  <c:v>178.87261055793914</c:v>
                </c:pt>
                <c:pt idx="235">
                  <c:v>178.87261055793914</c:v>
                </c:pt>
                <c:pt idx="236">
                  <c:v>178.87261055793914</c:v>
                </c:pt>
                <c:pt idx="237">
                  <c:v>179.26264538665359</c:v>
                </c:pt>
                <c:pt idx="238">
                  <c:v>179.49383434308194</c:v>
                </c:pt>
                <c:pt idx="239">
                  <c:v>179.49383434308194</c:v>
                </c:pt>
                <c:pt idx="240">
                  <c:v>179.49383434308194</c:v>
                </c:pt>
                <c:pt idx="241">
                  <c:v>179.49383434308194</c:v>
                </c:pt>
                <c:pt idx="242">
                  <c:v>179.49383434308194</c:v>
                </c:pt>
                <c:pt idx="243">
                  <c:v>179.49383434308194</c:v>
                </c:pt>
                <c:pt idx="244">
                  <c:v>179.49383434308194</c:v>
                </c:pt>
                <c:pt idx="245">
                  <c:v>179.49383434308194</c:v>
                </c:pt>
                <c:pt idx="246">
                  <c:v>179.49383434308194</c:v>
                </c:pt>
                <c:pt idx="247">
                  <c:v>179.49383434308194</c:v>
                </c:pt>
                <c:pt idx="248">
                  <c:v>179.49383434308194</c:v>
                </c:pt>
                <c:pt idx="249">
                  <c:v>179.49383434308194</c:v>
                </c:pt>
                <c:pt idx="250">
                  <c:v>179.49383434308194</c:v>
                </c:pt>
                <c:pt idx="251">
                  <c:v>179.49383434308194</c:v>
                </c:pt>
                <c:pt idx="252">
                  <c:v>179.49383434308194</c:v>
                </c:pt>
                <c:pt idx="253">
                  <c:v>179.56075131873129</c:v>
                </c:pt>
                <c:pt idx="254">
                  <c:v>179.76169923873206</c:v>
                </c:pt>
                <c:pt idx="255">
                  <c:v>179.80880699468429</c:v>
                </c:pt>
                <c:pt idx="256">
                  <c:v>179.80880699468429</c:v>
                </c:pt>
                <c:pt idx="257">
                  <c:v>179.80880699468429</c:v>
                </c:pt>
                <c:pt idx="258">
                  <c:v>180.33642168717512</c:v>
                </c:pt>
                <c:pt idx="259">
                  <c:v>181.46131955855193</c:v>
                </c:pt>
                <c:pt idx="260">
                  <c:v>182.96751711600754</c:v>
                </c:pt>
                <c:pt idx="261">
                  <c:v>184.67640406056498</c:v>
                </c:pt>
                <c:pt idx="262">
                  <c:v>186.62982425142388</c:v>
                </c:pt>
                <c:pt idx="263">
                  <c:v>189.09622833480407</c:v>
                </c:pt>
                <c:pt idx="264">
                  <c:v>192.22872318594042</c:v>
                </c:pt>
                <c:pt idx="265">
                  <c:v>195.69949416507237</c:v>
                </c:pt>
                <c:pt idx="266">
                  <c:v>198.94453214997989</c:v>
                </c:pt>
                <c:pt idx="267">
                  <c:v>201.83443767398654</c:v>
                </c:pt>
                <c:pt idx="268">
                  <c:v>204.63072262769867</c:v>
                </c:pt>
                <c:pt idx="269">
                  <c:v>207.34802145635356</c:v>
                </c:pt>
                <c:pt idx="270">
                  <c:v>209.65829623688521</c:v>
                </c:pt>
                <c:pt idx="271">
                  <c:v>211.15060962836273</c:v>
                </c:pt>
                <c:pt idx="272">
                  <c:v>212.02576629054636</c:v>
                </c:pt>
                <c:pt idx="273">
                  <c:v>212.46695387414556</c:v>
                </c:pt>
                <c:pt idx="274">
                  <c:v>212.46695387414556</c:v>
                </c:pt>
                <c:pt idx="275">
                  <c:v>212.46695387414556</c:v>
                </c:pt>
                <c:pt idx="276">
                  <c:v>212.46695387414556</c:v>
                </c:pt>
                <c:pt idx="277">
                  <c:v>212.46695387414556</c:v>
                </c:pt>
                <c:pt idx="278">
                  <c:v>212.46695387414556</c:v>
                </c:pt>
                <c:pt idx="279">
                  <c:v>212.46695387414556</c:v>
                </c:pt>
                <c:pt idx="280">
                  <c:v>212.46695387414556</c:v>
                </c:pt>
                <c:pt idx="281">
                  <c:v>212.46695387414556</c:v>
                </c:pt>
                <c:pt idx="282">
                  <c:v>213.87469172752384</c:v>
                </c:pt>
                <c:pt idx="283">
                  <c:v>216.30570682236632</c:v>
                </c:pt>
                <c:pt idx="284">
                  <c:v>219.29140671733722</c:v>
                </c:pt>
                <c:pt idx="285">
                  <c:v>222.67920487690105</c:v>
                </c:pt>
                <c:pt idx="286">
                  <c:v>226.2957055841446</c:v>
                </c:pt>
                <c:pt idx="287">
                  <c:v>230.15876837281911</c:v>
                </c:pt>
                <c:pt idx="288">
                  <c:v>234.39816835045821</c:v>
                </c:pt>
                <c:pt idx="289">
                  <c:v>238.64222397784559</c:v>
                </c:pt>
                <c:pt idx="290">
                  <c:v>242.03117622270074</c:v>
                </c:pt>
                <c:pt idx="291">
                  <c:v>244.05291661141518</c:v>
                </c:pt>
                <c:pt idx="292">
                  <c:v>244.87696008012963</c:v>
                </c:pt>
                <c:pt idx="293">
                  <c:v>245.13116664038887</c:v>
                </c:pt>
                <c:pt idx="294">
                  <c:v>245.46974814407335</c:v>
                </c:pt>
                <c:pt idx="295">
                  <c:v>246.14582337851297</c:v>
                </c:pt>
                <c:pt idx="296">
                  <c:v>247.16487182697691</c:v>
                </c:pt>
                <c:pt idx="297">
                  <c:v>248.45517567544081</c:v>
                </c:pt>
                <c:pt idx="298">
                  <c:v>249.89090271276064</c:v>
                </c:pt>
                <c:pt idx="299">
                  <c:v>251.28416224503232</c:v>
                </c:pt>
                <c:pt idx="300">
                  <c:v>252.49059414497935</c:v>
                </c:pt>
                <c:pt idx="301">
                  <c:v>253.44659924613993</c:v>
                </c:pt>
                <c:pt idx="302">
                  <c:v>254.09066761555945</c:v>
                </c:pt>
                <c:pt idx="303">
                  <c:v>254.41935344003213</c:v>
                </c:pt>
                <c:pt idx="304">
                  <c:v>254.41935344003213</c:v>
                </c:pt>
                <c:pt idx="305">
                  <c:v>254.41935344003213</c:v>
                </c:pt>
                <c:pt idx="306">
                  <c:v>254.41935344003213</c:v>
                </c:pt>
                <c:pt idx="307">
                  <c:v>254.41935344003213</c:v>
                </c:pt>
                <c:pt idx="308">
                  <c:v>254.82999396113135</c:v>
                </c:pt>
                <c:pt idx="309">
                  <c:v>255.44287313978876</c:v>
                </c:pt>
                <c:pt idx="310">
                  <c:v>256.00114302066959</c:v>
                </c:pt>
                <c:pt idx="311">
                  <c:v>256.40984990137156</c:v>
                </c:pt>
                <c:pt idx="312">
                  <c:v>256.60249843752399</c:v>
                </c:pt>
                <c:pt idx="313">
                  <c:v>256.60249843752399</c:v>
                </c:pt>
                <c:pt idx="314">
                  <c:v>256.60249843752399</c:v>
                </c:pt>
                <c:pt idx="315">
                  <c:v>256.60249843752399</c:v>
                </c:pt>
                <c:pt idx="316">
                  <c:v>256.60249843752399</c:v>
                </c:pt>
                <c:pt idx="317">
                  <c:v>256.60249843752399</c:v>
                </c:pt>
                <c:pt idx="318">
                  <c:v>256.60249843752399</c:v>
                </c:pt>
                <c:pt idx="319">
                  <c:v>256.60249843752399</c:v>
                </c:pt>
                <c:pt idx="320">
                  <c:v>256.60249843752399</c:v>
                </c:pt>
                <c:pt idx="321">
                  <c:v>256.60249843752399</c:v>
                </c:pt>
                <c:pt idx="322">
                  <c:v>256.79037076061871</c:v>
                </c:pt>
                <c:pt idx="323">
                  <c:v>257.06127572185471</c:v>
                </c:pt>
                <c:pt idx="324">
                  <c:v>257.28526473464763</c:v>
                </c:pt>
                <c:pt idx="325">
                  <c:v>257.52867222009672</c:v>
                </c:pt>
                <c:pt idx="326">
                  <c:v>257.86669887775622</c:v>
                </c:pt>
                <c:pt idx="327">
                  <c:v>258.17459629190665</c:v>
                </c:pt>
                <c:pt idx="328">
                  <c:v>258.17459629190665</c:v>
                </c:pt>
                <c:pt idx="329">
                  <c:v>258.17459629190665</c:v>
                </c:pt>
                <c:pt idx="330">
                  <c:v>258.17459629190665</c:v>
                </c:pt>
                <c:pt idx="331">
                  <c:v>258.17459629190665</c:v>
                </c:pt>
                <c:pt idx="332">
                  <c:v>258.28392537914749</c:v>
                </c:pt>
                <c:pt idx="333">
                  <c:v>258.36062659374767</c:v>
                </c:pt>
                <c:pt idx="334">
                  <c:v>258.44222477772752</c:v>
                </c:pt>
                <c:pt idx="335">
                  <c:v>258.52108447822422</c:v>
                </c:pt>
                <c:pt idx="336">
                  <c:v>258.61221859612021</c:v>
                </c:pt>
                <c:pt idx="337">
                  <c:v>258.79250572312742</c:v>
                </c:pt>
                <c:pt idx="338">
                  <c:v>259.1240699001346</c:v>
                </c:pt>
                <c:pt idx="339">
                  <c:v>259.76041859484764</c:v>
                </c:pt>
                <c:pt idx="340">
                  <c:v>260.92396712362188</c:v>
                </c:pt>
                <c:pt idx="341">
                  <c:v>262.62075126446274</c:v>
                </c:pt>
                <c:pt idx="342">
                  <c:v>264.34200463878875</c:v>
                </c:pt>
                <c:pt idx="343">
                  <c:v>265.51093805816481</c:v>
                </c:pt>
                <c:pt idx="344">
                  <c:v>266.22265403281591</c:v>
                </c:pt>
                <c:pt idx="345">
                  <c:v>266.92908843230913</c:v>
                </c:pt>
                <c:pt idx="346">
                  <c:v>267.74398819430536</c:v>
                </c:pt>
                <c:pt idx="347">
                  <c:v>268.51777426199254</c:v>
                </c:pt>
                <c:pt idx="348">
                  <c:v>269.3048115220995</c:v>
                </c:pt>
                <c:pt idx="349">
                  <c:v>270.15844345902923</c:v>
                </c:pt>
                <c:pt idx="350">
                  <c:v>270.93358830051528</c:v>
                </c:pt>
                <c:pt idx="351">
                  <c:v>271.55467550552589</c:v>
                </c:pt>
                <c:pt idx="352">
                  <c:v>272.06175429775868</c:v>
                </c:pt>
                <c:pt idx="353">
                  <c:v>272.53376690149645</c:v>
                </c:pt>
                <c:pt idx="354">
                  <c:v>273.0195814446086</c:v>
                </c:pt>
                <c:pt idx="355">
                  <c:v>273.56889728150344</c:v>
                </c:pt>
                <c:pt idx="356">
                  <c:v>274.18584575957942</c:v>
                </c:pt>
                <c:pt idx="357">
                  <c:v>274.75801425570114</c:v>
                </c:pt>
                <c:pt idx="358">
                  <c:v>275.06904329074791</c:v>
                </c:pt>
                <c:pt idx="359">
                  <c:v>275.06904329074791</c:v>
                </c:pt>
                <c:pt idx="360">
                  <c:v>275.06904329074791</c:v>
                </c:pt>
                <c:pt idx="361">
                  <c:v>275.06904329074791</c:v>
                </c:pt>
                <c:pt idx="362">
                  <c:v>275.06904329074791</c:v>
                </c:pt>
                <c:pt idx="363">
                  <c:v>275.06904329074791</c:v>
                </c:pt>
                <c:pt idx="364">
                  <c:v>275.24238305658031</c:v>
                </c:pt>
                <c:pt idx="365">
                  <c:v>275.57018836711973</c:v>
                </c:pt>
                <c:pt idx="366">
                  <c:v>276.00733198239556</c:v>
                </c:pt>
                <c:pt idx="367">
                  <c:v>276.597584480965</c:v>
                </c:pt>
                <c:pt idx="368">
                  <c:v>277.43630910796321</c:v>
                </c:pt>
                <c:pt idx="369">
                  <c:v>278.44056405708079</c:v>
                </c:pt>
                <c:pt idx="370">
                  <c:v>279.3161092482718</c:v>
                </c:pt>
                <c:pt idx="371">
                  <c:v>279.83263365974523</c:v>
                </c:pt>
                <c:pt idx="372">
                  <c:v>279.83263365974523</c:v>
                </c:pt>
                <c:pt idx="373">
                  <c:v>279.83263365974523</c:v>
                </c:pt>
                <c:pt idx="374">
                  <c:v>279.83263365974523</c:v>
                </c:pt>
                <c:pt idx="375">
                  <c:v>279.83263365974523</c:v>
                </c:pt>
                <c:pt idx="376">
                  <c:v>279.83263365974523</c:v>
                </c:pt>
                <c:pt idx="377">
                  <c:v>279.83263365974523</c:v>
                </c:pt>
                <c:pt idx="378">
                  <c:v>279.83263365974523</c:v>
                </c:pt>
                <c:pt idx="379">
                  <c:v>279.83263365974523</c:v>
                </c:pt>
                <c:pt idx="380">
                  <c:v>279.83263365974523</c:v>
                </c:pt>
                <c:pt idx="381">
                  <c:v>279.83263365974523</c:v>
                </c:pt>
                <c:pt idx="382">
                  <c:v>279.83263365974523</c:v>
                </c:pt>
                <c:pt idx="383">
                  <c:v>279.83263365974523</c:v>
                </c:pt>
                <c:pt idx="384">
                  <c:v>279.83263365974523</c:v>
                </c:pt>
                <c:pt idx="385">
                  <c:v>279.83263365974523</c:v>
                </c:pt>
                <c:pt idx="386">
                  <c:v>279.83263365974523</c:v>
                </c:pt>
                <c:pt idx="387">
                  <c:v>279.83263365974523</c:v>
                </c:pt>
                <c:pt idx="388">
                  <c:v>279.83263365974523</c:v>
                </c:pt>
                <c:pt idx="389">
                  <c:v>279.83263365974523</c:v>
                </c:pt>
                <c:pt idx="390">
                  <c:v>279.83263365974523</c:v>
                </c:pt>
                <c:pt idx="391">
                  <c:v>279.83263365974523</c:v>
                </c:pt>
                <c:pt idx="392">
                  <c:v>279.8426437921255</c:v>
                </c:pt>
                <c:pt idx="393">
                  <c:v>279.92149340976249</c:v>
                </c:pt>
                <c:pt idx="394">
                  <c:v>280.20073636755041</c:v>
                </c:pt>
                <c:pt idx="395">
                  <c:v>280.83833627025876</c:v>
                </c:pt>
                <c:pt idx="396">
                  <c:v>281.95786213143236</c:v>
                </c:pt>
                <c:pt idx="397">
                  <c:v>283.6179418282909</c:v>
                </c:pt>
                <c:pt idx="398">
                  <c:v>285.69037567636906</c:v>
                </c:pt>
                <c:pt idx="399">
                  <c:v>287.67529563377849</c:v>
                </c:pt>
                <c:pt idx="400">
                  <c:v>289.00095339839299</c:v>
                </c:pt>
                <c:pt idx="401">
                  <c:v>289.58020023056866</c:v>
                </c:pt>
                <c:pt idx="402">
                  <c:v>289.61134721144117</c:v>
                </c:pt>
                <c:pt idx="403">
                  <c:v>289.61134721144117</c:v>
                </c:pt>
                <c:pt idx="404">
                  <c:v>289.61134721144117</c:v>
                </c:pt>
                <c:pt idx="405">
                  <c:v>289.61134721144117</c:v>
                </c:pt>
                <c:pt idx="406">
                  <c:v>289.61134721144117</c:v>
                </c:pt>
                <c:pt idx="407">
                  <c:v>289.61134721144117</c:v>
                </c:pt>
                <c:pt idx="408">
                  <c:v>289.61134721144117</c:v>
                </c:pt>
                <c:pt idx="409">
                  <c:v>289.61134721144117</c:v>
                </c:pt>
                <c:pt idx="410">
                  <c:v>289.71270268063944</c:v>
                </c:pt>
                <c:pt idx="411">
                  <c:v>289.95179604351978</c:v>
                </c:pt>
                <c:pt idx="412">
                  <c:v>290.25089835246223</c:v>
                </c:pt>
                <c:pt idx="413">
                  <c:v>290.58907904436495</c:v>
                </c:pt>
                <c:pt idx="414">
                  <c:v>291.01348192462063</c:v>
                </c:pt>
                <c:pt idx="415">
                  <c:v>291.62256416437708</c:v>
                </c:pt>
                <c:pt idx="416">
                  <c:v>292.41704173243551</c:v>
                </c:pt>
                <c:pt idx="417">
                  <c:v>293.1928808411102</c:v>
                </c:pt>
                <c:pt idx="418">
                  <c:v>293.71447489224653</c:v>
                </c:pt>
                <c:pt idx="419">
                  <c:v>293.88937959826291</c:v>
                </c:pt>
                <c:pt idx="420">
                  <c:v>293.88937959826291</c:v>
                </c:pt>
                <c:pt idx="421">
                  <c:v>293.88937959826291</c:v>
                </c:pt>
                <c:pt idx="422">
                  <c:v>294.01266396797934</c:v>
                </c:pt>
                <c:pt idx="423">
                  <c:v>294.36377625098561</c:v>
                </c:pt>
                <c:pt idx="424">
                  <c:v>295.01251941694494</c:v>
                </c:pt>
                <c:pt idx="425">
                  <c:v>296.19080778605462</c:v>
                </c:pt>
                <c:pt idx="426">
                  <c:v>298.24368182418397</c:v>
                </c:pt>
                <c:pt idx="427">
                  <c:v>301.2230191740037</c:v>
                </c:pt>
                <c:pt idx="428">
                  <c:v>304.32856888492125</c:v>
                </c:pt>
                <c:pt idx="429">
                  <c:v>306.45630527401698</c:v>
                </c:pt>
                <c:pt idx="430">
                  <c:v>307.39676388858851</c:v>
                </c:pt>
                <c:pt idx="431">
                  <c:v>307.65619532420504</c:v>
                </c:pt>
                <c:pt idx="432">
                  <c:v>307.73097460390613</c:v>
                </c:pt>
                <c:pt idx="433">
                  <c:v>307.94288973678567</c:v>
                </c:pt>
                <c:pt idx="434">
                  <c:v>308.29446639477328</c:v>
                </c:pt>
                <c:pt idx="435">
                  <c:v>308.4442896536147</c:v>
                </c:pt>
                <c:pt idx="436">
                  <c:v>308.4442896536147</c:v>
                </c:pt>
                <c:pt idx="437">
                  <c:v>308.4442896536147</c:v>
                </c:pt>
                <c:pt idx="438">
                  <c:v>308.4442896536147</c:v>
                </c:pt>
                <c:pt idx="439">
                  <c:v>308.4442896536147</c:v>
                </c:pt>
                <c:pt idx="440">
                  <c:v>308.4442896536147</c:v>
                </c:pt>
                <c:pt idx="441">
                  <c:v>308.4442896536147</c:v>
                </c:pt>
                <c:pt idx="442">
                  <c:v>308.4442896536147</c:v>
                </c:pt>
                <c:pt idx="443">
                  <c:v>308.4442896536147</c:v>
                </c:pt>
                <c:pt idx="444">
                  <c:v>308.4442896536147</c:v>
                </c:pt>
                <c:pt idx="445">
                  <c:v>308.44435229670927</c:v>
                </c:pt>
                <c:pt idx="446">
                  <c:v>308.44435229670927</c:v>
                </c:pt>
                <c:pt idx="447">
                  <c:v>308.44435229670927</c:v>
                </c:pt>
                <c:pt idx="448">
                  <c:v>308.44435229670927</c:v>
                </c:pt>
                <c:pt idx="449">
                  <c:v>308.44435229670927</c:v>
                </c:pt>
                <c:pt idx="450">
                  <c:v>308.44435229670927</c:v>
                </c:pt>
                <c:pt idx="451">
                  <c:v>308.44435229670927</c:v>
                </c:pt>
                <c:pt idx="452">
                  <c:v>308.44435229670927</c:v>
                </c:pt>
                <c:pt idx="453">
                  <c:v>308.44435229670927</c:v>
                </c:pt>
                <c:pt idx="454">
                  <c:v>308.44435229670927</c:v>
                </c:pt>
                <c:pt idx="455">
                  <c:v>308.44435229670927</c:v>
                </c:pt>
                <c:pt idx="456">
                  <c:v>308.44435229670927</c:v>
                </c:pt>
                <c:pt idx="457">
                  <c:v>308.44435229670927</c:v>
                </c:pt>
                <c:pt idx="458">
                  <c:v>308.44435229670927</c:v>
                </c:pt>
                <c:pt idx="459">
                  <c:v>308.44435229670927</c:v>
                </c:pt>
                <c:pt idx="460">
                  <c:v>308.44435229670927</c:v>
                </c:pt>
                <c:pt idx="461">
                  <c:v>308.44435229670927</c:v>
                </c:pt>
                <c:pt idx="462">
                  <c:v>308.44435229670927</c:v>
                </c:pt>
                <c:pt idx="463">
                  <c:v>308.44435229670927</c:v>
                </c:pt>
                <c:pt idx="464">
                  <c:v>308.44435229670927</c:v>
                </c:pt>
                <c:pt idx="465">
                  <c:v>308.44435229670927</c:v>
                </c:pt>
                <c:pt idx="466">
                  <c:v>308.44435229670927</c:v>
                </c:pt>
                <c:pt idx="467">
                  <c:v>308.44435229670927</c:v>
                </c:pt>
                <c:pt idx="468">
                  <c:v>308.44435229670927</c:v>
                </c:pt>
                <c:pt idx="469">
                  <c:v>308.44435229670927</c:v>
                </c:pt>
                <c:pt idx="470">
                  <c:v>308.44435229670927</c:v>
                </c:pt>
                <c:pt idx="471">
                  <c:v>308.44435229670927</c:v>
                </c:pt>
                <c:pt idx="472">
                  <c:v>308.44435229670927</c:v>
                </c:pt>
                <c:pt idx="473">
                  <c:v>308.44435229670927</c:v>
                </c:pt>
                <c:pt idx="474">
                  <c:v>308.44435229670927</c:v>
                </c:pt>
                <c:pt idx="475">
                  <c:v>308.44435229670927</c:v>
                </c:pt>
                <c:pt idx="476">
                  <c:v>308.44435229670927</c:v>
                </c:pt>
                <c:pt idx="477">
                  <c:v>308.44435229670927</c:v>
                </c:pt>
                <c:pt idx="478">
                  <c:v>308.44435229670927</c:v>
                </c:pt>
                <c:pt idx="479">
                  <c:v>308.44435229670927</c:v>
                </c:pt>
                <c:pt idx="480">
                  <c:v>308.44435229670927</c:v>
                </c:pt>
                <c:pt idx="481">
                  <c:v>308.44435229670927</c:v>
                </c:pt>
                <c:pt idx="482">
                  <c:v>308.44435229670927</c:v>
                </c:pt>
                <c:pt idx="483">
                  <c:v>308.44435229670927</c:v>
                </c:pt>
                <c:pt idx="484">
                  <c:v>308.44435229670927</c:v>
                </c:pt>
                <c:pt idx="485">
                  <c:v>308.44435229670927</c:v>
                </c:pt>
                <c:pt idx="486">
                  <c:v>308.44435229670927</c:v>
                </c:pt>
                <c:pt idx="487">
                  <c:v>308.44435229670927</c:v>
                </c:pt>
                <c:pt idx="488">
                  <c:v>308.44435229670927</c:v>
                </c:pt>
                <c:pt idx="489">
                  <c:v>308.44435229670927</c:v>
                </c:pt>
                <c:pt idx="490">
                  <c:v>308.44435229670927</c:v>
                </c:pt>
                <c:pt idx="491">
                  <c:v>308.44435229670927</c:v>
                </c:pt>
                <c:pt idx="492">
                  <c:v>308.44435229670927</c:v>
                </c:pt>
                <c:pt idx="493">
                  <c:v>308.44435229670927</c:v>
                </c:pt>
                <c:pt idx="494">
                  <c:v>308.44435229670927</c:v>
                </c:pt>
                <c:pt idx="495">
                  <c:v>308.44435229670927</c:v>
                </c:pt>
                <c:pt idx="496">
                  <c:v>308.44435229670927</c:v>
                </c:pt>
                <c:pt idx="497">
                  <c:v>308.44435229670927</c:v>
                </c:pt>
                <c:pt idx="498">
                  <c:v>308.44435229670927</c:v>
                </c:pt>
                <c:pt idx="499">
                  <c:v>308.44435229670927</c:v>
                </c:pt>
                <c:pt idx="500">
                  <c:v>308.44435229670927</c:v>
                </c:pt>
                <c:pt idx="501">
                  <c:v>308.44435229670927</c:v>
                </c:pt>
                <c:pt idx="502">
                  <c:v>308.44435229670927</c:v>
                </c:pt>
                <c:pt idx="503">
                  <c:v>308.44435229670927</c:v>
                </c:pt>
                <c:pt idx="504">
                  <c:v>308.44435229670927</c:v>
                </c:pt>
                <c:pt idx="505">
                  <c:v>308.44435229670927</c:v>
                </c:pt>
                <c:pt idx="506">
                  <c:v>308.44435229670927</c:v>
                </c:pt>
                <c:pt idx="507">
                  <c:v>308.44435229670927</c:v>
                </c:pt>
                <c:pt idx="508">
                  <c:v>308.44435229670927</c:v>
                </c:pt>
                <c:pt idx="509">
                  <c:v>308.44435229670927</c:v>
                </c:pt>
                <c:pt idx="510">
                  <c:v>308.44435229670927</c:v>
                </c:pt>
                <c:pt idx="511">
                  <c:v>308.44435229670927</c:v>
                </c:pt>
                <c:pt idx="512">
                  <c:v>308.45552164020069</c:v>
                </c:pt>
                <c:pt idx="513">
                  <c:v>308.57473508678243</c:v>
                </c:pt>
                <c:pt idx="514">
                  <c:v>309.09096817907653</c:v>
                </c:pt>
                <c:pt idx="515">
                  <c:v>310.29297895814676</c:v>
                </c:pt>
                <c:pt idx="516">
                  <c:v>312.07619406612082</c:v>
                </c:pt>
                <c:pt idx="517">
                  <c:v>313.85133658205132</c:v>
                </c:pt>
                <c:pt idx="518">
                  <c:v>315.00969157000634</c:v>
                </c:pt>
                <c:pt idx="519">
                  <c:v>315.50103591693727</c:v>
                </c:pt>
                <c:pt idx="520">
                  <c:v>315.61059353427964</c:v>
                </c:pt>
                <c:pt idx="521">
                  <c:v>315.61059353427964</c:v>
                </c:pt>
                <c:pt idx="522">
                  <c:v>315.61059353427964</c:v>
                </c:pt>
                <c:pt idx="523">
                  <c:v>315.61059353427964</c:v>
                </c:pt>
                <c:pt idx="524">
                  <c:v>315.61059353427964</c:v>
                </c:pt>
                <c:pt idx="525">
                  <c:v>315.61059353427964</c:v>
                </c:pt>
                <c:pt idx="526">
                  <c:v>315.61059353427964</c:v>
                </c:pt>
                <c:pt idx="527">
                  <c:v>315.61059353427964</c:v>
                </c:pt>
                <c:pt idx="528">
                  <c:v>315.61059353427964</c:v>
                </c:pt>
                <c:pt idx="529">
                  <c:v>315.61059353427964</c:v>
                </c:pt>
                <c:pt idx="530">
                  <c:v>315.61059353427964</c:v>
                </c:pt>
                <c:pt idx="531">
                  <c:v>315.61059353427964</c:v>
                </c:pt>
                <c:pt idx="532">
                  <c:v>315.61059353427964</c:v>
                </c:pt>
                <c:pt idx="533">
                  <c:v>315.61355420515196</c:v>
                </c:pt>
                <c:pt idx="534">
                  <c:v>315.64680206444928</c:v>
                </c:pt>
                <c:pt idx="535">
                  <c:v>315.77646420374765</c:v>
                </c:pt>
                <c:pt idx="536">
                  <c:v>316.06765446460815</c:v>
                </c:pt>
                <c:pt idx="537">
                  <c:v>316.69574789365589</c:v>
                </c:pt>
                <c:pt idx="538">
                  <c:v>318.03756311737573</c:v>
                </c:pt>
                <c:pt idx="539">
                  <c:v>320.20576526741553</c:v>
                </c:pt>
                <c:pt idx="540">
                  <c:v>322.43990982615793</c:v>
                </c:pt>
                <c:pt idx="541">
                  <c:v>323.83471139409596</c:v>
                </c:pt>
                <c:pt idx="542">
                  <c:v>324.45415012547079</c:v>
                </c:pt>
                <c:pt idx="543">
                  <c:v>324.74567166027754</c:v>
                </c:pt>
                <c:pt idx="544">
                  <c:v>324.78153264166201</c:v>
                </c:pt>
                <c:pt idx="545">
                  <c:v>324.78153264166201</c:v>
                </c:pt>
                <c:pt idx="546">
                  <c:v>324.78153264166201</c:v>
                </c:pt>
                <c:pt idx="547">
                  <c:v>324.78153264166201</c:v>
                </c:pt>
                <c:pt idx="548">
                  <c:v>324.78153264166201</c:v>
                </c:pt>
                <c:pt idx="549">
                  <c:v>324.78153264166201</c:v>
                </c:pt>
                <c:pt idx="550">
                  <c:v>324.78153264166201</c:v>
                </c:pt>
                <c:pt idx="551">
                  <c:v>324.79619168015768</c:v>
                </c:pt>
                <c:pt idx="552">
                  <c:v>324.86055295872524</c:v>
                </c:pt>
                <c:pt idx="553">
                  <c:v>324.93005573459789</c:v>
                </c:pt>
                <c:pt idx="554">
                  <c:v>325.02708848548326</c:v>
                </c:pt>
                <c:pt idx="555">
                  <c:v>325.18292402021615</c:v>
                </c:pt>
                <c:pt idx="556">
                  <c:v>325.39839893974272</c:v>
                </c:pt>
                <c:pt idx="557">
                  <c:v>325.6848196061423</c:v>
                </c:pt>
                <c:pt idx="558">
                  <c:v>326.05836394804368</c:v>
                </c:pt>
                <c:pt idx="559">
                  <c:v>326.61580605480356</c:v>
                </c:pt>
                <c:pt idx="560">
                  <c:v>327.34162907746838</c:v>
                </c:pt>
                <c:pt idx="561">
                  <c:v>327.91351040753864</c:v>
                </c:pt>
                <c:pt idx="562">
                  <c:v>328.25115116200567</c:v>
                </c:pt>
                <c:pt idx="563">
                  <c:v>328.3818727331394</c:v>
                </c:pt>
                <c:pt idx="564">
                  <c:v>328.3818727331394</c:v>
                </c:pt>
                <c:pt idx="565">
                  <c:v>328.3818727331394</c:v>
                </c:pt>
                <c:pt idx="566">
                  <c:v>328.3818727331394</c:v>
                </c:pt>
                <c:pt idx="567">
                  <c:v>328.3818727331394</c:v>
                </c:pt>
                <c:pt idx="568">
                  <c:v>328.3818727331394</c:v>
                </c:pt>
                <c:pt idx="569">
                  <c:v>328.3818727331394</c:v>
                </c:pt>
                <c:pt idx="570">
                  <c:v>328.3818727331394</c:v>
                </c:pt>
                <c:pt idx="571">
                  <c:v>328.3818727331394</c:v>
                </c:pt>
                <c:pt idx="572">
                  <c:v>328.3818727331394</c:v>
                </c:pt>
                <c:pt idx="573">
                  <c:v>328.3818727331394</c:v>
                </c:pt>
                <c:pt idx="574">
                  <c:v>328.3818727331394</c:v>
                </c:pt>
                <c:pt idx="575">
                  <c:v>328.3818727331394</c:v>
                </c:pt>
                <c:pt idx="576">
                  <c:v>328.3818727331394</c:v>
                </c:pt>
                <c:pt idx="577">
                  <c:v>328.3818727331394</c:v>
                </c:pt>
                <c:pt idx="578">
                  <c:v>328.3818727331394</c:v>
                </c:pt>
                <c:pt idx="579">
                  <c:v>328.3818727331394</c:v>
                </c:pt>
                <c:pt idx="580">
                  <c:v>328.3818727331394</c:v>
                </c:pt>
                <c:pt idx="581">
                  <c:v>328.3818727331394</c:v>
                </c:pt>
                <c:pt idx="582">
                  <c:v>328.3818727331394</c:v>
                </c:pt>
                <c:pt idx="583">
                  <c:v>328.3818727331394</c:v>
                </c:pt>
                <c:pt idx="584">
                  <c:v>328.3818727331394</c:v>
                </c:pt>
                <c:pt idx="585">
                  <c:v>328.3818727331394</c:v>
                </c:pt>
                <c:pt idx="586">
                  <c:v>328.3818727331394</c:v>
                </c:pt>
                <c:pt idx="587">
                  <c:v>328.3818727331394</c:v>
                </c:pt>
                <c:pt idx="588">
                  <c:v>328.3818727331394</c:v>
                </c:pt>
                <c:pt idx="589">
                  <c:v>328.3818727331394</c:v>
                </c:pt>
                <c:pt idx="590">
                  <c:v>328.3818727331394</c:v>
                </c:pt>
                <c:pt idx="591">
                  <c:v>328.3818727331394</c:v>
                </c:pt>
                <c:pt idx="592">
                  <c:v>328.3818727331394</c:v>
                </c:pt>
                <c:pt idx="593">
                  <c:v>328.3818727331394</c:v>
                </c:pt>
                <c:pt idx="594">
                  <c:v>328.3818727331394</c:v>
                </c:pt>
                <c:pt idx="595">
                  <c:v>328.3818727331394</c:v>
                </c:pt>
                <c:pt idx="596">
                  <c:v>328.3818727331394</c:v>
                </c:pt>
                <c:pt idx="597">
                  <c:v>328.3818727331394</c:v>
                </c:pt>
                <c:pt idx="598">
                  <c:v>328.3818727331394</c:v>
                </c:pt>
                <c:pt idx="599">
                  <c:v>328.3818727331394</c:v>
                </c:pt>
                <c:pt idx="600">
                  <c:v>328.3818727331394</c:v>
                </c:pt>
                <c:pt idx="601">
                  <c:v>328.40189464218162</c:v>
                </c:pt>
                <c:pt idx="602">
                  <c:v>328.48467017814721</c:v>
                </c:pt>
                <c:pt idx="603">
                  <c:v>328.78008413093511</c:v>
                </c:pt>
                <c:pt idx="604">
                  <c:v>329.58160795966438</c:v>
                </c:pt>
                <c:pt idx="605">
                  <c:v>331.14884314627045</c:v>
                </c:pt>
                <c:pt idx="606">
                  <c:v>333.61643277851357</c:v>
                </c:pt>
                <c:pt idx="607">
                  <c:v>336.9035810866369</c:v>
                </c:pt>
                <c:pt idx="608">
                  <c:v>340.66713005419246</c:v>
                </c:pt>
                <c:pt idx="609">
                  <c:v>344.65238764529681</c:v>
                </c:pt>
                <c:pt idx="610">
                  <c:v>348.94617237510738</c:v>
                </c:pt>
                <c:pt idx="611">
                  <c:v>353.59983919391681</c:v>
                </c:pt>
                <c:pt idx="612">
                  <c:v>358.03477964150193</c:v>
                </c:pt>
                <c:pt idx="613">
                  <c:v>361.34017500877013</c:v>
                </c:pt>
                <c:pt idx="614">
                  <c:v>363.30202441548801</c:v>
                </c:pt>
                <c:pt idx="615">
                  <c:v>364.54030846936462</c:v>
                </c:pt>
                <c:pt idx="616">
                  <c:v>365.63097491214455</c:v>
                </c:pt>
                <c:pt idx="617">
                  <c:v>366.6313849726867</c:v>
                </c:pt>
                <c:pt idx="618">
                  <c:v>367.36965295120899</c:v>
                </c:pt>
                <c:pt idx="619">
                  <c:v>367.73065391953122</c:v>
                </c:pt>
                <c:pt idx="620">
                  <c:v>367.82309094181693</c:v>
                </c:pt>
                <c:pt idx="621">
                  <c:v>367.99710288805858</c:v>
                </c:pt>
                <c:pt idx="622">
                  <c:v>368.54350442840678</c:v>
                </c:pt>
                <c:pt idx="623">
                  <c:v>369.49338814376318</c:v>
                </c:pt>
                <c:pt idx="624">
                  <c:v>370.80610266777876</c:v>
                </c:pt>
                <c:pt idx="625">
                  <c:v>372.42361522580859</c:v>
                </c:pt>
                <c:pt idx="626">
                  <c:v>374.09865204788719</c:v>
                </c:pt>
                <c:pt idx="627">
                  <c:v>375.55933712451247</c:v>
                </c:pt>
                <c:pt idx="628">
                  <c:v>376.78813282604239</c:v>
                </c:pt>
                <c:pt idx="629">
                  <c:v>377.96360481646121</c:v>
                </c:pt>
                <c:pt idx="630">
                  <c:v>379.32829506733344</c:v>
                </c:pt>
                <c:pt idx="631">
                  <c:v>381.11478937421629</c:v>
                </c:pt>
                <c:pt idx="632">
                  <c:v>383.35818946509221</c:v>
                </c:pt>
                <c:pt idx="633">
                  <c:v>385.95575112495396</c:v>
                </c:pt>
                <c:pt idx="634">
                  <c:v>388.79370982411177</c:v>
                </c:pt>
                <c:pt idx="635">
                  <c:v>391.64867495241657</c:v>
                </c:pt>
                <c:pt idx="636">
                  <c:v>394.2014001309746</c:v>
                </c:pt>
                <c:pt idx="637">
                  <c:v>396.22530100630883</c:v>
                </c:pt>
                <c:pt idx="638">
                  <c:v>397.80213488190032</c:v>
                </c:pt>
                <c:pt idx="639">
                  <c:v>399.16148014684836</c:v>
                </c:pt>
                <c:pt idx="640">
                  <c:v>400.4520432369564</c:v>
                </c:pt>
                <c:pt idx="641">
                  <c:v>401.94869394300616</c:v>
                </c:pt>
                <c:pt idx="642">
                  <c:v>404.07069165629366</c:v>
                </c:pt>
                <c:pt idx="643">
                  <c:v>406.77695222487944</c:v>
                </c:pt>
                <c:pt idx="644">
                  <c:v>409.40091921190475</c:v>
                </c:pt>
                <c:pt idx="645">
                  <c:v>411.62234552006288</c:v>
                </c:pt>
                <c:pt idx="646">
                  <c:v>413.73874150042292</c:v>
                </c:pt>
                <c:pt idx="647">
                  <c:v>415.91373556226677</c:v>
                </c:pt>
                <c:pt idx="648">
                  <c:v>418.0496684724173</c:v>
                </c:pt>
                <c:pt idx="649">
                  <c:v>419.97487764680869</c:v>
                </c:pt>
                <c:pt idx="650">
                  <c:v>421.40951365650176</c:v>
                </c:pt>
                <c:pt idx="651">
                  <c:v>421.94133800215195</c:v>
                </c:pt>
                <c:pt idx="652">
                  <c:v>421.94133800215195</c:v>
                </c:pt>
                <c:pt idx="653">
                  <c:v>421.94133800215195</c:v>
                </c:pt>
                <c:pt idx="654">
                  <c:v>421.94133800215195</c:v>
                </c:pt>
                <c:pt idx="655">
                  <c:v>421.94133800215195</c:v>
                </c:pt>
                <c:pt idx="656">
                  <c:v>421.94133800215195</c:v>
                </c:pt>
                <c:pt idx="657">
                  <c:v>421.94133800215195</c:v>
                </c:pt>
                <c:pt idx="658">
                  <c:v>421.94133800215195</c:v>
                </c:pt>
                <c:pt idx="659">
                  <c:v>421.94133800215195</c:v>
                </c:pt>
                <c:pt idx="660">
                  <c:v>421.94133800215195</c:v>
                </c:pt>
                <c:pt idx="661">
                  <c:v>421.94133800215195</c:v>
                </c:pt>
                <c:pt idx="662">
                  <c:v>421.94133800215195</c:v>
                </c:pt>
                <c:pt idx="663">
                  <c:v>421.94133800215195</c:v>
                </c:pt>
                <c:pt idx="664">
                  <c:v>421.94133800215195</c:v>
                </c:pt>
                <c:pt idx="665">
                  <c:v>421.94133800215195</c:v>
                </c:pt>
                <c:pt idx="666">
                  <c:v>422.24485419952123</c:v>
                </c:pt>
                <c:pt idx="667">
                  <c:v>423.13546650601427</c:v>
                </c:pt>
                <c:pt idx="668">
                  <c:v>424.95609545517607</c:v>
                </c:pt>
                <c:pt idx="669">
                  <c:v>427.55306203217481</c:v>
                </c:pt>
                <c:pt idx="670">
                  <c:v>430.66874771126658</c:v>
                </c:pt>
                <c:pt idx="671">
                  <c:v>433.80058525742231</c:v>
                </c:pt>
                <c:pt idx="672">
                  <c:v>436.37766837094819</c:v>
                </c:pt>
                <c:pt idx="673">
                  <c:v>438.73838052957376</c:v>
                </c:pt>
                <c:pt idx="674">
                  <c:v>441.25735247979406</c:v>
                </c:pt>
                <c:pt idx="675">
                  <c:v>443.54434610282448</c:v>
                </c:pt>
                <c:pt idx="676">
                  <c:v>445.10837296261485</c:v>
                </c:pt>
                <c:pt idx="677">
                  <c:v>445.84325213294994</c:v>
                </c:pt>
                <c:pt idx="678">
                  <c:v>445.84325213294994</c:v>
                </c:pt>
                <c:pt idx="679">
                  <c:v>445.84325213294994</c:v>
                </c:pt>
                <c:pt idx="680">
                  <c:v>445.84325213294994</c:v>
                </c:pt>
                <c:pt idx="681">
                  <c:v>445.84325213294994</c:v>
                </c:pt>
                <c:pt idx="682">
                  <c:v>445.84325213294994</c:v>
                </c:pt>
                <c:pt idx="683">
                  <c:v>445.84325213294994</c:v>
                </c:pt>
                <c:pt idx="684">
                  <c:v>445.84325213294994</c:v>
                </c:pt>
                <c:pt idx="685">
                  <c:v>446.19141825724847</c:v>
                </c:pt>
                <c:pt idx="686">
                  <c:v>447.42308440494133</c:v>
                </c:pt>
                <c:pt idx="687">
                  <c:v>449.08342863681463</c:v>
                </c:pt>
                <c:pt idx="688">
                  <c:v>450.85502808007027</c:v>
                </c:pt>
                <c:pt idx="689">
                  <c:v>452.76928936525991</c:v>
                </c:pt>
                <c:pt idx="690">
                  <c:v>454.50450027859489</c:v>
                </c:pt>
                <c:pt idx="691">
                  <c:v>455.69279839712715</c:v>
                </c:pt>
                <c:pt idx="692">
                  <c:v>456.61551468384812</c:v>
                </c:pt>
                <c:pt idx="693">
                  <c:v>457.70273711673855</c:v>
                </c:pt>
                <c:pt idx="694">
                  <c:v>458.91633914276042</c:v>
                </c:pt>
                <c:pt idx="695">
                  <c:v>459.79802377882646</c:v>
                </c:pt>
                <c:pt idx="696">
                  <c:v>459.79802377882646</c:v>
                </c:pt>
                <c:pt idx="697">
                  <c:v>459.79802377882646</c:v>
                </c:pt>
                <c:pt idx="698">
                  <c:v>459.79802377882646</c:v>
                </c:pt>
                <c:pt idx="699">
                  <c:v>459.79802377882646</c:v>
                </c:pt>
                <c:pt idx="700">
                  <c:v>459.79802377882646</c:v>
                </c:pt>
                <c:pt idx="701">
                  <c:v>459.84071680987</c:v>
                </c:pt>
                <c:pt idx="702">
                  <c:v>460.09045069932057</c:v>
                </c:pt>
                <c:pt idx="703">
                  <c:v>460.42415872942831</c:v>
                </c:pt>
                <c:pt idx="704">
                  <c:v>460.64788540336491</c:v>
                </c:pt>
                <c:pt idx="705">
                  <c:v>460.64788540336491</c:v>
                </c:pt>
                <c:pt idx="706">
                  <c:v>460.64788540336491</c:v>
                </c:pt>
                <c:pt idx="707">
                  <c:v>460.64788540336491</c:v>
                </c:pt>
                <c:pt idx="708">
                  <c:v>460.64788540336491</c:v>
                </c:pt>
                <c:pt idx="709">
                  <c:v>460.64873555534223</c:v>
                </c:pt>
                <c:pt idx="710">
                  <c:v>461.27334750060538</c:v>
                </c:pt>
                <c:pt idx="711">
                  <c:v>462.70032623962288</c:v>
                </c:pt>
                <c:pt idx="712">
                  <c:v>464.38946117918397</c:v>
                </c:pt>
                <c:pt idx="713">
                  <c:v>465.35687915389343</c:v>
                </c:pt>
                <c:pt idx="714">
                  <c:v>465.35687915389343</c:v>
                </c:pt>
                <c:pt idx="715">
                  <c:v>465.35687915389343</c:v>
                </c:pt>
                <c:pt idx="716">
                  <c:v>465.35687915389343</c:v>
                </c:pt>
                <c:pt idx="717">
                  <c:v>465.35687915389343</c:v>
                </c:pt>
                <c:pt idx="718">
                  <c:v>465.49021060382609</c:v>
                </c:pt>
                <c:pt idx="719">
                  <c:v>466.06596323345155</c:v>
                </c:pt>
                <c:pt idx="720">
                  <c:v>467.11879963062347</c:v>
                </c:pt>
                <c:pt idx="721">
                  <c:v>468.41571411748077</c:v>
                </c:pt>
                <c:pt idx="722">
                  <c:v>469.72645686667801</c:v>
                </c:pt>
                <c:pt idx="723">
                  <c:v>471.02983676605152</c:v>
                </c:pt>
                <c:pt idx="724">
                  <c:v>472.46377881030293</c:v>
                </c:pt>
                <c:pt idx="725">
                  <c:v>474.41242274645708</c:v>
                </c:pt>
                <c:pt idx="726">
                  <c:v>477.28641168696851</c:v>
                </c:pt>
                <c:pt idx="727">
                  <c:v>480.95970584755997</c:v>
                </c:pt>
                <c:pt idx="728">
                  <c:v>484.51681953459115</c:v>
                </c:pt>
                <c:pt idx="729">
                  <c:v>487.45829763572027</c:v>
                </c:pt>
                <c:pt idx="730">
                  <c:v>489.69582574637059</c:v>
                </c:pt>
                <c:pt idx="731">
                  <c:v>491.17727591968304</c:v>
                </c:pt>
                <c:pt idx="732">
                  <c:v>492.3295953067111</c:v>
                </c:pt>
                <c:pt idx="733">
                  <c:v>493.48845354275466</c:v>
                </c:pt>
                <c:pt idx="734">
                  <c:v>494.70498221576304</c:v>
                </c:pt>
                <c:pt idx="735">
                  <c:v>496.00676763941891</c:v>
                </c:pt>
                <c:pt idx="736">
                  <c:v>497.4493945447893</c:v>
                </c:pt>
                <c:pt idx="737">
                  <c:v>498.96685925958889</c:v>
                </c:pt>
                <c:pt idx="738">
                  <c:v>500.35481493269197</c:v>
                </c:pt>
                <c:pt idx="739">
                  <c:v>501.8553090425948</c:v>
                </c:pt>
                <c:pt idx="740">
                  <c:v>503.88493320726434</c:v>
                </c:pt>
                <c:pt idx="741">
                  <c:v>506.14228111263867</c:v>
                </c:pt>
                <c:pt idx="742">
                  <c:v>508.08360027062002</c:v>
                </c:pt>
                <c:pt idx="743">
                  <c:v>509.58882611093668</c:v>
                </c:pt>
                <c:pt idx="744">
                  <c:v>510.87982140692037</c:v>
                </c:pt>
                <c:pt idx="745">
                  <c:v>512.1457187278296</c:v>
                </c:pt>
                <c:pt idx="746">
                  <c:v>513.52406470711378</c:v>
                </c:pt>
                <c:pt idx="747">
                  <c:v>515.19172237585201</c:v>
                </c:pt>
                <c:pt idx="748">
                  <c:v>517.16959351982655</c:v>
                </c:pt>
                <c:pt idx="749">
                  <c:v>519.22078485683812</c:v>
                </c:pt>
                <c:pt idx="750">
                  <c:v>520.99342474472769</c:v>
                </c:pt>
                <c:pt idx="751">
                  <c:v>522.40322165128225</c:v>
                </c:pt>
                <c:pt idx="752">
                  <c:v>523.55111647010665</c:v>
                </c:pt>
                <c:pt idx="753">
                  <c:v>524.37298284148847</c:v>
                </c:pt>
                <c:pt idx="754">
                  <c:v>524.83255042244514</c:v>
                </c:pt>
                <c:pt idx="755">
                  <c:v>524.9884588413754</c:v>
                </c:pt>
                <c:pt idx="756">
                  <c:v>524.9884588413754</c:v>
                </c:pt>
                <c:pt idx="757">
                  <c:v>524.9884588413754</c:v>
                </c:pt>
                <c:pt idx="758">
                  <c:v>524.9884588413754</c:v>
                </c:pt>
                <c:pt idx="759">
                  <c:v>524.9884588413754</c:v>
                </c:pt>
                <c:pt idx="760">
                  <c:v>524.9884588413754</c:v>
                </c:pt>
                <c:pt idx="761">
                  <c:v>524.9884588413754</c:v>
                </c:pt>
                <c:pt idx="762">
                  <c:v>524.9884588413754</c:v>
                </c:pt>
                <c:pt idx="763">
                  <c:v>524.9884588413754</c:v>
                </c:pt>
                <c:pt idx="764">
                  <c:v>524.9884588413754</c:v>
                </c:pt>
                <c:pt idx="765">
                  <c:v>525.38390445557491</c:v>
                </c:pt>
                <c:pt idx="766">
                  <c:v>526.50450501509863</c:v>
                </c:pt>
                <c:pt idx="767">
                  <c:v>528.09697820658039</c:v>
                </c:pt>
                <c:pt idx="768">
                  <c:v>530.01500295513779</c:v>
                </c:pt>
                <c:pt idx="769">
                  <c:v>532.43955411192508</c:v>
                </c:pt>
                <c:pt idx="770">
                  <c:v>535.80805053873189</c:v>
                </c:pt>
                <c:pt idx="771">
                  <c:v>540.17489556830503</c:v>
                </c:pt>
                <c:pt idx="772">
                  <c:v>545.13346699800536</c:v>
                </c:pt>
                <c:pt idx="773">
                  <c:v>550.21613718510753</c:v>
                </c:pt>
                <c:pt idx="774">
                  <c:v>555.08853566297091</c:v>
                </c:pt>
                <c:pt idx="775">
                  <c:v>560.09398110637687</c:v>
                </c:pt>
                <c:pt idx="776">
                  <c:v>565.19466280054485</c:v>
                </c:pt>
                <c:pt idx="777">
                  <c:v>569.79799224558985</c:v>
                </c:pt>
                <c:pt idx="778">
                  <c:v>574.0009153912705</c:v>
                </c:pt>
                <c:pt idx="779">
                  <c:v>578.04344335475628</c:v>
                </c:pt>
                <c:pt idx="780">
                  <c:v>581.81551092567474</c:v>
                </c:pt>
                <c:pt idx="781">
                  <c:v>585.23390956756145</c:v>
                </c:pt>
                <c:pt idx="782">
                  <c:v>588.33083447412855</c:v>
                </c:pt>
                <c:pt idx="783">
                  <c:v>591.149828506939</c:v>
                </c:pt>
                <c:pt idx="784">
                  <c:v>593.81736736500898</c:v>
                </c:pt>
                <c:pt idx="785">
                  <c:v>596.62358231175904</c:v>
                </c:pt>
                <c:pt idx="786">
                  <c:v>599.66016912168016</c:v>
                </c:pt>
                <c:pt idx="787">
                  <c:v>602.557810743289</c:v>
                </c:pt>
                <c:pt idx="788">
                  <c:v>605.06467678885838</c:v>
                </c:pt>
                <c:pt idx="789">
                  <c:v>607.38623443721042</c:v>
                </c:pt>
                <c:pt idx="790">
                  <c:v>609.8251622991836</c:v>
                </c:pt>
                <c:pt idx="791">
                  <c:v>612.46914867054852</c:v>
                </c:pt>
                <c:pt idx="792">
                  <c:v>614.94499924122135</c:v>
                </c:pt>
                <c:pt idx="793">
                  <c:v>616.2381966996096</c:v>
                </c:pt>
                <c:pt idx="794">
                  <c:v>616.2381966996096</c:v>
                </c:pt>
                <c:pt idx="795">
                  <c:v>616.2381966996096</c:v>
                </c:pt>
                <c:pt idx="796">
                  <c:v>616.2381966996096</c:v>
                </c:pt>
                <c:pt idx="797">
                  <c:v>616.2381966996096</c:v>
                </c:pt>
                <c:pt idx="798">
                  <c:v>616.2381966996096</c:v>
                </c:pt>
                <c:pt idx="799">
                  <c:v>616.2381966996096</c:v>
                </c:pt>
                <c:pt idx="800">
                  <c:v>616.2381966996096</c:v>
                </c:pt>
                <c:pt idx="801">
                  <c:v>617.12484191757005</c:v>
                </c:pt>
                <c:pt idx="802">
                  <c:v>619.09461005575758</c:v>
                </c:pt>
                <c:pt idx="803">
                  <c:v>622.59709393968797</c:v>
                </c:pt>
                <c:pt idx="804">
                  <c:v>627.28389736722477</c:v>
                </c:pt>
                <c:pt idx="805">
                  <c:v>631.77400565467121</c:v>
                </c:pt>
                <c:pt idx="806">
                  <c:v>634.97935058574888</c:v>
                </c:pt>
                <c:pt idx="807">
                  <c:v>636.88344676261147</c:v>
                </c:pt>
                <c:pt idx="808">
                  <c:v>637.77631250611023</c:v>
                </c:pt>
                <c:pt idx="809">
                  <c:v>637.85431831282619</c:v>
                </c:pt>
                <c:pt idx="810">
                  <c:v>637.85431831282619</c:v>
                </c:pt>
                <c:pt idx="811">
                  <c:v>637.85431831282619</c:v>
                </c:pt>
                <c:pt idx="812">
                  <c:v>637.85431831282619</c:v>
                </c:pt>
                <c:pt idx="813">
                  <c:v>637.85431831282619</c:v>
                </c:pt>
                <c:pt idx="814">
                  <c:v>637.85431831282619</c:v>
                </c:pt>
                <c:pt idx="815">
                  <c:v>637.85431831282619</c:v>
                </c:pt>
                <c:pt idx="816">
                  <c:v>637.85431831282619</c:v>
                </c:pt>
                <c:pt idx="817">
                  <c:v>637.85431831282619</c:v>
                </c:pt>
                <c:pt idx="818">
                  <c:v>637.85431831282619</c:v>
                </c:pt>
                <c:pt idx="819">
                  <c:v>637.85431831282619</c:v>
                </c:pt>
                <c:pt idx="820">
                  <c:v>638.61160298820994</c:v>
                </c:pt>
                <c:pt idx="821">
                  <c:v>640.25757576157321</c:v>
                </c:pt>
                <c:pt idx="822">
                  <c:v>642.45284584309638</c:v>
                </c:pt>
                <c:pt idx="823">
                  <c:v>644.852072806465</c:v>
                </c:pt>
                <c:pt idx="824">
                  <c:v>647.30512480871425</c:v>
                </c:pt>
                <c:pt idx="825">
                  <c:v>649.68157637382092</c:v>
                </c:pt>
                <c:pt idx="826">
                  <c:v>652.04618931693176</c:v>
                </c:pt>
                <c:pt idx="827">
                  <c:v>654.47081253203226</c:v>
                </c:pt>
                <c:pt idx="828">
                  <c:v>657.09489960832093</c:v>
                </c:pt>
                <c:pt idx="829">
                  <c:v>660.20299756097279</c:v>
                </c:pt>
                <c:pt idx="830">
                  <c:v>663.68894729054432</c:v>
                </c:pt>
                <c:pt idx="831">
                  <c:v>667.04452838112559</c:v>
                </c:pt>
                <c:pt idx="832">
                  <c:v>669.75600013117105</c:v>
                </c:pt>
                <c:pt idx="833">
                  <c:v>671.79673374926676</c:v>
                </c:pt>
                <c:pt idx="834">
                  <c:v>673.64579434035011</c:v>
                </c:pt>
                <c:pt idx="835">
                  <c:v>675.55563272382824</c:v>
                </c:pt>
                <c:pt idx="836">
                  <c:v>677.44093770571794</c:v>
                </c:pt>
                <c:pt idx="837">
                  <c:v>679.35369530180594</c:v>
                </c:pt>
                <c:pt idx="838">
                  <c:v>681.50567918585978</c:v>
                </c:pt>
                <c:pt idx="839">
                  <c:v>683.85791238195452</c:v>
                </c:pt>
                <c:pt idx="840">
                  <c:v>686.23524113139797</c:v>
                </c:pt>
                <c:pt idx="841">
                  <c:v>688.78907029608081</c:v>
                </c:pt>
                <c:pt idx="842">
                  <c:v>691.6979352988476</c:v>
                </c:pt>
                <c:pt idx="843">
                  <c:v>694.70034985036523</c:v>
                </c:pt>
                <c:pt idx="844">
                  <c:v>697.36108396164263</c:v>
                </c:pt>
                <c:pt idx="845">
                  <c:v>699.57227047518825</c:v>
                </c:pt>
                <c:pt idx="846">
                  <c:v>701.56989729490238</c:v>
                </c:pt>
                <c:pt idx="847">
                  <c:v>703.64667707019146</c:v>
                </c:pt>
                <c:pt idx="848">
                  <c:v>706.11359179748308</c:v>
                </c:pt>
                <c:pt idx="849">
                  <c:v>709.20988560169133</c:v>
                </c:pt>
                <c:pt idx="850">
                  <c:v>712.71415846848868</c:v>
                </c:pt>
                <c:pt idx="851">
                  <c:v>716.04398530767799</c:v>
                </c:pt>
                <c:pt idx="852">
                  <c:v>719.0185173929691</c:v>
                </c:pt>
                <c:pt idx="853">
                  <c:v>721.89920482492209</c:v>
                </c:pt>
                <c:pt idx="854">
                  <c:v>724.7553760282957</c:v>
                </c:pt>
                <c:pt idx="855">
                  <c:v>727.39546696003947</c:v>
                </c:pt>
                <c:pt idx="856">
                  <c:v>729.76151858602657</c:v>
                </c:pt>
                <c:pt idx="857">
                  <c:v>732.35583656968231</c:v>
                </c:pt>
                <c:pt idx="858">
                  <c:v>735.77472655714735</c:v>
                </c:pt>
                <c:pt idx="859">
                  <c:v>739.74722096578159</c:v>
                </c:pt>
                <c:pt idx="860">
                  <c:v>743.56260790356794</c:v>
                </c:pt>
                <c:pt idx="861">
                  <c:v>747.34136431146794</c:v>
                </c:pt>
                <c:pt idx="862">
                  <c:v>752.05225058655719</c:v>
                </c:pt>
                <c:pt idx="863">
                  <c:v>757.56994414195367</c:v>
                </c:pt>
                <c:pt idx="864">
                  <c:v>762.46665570468087</c:v>
                </c:pt>
                <c:pt idx="865">
                  <c:v>766.45639368998923</c:v>
                </c:pt>
                <c:pt idx="866">
                  <c:v>770.54654305515112</c:v>
                </c:pt>
                <c:pt idx="867">
                  <c:v>775.37518166722975</c:v>
                </c:pt>
                <c:pt idx="868">
                  <c:v>780.434882789938</c:v>
                </c:pt>
                <c:pt idx="869">
                  <c:v>784.68325158307618</c:v>
                </c:pt>
                <c:pt idx="870">
                  <c:v>787.89630461306876</c:v>
                </c:pt>
                <c:pt idx="871">
                  <c:v>790.55971170673934</c:v>
                </c:pt>
                <c:pt idx="872">
                  <c:v>793.0168137904102</c:v>
                </c:pt>
                <c:pt idx="873">
                  <c:v>795.3095443662022</c:v>
                </c:pt>
                <c:pt idx="874">
                  <c:v>797.25828886925217</c:v>
                </c:pt>
                <c:pt idx="875">
                  <c:v>798.67781448354378</c:v>
                </c:pt>
                <c:pt idx="876">
                  <c:v>799.5604770877128</c:v>
                </c:pt>
                <c:pt idx="877">
                  <c:v>800.28158718355542</c:v>
                </c:pt>
                <c:pt idx="878">
                  <c:v>801.47231242226678</c:v>
                </c:pt>
                <c:pt idx="879">
                  <c:v>803.39836166830651</c:v>
                </c:pt>
                <c:pt idx="880">
                  <c:v>805.43303785748276</c:v>
                </c:pt>
                <c:pt idx="881">
                  <c:v>806.79053022131939</c:v>
                </c:pt>
                <c:pt idx="882">
                  <c:v>808.0812869112915</c:v>
                </c:pt>
                <c:pt idx="883">
                  <c:v>810.13318919718313</c:v>
                </c:pt>
                <c:pt idx="884">
                  <c:v>812.61863643863035</c:v>
                </c:pt>
                <c:pt idx="885">
                  <c:v>815.26579877142512</c:v>
                </c:pt>
                <c:pt idx="886">
                  <c:v>818.08714897939547</c:v>
                </c:pt>
                <c:pt idx="887">
                  <c:v>820.88918478122014</c:v>
                </c:pt>
                <c:pt idx="888">
                  <c:v>823.46480297390076</c:v>
                </c:pt>
                <c:pt idx="889">
                  <c:v>825.67904500012526</c:v>
                </c:pt>
                <c:pt idx="890">
                  <c:v>827.43628046055483</c:v>
                </c:pt>
                <c:pt idx="891">
                  <c:v>828.64478573259555</c:v>
                </c:pt>
                <c:pt idx="892">
                  <c:v>829.29643407802962</c:v>
                </c:pt>
                <c:pt idx="893">
                  <c:v>829.62134257016874</c:v>
                </c:pt>
                <c:pt idx="894">
                  <c:v>830.00207212944326</c:v>
                </c:pt>
                <c:pt idx="895">
                  <c:v>830.73908660542054</c:v>
                </c:pt>
                <c:pt idx="896">
                  <c:v>831.98438610580217</c:v>
                </c:pt>
                <c:pt idx="897">
                  <c:v>833.67884552321414</c:v>
                </c:pt>
                <c:pt idx="898">
                  <c:v>835.58275579236272</c:v>
                </c:pt>
                <c:pt idx="899">
                  <c:v>837.41184190656975</c:v>
                </c:pt>
                <c:pt idx="900">
                  <c:v>838.94283933547661</c:v>
                </c:pt>
                <c:pt idx="901">
                  <c:v>839.95240842451915</c:v>
                </c:pt>
                <c:pt idx="902">
                  <c:v>839.95240842451915</c:v>
                </c:pt>
                <c:pt idx="903">
                  <c:v>839.95240842451915</c:v>
                </c:pt>
                <c:pt idx="904">
                  <c:v>839.95240842451915</c:v>
                </c:pt>
                <c:pt idx="905">
                  <c:v>839.95240842451915</c:v>
                </c:pt>
                <c:pt idx="906">
                  <c:v>839.95240842451915</c:v>
                </c:pt>
                <c:pt idx="907">
                  <c:v>839.95240842451915</c:v>
                </c:pt>
                <c:pt idx="908">
                  <c:v>840.8390536424796</c:v>
                </c:pt>
                <c:pt idx="909">
                  <c:v>842.80882178066713</c:v>
                </c:pt>
                <c:pt idx="910">
                  <c:v>846.31130566459751</c:v>
                </c:pt>
                <c:pt idx="911">
                  <c:v>850.99810909213431</c:v>
                </c:pt>
                <c:pt idx="912">
                  <c:v>855.48821737958076</c:v>
                </c:pt>
                <c:pt idx="913">
                  <c:v>858.99901443843623</c:v>
                </c:pt>
                <c:pt idx="914">
                  <c:v>862.6425189608924</c:v>
                </c:pt>
                <c:pt idx="915">
                  <c:v>866.96526207621923</c:v>
                </c:pt>
                <c:pt idx="916">
                  <c:v>870.79994463005073</c:v>
                </c:pt>
                <c:pt idx="917">
                  <c:v>873.6550182687381</c:v>
                </c:pt>
                <c:pt idx="918">
                  <c:v>875.76239931606278</c:v>
                </c:pt>
                <c:pt idx="919">
                  <c:v>877.72915401039688</c:v>
                </c:pt>
                <c:pt idx="920">
                  <c:v>880.22838563593439</c:v>
                </c:pt>
                <c:pt idx="921">
                  <c:v>883.58211243020401</c:v>
                </c:pt>
                <c:pt idx="922">
                  <c:v>887.77103599317195</c:v>
                </c:pt>
                <c:pt idx="923">
                  <c:v>892.12835863994781</c:v>
                </c:pt>
                <c:pt idx="924">
                  <c:v>895.43013810925231</c:v>
                </c:pt>
                <c:pt idx="925">
                  <c:v>896.81017971844926</c:v>
                </c:pt>
                <c:pt idx="926">
                  <c:v>897.26829337785159</c:v>
                </c:pt>
                <c:pt idx="927">
                  <c:v>898.04358198273951</c:v>
                </c:pt>
                <c:pt idx="928">
                  <c:v>899.14482502761825</c:v>
                </c:pt>
                <c:pt idx="929">
                  <c:v>900.43082884360035</c:v>
                </c:pt>
                <c:pt idx="930">
                  <c:v>901.83640440173701</c:v>
                </c:pt>
                <c:pt idx="931">
                  <c:v>903.25774460224636</c:v>
                </c:pt>
                <c:pt idx="932">
                  <c:v>904.6251133351459</c:v>
                </c:pt>
                <c:pt idx="933">
                  <c:v>905.79849027406499</c:v>
                </c:pt>
                <c:pt idx="934">
                  <c:v>906.56673858461272</c:v>
                </c:pt>
                <c:pt idx="935">
                  <c:v>907.02397517404938</c:v>
                </c:pt>
                <c:pt idx="936">
                  <c:v>907.57511643201178</c:v>
                </c:pt>
                <c:pt idx="937">
                  <c:v>908.39222013552023</c:v>
                </c:pt>
                <c:pt idx="938">
                  <c:v>909.34836535347449</c:v>
                </c:pt>
                <c:pt idx="939">
                  <c:v>910.2827784899971</c:v>
                </c:pt>
                <c:pt idx="940">
                  <c:v>911.22461868484959</c:v>
                </c:pt>
                <c:pt idx="941">
                  <c:v>912.36701558396283</c:v>
                </c:pt>
                <c:pt idx="942">
                  <c:v>913.71972223583271</c:v>
                </c:pt>
                <c:pt idx="943">
                  <c:v>915.1612094058172</c:v>
                </c:pt>
                <c:pt idx="944">
                  <c:v>916.69383557456297</c:v>
                </c:pt>
                <c:pt idx="945">
                  <c:v>918.35429772343639</c:v>
                </c:pt>
                <c:pt idx="946">
                  <c:v>920.30578408907058</c:v>
                </c:pt>
                <c:pt idx="947">
                  <c:v>922.70081150220187</c:v>
                </c:pt>
                <c:pt idx="948">
                  <c:v>925.21418892233442</c:v>
                </c:pt>
                <c:pt idx="949">
                  <c:v>927.34905221694237</c:v>
                </c:pt>
                <c:pt idx="950">
                  <c:v>928.74666817415391</c:v>
                </c:pt>
                <c:pt idx="951">
                  <c:v>928.92969032065537</c:v>
                </c:pt>
                <c:pt idx="952">
                  <c:v>928.92969032065537</c:v>
                </c:pt>
                <c:pt idx="953">
                  <c:v>928.92969032065537</c:v>
                </c:pt>
                <c:pt idx="954">
                  <c:v>928.92969032065537</c:v>
                </c:pt>
                <c:pt idx="955">
                  <c:v>928.92969032065537</c:v>
                </c:pt>
                <c:pt idx="956">
                  <c:v>928.92969032065537</c:v>
                </c:pt>
                <c:pt idx="957">
                  <c:v>928.92969032065537</c:v>
                </c:pt>
                <c:pt idx="958">
                  <c:v>928.92969032065537</c:v>
                </c:pt>
                <c:pt idx="959">
                  <c:v>929.86227697182153</c:v>
                </c:pt>
                <c:pt idx="960">
                  <c:v>932.48337039227499</c:v>
                </c:pt>
                <c:pt idx="961">
                  <c:v>936.81733925152639</c:v>
                </c:pt>
                <c:pt idx="962">
                  <c:v>942.37286687616142</c:v>
                </c:pt>
                <c:pt idx="963">
                  <c:v>948.15735284968366</c:v>
                </c:pt>
                <c:pt idx="964">
                  <c:v>953.26441887791907</c:v>
                </c:pt>
                <c:pt idx="965">
                  <c:v>957.16586149701061</c:v>
                </c:pt>
                <c:pt idx="966">
                  <c:v>959.82868249891794</c:v>
                </c:pt>
                <c:pt idx="967">
                  <c:v>961.60128441348832</c:v>
                </c:pt>
                <c:pt idx="968">
                  <c:v>962.89072713694759</c:v>
                </c:pt>
                <c:pt idx="969">
                  <c:v>963.80778332226828</c:v>
                </c:pt>
                <c:pt idx="970">
                  <c:v>964.10792711718352</c:v>
                </c:pt>
                <c:pt idx="971">
                  <c:v>964.10792711718352</c:v>
                </c:pt>
                <c:pt idx="972">
                  <c:v>964.10792711718352</c:v>
                </c:pt>
                <c:pt idx="973">
                  <c:v>964.10792711718352</c:v>
                </c:pt>
                <c:pt idx="974">
                  <c:v>964.10792711718352</c:v>
                </c:pt>
                <c:pt idx="975">
                  <c:v>964.10792711718352</c:v>
                </c:pt>
                <c:pt idx="976">
                  <c:v>964.10792711718352</c:v>
                </c:pt>
                <c:pt idx="977">
                  <c:v>964.10792711718352</c:v>
                </c:pt>
                <c:pt idx="978">
                  <c:v>964.10792711718352</c:v>
                </c:pt>
                <c:pt idx="979">
                  <c:v>964.10792711718352</c:v>
                </c:pt>
                <c:pt idx="980">
                  <c:v>964.10792711718352</c:v>
                </c:pt>
                <c:pt idx="981">
                  <c:v>964.10792711718352</c:v>
                </c:pt>
                <c:pt idx="982">
                  <c:v>964.10792711718352</c:v>
                </c:pt>
                <c:pt idx="983">
                  <c:v>964.10792711718352</c:v>
                </c:pt>
                <c:pt idx="984">
                  <c:v>964.10792711718352</c:v>
                </c:pt>
                <c:pt idx="985">
                  <c:v>964.10792711718352</c:v>
                </c:pt>
                <c:pt idx="986">
                  <c:v>964.10792711718352</c:v>
                </c:pt>
                <c:pt idx="987">
                  <c:v>964.10792711718352</c:v>
                </c:pt>
                <c:pt idx="988">
                  <c:v>964.10792711718352</c:v>
                </c:pt>
                <c:pt idx="989">
                  <c:v>964.10792711718352</c:v>
                </c:pt>
                <c:pt idx="990">
                  <c:v>964.10792711718352</c:v>
                </c:pt>
                <c:pt idx="991">
                  <c:v>964.10792711718352</c:v>
                </c:pt>
                <c:pt idx="992">
                  <c:v>964.10792711718352</c:v>
                </c:pt>
                <c:pt idx="993">
                  <c:v>964.10792711718352</c:v>
                </c:pt>
                <c:pt idx="994">
                  <c:v>964.10792711718352</c:v>
                </c:pt>
                <c:pt idx="995">
                  <c:v>964.10792711718352</c:v>
                </c:pt>
                <c:pt idx="996">
                  <c:v>964.10792711718352</c:v>
                </c:pt>
                <c:pt idx="997">
                  <c:v>964.10792711718352</c:v>
                </c:pt>
                <c:pt idx="998">
                  <c:v>964.10792711718352</c:v>
                </c:pt>
                <c:pt idx="999">
                  <c:v>964.10792711718352</c:v>
                </c:pt>
                <c:pt idx="1000">
                  <c:v>964.10792711718352</c:v>
                </c:pt>
                <c:pt idx="1001">
                  <c:v>964.10792711718352</c:v>
                </c:pt>
                <c:pt idx="1002">
                  <c:v>964.10792711718352</c:v>
                </c:pt>
                <c:pt idx="1003">
                  <c:v>964.10792711718352</c:v>
                </c:pt>
                <c:pt idx="1004">
                  <c:v>964.10792711718352</c:v>
                </c:pt>
                <c:pt idx="1005">
                  <c:v>964.10792711718352</c:v>
                </c:pt>
                <c:pt idx="1006">
                  <c:v>964.10792711718352</c:v>
                </c:pt>
                <c:pt idx="1007">
                  <c:v>964.10792711718352</c:v>
                </c:pt>
                <c:pt idx="1008">
                  <c:v>964.10792711718352</c:v>
                </c:pt>
                <c:pt idx="1009">
                  <c:v>964.10792711718352</c:v>
                </c:pt>
                <c:pt idx="1010">
                  <c:v>964.10792711718352</c:v>
                </c:pt>
                <c:pt idx="1011">
                  <c:v>964.10792711718352</c:v>
                </c:pt>
                <c:pt idx="1012">
                  <c:v>964.10792711718352</c:v>
                </c:pt>
                <c:pt idx="1013">
                  <c:v>964.10792711718352</c:v>
                </c:pt>
                <c:pt idx="1014">
                  <c:v>964.10792711718352</c:v>
                </c:pt>
                <c:pt idx="1015">
                  <c:v>964.10792711718352</c:v>
                </c:pt>
                <c:pt idx="1016">
                  <c:v>964.10792711718352</c:v>
                </c:pt>
                <c:pt idx="1017">
                  <c:v>964.10792711718352</c:v>
                </c:pt>
                <c:pt idx="1018">
                  <c:v>964.10792711718352</c:v>
                </c:pt>
                <c:pt idx="1019">
                  <c:v>964.10792711718352</c:v>
                </c:pt>
                <c:pt idx="1020">
                  <c:v>964.10792711718352</c:v>
                </c:pt>
                <c:pt idx="1021">
                  <c:v>964.10792711718352</c:v>
                </c:pt>
                <c:pt idx="1022">
                  <c:v>964.10792711718352</c:v>
                </c:pt>
                <c:pt idx="1023">
                  <c:v>964.10792711718352</c:v>
                </c:pt>
                <c:pt idx="1024">
                  <c:v>964.10792711718352</c:v>
                </c:pt>
                <c:pt idx="1025">
                  <c:v>964.10792711718352</c:v>
                </c:pt>
                <c:pt idx="1026">
                  <c:v>964.10792711718352</c:v>
                </c:pt>
                <c:pt idx="1027">
                  <c:v>964.13089927967985</c:v>
                </c:pt>
                <c:pt idx="1028">
                  <c:v>964.34497976965019</c:v>
                </c:pt>
                <c:pt idx="1029">
                  <c:v>965.15328222630853</c:v>
                </c:pt>
                <c:pt idx="1030">
                  <c:v>966.85657561306277</c:v>
                </c:pt>
                <c:pt idx="1031">
                  <c:v>969.25320076399544</c:v>
                </c:pt>
                <c:pt idx="1032">
                  <c:v>971.94674081910921</c:v>
                </c:pt>
                <c:pt idx="1033">
                  <c:v>974.79341028318686</c:v>
                </c:pt>
                <c:pt idx="1034">
                  <c:v>977.8250830730085</c:v>
                </c:pt>
                <c:pt idx="1035">
                  <c:v>980.95866413482725</c:v>
                </c:pt>
                <c:pt idx="1036">
                  <c:v>983.96013237886291</c:v>
                </c:pt>
                <c:pt idx="1037">
                  <c:v>986.74218456368806</c:v>
                </c:pt>
                <c:pt idx="1038">
                  <c:v>989.50881215095228</c:v>
                </c:pt>
                <c:pt idx="1039">
                  <c:v>992.59035927850016</c:v>
                </c:pt>
                <c:pt idx="1040">
                  <c:v>996.10560046799515</c:v>
                </c:pt>
                <c:pt idx="1041">
                  <c:v>999.85057003252905</c:v>
                </c:pt>
                <c:pt idx="1042">
                  <c:v>1003.4444931237883</c:v>
                </c:pt>
                <c:pt idx="1043">
                  <c:v>1006.4931345851018</c:v>
                </c:pt>
                <c:pt idx="1044">
                  <c:v>1008.8448983259078</c:v>
                </c:pt>
                <c:pt idx="1045">
                  <c:v>1010.6800453785552</c:v>
                </c:pt>
                <c:pt idx="1046">
                  <c:v>1012.3406353574831</c:v>
                </c:pt>
                <c:pt idx="1047">
                  <c:v>1014.0404105431621</c:v>
                </c:pt>
                <c:pt idx="1048">
                  <c:v>1015.6587595351132</c:v>
                </c:pt>
                <c:pt idx="1049">
                  <c:v>1016.8462297570643</c:v>
                </c:pt>
                <c:pt idx="1050">
                  <c:v>1017.2799945607511</c:v>
                </c:pt>
                <c:pt idx="1051">
                  <c:v>1017.2799945607511</c:v>
                </c:pt>
                <c:pt idx="1052">
                  <c:v>1017.2799945607511</c:v>
                </c:pt>
                <c:pt idx="1053">
                  <c:v>1017.2799945607511</c:v>
                </c:pt>
                <c:pt idx="1054">
                  <c:v>1017.2799945607511</c:v>
                </c:pt>
                <c:pt idx="1055">
                  <c:v>1017.2799945607511</c:v>
                </c:pt>
                <c:pt idx="1056">
                  <c:v>1017.2799945607511</c:v>
                </c:pt>
                <c:pt idx="1057">
                  <c:v>1017.2799945607511</c:v>
                </c:pt>
                <c:pt idx="1058">
                  <c:v>1017.2799945607511</c:v>
                </c:pt>
                <c:pt idx="1059">
                  <c:v>1017.2799945607511</c:v>
                </c:pt>
                <c:pt idx="1060">
                  <c:v>1017.2799945607511</c:v>
                </c:pt>
                <c:pt idx="1061">
                  <c:v>1017.2799945607511</c:v>
                </c:pt>
                <c:pt idx="1062">
                  <c:v>1017.2799945607511</c:v>
                </c:pt>
                <c:pt idx="1063">
                  <c:v>1017.4424910638666</c:v>
                </c:pt>
                <c:pt idx="1064">
                  <c:v>1017.96215704236</c:v>
                </c:pt>
                <c:pt idx="1065">
                  <c:v>1019.099595559022</c:v>
                </c:pt>
                <c:pt idx="1066">
                  <c:v>1020.9454348179792</c:v>
                </c:pt>
                <c:pt idx="1067">
                  <c:v>1022.8677350815242</c:v>
                </c:pt>
                <c:pt idx="1068">
                  <c:v>1024.1992670637344</c:v>
                </c:pt>
                <c:pt idx="1069">
                  <c:v>1025.1773782419855</c:v>
                </c:pt>
                <c:pt idx="1070">
                  <c:v>1026.47152499464</c:v>
                </c:pt>
                <c:pt idx="1071">
                  <c:v>1028.4497046104159</c:v>
                </c:pt>
                <c:pt idx="1072">
                  <c:v>1031.1476130084475</c:v>
                </c:pt>
                <c:pt idx="1073">
                  <c:v>1034.6146214935989</c:v>
                </c:pt>
                <c:pt idx="1074">
                  <c:v>1039.1149161480091</c:v>
                </c:pt>
                <c:pt idx="1075">
                  <c:v>1044.7364049970436</c:v>
                </c:pt>
                <c:pt idx="1076">
                  <c:v>1050.9706599285787</c:v>
                </c:pt>
                <c:pt idx="1077">
                  <c:v>1057.0784924083932</c:v>
                </c:pt>
                <c:pt idx="1078">
                  <c:v>1062.6887394170958</c:v>
                </c:pt>
                <c:pt idx="1079">
                  <c:v>1067.9042087561993</c:v>
                </c:pt>
                <c:pt idx="1080">
                  <c:v>1072.7483938435651</c:v>
                </c:pt>
                <c:pt idx="1081">
                  <c:v>1076.7258942060387</c:v>
                </c:pt>
                <c:pt idx="1082">
                  <c:v>1079.4142055697596</c:v>
                </c:pt>
                <c:pt idx="1083">
                  <c:v>1080.6853269988089</c:v>
                </c:pt>
                <c:pt idx="1084">
                  <c:v>1080.793934797561</c:v>
                </c:pt>
                <c:pt idx="1085">
                  <c:v>1080.793934797561</c:v>
                </c:pt>
                <c:pt idx="1086">
                  <c:v>1081.5892790151056</c:v>
                </c:pt>
                <c:pt idx="1087">
                  <c:v>1083.1876190148796</c:v>
                </c:pt>
                <c:pt idx="1088">
                  <c:v>1085.0948061211459</c:v>
                </c:pt>
                <c:pt idx="1089">
                  <c:v>1087.0082113008323</c:v>
                </c:pt>
                <c:pt idx="1090">
                  <c:v>1088.8566257252244</c:v>
                </c:pt>
                <c:pt idx="1091">
                  <c:v>1090.7732017629498</c:v>
                </c:pt>
                <c:pt idx="1092">
                  <c:v>1093.1443000206152</c:v>
                </c:pt>
                <c:pt idx="1093">
                  <c:v>1096.3592703253917</c:v>
                </c:pt>
                <c:pt idx="1094">
                  <c:v>1100.2488178028852</c:v>
                </c:pt>
                <c:pt idx="1095">
                  <c:v>1104.0580079358599</c:v>
                </c:pt>
                <c:pt idx="1096">
                  <c:v>1107.2298112827032</c:v>
                </c:pt>
                <c:pt idx="1097">
                  <c:v>1109.6281326227679</c:v>
                </c:pt>
                <c:pt idx="1098">
                  <c:v>1111.0983964061381</c:v>
                </c:pt>
                <c:pt idx="1099">
                  <c:v>1111.4327730135988</c:v>
                </c:pt>
                <c:pt idx="1100">
                  <c:v>1111.4327730135988</c:v>
                </c:pt>
                <c:pt idx="1101">
                  <c:v>1111.4599850001484</c:v>
                </c:pt>
                <c:pt idx="1102">
                  <c:v>1112.5827222767878</c:v>
                </c:pt>
                <c:pt idx="1103">
                  <c:v>1114.9644879790205</c:v>
                </c:pt>
                <c:pt idx="1104">
                  <c:v>1118.6570922680801</c:v>
                </c:pt>
                <c:pt idx="1105">
                  <c:v>1123.1841803787099</c:v>
                </c:pt>
                <c:pt idx="1106">
                  <c:v>1127.427610533819</c:v>
                </c:pt>
                <c:pt idx="1107">
                  <c:v>1130.5973478922658</c:v>
                </c:pt>
                <c:pt idx="1108">
                  <c:v>1132.5964670212913</c:v>
                </c:pt>
                <c:pt idx="1109">
                  <c:v>1133.490556033018</c:v>
                </c:pt>
                <c:pt idx="1110">
                  <c:v>1133.8495012295441</c:v>
                </c:pt>
                <c:pt idx="1111">
                  <c:v>1134.7665971298056</c:v>
                </c:pt>
                <c:pt idx="1112">
                  <c:v>1136.9846357687268</c:v>
                </c:pt>
                <c:pt idx="1113">
                  <c:v>1140.9485798208177</c:v>
                </c:pt>
                <c:pt idx="1114">
                  <c:v>1146.5957538655932</c:v>
                </c:pt>
                <c:pt idx="1115">
                  <c:v>1152.601446877715</c:v>
                </c:pt>
                <c:pt idx="1116">
                  <c:v>1157.4016873673004</c:v>
                </c:pt>
                <c:pt idx="1117">
                  <c:v>1160.611935446238</c:v>
                </c:pt>
                <c:pt idx="1118">
                  <c:v>1162.4917502320802</c:v>
                </c:pt>
                <c:pt idx="1119">
                  <c:v>1163.4021403576955</c:v>
                </c:pt>
                <c:pt idx="1120">
                  <c:v>1164.1264125685107</c:v>
                </c:pt>
                <c:pt idx="1121">
                  <c:v>1165.2662900538301</c:v>
                </c:pt>
                <c:pt idx="1122">
                  <c:v>1166.6037512967512</c:v>
                </c:pt>
                <c:pt idx="1123">
                  <c:v>1167.4142987762978</c:v>
                </c:pt>
                <c:pt idx="1124">
                  <c:v>1167.4142987762978</c:v>
                </c:pt>
                <c:pt idx="1125">
                  <c:v>1167.4142987762978</c:v>
                </c:pt>
                <c:pt idx="1126">
                  <c:v>1167.4142987762978</c:v>
                </c:pt>
                <c:pt idx="1127">
                  <c:v>1167.4142987762978</c:v>
                </c:pt>
                <c:pt idx="1128">
                  <c:v>1167.4142987762978</c:v>
                </c:pt>
                <c:pt idx="1129">
                  <c:v>1167.4142987762978</c:v>
                </c:pt>
                <c:pt idx="1130">
                  <c:v>1167.4142987762978</c:v>
                </c:pt>
                <c:pt idx="1131">
                  <c:v>1167.4142987762978</c:v>
                </c:pt>
                <c:pt idx="1132">
                  <c:v>1167.4142987762978</c:v>
                </c:pt>
                <c:pt idx="1133">
                  <c:v>1167.4142987762978</c:v>
                </c:pt>
                <c:pt idx="1134">
                  <c:v>1167.4142987762978</c:v>
                </c:pt>
                <c:pt idx="1135">
                  <c:v>1167.4142987762978</c:v>
                </c:pt>
                <c:pt idx="1136">
                  <c:v>1167.4142987762978</c:v>
                </c:pt>
                <c:pt idx="1137">
                  <c:v>1167.4142987762978</c:v>
                </c:pt>
                <c:pt idx="1138">
                  <c:v>1167.4510232898313</c:v>
                </c:pt>
                <c:pt idx="1139">
                  <c:v>1167.6958418935294</c:v>
                </c:pt>
                <c:pt idx="1140">
                  <c:v>1168.0367343910564</c:v>
                </c:pt>
                <c:pt idx="1141">
                  <c:v>1168.5094259224725</c:v>
                </c:pt>
                <c:pt idx="1142">
                  <c:v>1169.3116146443595</c:v>
                </c:pt>
                <c:pt idx="1143">
                  <c:v>1170.6706849574805</c:v>
                </c:pt>
                <c:pt idx="1144">
                  <c:v>1172.4038885331927</c:v>
                </c:pt>
                <c:pt idx="1145">
                  <c:v>1173.8452346900201</c:v>
                </c:pt>
                <c:pt idx="1146">
                  <c:v>1174.377557678637</c:v>
                </c:pt>
                <c:pt idx="1147">
                  <c:v>1174.377557678637</c:v>
                </c:pt>
                <c:pt idx="1148">
                  <c:v>1174.377557678637</c:v>
                </c:pt>
                <c:pt idx="1149">
                  <c:v>1174.377557678637</c:v>
                </c:pt>
                <c:pt idx="1150">
                  <c:v>1174.377557678637</c:v>
                </c:pt>
                <c:pt idx="1151">
                  <c:v>1174.4482917285698</c:v>
                </c:pt>
                <c:pt idx="1152">
                  <c:v>1174.776370645169</c:v>
                </c:pt>
                <c:pt idx="1153">
                  <c:v>1175.66930339337</c:v>
                </c:pt>
                <c:pt idx="1154">
                  <c:v>1177.7146491242077</c:v>
                </c:pt>
                <c:pt idx="1155">
                  <c:v>1180.9291209223702</c:v>
                </c:pt>
                <c:pt idx="1156">
                  <c:v>1184.5556391419063</c:v>
                </c:pt>
                <c:pt idx="1157">
                  <c:v>1188.3457489555276</c:v>
                </c:pt>
                <c:pt idx="1158">
                  <c:v>1192.8888174874803</c:v>
                </c:pt>
                <c:pt idx="1159">
                  <c:v>1198.6477446177646</c:v>
                </c:pt>
                <c:pt idx="1160">
                  <c:v>1205.446903192058</c:v>
                </c:pt>
                <c:pt idx="1161">
                  <c:v>1212.5735556049851</c:v>
                </c:pt>
                <c:pt idx="1162">
                  <c:v>1219.5689997761597</c:v>
                </c:pt>
                <c:pt idx="1163">
                  <c:v>1226.5846659086092</c:v>
                </c:pt>
                <c:pt idx="1164">
                  <c:v>1233.8555082794435</c:v>
                </c:pt>
                <c:pt idx="1165">
                  <c:v>1241.4222046388472</c:v>
                </c:pt>
                <c:pt idx="1166">
                  <c:v>1248.552811692447</c:v>
                </c:pt>
                <c:pt idx="1167">
                  <c:v>1254.3966323541774</c:v>
                </c:pt>
                <c:pt idx="1168">
                  <c:v>1259.8252387961556</c:v>
                </c:pt>
                <c:pt idx="1169">
                  <c:v>1265.8436770474389</c:v>
                </c:pt>
                <c:pt idx="1170">
                  <c:v>1272.139437781801</c:v>
                </c:pt>
                <c:pt idx="1171">
                  <c:v>1278.4311234350419</c:v>
                </c:pt>
                <c:pt idx="1172">
                  <c:v>1284.7004097357083</c:v>
                </c:pt>
                <c:pt idx="1173">
                  <c:v>1290.8763119314838</c:v>
                </c:pt>
                <c:pt idx="1174">
                  <c:v>1296.9816664432824</c:v>
                </c:pt>
                <c:pt idx="1175">
                  <c:v>1302.9985778716843</c:v>
                </c:pt>
                <c:pt idx="1176">
                  <c:v>1308.8544385479129</c:v>
                </c:pt>
                <c:pt idx="1177">
                  <c:v>1314.6249114459563</c:v>
                </c:pt>
                <c:pt idx="1178">
                  <c:v>1320.5525673449297</c:v>
                </c:pt>
                <c:pt idx="1179">
                  <c:v>1326.8053190322141</c:v>
                </c:pt>
                <c:pt idx="1180">
                  <c:v>1333.3000207986345</c:v>
                </c:pt>
                <c:pt idx="1181">
                  <c:v>1339.885813829552</c:v>
                </c:pt>
                <c:pt idx="1182">
                  <c:v>1346.3989048884109</c:v>
                </c:pt>
                <c:pt idx="1183">
                  <c:v>1352.7102289014178</c:v>
                </c:pt>
                <c:pt idx="1184">
                  <c:v>1358.8481442008751</c:v>
                </c:pt>
                <c:pt idx="1185">
                  <c:v>1364.7956133465191</c:v>
                </c:pt>
                <c:pt idx="1186">
                  <c:v>1370.3679868094243</c:v>
                </c:pt>
                <c:pt idx="1187">
                  <c:v>1375.5294628480235</c:v>
                </c:pt>
                <c:pt idx="1188">
                  <c:v>1380.529055054956</c:v>
                </c:pt>
                <c:pt idx="1189">
                  <c:v>1385.5286472618884</c:v>
                </c:pt>
                <c:pt idx="1190">
                  <c:v>1390.5282394688209</c:v>
                </c:pt>
                <c:pt idx="1191">
                  <c:v>1395.5278316757533</c:v>
                </c:pt>
                <c:pt idx="1192">
                  <c:v>1400.5274238826858</c:v>
                </c:pt>
                <c:pt idx="1193">
                  <c:v>1405.5270160896182</c:v>
                </c:pt>
                <c:pt idx="1194">
                  <c:v>1410.5266082965506</c:v>
                </c:pt>
                <c:pt idx="1195">
                  <c:v>1415.5801617807053</c:v>
                </c:pt>
                <c:pt idx="1196">
                  <c:v>1420.6942262250313</c:v>
                </c:pt>
                <c:pt idx="1197">
                  <c:v>1425.8148403523064</c:v>
                </c:pt>
                <c:pt idx="1198">
                  <c:v>1431.1583252156281</c:v>
                </c:pt>
                <c:pt idx="1199">
                  <c:v>1436.9692149776868</c:v>
                </c:pt>
                <c:pt idx="1200">
                  <c:v>1443.2785934106687</c:v>
                </c:pt>
                <c:pt idx="1201">
                  <c:v>1450.0665083208016</c:v>
                </c:pt>
                <c:pt idx="1202">
                  <c:v>1457.02953799293</c:v>
                </c:pt>
                <c:pt idx="1203">
                  <c:v>1463.7656268486073</c:v>
                </c:pt>
                <c:pt idx="1204">
                  <c:v>1470.1298264218333</c:v>
                </c:pt>
                <c:pt idx="1205">
                  <c:v>1476.1455615674058</c:v>
                </c:pt>
                <c:pt idx="1206">
                  <c:v>1481.9581217409664</c:v>
                </c:pt>
                <c:pt idx="1207">
                  <c:v>1487.7286639916329</c:v>
                </c:pt>
                <c:pt idx="1208">
                  <c:v>1493.5134356170083</c:v>
                </c:pt>
                <c:pt idx="1209">
                  <c:v>1499.2560086210044</c:v>
                </c:pt>
                <c:pt idx="1210">
                  <c:v>1504.8928083421883</c:v>
                </c:pt>
                <c:pt idx="1211">
                  <c:v>1510.4731544822612</c:v>
                </c:pt>
                <c:pt idx="1212">
                  <c:v>1515.9970470412229</c:v>
                </c:pt>
                <c:pt idx="1213">
                  <c:v>1521.4575260213301</c:v>
                </c:pt>
                <c:pt idx="1214">
                  <c:v>1526.9674406242493</c:v>
                </c:pt>
                <c:pt idx="1215">
                  <c:v>1532.5337508477241</c:v>
                </c:pt>
                <c:pt idx="1216">
                  <c:v>1538.0436654506434</c:v>
                </c:pt>
                <c:pt idx="1217">
                  <c:v>1543.4338995743522</c:v>
                </c:pt>
                <c:pt idx="1218">
                  <c:v>1548.7539723872408</c:v>
                </c:pt>
                <c:pt idx="1219">
                  <c:v>1554.0603050685791</c:v>
                </c:pt>
                <c:pt idx="1220">
                  <c:v>1559.2967593724395</c:v>
                </c:pt>
                <c:pt idx="1221">
                  <c:v>1564.3445555716155</c:v>
                </c:pt>
                <c:pt idx="1222">
                  <c:v>1569.1909559820931</c:v>
                </c:pt>
                <c:pt idx="1223">
                  <c:v>1573.8863135179931</c:v>
                </c:pt>
                <c:pt idx="1224">
                  <c:v>1578.5361370398064</c:v>
                </c:pt>
                <c:pt idx="1225">
                  <c:v>1583.3135254777021</c:v>
                </c:pt>
                <c:pt idx="1226">
                  <c:v>1588.2308809463539</c:v>
                </c:pt>
                <c:pt idx="1227">
                  <c:v>1593.1838169498963</c:v>
                </c:pt>
                <c:pt idx="1228">
                  <c:v>1598.1170563343317</c:v>
                </c:pt>
                <c:pt idx="1229">
                  <c:v>1603.030636628745</c:v>
                </c:pt>
                <c:pt idx="1230">
                  <c:v>1607.8697441268064</c:v>
                </c:pt>
                <c:pt idx="1231">
                  <c:v>1612.6828142108618</c:v>
                </c:pt>
                <c:pt idx="1232">
                  <c:v>1617.6407304333779</c:v>
                </c:pt>
                <c:pt idx="1233">
                  <c:v>1622.7015979410905</c:v>
                </c:pt>
                <c:pt idx="1234">
                  <c:v>1627.7558837016149</c:v>
                </c:pt>
                <c:pt idx="1235">
                  <c:v>1632.7489309110622</c:v>
                </c:pt>
                <c:pt idx="1236">
                  <c:v>1637.5652291780282</c:v>
                </c:pt>
                <c:pt idx="1237">
                  <c:v>1642.0834314031968</c:v>
                </c:pt>
                <c:pt idx="1238">
                  <c:v>1646.1783518794944</c:v>
                </c:pt>
                <c:pt idx="1239">
                  <c:v>1649.8295440203601</c:v>
                </c:pt>
                <c:pt idx="1240">
                  <c:v>1653.1862517186967</c:v>
                </c:pt>
                <c:pt idx="1241">
                  <c:v>1656.4597632945713</c:v>
                </c:pt>
                <c:pt idx="1242">
                  <c:v>1659.7627275651039</c:v>
                </c:pt>
                <c:pt idx="1243">
                  <c:v>1663.0479404152152</c:v>
                </c:pt>
                <c:pt idx="1244">
                  <c:v>1666.2635647821439</c:v>
                </c:pt>
                <c:pt idx="1245">
                  <c:v>1669.4619315161424</c:v>
                </c:pt>
                <c:pt idx="1246">
                  <c:v>1672.5978253971527</c:v>
                </c:pt>
                <c:pt idx="1247">
                  <c:v>1675.5649539561623</c:v>
                </c:pt>
                <c:pt idx="1248">
                  <c:v>1678.4110533015946</c:v>
                </c:pt>
                <c:pt idx="1249">
                  <c:v>1681.1883088590935</c:v>
                </c:pt>
                <c:pt idx="1250">
                  <c:v>1683.9472741349296</c:v>
                </c:pt>
                <c:pt idx="1251">
                  <c:v>1686.7424843583499</c:v>
                </c:pt>
                <c:pt idx="1252">
                  <c:v>1689.5294408300808</c:v>
                </c:pt>
                <c:pt idx="1253">
                  <c:v>1692.2595025539013</c:v>
                </c:pt>
                <c:pt idx="1254">
                  <c:v>1694.9334632048415</c:v>
                </c:pt>
                <c:pt idx="1255">
                  <c:v>1697.5521107752948</c:v>
                </c:pt>
                <c:pt idx="1256">
                  <c:v>1700.1162275750164</c:v>
                </c:pt>
                <c:pt idx="1257">
                  <c:v>1702.6265902311247</c:v>
                </c:pt>
                <c:pt idx="1258">
                  <c:v>1705.0839696881003</c:v>
                </c:pt>
                <c:pt idx="1259">
                  <c:v>1707.535441691675</c:v>
                </c:pt>
                <c:pt idx="1260">
                  <c:v>1710.0777478912205</c:v>
                </c:pt>
                <c:pt idx="1261">
                  <c:v>1712.7645188099079</c:v>
                </c:pt>
                <c:pt idx="1262">
                  <c:v>1715.6943673225956</c:v>
                </c:pt>
                <c:pt idx="1263">
                  <c:v>1718.9757306146255</c:v>
                </c:pt>
                <c:pt idx="1264">
                  <c:v>1722.5814940961975</c:v>
                </c:pt>
                <c:pt idx="1265">
                  <c:v>1726.4362402501979</c:v>
                </c:pt>
                <c:pt idx="1266">
                  <c:v>1730.3677981562118</c:v>
                </c:pt>
                <c:pt idx="1267">
                  <c:v>1734.233451927159</c:v>
                </c:pt>
                <c:pt idx="1268">
                  <c:v>1737.9813160650831</c:v>
                </c:pt>
                <c:pt idx="1269">
                  <c:v>1741.4620540519561</c:v>
                </c:pt>
                <c:pt idx="1270">
                  <c:v>1744.609678676547</c:v>
                </c:pt>
                <c:pt idx="1271">
                  <c:v>1747.5033345406619</c:v>
                </c:pt>
                <c:pt idx="1272">
                  <c:v>1750.2274169626064</c:v>
                </c:pt>
                <c:pt idx="1273">
                  <c:v>1752.9157112992259</c:v>
                </c:pt>
                <c:pt idx="1274">
                  <c:v>1755.6640008658196</c:v>
                </c:pt>
                <c:pt idx="1275">
                  <c:v>1758.4761859780276</c:v>
                </c:pt>
                <c:pt idx="1276">
                  <c:v>1761.4463452682764</c:v>
                </c:pt>
                <c:pt idx="1277">
                  <c:v>1764.6777646106082</c:v>
                </c:pt>
                <c:pt idx="1278">
                  <c:v>1768.0942019954493</c:v>
                </c:pt>
                <c:pt idx="1279">
                  <c:v>1771.6105895104299</c:v>
                </c:pt>
                <c:pt idx="1280">
                  <c:v>1775.2322027773885</c:v>
                </c:pt>
                <c:pt idx="1281">
                  <c:v>1778.8283148541534</c:v>
                </c:pt>
                <c:pt idx="1282">
                  <c:v>1782.2983550163765</c:v>
                </c:pt>
                <c:pt idx="1283">
                  <c:v>1785.7278923402553</c:v>
                </c:pt>
                <c:pt idx="1284">
                  <c:v>1789.1168688652342</c:v>
                </c:pt>
                <c:pt idx="1285">
                  <c:v>1792.3695221635467</c:v>
                </c:pt>
                <c:pt idx="1286">
                  <c:v>1795.4312405116611</c:v>
                </c:pt>
                <c:pt idx="1287">
                  <c:v>1798.3385673258845</c:v>
                </c:pt>
                <c:pt idx="1288">
                  <c:v>1801.0880412509264</c:v>
                </c:pt>
                <c:pt idx="1289">
                  <c:v>1803.6718796257815</c:v>
                </c:pt>
                <c:pt idx="1290">
                  <c:v>1806.2212449197111</c:v>
                </c:pt>
                <c:pt idx="1291">
                  <c:v>1808.7854983926638</c:v>
                </c:pt>
                <c:pt idx="1292">
                  <c:v>1811.231787333433</c:v>
                </c:pt>
                <c:pt idx="1293">
                  <c:v>1813.5087101368279</c:v>
                </c:pt>
                <c:pt idx="1294">
                  <c:v>1815.701724345696</c:v>
                </c:pt>
                <c:pt idx="1295">
                  <c:v>1817.9420852175788</c:v>
                </c:pt>
                <c:pt idx="1296">
                  <c:v>1820.4101007438046</c:v>
                </c:pt>
                <c:pt idx="1297">
                  <c:v>1823.2067474360156</c:v>
                </c:pt>
                <c:pt idx="1298">
                  <c:v>1826.3052527015598</c:v>
                </c:pt>
                <c:pt idx="1299">
                  <c:v>1829.6332419683822</c:v>
                </c:pt>
                <c:pt idx="1300">
                  <c:v>1833.0711755463265</c:v>
                </c:pt>
                <c:pt idx="1301">
                  <c:v>1836.4893780795476</c:v>
                </c:pt>
                <c:pt idx="1302">
                  <c:v>1839.8830727847178</c:v>
                </c:pt>
                <c:pt idx="1303">
                  <c:v>1843.3395114733808</c:v>
                </c:pt>
                <c:pt idx="1304">
                  <c:v>1846.8198039117133</c:v>
                </c:pt>
                <c:pt idx="1305">
                  <c:v>1850.1874946746971</c:v>
                </c:pt>
                <c:pt idx="1306">
                  <c:v>1853.4326465752704</c:v>
                </c:pt>
                <c:pt idx="1307">
                  <c:v>1856.5943931044555</c:v>
                </c:pt>
                <c:pt idx="1308">
                  <c:v>1859.6680395891963</c:v>
                </c:pt>
                <c:pt idx="1309">
                  <c:v>1862.6931152603252</c:v>
                </c:pt>
                <c:pt idx="1310">
                  <c:v>1865.7136701400646</c:v>
                </c:pt>
                <c:pt idx="1311">
                  <c:v>1868.6857801113815</c:v>
                </c:pt>
                <c:pt idx="1312">
                  <c:v>1871.561126157889</c:v>
                </c:pt>
                <c:pt idx="1313">
                  <c:v>1874.2918927787232</c:v>
                </c:pt>
                <c:pt idx="1314">
                  <c:v>1876.9137112510832</c:v>
                </c:pt>
                <c:pt idx="1315">
                  <c:v>1879.5144329733791</c:v>
                </c:pt>
                <c:pt idx="1316">
                  <c:v>1881.921019988275</c:v>
                </c:pt>
                <c:pt idx="1317">
                  <c:v>1884.0755094282358</c:v>
                </c:pt>
                <c:pt idx="1318">
                  <c:v>1886.2338724078256</c:v>
                </c:pt>
                <c:pt idx="1319">
                  <c:v>1888.7018943184507</c:v>
                </c:pt>
                <c:pt idx="1320">
                  <c:v>1891.8011635121543</c:v>
                </c:pt>
                <c:pt idx="1321">
                  <c:v>1895.6163415432102</c:v>
                </c:pt>
                <c:pt idx="1322">
                  <c:v>1900.1066586066459</c:v>
                </c:pt>
                <c:pt idx="1323">
                  <c:v>1905.3258096413558</c:v>
                </c:pt>
                <c:pt idx="1324">
                  <c:v>1911.1585934104585</c:v>
                </c:pt>
                <c:pt idx="1325">
                  <c:v>1917.0971590432418</c:v>
                </c:pt>
                <c:pt idx="1326">
                  <c:v>1922.511444829182</c:v>
                </c:pt>
                <c:pt idx="1327">
                  <c:v>1927.139940579516</c:v>
                </c:pt>
                <c:pt idx="1328">
                  <c:v>1931.1530952875914</c:v>
                </c:pt>
                <c:pt idx="1329">
                  <c:v>1934.8486039067197</c:v>
                </c:pt>
                <c:pt idx="1330">
                  <c:v>1938.4502164258481</c:v>
                </c:pt>
                <c:pt idx="1331">
                  <c:v>1942.0518289449765</c:v>
                </c:pt>
                <c:pt idx="1332">
                  <c:v>1945.6064934141048</c:v>
                </c:pt>
                <c:pt idx="1333">
                  <c:v>1948.9685027979224</c:v>
                </c:pt>
                <c:pt idx="1334">
                  <c:v>1952.0768478730702</c:v>
                </c:pt>
                <c:pt idx="1335">
                  <c:v>1955.0631540013426</c:v>
                </c:pt>
                <c:pt idx="1336">
                  <c:v>1958.1141287372604</c:v>
                </c:pt>
                <c:pt idx="1337">
                  <c:v>1961.3317176627752</c:v>
                </c:pt>
                <c:pt idx="1338">
                  <c:v>1964.6785605498533</c:v>
                </c:pt>
                <c:pt idx="1339">
                  <c:v>1968.1130460133929</c:v>
                </c:pt>
                <c:pt idx="1340">
                  <c:v>1971.6400365235993</c:v>
                </c:pt>
                <c:pt idx="1341">
                  <c:v>1975.2646263928996</c:v>
                </c:pt>
                <c:pt idx="1342">
                  <c:v>1979.0847732539698</c:v>
                </c:pt>
                <c:pt idx="1343">
                  <c:v>1983.2101513139887</c:v>
                </c:pt>
                <c:pt idx="1344">
                  <c:v>1987.518635342868</c:v>
                </c:pt>
                <c:pt idx="1345">
                  <c:v>1991.8243953106662</c:v>
                </c:pt>
                <c:pt idx="1346">
                  <c:v>1995.9802621966674</c:v>
                </c:pt>
                <c:pt idx="1347">
                  <c:v>1999.8745482446145</c:v>
                </c:pt>
                <c:pt idx="1348">
                  <c:v>2003.4904501093019</c:v>
                </c:pt>
                <c:pt idx="1349">
                  <c:v>2006.6241301423365</c:v>
                </c:pt>
                <c:pt idx="1350">
                  <c:v>2008.9644219222112</c:v>
                </c:pt>
                <c:pt idx="1351">
                  <c:v>2010.4850695147716</c:v>
                </c:pt>
                <c:pt idx="1352">
                  <c:v>2011.4551272159954</c:v>
                </c:pt>
                <c:pt idx="1353">
                  <c:v>2012.1530980648806</c:v>
                </c:pt>
                <c:pt idx="1354">
                  <c:v>2012.6757170910298</c:v>
                </c:pt>
                <c:pt idx="1355">
                  <c:v>2012.9849996313665</c:v>
                </c:pt>
                <c:pt idx="1356">
                  <c:v>2012.9849996313665</c:v>
                </c:pt>
                <c:pt idx="1357">
                  <c:v>2012.9849996313665</c:v>
                </c:pt>
                <c:pt idx="1358">
                  <c:v>2012.9849996313665</c:v>
                </c:pt>
                <c:pt idx="1359">
                  <c:v>2012.9849996313665</c:v>
                </c:pt>
                <c:pt idx="1360">
                  <c:v>2012.9849996313665</c:v>
                </c:pt>
                <c:pt idx="1361">
                  <c:v>2012.9849996313665</c:v>
                </c:pt>
                <c:pt idx="1362">
                  <c:v>2013.018253223089</c:v>
                </c:pt>
                <c:pt idx="1363">
                  <c:v>2014.3484112793219</c:v>
                </c:pt>
                <c:pt idx="1364">
                  <c:v>2017.0131460359589</c:v>
                </c:pt>
                <c:pt idx="1365">
                  <c:v>2020.4609186053592</c:v>
                </c:pt>
                <c:pt idx="1366">
                  <c:v>2023.6070768119805</c:v>
                </c:pt>
                <c:pt idx="1367">
                  <c:v>2025.7408161257472</c:v>
                </c:pt>
                <c:pt idx="1368">
                  <c:v>2026.5559763726553</c:v>
                </c:pt>
                <c:pt idx="1369">
                  <c:v>2026.5559763726553</c:v>
                </c:pt>
                <c:pt idx="1370">
                  <c:v>2026.5559763726553</c:v>
                </c:pt>
                <c:pt idx="1371">
                  <c:v>2027.3822486167007</c:v>
                </c:pt>
                <c:pt idx="1372">
                  <c:v>2028.9351680713851</c:v>
                </c:pt>
                <c:pt idx="1373">
                  <c:v>2030.5215887271806</c:v>
                </c:pt>
                <c:pt idx="1374">
                  <c:v>2031.5618112111315</c:v>
                </c:pt>
                <c:pt idx="1375">
                  <c:v>2031.7455751536575</c:v>
                </c:pt>
                <c:pt idx="1376">
                  <c:v>2031.7455751536575</c:v>
                </c:pt>
                <c:pt idx="1377">
                  <c:v>2031.7455751536575</c:v>
                </c:pt>
                <c:pt idx="1378">
                  <c:v>2031.7455751536575</c:v>
                </c:pt>
                <c:pt idx="1379">
                  <c:v>2031.7455751536575</c:v>
                </c:pt>
                <c:pt idx="1380">
                  <c:v>2031.7455751536575</c:v>
                </c:pt>
                <c:pt idx="1381">
                  <c:v>2031.7455751536575</c:v>
                </c:pt>
                <c:pt idx="1382">
                  <c:v>2031.7455751536575</c:v>
                </c:pt>
                <c:pt idx="1383">
                  <c:v>2033.1930725236307</c:v>
                </c:pt>
                <c:pt idx="1384">
                  <c:v>2035.9668031558911</c:v>
                </c:pt>
                <c:pt idx="1385">
                  <c:v>2038.6668189416409</c:v>
                </c:pt>
                <c:pt idx="1386">
                  <c:v>2040.6510368664449</c:v>
                </c:pt>
                <c:pt idx="1387">
                  <c:v>2042.4729012520691</c:v>
                </c:pt>
                <c:pt idx="1388">
                  <c:v>2045.0352324608091</c:v>
                </c:pt>
                <c:pt idx="1389">
                  <c:v>2048.8483212215415</c:v>
                </c:pt>
                <c:pt idx="1390">
                  <c:v>2053.7597613355952</c:v>
                </c:pt>
                <c:pt idx="1391">
                  <c:v>2058.9247814157552</c:v>
                </c:pt>
                <c:pt idx="1392">
                  <c:v>2063.4209779247858</c:v>
                </c:pt>
                <c:pt idx="1393">
                  <c:v>2066.8508721582871</c:v>
                </c:pt>
                <c:pt idx="1394">
                  <c:v>2069.2734964808619</c:v>
                </c:pt>
                <c:pt idx="1395">
                  <c:v>2070.9880292970051</c:v>
                </c:pt>
                <c:pt idx="1396">
                  <c:v>2072.2524847727527</c:v>
                </c:pt>
                <c:pt idx="1397">
                  <c:v>2073.0883237811313</c:v>
                </c:pt>
                <c:pt idx="1398">
                  <c:v>2073.5206089176672</c:v>
                </c:pt>
                <c:pt idx="1399">
                  <c:v>2073.6155174773708</c:v>
                </c:pt>
                <c:pt idx="1400">
                  <c:v>2073.6155174773708</c:v>
                </c:pt>
                <c:pt idx="1401">
                  <c:v>2073.6155174773708</c:v>
                </c:pt>
                <c:pt idx="1402">
                  <c:v>2073.6155174773708</c:v>
                </c:pt>
                <c:pt idx="1403">
                  <c:v>2073.6155174773708</c:v>
                </c:pt>
                <c:pt idx="1404">
                  <c:v>2073.6155174773708</c:v>
                </c:pt>
                <c:pt idx="1405">
                  <c:v>2073.6155174773708</c:v>
                </c:pt>
                <c:pt idx="1406">
                  <c:v>2073.6155174773708</c:v>
                </c:pt>
                <c:pt idx="1407">
                  <c:v>2073.6155174773708</c:v>
                </c:pt>
                <c:pt idx="1408">
                  <c:v>2073.6155174773708</c:v>
                </c:pt>
                <c:pt idx="1409">
                  <c:v>2074.1763261156148</c:v>
                </c:pt>
                <c:pt idx="1410">
                  <c:v>2074.8074766061991</c:v>
                </c:pt>
                <c:pt idx="1411">
                  <c:v>2075.2814397223165</c:v>
                </c:pt>
                <c:pt idx="1412">
                  <c:v>2075.6244125299927</c:v>
                </c:pt>
                <c:pt idx="1413">
                  <c:v>2075.9756211635386</c:v>
                </c:pt>
                <c:pt idx="1414">
                  <c:v>2076.6659948944434</c:v>
                </c:pt>
                <c:pt idx="1415">
                  <c:v>2078.1248323989234</c:v>
                </c:pt>
                <c:pt idx="1416">
                  <c:v>2080.5978597278431</c:v>
                </c:pt>
                <c:pt idx="1417">
                  <c:v>2083.9355143042735</c:v>
                </c:pt>
                <c:pt idx="1418">
                  <c:v>2087.55662091674</c:v>
                </c:pt>
                <c:pt idx="1419">
                  <c:v>2090.5930658930547</c:v>
                </c:pt>
                <c:pt idx="1420">
                  <c:v>2092.3325750140775</c:v>
                </c:pt>
                <c:pt idx="1421">
                  <c:v>2092.4837910312117</c:v>
                </c:pt>
                <c:pt idx="1422">
                  <c:v>2092.4837910312117</c:v>
                </c:pt>
                <c:pt idx="1423">
                  <c:v>2092.4837910312117</c:v>
                </c:pt>
                <c:pt idx="1424">
                  <c:v>2092.4837910312117</c:v>
                </c:pt>
                <c:pt idx="1425">
                  <c:v>2093.4657242451067</c:v>
                </c:pt>
                <c:pt idx="1426">
                  <c:v>2095.649856922872</c:v>
                </c:pt>
                <c:pt idx="1427">
                  <c:v>2098.7748546556782</c:v>
                </c:pt>
                <c:pt idx="1428">
                  <c:v>2101.6941506656294</c:v>
                </c:pt>
                <c:pt idx="1429">
                  <c:v>2103.4356140906179</c:v>
                </c:pt>
                <c:pt idx="1430">
                  <c:v>2103.8693375355861</c:v>
                </c:pt>
                <c:pt idx="1431">
                  <c:v>2103.8693375355861</c:v>
                </c:pt>
                <c:pt idx="1432">
                  <c:v>2103.8693375355861</c:v>
                </c:pt>
                <c:pt idx="1433">
                  <c:v>2103.8693375355861</c:v>
                </c:pt>
                <c:pt idx="1434">
                  <c:v>2103.8693375355861</c:v>
                </c:pt>
                <c:pt idx="1435">
                  <c:v>2103.8693375355861</c:v>
                </c:pt>
                <c:pt idx="1436">
                  <c:v>2103.8693375355861</c:v>
                </c:pt>
                <c:pt idx="1437">
                  <c:v>2104.3346080484612</c:v>
                </c:pt>
                <c:pt idx="1438">
                  <c:v>2105.2018101670969</c:v>
                </c:pt>
                <c:pt idx="1439">
                  <c:v>2105.992794205114</c:v>
                </c:pt>
                <c:pt idx="1440">
                  <c:v>2106.4365571426702</c:v>
                </c:pt>
                <c:pt idx="1441">
                  <c:v>2106.4365571426702</c:v>
                </c:pt>
                <c:pt idx="1442">
                  <c:v>2106.4365571426702</c:v>
                </c:pt>
                <c:pt idx="1443">
                  <c:v>2106.4365571426702</c:v>
                </c:pt>
                <c:pt idx="1444">
                  <c:v>2106.5779529153788</c:v>
                </c:pt>
                <c:pt idx="1445">
                  <c:v>2106.942091103087</c:v>
                </c:pt>
                <c:pt idx="1446">
                  <c:v>2107.268357845323</c:v>
                </c:pt>
                <c:pt idx="1447">
                  <c:v>2107.268357845323</c:v>
                </c:pt>
                <c:pt idx="1448">
                  <c:v>2107.268357845323</c:v>
                </c:pt>
                <c:pt idx="1449">
                  <c:v>2107.268357845323</c:v>
                </c:pt>
                <c:pt idx="1450">
                  <c:v>2107.268357845323</c:v>
                </c:pt>
                <c:pt idx="1451">
                  <c:v>2107.268357845323</c:v>
                </c:pt>
                <c:pt idx="1452">
                  <c:v>2107.268357845323</c:v>
                </c:pt>
                <c:pt idx="1453">
                  <c:v>2107.268357845323</c:v>
                </c:pt>
                <c:pt idx="1454">
                  <c:v>2107.268357845323</c:v>
                </c:pt>
                <c:pt idx="1455">
                  <c:v>2107.268357845323</c:v>
                </c:pt>
                <c:pt idx="1456">
                  <c:v>2107.268357845323</c:v>
                </c:pt>
                <c:pt idx="1457">
                  <c:v>2107.268357845323</c:v>
                </c:pt>
                <c:pt idx="1458">
                  <c:v>2107.268357845323</c:v>
                </c:pt>
                <c:pt idx="1459">
                  <c:v>2107.268357845323</c:v>
                </c:pt>
                <c:pt idx="1460">
                  <c:v>2107.268357845323</c:v>
                </c:pt>
                <c:pt idx="1461">
                  <c:v>2107.268357845323</c:v>
                </c:pt>
                <c:pt idx="1462">
                  <c:v>2107.268357845323</c:v>
                </c:pt>
                <c:pt idx="1463">
                  <c:v>2107.268357845323</c:v>
                </c:pt>
                <c:pt idx="1464">
                  <c:v>2107.268357845323</c:v>
                </c:pt>
                <c:pt idx="1465">
                  <c:v>2107.268357845323</c:v>
                </c:pt>
                <c:pt idx="1466">
                  <c:v>2107.268357845323</c:v>
                </c:pt>
                <c:pt idx="1467">
                  <c:v>2107.268357845323</c:v>
                </c:pt>
                <c:pt idx="1468">
                  <c:v>2107.268357845323</c:v>
                </c:pt>
                <c:pt idx="1469">
                  <c:v>2107.268357845323</c:v>
                </c:pt>
                <c:pt idx="1470">
                  <c:v>2107.268357845323</c:v>
                </c:pt>
                <c:pt idx="1471">
                  <c:v>2107.268357845323</c:v>
                </c:pt>
                <c:pt idx="1472">
                  <c:v>2107.268357845323</c:v>
                </c:pt>
                <c:pt idx="1473">
                  <c:v>2107.268357845323</c:v>
                </c:pt>
                <c:pt idx="1474">
                  <c:v>2107.268357845323</c:v>
                </c:pt>
                <c:pt idx="1475">
                  <c:v>2107.268357845323</c:v>
                </c:pt>
                <c:pt idx="1476">
                  <c:v>2107.268357845323</c:v>
                </c:pt>
                <c:pt idx="1477">
                  <c:v>2107.268357845323</c:v>
                </c:pt>
                <c:pt idx="1478">
                  <c:v>2107.268357845323</c:v>
                </c:pt>
                <c:pt idx="1479">
                  <c:v>2107.3417526075159</c:v>
                </c:pt>
                <c:pt idx="1480">
                  <c:v>2107.5544261672503</c:v>
                </c:pt>
                <c:pt idx="1481">
                  <c:v>2107.8714985867236</c:v>
                </c:pt>
                <c:pt idx="1482">
                  <c:v>2108.2451599680862</c:v>
                </c:pt>
                <c:pt idx="1483">
                  <c:v>2108.6482457818347</c:v>
                </c:pt>
                <c:pt idx="1484">
                  <c:v>2109.0781908093818</c:v>
                </c:pt>
                <c:pt idx="1485">
                  <c:v>2109.5611407090128</c:v>
                </c:pt>
                <c:pt idx="1486">
                  <c:v>2110.1665703572439</c:v>
                </c:pt>
                <c:pt idx="1487">
                  <c:v>2110.983435078796</c:v>
                </c:pt>
                <c:pt idx="1488">
                  <c:v>2112.1017982363069</c:v>
                </c:pt>
                <c:pt idx="1489">
                  <c:v>2113.620959462598</c:v>
                </c:pt>
                <c:pt idx="1490">
                  <c:v>2115.6255617044617</c:v>
                </c:pt>
                <c:pt idx="1491">
                  <c:v>2118.1541641682416</c:v>
                </c:pt>
                <c:pt idx="1492">
                  <c:v>2121.1603576471493</c:v>
                </c:pt>
                <c:pt idx="1493">
                  <c:v>2124.5081617799888</c:v>
                </c:pt>
                <c:pt idx="1494">
                  <c:v>2128.0689308208857</c:v>
                </c:pt>
                <c:pt idx="1495">
                  <c:v>2131.7218381412326</c:v>
                </c:pt>
                <c:pt idx="1496">
                  <c:v>2135.3497877617947</c:v>
                </c:pt>
                <c:pt idx="1497">
                  <c:v>2138.8809056871951</c:v>
                </c:pt>
                <c:pt idx="1498">
                  <c:v>2142.2218689177112</c:v>
                </c:pt>
                <c:pt idx="1499">
                  <c:v>2145.279149889313</c:v>
                </c:pt>
                <c:pt idx="1500">
                  <c:v>2147.992917611527</c:v>
                </c:pt>
                <c:pt idx="1501">
                  <c:v>2150.4313198944747</c:v>
                </c:pt>
                <c:pt idx="1502">
                  <c:v>2152.7473382371363</c:v>
                </c:pt>
                <c:pt idx="1503">
                  <c:v>2155.0205911806293</c:v>
                </c:pt>
                <c:pt idx="1504">
                  <c:v>2157.3074372585952</c:v>
                </c:pt>
                <c:pt idx="1505">
                  <c:v>2159.5760208303282</c:v>
                </c:pt>
                <c:pt idx="1506">
                  <c:v>2161.7878185241711</c:v>
                </c:pt>
                <c:pt idx="1507">
                  <c:v>2164.0333761377333</c:v>
                </c:pt>
                <c:pt idx="1508">
                  <c:v>2166.4125463473097</c:v>
                </c:pt>
                <c:pt idx="1509">
                  <c:v>2168.9998469914531</c:v>
                </c:pt>
                <c:pt idx="1510">
                  <c:v>2171.9436179391469</c:v>
                </c:pt>
                <c:pt idx="1511">
                  <c:v>2175.4474335070631</c:v>
                </c:pt>
                <c:pt idx="1512">
                  <c:v>2179.6393261301582</c:v>
                </c:pt>
                <c:pt idx="1513">
                  <c:v>2184.55996641301</c:v>
                </c:pt>
                <c:pt idx="1514">
                  <c:v>2190.1055186325475</c:v>
                </c:pt>
                <c:pt idx="1515">
                  <c:v>2195.9461523991117</c:v>
                </c:pt>
                <c:pt idx="1516">
                  <c:v>2201.5987054784732</c:v>
                </c:pt>
                <c:pt idx="1517">
                  <c:v>2206.7482298052305</c:v>
                </c:pt>
                <c:pt idx="1518">
                  <c:v>2211.3969020914583</c:v>
                </c:pt>
                <c:pt idx="1519">
                  <c:v>2215.6545501453024</c:v>
                </c:pt>
                <c:pt idx="1520">
                  <c:v>2219.610544119515</c:v>
                </c:pt>
                <c:pt idx="1521">
                  <c:v>2223.2813549775924</c:v>
                </c:pt>
                <c:pt idx="1522">
                  <c:v>2226.6006250235928</c:v>
                </c:pt>
                <c:pt idx="1523">
                  <c:v>2229.4147702024193</c:v>
                </c:pt>
                <c:pt idx="1524">
                  <c:v>2231.4812739953372</c:v>
                </c:pt>
                <c:pt idx="1525">
                  <c:v>2232.5209237398271</c:v>
                </c:pt>
                <c:pt idx="1526">
                  <c:v>2232.5209237398271</c:v>
                </c:pt>
                <c:pt idx="1527">
                  <c:v>2232.5209237398271</c:v>
                </c:pt>
                <c:pt idx="1528">
                  <c:v>2232.5209237398271</c:v>
                </c:pt>
                <c:pt idx="1529">
                  <c:v>2232.5209237398271</c:v>
                </c:pt>
                <c:pt idx="1530">
                  <c:v>2232.5209237398271</c:v>
                </c:pt>
                <c:pt idx="1531">
                  <c:v>2232.6862191048417</c:v>
                </c:pt>
                <c:pt idx="1532">
                  <c:v>2233.5901107606401</c:v>
                </c:pt>
                <c:pt idx="1533">
                  <c:v>2235.2408203127379</c:v>
                </c:pt>
                <c:pt idx="1534">
                  <c:v>2237.7020272219065</c:v>
                </c:pt>
                <c:pt idx="1535">
                  <c:v>2241.1350547399511</c:v>
                </c:pt>
                <c:pt idx="1536">
                  <c:v>2245.7087941694599</c:v>
                </c:pt>
                <c:pt idx="1537">
                  <c:v>2251.4076150061419</c:v>
                </c:pt>
                <c:pt idx="1538">
                  <c:v>2258.1355969944352</c:v>
                </c:pt>
                <c:pt idx="1539">
                  <c:v>2265.8168293258127</c:v>
                </c:pt>
                <c:pt idx="1540">
                  <c:v>2274.3420434238974</c:v>
                </c:pt>
                <c:pt idx="1541">
                  <c:v>2283.6103213134379</c:v>
                </c:pt>
                <c:pt idx="1542">
                  <c:v>2293.3412347531848</c:v>
                </c:pt>
                <c:pt idx="1543">
                  <c:v>2303.0285643628631</c:v>
                </c:pt>
                <c:pt idx="1544">
                  <c:v>2312.0187467041305</c:v>
                </c:pt>
                <c:pt idx="1545">
                  <c:v>2319.8305469985808</c:v>
                </c:pt>
                <c:pt idx="1546">
                  <c:v>2326.5549768424066</c:v>
                </c:pt>
                <c:pt idx="1547">
                  <c:v>2332.5607422491844</c:v>
                </c:pt>
                <c:pt idx="1548">
                  <c:v>2338.2682894658278</c:v>
                </c:pt>
                <c:pt idx="1549">
                  <c:v>2344.0371892809135</c:v>
                </c:pt>
                <c:pt idx="1550">
                  <c:v>2350.0341905762534</c:v>
                </c:pt>
                <c:pt idx="1551">
                  <c:v>2356.3294312874882</c:v>
                </c:pt>
                <c:pt idx="1552">
                  <c:v>2362.8869303723632</c:v>
                </c:pt>
                <c:pt idx="1553">
                  <c:v>2369.6091299760642</c:v>
                </c:pt>
                <c:pt idx="1554">
                  <c:v>2376.443596226004</c:v>
                </c:pt>
                <c:pt idx="1555">
                  <c:v>2383.5027581071017</c:v>
                </c:pt>
                <c:pt idx="1556">
                  <c:v>2390.9725028703515</c:v>
                </c:pt>
                <c:pt idx="1557">
                  <c:v>2398.9404233600653</c:v>
                </c:pt>
                <c:pt idx="1558">
                  <c:v>2407.4988668699971</c:v>
                </c:pt>
                <c:pt idx="1559">
                  <c:v>2416.7542678364075</c:v>
                </c:pt>
                <c:pt idx="1560">
                  <c:v>2426.5838558235573</c:v>
                </c:pt>
                <c:pt idx="1561">
                  <c:v>2436.775090340368</c:v>
                </c:pt>
                <c:pt idx="1562">
                  <c:v>2447.2767025461553</c:v>
                </c:pt>
                <c:pt idx="1563">
                  <c:v>2458.1576256309904</c:v>
                </c:pt>
                <c:pt idx="1564">
                  <c:v>2469.4992463652175</c:v>
                </c:pt>
                <c:pt idx="1565">
                  <c:v>2481.2597298876872</c:v>
                </c:pt>
                <c:pt idx="1566">
                  <c:v>2493.4503462404864</c:v>
                </c:pt>
                <c:pt idx="1567">
                  <c:v>2506.0259315577614</c:v>
                </c:pt>
                <c:pt idx="1568">
                  <c:v>2518.7184642889533</c:v>
                </c:pt>
                <c:pt idx="1569">
                  <c:v>2531.4287623276364</c:v>
                </c:pt>
                <c:pt idx="1570">
                  <c:v>2544.1998867816842</c:v>
                </c:pt>
                <c:pt idx="1571">
                  <c:v>2557.0084380866574</c:v>
                </c:pt>
                <c:pt idx="1572">
                  <c:v>2569.8305188509189</c:v>
                </c:pt>
                <c:pt idx="1573">
                  <c:v>2582.5006089632216</c:v>
                </c:pt>
                <c:pt idx="1574">
                  <c:v>2594.7563388655226</c:v>
                </c:pt>
                <c:pt idx="1575">
                  <c:v>2606.53398554966</c:v>
                </c:pt>
                <c:pt idx="1576">
                  <c:v>2617.7825092522626</c:v>
                </c:pt>
                <c:pt idx="1577">
                  <c:v>2628.3710003635811</c:v>
                </c:pt>
                <c:pt idx="1578">
                  <c:v>2638.3147382548996</c:v>
                </c:pt>
                <c:pt idx="1579">
                  <c:v>2647.7864183289926</c:v>
                </c:pt>
                <c:pt idx="1580">
                  <c:v>2656.9096198046595</c:v>
                </c:pt>
                <c:pt idx="1581">
                  <c:v>2665.7368447703334</c:v>
                </c:pt>
                <c:pt idx="1582">
                  <c:v>2674.3307388856742</c:v>
                </c:pt>
                <c:pt idx="1583">
                  <c:v>2682.5424186494511</c:v>
                </c:pt>
                <c:pt idx="1584">
                  <c:v>2690.2752306452867</c:v>
                </c:pt>
                <c:pt idx="1585">
                  <c:v>2697.5855131230815</c:v>
                </c:pt>
                <c:pt idx="1586">
                  <c:v>2704.4602332474537</c:v>
                </c:pt>
                <c:pt idx="1587">
                  <c:v>2710.9562931708097</c:v>
                </c:pt>
                <c:pt idx="1588">
                  <c:v>2717.2752073248848</c:v>
                </c:pt>
                <c:pt idx="1589">
                  <c:v>2723.6991281376954</c:v>
                </c:pt>
                <c:pt idx="1590">
                  <c:v>2730.3874402819506</c:v>
                </c:pt>
                <c:pt idx="1591">
                  <c:v>2737.3630232422561</c:v>
                </c:pt>
                <c:pt idx="1592">
                  <c:v>2744.5831342069337</c:v>
                </c:pt>
                <c:pt idx="1593">
                  <c:v>2751.997153090967</c:v>
                </c:pt>
                <c:pt idx="1594">
                  <c:v>2759.6218475433711</c:v>
                </c:pt>
                <c:pt idx="1595">
                  <c:v>2767.2106632357963</c:v>
                </c:pt>
                <c:pt idx="1596">
                  <c:v>2774.4825572913751</c:v>
                </c:pt>
                <c:pt idx="1597">
                  <c:v>2781.3562235555437</c:v>
                </c:pt>
                <c:pt idx="1598">
                  <c:v>2787.6791612683987</c:v>
                </c:pt>
                <c:pt idx="1599">
                  <c:v>2793.4883933450415</c:v>
                </c:pt>
                <c:pt idx="1600">
                  <c:v>2798.9042427504087</c:v>
                </c:pt>
                <c:pt idx="1601">
                  <c:v>2803.9810502004475</c:v>
                </c:pt>
                <c:pt idx="1602">
                  <c:v>2808.9693466933309</c:v>
                </c:pt>
                <c:pt idx="1603">
                  <c:v>2814.1992938356188</c:v>
                </c:pt>
                <c:pt idx="1604">
                  <c:v>2819.7603841874443</c:v>
                </c:pt>
                <c:pt idx="1605">
                  <c:v>2825.6712045240756</c:v>
                </c:pt>
                <c:pt idx="1606">
                  <c:v>2831.9602192125785</c:v>
                </c:pt>
                <c:pt idx="1607">
                  <c:v>2838.5257043563461</c:v>
                </c:pt>
                <c:pt idx="1608">
                  <c:v>2845.3214361216637</c:v>
                </c:pt>
                <c:pt idx="1609">
                  <c:v>2852.3633843269813</c:v>
                </c:pt>
                <c:pt idx="1610">
                  <c:v>2859.6067761285267</c:v>
                </c:pt>
                <c:pt idx="1611">
                  <c:v>2866.9986429186915</c:v>
                </c:pt>
                <c:pt idx="1612">
                  <c:v>2874.671847793386</c:v>
                </c:pt>
                <c:pt idx="1613">
                  <c:v>2882.7775350268512</c:v>
                </c:pt>
                <c:pt idx="1614">
                  <c:v>2891.3457412874391</c:v>
                </c:pt>
                <c:pt idx="1615">
                  <c:v>2900.4084626921217</c:v>
                </c:pt>
                <c:pt idx="1616">
                  <c:v>2910.0637734621187</c:v>
                </c:pt>
                <c:pt idx="1617">
                  <c:v>2920.3593796781597</c:v>
                </c:pt>
                <c:pt idx="1618">
                  <c:v>2931.2082909470219</c:v>
                </c:pt>
                <c:pt idx="1619">
                  <c:v>2942.380992449625</c:v>
                </c:pt>
                <c:pt idx="1620">
                  <c:v>2953.5439844946682</c:v>
                </c:pt>
                <c:pt idx="1621">
                  <c:v>2964.5320567403205</c:v>
                </c:pt>
                <c:pt idx="1622">
                  <c:v>2975.2425021857953</c:v>
                </c:pt>
                <c:pt idx="1623">
                  <c:v>2985.4267775843919</c:v>
                </c:pt>
                <c:pt idx="1624">
                  <c:v>2994.8156717987272</c:v>
                </c:pt>
                <c:pt idx="1625">
                  <c:v>3003.3361827016961</c:v>
                </c:pt>
                <c:pt idx="1626">
                  <c:v>3010.7976323498083</c:v>
                </c:pt>
                <c:pt idx="1627">
                  <c:v>3016.8598208826302</c:v>
                </c:pt>
                <c:pt idx="1628">
                  <c:v>3021.5266193645207</c:v>
                </c:pt>
                <c:pt idx="1629">
                  <c:v>3025.0972861228406</c:v>
                </c:pt>
                <c:pt idx="1630">
                  <c:v>3028.0834495882323</c:v>
                </c:pt>
                <c:pt idx="1631">
                  <c:v>3031.2012618055087</c:v>
                </c:pt>
                <c:pt idx="1632">
                  <c:v>3035.0512297992345</c:v>
                </c:pt>
                <c:pt idx="1633">
                  <c:v>3039.9255990628239</c:v>
                </c:pt>
                <c:pt idx="1634">
                  <c:v>3045.8203009203344</c:v>
                </c:pt>
                <c:pt idx="1635">
                  <c:v>3052.3590485384639</c:v>
                </c:pt>
                <c:pt idx="1636">
                  <c:v>3059.0736808780634</c:v>
                </c:pt>
                <c:pt idx="1637">
                  <c:v>3065.5966259998454</c:v>
                </c:pt>
                <c:pt idx="1638">
                  <c:v>3071.7211869130902</c:v>
                </c:pt>
                <c:pt idx="1639">
                  <c:v>3077.4868728477163</c:v>
                </c:pt>
                <c:pt idx="1640">
                  <c:v>3083.0630498466776</c:v>
                </c:pt>
                <c:pt idx="1641">
                  <c:v>3088.753115346648</c:v>
                </c:pt>
                <c:pt idx="1642">
                  <c:v>3094.8801412082726</c:v>
                </c:pt>
                <c:pt idx="1643">
                  <c:v>3101.7222752577022</c:v>
                </c:pt>
                <c:pt idx="1644">
                  <c:v>3109.3981761654777</c:v>
                </c:pt>
                <c:pt idx="1645">
                  <c:v>3117.8439394042589</c:v>
                </c:pt>
                <c:pt idx="1646">
                  <c:v>3126.9921957382899</c:v>
                </c:pt>
                <c:pt idx="1647">
                  <c:v>3136.7681966569644</c:v>
                </c:pt>
                <c:pt idx="1648">
                  <c:v>3147.1513141694909</c:v>
                </c:pt>
                <c:pt idx="1649">
                  <c:v>3158.0572322984267</c:v>
                </c:pt>
                <c:pt idx="1650">
                  <c:v>3169.3158932224478</c:v>
                </c:pt>
                <c:pt idx="1651">
                  <c:v>3180.7394696994047</c:v>
                </c:pt>
                <c:pt idx="1652">
                  <c:v>3192.1123840378673</c:v>
                </c:pt>
                <c:pt idx="1653">
                  <c:v>3203.4008212244439</c:v>
                </c:pt>
                <c:pt idx="1654">
                  <c:v>3214.5800724606047</c:v>
                </c:pt>
                <c:pt idx="1655">
                  <c:v>3225.6159014662167</c:v>
                </c:pt>
                <c:pt idx="1656">
                  <c:v>3236.6882217151892</c:v>
                </c:pt>
                <c:pt idx="1657">
                  <c:v>3247.9334750448829</c:v>
                </c:pt>
                <c:pt idx="1658">
                  <c:v>3259.3536482737245</c:v>
                </c:pt>
                <c:pt idx="1659">
                  <c:v>3270.950741690096</c:v>
                </c:pt>
                <c:pt idx="1660">
                  <c:v>3282.7267690523349</c:v>
                </c:pt>
                <c:pt idx="1661">
                  <c:v>3294.6132775531792</c:v>
                </c:pt>
                <c:pt idx="1662">
                  <c:v>3306.6003443529726</c:v>
                </c:pt>
                <c:pt idx="1663">
                  <c:v>3318.7599107962624</c:v>
                </c:pt>
                <c:pt idx="1664">
                  <c:v>3330.950161275724</c:v>
                </c:pt>
                <c:pt idx="1665">
                  <c:v>3343.0765481620633</c:v>
                </c:pt>
                <c:pt idx="1666">
                  <c:v>3355.1261834425645</c:v>
                </c:pt>
                <c:pt idx="1667">
                  <c:v>3367.0024956331022</c:v>
                </c:pt>
                <c:pt idx="1668">
                  <c:v>3378.7537213075188</c:v>
                </c:pt>
                <c:pt idx="1669">
                  <c:v>3390.4403132005882</c:v>
                </c:pt>
                <c:pt idx="1670">
                  <c:v>3402.0502746344337</c:v>
                </c:pt>
                <c:pt idx="1671">
                  <c:v>3413.4982644491602</c:v>
                </c:pt>
                <c:pt idx="1672">
                  <c:v>3424.7607696280934</c:v>
                </c:pt>
                <c:pt idx="1673">
                  <c:v>3435.9728145685149</c:v>
                </c:pt>
                <c:pt idx="1674">
                  <c:v>3447.1342587347899</c:v>
                </c:pt>
                <c:pt idx="1675">
                  <c:v>3458.1600829362883</c:v>
                </c:pt>
                <c:pt idx="1676">
                  <c:v>3469.0388032477867</c:v>
                </c:pt>
                <c:pt idx="1677">
                  <c:v>3479.6856736018394</c:v>
                </c:pt>
                <c:pt idx="1678">
                  <c:v>3490.0051515975142</c:v>
                </c:pt>
                <c:pt idx="1679">
                  <c:v>3500.0492963667743</c:v>
                </c:pt>
                <c:pt idx="1680">
                  <c:v>3509.9544909628012</c:v>
                </c:pt>
                <c:pt idx="1681">
                  <c:v>3519.9401249792259</c:v>
                </c:pt>
                <c:pt idx="1682">
                  <c:v>3530.2463682071807</c:v>
                </c:pt>
                <c:pt idx="1683">
                  <c:v>3540.9784653068505</c:v>
                </c:pt>
                <c:pt idx="1684">
                  <c:v>3552.2432011068759</c:v>
                </c:pt>
                <c:pt idx="1685">
                  <c:v>3564.014770349811</c:v>
                </c:pt>
                <c:pt idx="1686">
                  <c:v>3576.0259566774266</c:v>
                </c:pt>
                <c:pt idx="1687">
                  <c:v>3588.1314633951847</c:v>
                </c:pt>
                <c:pt idx="1688">
                  <c:v>3600.1841407545139</c:v>
                </c:pt>
                <c:pt idx="1689">
                  <c:v>3612.0124290104491</c:v>
                </c:pt>
                <c:pt idx="1690">
                  <c:v>3623.6658616640175</c:v>
                </c:pt>
                <c:pt idx="1691">
                  <c:v>3635.206282893475</c:v>
                </c:pt>
                <c:pt idx="1692">
                  <c:v>3646.6959502465024</c:v>
                </c:pt>
                <c:pt idx="1693">
                  <c:v>3658.2089709748338</c:v>
                </c:pt>
                <c:pt idx="1694">
                  <c:v>3669.7453787665127</c:v>
                </c:pt>
                <c:pt idx="1695">
                  <c:v>3681.3052073358899</c:v>
                </c:pt>
                <c:pt idx="1696">
                  <c:v>3692.8884904236256</c:v>
                </c:pt>
                <c:pt idx="1697">
                  <c:v>3704.4952617966878</c:v>
                </c:pt>
                <c:pt idx="1698">
                  <c:v>3716.051017973909</c:v>
                </c:pt>
                <c:pt idx="1699">
                  <c:v>3727.3949318187065</c:v>
                </c:pt>
                <c:pt idx="1700">
                  <c:v>3738.4292168775946</c:v>
                </c:pt>
                <c:pt idx="1701">
                  <c:v>3749.205675626913</c:v>
                </c:pt>
                <c:pt idx="1702">
                  <c:v>3759.8621370526507</c:v>
                </c:pt>
                <c:pt idx="1703">
                  <c:v>3770.3990838281634</c:v>
                </c:pt>
                <c:pt idx="1704">
                  <c:v>3780.8055544624831</c:v>
                </c:pt>
                <c:pt idx="1705">
                  <c:v>3791.2298062206405</c:v>
                </c:pt>
                <c:pt idx="1706">
                  <c:v>3801.6831030756598</c:v>
                </c:pt>
                <c:pt idx="1707">
                  <c:v>3812.165231227124</c:v>
                </c:pt>
                <c:pt idx="1708">
                  <c:v>3822.7609545738155</c:v>
                </c:pt>
                <c:pt idx="1709">
                  <c:v>3833.4077669673129</c:v>
                </c:pt>
                <c:pt idx="1710">
                  <c:v>3844.1789639221788</c:v>
                </c:pt>
                <c:pt idx="1711">
                  <c:v>3855.2441368148225</c:v>
                </c:pt>
                <c:pt idx="1712">
                  <c:v>3866.5526848710974</c:v>
                </c:pt>
                <c:pt idx="1713">
                  <c:v>3878.1167383927732</c:v>
                </c:pt>
                <c:pt idx="1714">
                  <c:v>3889.9602772409748</c:v>
                </c:pt>
                <c:pt idx="1715">
                  <c:v>3902.0223461418773</c:v>
                </c:pt>
                <c:pt idx="1716">
                  <c:v>3914.3159755003571</c:v>
                </c:pt>
                <c:pt idx="1717">
                  <c:v>3926.8544304253105</c:v>
                </c:pt>
                <c:pt idx="1718">
                  <c:v>3939.6514792664107</c:v>
                </c:pt>
                <c:pt idx="1719">
                  <c:v>3952.7211609095361</c:v>
                </c:pt>
                <c:pt idx="1720">
                  <c:v>3966.0026821998526</c:v>
                </c:pt>
                <c:pt idx="1721">
                  <c:v>3979.2708201317291</c:v>
                </c:pt>
                <c:pt idx="1722">
                  <c:v>3992.27300448287</c:v>
                </c:pt>
                <c:pt idx="1723">
                  <c:v>4004.8943808186464</c:v>
                </c:pt>
                <c:pt idx="1724">
                  <c:v>4017.0964802125482</c:v>
                </c:pt>
                <c:pt idx="1725">
                  <c:v>4028.6141813664499</c:v>
                </c:pt>
                <c:pt idx="1726">
                  <c:v>4038.9988893138589</c:v>
                </c:pt>
                <c:pt idx="1727">
                  <c:v>4047.9417054688333</c:v>
                </c:pt>
                <c:pt idx="1728">
                  <c:v>4055.2172360682375</c:v>
                </c:pt>
                <c:pt idx="1729">
                  <c:v>4060.687997811553</c:v>
                </c:pt>
                <c:pt idx="1730">
                  <c:v>4064.6055679120927</c:v>
                </c:pt>
                <c:pt idx="1731">
                  <c:v>4067.5469647202613</c:v>
                </c:pt>
                <c:pt idx="1732">
                  <c:v>4069.9595784335106</c:v>
                </c:pt>
                <c:pt idx="1733">
                  <c:v>4072.1424915678267</c:v>
                </c:pt>
                <c:pt idx="1734">
                  <c:v>4074.2584794904897</c:v>
                </c:pt>
                <c:pt idx="1735">
                  <c:v>4076.2626110782826</c:v>
                </c:pt>
                <c:pt idx="1736">
                  <c:v>4077.9777374475902</c:v>
                </c:pt>
                <c:pt idx="1737">
                  <c:v>4079.3488461450115</c:v>
                </c:pt>
                <c:pt idx="1738">
                  <c:v>4080.5168797208303</c:v>
                </c:pt>
                <c:pt idx="1739">
                  <c:v>4081.6200090880529</c:v>
                </c:pt>
                <c:pt idx="1740">
                  <c:v>4082.9085818456238</c:v>
                </c:pt>
                <c:pt idx="1741">
                  <c:v>4084.692427210342</c:v>
                </c:pt>
                <c:pt idx="1742">
                  <c:v>4086.9940805806573</c:v>
                </c:pt>
                <c:pt idx="1743">
                  <c:v>4089.6013351811771</c:v>
                </c:pt>
                <c:pt idx="1744">
                  <c:v>4092.4115095661405</c:v>
                </c:pt>
                <c:pt idx="1745">
                  <c:v>4095.3276185365553</c:v>
                </c:pt>
                <c:pt idx="1746">
                  <c:v>4098.1904210422163</c:v>
                </c:pt>
                <c:pt idx="1747">
                  <c:v>4101.0538406401338</c:v>
                </c:pt>
                <c:pt idx="1748">
                  <c:v>4104.034986739478</c:v>
                </c:pt>
                <c:pt idx="1749">
                  <c:v>4107.1422438206455</c:v>
                </c:pt>
                <c:pt idx="1750">
                  <c:v>4110.4360759751571</c:v>
                </c:pt>
                <c:pt idx="1751">
                  <c:v>4113.8786246556247</c:v>
                </c:pt>
                <c:pt idx="1752">
                  <c:v>4117.3188389422921</c:v>
                </c:pt>
                <c:pt idx="1753">
                  <c:v>4120.705370555087</c:v>
                </c:pt>
                <c:pt idx="1754">
                  <c:v>4124.038800583151</c:v>
                </c:pt>
                <c:pt idx="1755">
                  <c:v>4127.3197068270629</c:v>
                </c:pt>
                <c:pt idx="1756">
                  <c:v>4130.5486637988379</c:v>
                </c:pt>
                <c:pt idx="1757">
                  <c:v>4133.6763386835946</c:v>
                </c:pt>
                <c:pt idx="1758">
                  <c:v>4136.6986283154456</c:v>
                </c:pt>
                <c:pt idx="1759">
                  <c:v>4139.6663472847176</c:v>
                </c:pt>
                <c:pt idx="1760">
                  <c:v>4142.5313170065865</c:v>
                </c:pt>
                <c:pt idx="1761">
                  <c:v>4145.2897265398187</c:v>
                </c:pt>
                <c:pt idx="1762">
                  <c:v>4147.9916388729853</c:v>
                </c:pt>
                <c:pt idx="1763">
                  <c:v>4150.6378448397982</c:v>
                </c:pt>
                <c:pt idx="1764">
                  <c:v>4153.1816019357757</c:v>
                </c:pt>
                <c:pt idx="1765">
                  <c:v>4155.4782876586705</c:v>
                </c:pt>
                <c:pt idx="1766">
                  <c:v>4157.2856821279347</c:v>
                </c:pt>
                <c:pt idx="1767">
                  <c:v>4158.3612825323016</c:v>
                </c:pt>
                <c:pt idx="1768">
                  <c:v>4158.5212396605057</c:v>
                </c:pt>
                <c:pt idx="1769">
                  <c:v>4158.5212396605057</c:v>
                </c:pt>
                <c:pt idx="1770">
                  <c:v>4158.5212396605057</c:v>
                </c:pt>
                <c:pt idx="1771">
                  <c:v>4158.5212396605057</c:v>
                </c:pt>
                <c:pt idx="1772">
                  <c:v>4158.5212396605057</c:v>
                </c:pt>
                <c:pt idx="1773">
                  <c:v>4158.5212396605057</c:v>
                </c:pt>
                <c:pt idx="1774">
                  <c:v>4158.5212396605057</c:v>
                </c:pt>
                <c:pt idx="1775">
                  <c:v>4158.5212396605057</c:v>
                </c:pt>
                <c:pt idx="1776">
                  <c:v>4158.5212396605057</c:v>
                </c:pt>
                <c:pt idx="1777">
                  <c:v>4158.5212396605057</c:v>
                </c:pt>
                <c:pt idx="1778">
                  <c:v>4158.5212396605057</c:v>
                </c:pt>
                <c:pt idx="1779">
                  <c:v>4158.5212396605057</c:v>
                </c:pt>
                <c:pt idx="1780">
                  <c:v>4158.5212396605057</c:v>
                </c:pt>
                <c:pt idx="1781">
                  <c:v>4158.5212396605057</c:v>
                </c:pt>
                <c:pt idx="1782">
                  <c:v>4158.5212396605057</c:v>
                </c:pt>
                <c:pt idx="1783">
                  <c:v>4158.5212396605057</c:v>
                </c:pt>
                <c:pt idx="1784">
                  <c:v>4158.5212396605057</c:v>
                </c:pt>
                <c:pt idx="1785">
                  <c:v>4158.5212396605057</c:v>
                </c:pt>
                <c:pt idx="1786">
                  <c:v>4158.5212396605057</c:v>
                </c:pt>
                <c:pt idx="1787">
                  <c:v>4158.5212396605057</c:v>
                </c:pt>
                <c:pt idx="1788">
                  <c:v>4158.5212396605057</c:v>
                </c:pt>
                <c:pt idx="1789">
                  <c:v>4158.5212396605057</c:v>
                </c:pt>
                <c:pt idx="1790">
                  <c:v>4158.5212396605057</c:v>
                </c:pt>
                <c:pt idx="1791">
                  <c:v>4158.5212396605057</c:v>
                </c:pt>
                <c:pt idx="1792">
                  <c:v>4158.5212396605057</c:v>
                </c:pt>
                <c:pt idx="1793">
                  <c:v>4158.5212396605057</c:v>
                </c:pt>
                <c:pt idx="1794">
                  <c:v>4158.5212396605057</c:v>
                </c:pt>
                <c:pt idx="1795">
                  <c:v>4158.5212396605057</c:v>
                </c:pt>
                <c:pt idx="1796">
                  <c:v>4158.5212396605057</c:v>
                </c:pt>
                <c:pt idx="1797">
                  <c:v>4158.5212396605057</c:v>
                </c:pt>
                <c:pt idx="1798">
                  <c:v>4158.5212396605057</c:v>
                </c:pt>
                <c:pt idx="1799">
                  <c:v>4158.5212396605057</c:v>
                </c:pt>
                <c:pt idx="1800">
                  <c:v>4158.5212396605057</c:v>
                </c:pt>
                <c:pt idx="1801">
                  <c:v>4158.5212396605057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C11-4754-A152-FDCA53B79E03}"/>
            </c:ext>
          </c:extLst>
        </c:ser>
        <c:ser>
          <c:idx val="1"/>
          <c:order val="1"/>
          <c:tx>
            <c:v>Cumulative 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Calculations!$B:$B</c:f>
              <c:strCache>
                <c:ptCount val="1802"/>
                <c:pt idx="0">
                  <c:v>Total Time Elapsed
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xVal>
          <c:yVal>
            <c:numRef>
              <c:f>Calculations!$T:$T</c:f>
              <c:numCache>
                <c:formatCode>0.00</c:formatCode>
                <c:ptCount val="1048576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0.48335689848351321</c:v>
                </c:pt>
                <c:pt idx="38">
                  <c:v>1.9075741841550815</c:v>
                </c:pt>
                <c:pt idx="39">
                  <c:v>3.5085536702191078</c:v>
                </c:pt>
                <c:pt idx="40">
                  <c:v>4.8239355182805292</c:v>
                </c:pt>
                <c:pt idx="41">
                  <c:v>6.1251581430285924</c:v>
                </c:pt>
                <c:pt idx="42">
                  <c:v>7.775333567445152</c:v>
                </c:pt>
                <c:pt idx="43">
                  <c:v>9.4621054971495937</c:v>
                </c:pt>
                <c:pt idx="44">
                  <c:v>10.561934608140318</c:v>
                </c:pt>
                <c:pt idx="45">
                  <c:v>10.938155834141311</c:v>
                </c:pt>
                <c:pt idx="46">
                  <c:v>10.958988941176818</c:v>
                </c:pt>
                <c:pt idx="47">
                  <c:v>11.002566531925988</c:v>
                </c:pt>
                <c:pt idx="48">
                  <c:v>11.082560513330181</c:v>
                </c:pt>
                <c:pt idx="49">
                  <c:v>11.082560513330181</c:v>
                </c:pt>
                <c:pt idx="50">
                  <c:v>11.082560513330181</c:v>
                </c:pt>
                <c:pt idx="51">
                  <c:v>11.082560513330181</c:v>
                </c:pt>
                <c:pt idx="52">
                  <c:v>11.405837547992812</c:v>
                </c:pt>
                <c:pt idx="53">
                  <c:v>11.831035919955106</c:v>
                </c:pt>
                <c:pt idx="54">
                  <c:v>11.974941212598205</c:v>
                </c:pt>
                <c:pt idx="55">
                  <c:v>11.974941212598205</c:v>
                </c:pt>
                <c:pt idx="56">
                  <c:v>11.974941212598205</c:v>
                </c:pt>
                <c:pt idx="57">
                  <c:v>11.974941212598205</c:v>
                </c:pt>
                <c:pt idx="58">
                  <c:v>11.974941212598205</c:v>
                </c:pt>
                <c:pt idx="59">
                  <c:v>11.974941212598205</c:v>
                </c:pt>
                <c:pt idx="60">
                  <c:v>11.974941212598205</c:v>
                </c:pt>
                <c:pt idx="61">
                  <c:v>11.974941212598205</c:v>
                </c:pt>
                <c:pt idx="62">
                  <c:v>11.974941212598205</c:v>
                </c:pt>
                <c:pt idx="63">
                  <c:v>11.974941212598205</c:v>
                </c:pt>
                <c:pt idx="64">
                  <c:v>11.974941212598205</c:v>
                </c:pt>
                <c:pt idx="65">
                  <c:v>11.974941212598205</c:v>
                </c:pt>
                <c:pt idx="66">
                  <c:v>11.974941212598205</c:v>
                </c:pt>
                <c:pt idx="67">
                  <c:v>11.974941212598205</c:v>
                </c:pt>
                <c:pt idx="68">
                  <c:v>11.974941212598205</c:v>
                </c:pt>
                <c:pt idx="69">
                  <c:v>11.974941212598205</c:v>
                </c:pt>
                <c:pt idx="70">
                  <c:v>11.974941212598205</c:v>
                </c:pt>
                <c:pt idx="71">
                  <c:v>11.974941212598205</c:v>
                </c:pt>
                <c:pt idx="72">
                  <c:v>11.974941212598205</c:v>
                </c:pt>
                <c:pt idx="73">
                  <c:v>11.974941212598205</c:v>
                </c:pt>
                <c:pt idx="74">
                  <c:v>11.974941212598205</c:v>
                </c:pt>
                <c:pt idx="75">
                  <c:v>11.974941212598205</c:v>
                </c:pt>
                <c:pt idx="76">
                  <c:v>11.974941212598205</c:v>
                </c:pt>
                <c:pt idx="77">
                  <c:v>11.974941212598205</c:v>
                </c:pt>
                <c:pt idx="78">
                  <c:v>11.974941212598205</c:v>
                </c:pt>
                <c:pt idx="79">
                  <c:v>11.974941212598205</c:v>
                </c:pt>
                <c:pt idx="80">
                  <c:v>11.974941212598205</c:v>
                </c:pt>
                <c:pt idx="81">
                  <c:v>11.974941212598205</c:v>
                </c:pt>
                <c:pt idx="82">
                  <c:v>11.974941212598205</c:v>
                </c:pt>
                <c:pt idx="83">
                  <c:v>11.974941212598205</c:v>
                </c:pt>
                <c:pt idx="84">
                  <c:v>11.974941212598205</c:v>
                </c:pt>
                <c:pt idx="85">
                  <c:v>11.974941212598205</c:v>
                </c:pt>
                <c:pt idx="86">
                  <c:v>11.974941212598205</c:v>
                </c:pt>
                <c:pt idx="87">
                  <c:v>11.974941212598205</c:v>
                </c:pt>
                <c:pt idx="88">
                  <c:v>12.012293732317543</c:v>
                </c:pt>
                <c:pt idx="89">
                  <c:v>13.145651400511689</c:v>
                </c:pt>
                <c:pt idx="90">
                  <c:v>15.40754416945596</c:v>
                </c:pt>
                <c:pt idx="91">
                  <c:v>17.832572491041965</c:v>
                </c:pt>
                <c:pt idx="92">
                  <c:v>19.574328090520595</c:v>
                </c:pt>
                <c:pt idx="93">
                  <c:v>20.492498857879099</c:v>
                </c:pt>
                <c:pt idx="94">
                  <c:v>21.04305397472703</c:v>
                </c:pt>
                <c:pt idx="95">
                  <c:v>21.553752693562622</c:v>
                </c:pt>
                <c:pt idx="96">
                  <c:v>21.946645250806647</c:v>
                </c:pt>
                <c:pt idx="97">
                  <c:v>22.132355056774671</c:v>
                </c:pt>
                <c:pt idx="98">
                  <c:v>22.207732664885626</c:v>
                </c:pt>
                <c:pt idx="99">
                  <c:v>22.236348480470671</c:v>
                </c:pt>
                <c:pt idx="100">
                  <c:v>22.236348480470671</c:v>
                </c:pt>
                <c:pt idx="101">
                  <c:v>22.236348480470671</c:v>
                </c:pt>
                <c:pt idx="102">
                  <c:v>22.236348480470671</c:v>
                </c:pt>
                <c:pt idx="103">
                  <c:v>22.236348480470671</c:v>
                </c:pt>
                <c:pt idx="104">
                  <c:v>22.236348480470671</c:v>
                </c:pt>
                <c:pt idx="105">
                  <c:v>22.236348480470671</c:v>
                </c:pt>
                <c:pt idx="106">
                  <c:v>22.236348480470671</c:v>
                </c:pt>
                <c:pt idx="107">
                  <c:v>22.236348480470671</c:v>
                </c:pt>
                <c:pt idx="108">
                  <c:v>22.236348480470671</c:v>
                </c:pt>
                <c:pt idx="109">
                  <c:v>22.236348480470671</c:v>
                </c:pt>
                <c:pt idx="110">
                  <c:v>22.236348480470671</c:v>
                </c:pt>
                <c:pt idx="111">
                  <c:v>22.236348480470671</c:v>
                </c:pt>
                <c:pt idx="112">
                  <c:v>22.236348480470671</c:v>
                </c:pt>
                <c:pt idx="113">
                  <c:v>22.236348480470671</c:v>
                </c:pt>
                <c:pt idx="114">
                  <c:v>22.236348480470671</c:v>
                </c:pt>
                <c:pt idx="115">
                  <c:v>22.236348480470671</c:v>
                </c:pt>
                <c:pt idx="116">
                  <c:v>22.236348480470671</c:v>
                </c:pt>
                <c:pt idx="117">
                  <c:v>22.236348480470671</c:v>
                </c:pt>
                <c:pt idx="118">
                  <c:v>22.236348480470671</c:v>
                </c:pt>
                <c:pt idx="119">
                  <c:v>22.236348480470671</c:v>
                </c:pt>
                <c:pt idx="120">
                  <c:v>22.236348480470671</c:v>
                </c:pt>
                <c:pt idx="121">
                  <c:v>22.236348480470671</c:v>
                </c:pt>
                <c:pt idx="122">
                  <c:v>22.236348480470671</c:v>
                </c:pt>
                <c:pt idx="123">
                  <c:v>22.236348480470671</c:v>
                </c:pt>
                <c:pt idx="124">
                  <c:v>22.236348480470671</c:v>
                </c:pt>
                <c:pt idx="125">
                  <c:v>22.236348480470671</c:v>
                </c:pt>
                <c:pt idx="126">
                  <c:v>22.236348480470671</c:v>
                </c:pt>
                <c:pt idx="127">
                  <c:v>22.236348480470671</c:v>
                </c:pt>
                <c:pt idx="128">
                  <c:v>22.236348480470671</c:v>
                </c:pt>
                <c:pt idx="129">
                  <c:v>22.236348480470671</c:v>
                </c:pt>
                <c:pt idx="130">
                  <c:v>22.236348480470671</c:v>
                </c:pt>
                <c:pt idx="131">
                  <c:v>22.236348480470671</c:v>
                </c:pt>
                <c:pt idx="132">
                  <c:v>22.236348480470671</c:v>
                </c:pt>
                <c:pt idx="133">
                  <c:v>22.236348480470671</c:v>
                </c:pt>
                <c:pt idx="134">
                  <c:v>22.236348480470671</c:v>
                </c:pt>
                <c:pt idx="135">
                  <c:v>22.236348480470671</c:v>
                </c:pt>
                <c:pt idx="136">
                  <c:v>22.236348480470671</c:v>
                </c:pt>
                <c:pt idx="137">
                  <c:v>22.236348480470671</c:v>
                </c:pt>
                <c:pt idx="138">
                  <c:v>22.236348480470671</c:v>
                </c:pt>
                <c:pt idx="139">
                  <c:v>22.236348480470671</c:v>
                </c:pt>
                <c:pt idx="140">
                  <c:v>22.236348480470671</c:v>
                </c:pt>
                <c:pt idx="141">
                  <c:v>22.236348480470671</c:v>
                </c:pt>
                <c:pt idx="142">
                  <c:v>22.236348480470671</c:v>
                </c:pt>
                <c:pt idx="143">
                  <c:v>22.236348480470671</c:v>
                </c:pt>
                <c:pt idx="144">
                  <c:v>22.236348480470671</c:v>
                </c:pt>
                <c:pt idx="145">
                  <c:v>22.236348480470671</c:v>
                </c:pt>
                <c:pt idx="146">
                  <c:v>22.236348480470671</c:v>
                </c:pt>
                <c:pt idx="147">
                  <c:v>22.236348480470671</c:v>
                </c:pt>
                <c:pt idx="148">
                  <c:v>22.236348480470671</c:v>
                </c:pt>
                <c:pt idx="149">
                  <c:v>22.236348480470671</c:v>
                </c:pt>
                <c:pt idx="150">
                  <c:v>22.236348480470671</c:v>
                </c:pt>
                <c:pt idx="151">
                  <c:v>22.236348480470671</c:v>
                </c:pt>
                <c:pt idx="152">
                  <c:v>23.207408957547624</c:v>
                </c:pt>
                <c:pt idx="153">
                  <c:v>25.116000892127651</c:v>
                </c:pt>
                <c:pt idx="154">
                  <c:v>26.995544063319556</c:v>
                </c:pt>
                <c:pt idx="155">
                  <c:v>28.079977233702174</c:v>
                </c:pt>
                <c:pt idx="156">
                  <c:v>28.329727367655128</c:v>
                </c:pt>
                <c:pt idx="157">
                  <c:v>28.329727367655128</c:v>
                </c:pt>
                <c:pt idx="158">
                  <c:v>28.329727367655128</c:v>
                </c:pt>
                <c:pt idx="159">
                  <c:v>28.329727367655128</c:v>
                </c:pt>
                <c:pt idx="160">
                  <c:v>28.329727367655128</c:v>
                </c:pt>
                <c:pt idx="161">
                  <c:v>28.329727367655128</c:v>
                </c:pt>
                <c:pt idx="162">
                  <c:v>28.329727367655128</c:v>
                </c:pt>
                <c:pt idx="163">
                  <c:v>28.329727367655128</c:v>
                </c:pt>
                <c:pt idx="164">
                  <c:v>28.329727367655128</c:v>
                </c:pt>
                <c:pt idx="165">
                  <c:v>28.329727367655128</c:v>
                </c:pt>
                <c:pt idx="166">
                  <c:v>28.329727367655128</c:v>
                </c:pt>
                <c:pt idx="167">
                  <c:v>28.329727367655128</c:v>
                </c:pt>
                <c:pt idx="168">
                  <c:v>28.329727367655128</c:v>
                </c:pt>
                <c:pt idx="169">
                  <c:v>28.329727367655128</c:v>
                </c:pt>
                <c:pt idx="170">
                  <c:v>28.329727367655128</c:v>
                </c:pt>
                <c:pt idx="171">
                  <c:v>28.329727367655128</c:v>
                </c:pt>
                <c:pt idx="172">
                  <c:v>29.481916258233163</c:v>
                </c:pt>
                <c:pt idx="173">
                  <c:v>31.542491991420384</c:v>
                </c:pt>
                <c:pt idx="174">
                  <c:v>33.310314831896903</c:v>
                </c:pt>
                <c:pt idx="175">
                  <c:v>34.00853902889736</c:v>
                </c:pt>
                <c:pt idx="176">
                  <c:v>34.00853902889736</c:v>
                </c:pt>
                <c:pt idx="177">
                  <c:v>34.00853902889736</c:v>
                </c:pt>
                <c:pt idx="178">
                  <c:v>34.00853902889736</c:v>
                </c:pt>
                <c:pt idx="179">
                  <c:v>34.00853902889736</c:v>
                </c:pt>
                <c:pt idx="180">
                  <c:v>34.00853902889736</c:v>
                </c:pt>
                <c:pt idx="181">
                  <c:v>34.00853902889736</c:v>
                </c:pt>
                <c:pt idx="182">
                  <c:v>34.00853902889736</c:v>
                </c:pt>
                <c:pt idx="183">
                  <c:v>34.16458640020231</c:v>
                </c:pt>
                <c:pt idx="184">
                  <c:v>34.868475168229928</c:v>
                </c:pt>
                <c:pt idx="185">
                  <c:v>35.819248285460681</c:v>
                </c:pt>
                <c:pt idx="186">
                  <c:v>36.689790679808354</c:v>
                </c:pt>
                <c:pt idx="187">
                  <c:v>37.340848510938528</c:v>
                </c:pt>
                <c:pt idx="188">
                  <c:v>37.776944268401941</c:v>
                </c:pt>
                <c:pt idx="189">
                  <c:v>38.053838416962435</c:v>
                </c:pt>
                <c:pt idx="190">
                  <c:v>38.20634142608214</c:v>
                </c:pt>
                <c:pt idx="191">
                  <c:v>38.26784187256051</c:v>
                </c:pt>
                <c:pt idx="192">
                  <c:v>38.26784187256051</c:v>
                </c:pt>
                <c:pt idx="193">
                  <c:v>38.26784187256051</c:v>
                </c:pt>
                <c:pt idx="194">
                  <c:v>38.26784187256051</c:v>
                </c:pt>
                <c:pt idx="195">
                  <c:v>38.26784187256051</c:v>
                </c:pt>
                <c:pt idx="196">
                  <c:v>38.26784187256051</c:v>
                </c:pt>
                <c:pt idx="197">
                  <c:v>38.26784187256051</c:v>
                </c:pt>
                <c:pt idx="198">
                  <c:v>38.26784187256051</c:v>
                </c:pt>
                <c:pt idx="199">
                  <c:v>38.26784187256051</c:v>
                </c:pt>
                <c:pt idx="200">
                  <c:v>38.26784187256051</c:v>
                </c:pt>
                <c:pt idx="201">
                  <c:v>38.26784187256051</c:v>
                </c:pt>
                <c:pt idx="202">
                  <c:v>38.26784187256051</c:v>
                </c:pt>
                <c:pt idx="203">
                  <c:v>38.26784187256051</c:v>
                </c:pt>
                <c:pt idx="204">
                  <c:v>38.26784187256051</c:v>
                </c:pt>
                <c:pt idx="205">
                  <c:v>38.26784187256051</c:v>
                </c:pt>
                <c:pt idx="206">
                  <c:v>38.26784187256051</c:v>
                </c:pt>
                <c:pt idx="207">
                  <c:v>38.26784187256051</c:v>
                </c:pt>
                <c:pt idx="208">
                  <c:v>38.26784187256051</c:v>
                </c:pt>
                <c:pt idx="209">
                  <c:v>38.26784187256051</c:v>
                </c:pt>
                <c:pt idx="210">
                  <c:v>38.26784187256051</c:v>
                </c:pt>
                <c:pt idx="211">
                  <c:v>38.26784187256051</c:v>
                </c:pt>
                <c:pt idx="212">
                  <c:v>38.26784187256051</c:v>
                </c:pt>
                <c:pt idx="213">
                  <c:v>38.26784187256051</c:v>
                </c:pt>
                <c:pt idx="214">
                  <c:v>38.26784187256051</c:v>
                </c:pt>
                <c:pt idx="215">
                  <c:v>38.26784187256051</c:v>
                </c:pt>
                <c:pt idx="216">
                  <c:v>38.26784187256051</c:v>
                </c:pt>
                <c:pt idx="217">
                  <c:v>38.26784187256051</c:v>
                </c:pt>
                <c:pt idx="218">
                  <c:v>38.26784187256051</c:v>
                </c:pt>
                <c:pt idx="219">
                  <c:v>38.26784187256051</c:v>
                </c:pt>
                <c:pt idx="220">
                  <c:v>38.26784187256051</c:v>
                </c:pt>
                <c:pt idx="221">
                  <c:v>38.26784187256051</c:v>
                </c:pt>
                <c:pt idx="222">
                  <c:v>38.26784187256051</c:v>
                </c:pt>
                <c:pt idx="223">
                  <c:v>38.26784187256051</c:v>
                </c:pt>
                <c:pt idx="224">
                  <c:v>38.26784187256051</c:v>
                </c:pt>
                <c:pt idx="225">
                  <c:v>38.26784187256051</c:v>
                </c:pt>
                <c:pt idx="226">
                  <c:v>38.26784187256051</c:v>
                </c:pt>
                <c:pt idx="227">
                  <c:v>38.26784187256051</c:v>
                </c:pt>
                <c:pt idx="228">
                  <c:v>38.26784187256051</c:v>
                </c:pt>
                <c:pt idx="229">
                  <c:v>38.26784187256051</c:v>
                </c:pt>
                <c:pt idx="230">
                  <c:v>38.26784187256051</c:v>
                </c:pt>
                <c:pt idx="231">
                  <c:v>38.26784187256051</c:v>
                </c:pt>
                <c:pt idx="232">
                  <c:v>38.26784187256051</c:v>
                </c:pt>
                <c:pt idx="233">
                  <c:v>38.26784187256051</c:v>
                </c:pt>
                <c:pt idx="234">
                  <c:v>38.980362296225572</c:v>
                </c:pt>
                <c:pt idx="235">
                  <c:v>39.661724625990203</c:v>
                </c:pt>
                <c:pt idx="236">
                  <c:v>39.744968700740998</c:v>
                </c:pt>
                <c:pt idx="237">
                  <c:v>39.744968700740998</c:v>
                </c:pt>
                <c:pt idx="238">
                  <c:v>39.744968700740998</c:v>
                </c:pt>
                <c:pt idx="239">
                  <c:v>40.282054188069274</c:v>
                </c:pt>
                <c:pt idx="240">
                  <c:v>41.650601891962488</c:v>
                </c:pt>
                <c:pt idx="241">
                  <c:v>43.171052268718398</c:v>
                </c:pt>
                <c:pt idx="242">
                  <c:v>44.428375098233133</c:v>
                </c:pt>
                <c:pt idx="243">
                  <c:v>45.662910614587091</c:v>
                </c:pt>
                <c:pt idx="244">
                  <c:v>46.89251084042629</c:v>
                </c:pt>
                <c:pt idx="245">
                  <c:v>48.193733465174354</c:v>
                </c:pt>
                <c:pt idx="246">
                  <c:v>49.843908889590914</c:v>
                </c:pt>
                <c:pt idx="247">
                  <c:v>51.530680819295355</c:v>
                </c:pt>
                <c:pt idx="248">
                  <c:v>52.630509930286081</c:v>
                </c:pt>
                <c:pt idx="249">
                  <c:v>53.006731156287074</c:v>
                </c:pt>
                <c:pt idx="250">
                  <c:v>53.027564263322581</c:v>
                </c:pt>
                <c:pt idx="251">
                  <c:v>53.071141854071755</c:v>
                </c:pt>
                <c:pt idx="252">
                  <c:v>53.151135835475948</c:v>
                </c:pt>
                <c:pt idx="253">
                  <c:v>53.151135835475948</c:v>
                </c:pt>
                <c:pt idx="254">
                  <c:v>53.151135835475948</c:v>
                </c:pt>
                <c:pt idx="255">
                  <c:v>53.151135835475948</c:v>
                </c:pt>
                <c:pt idx="256">
                  <c:v>53.347015569027469</c:v>
                </c:pt>
                <c:pt idx="257">
                  <c:v>53.383945230369399</c:v>
                </c:pt>
                <c:pt idx="258">
                  <c:v>53.383945230369399</c:v>
                </c:pt>
                <c:pt idx="259">
                  <c:v>53.383945230369399</c:v>
                </c:pt>
                <c:pt idx="260">
                  <c:v>53.383945230369399</c:v>
                </c:pt>
                <c:pt idx="261">
                  <c:v>53.383945230369399</c:v>
                </c:pt>
                <c:pt idx="262">
                  <c:v>53.383945230369399</c:v>
                </c:pt>
                <c:pt idx="263">
                  <c:v>53.383945230369399</c:v>
                </c:pt>
                <c:pt idx="264">
                  <c:v>53.383945230369399</c:v>
                </c:pt>
                <c:pt idx="265">
                  <c:v>53.383945230369399</c:v>
                </c:pt>
                <c:pt idx="266">
                  <c:v>53.383945230369399</c:v>
                </c:pt>
                <c:pt idx="267">
                  <c:v>53.383945230369399</c:v>
                </c:pt>
                <c:pt idx="268">
                  <c:v>53.383945230369399</c:v>
                </c:pt>
                <c:pt idx="269">
                  <c:v>53.383945230369399</c:v>
                </c:pt>
                <c:pt idx="270">
                  <c:v>53.383945230369399</c:v>
                </c:pt>
                <c:pt idx="271">
                  <c:v>53.383945230369399</c:v>
                </c:pt>
                <c:pt idx="272">
                  <c:v>53.383945230369399</c:v>
                </c:pt>
                <c:pt idx="273">
                  <c:v>53.383945230369399</c:v>
                </c:pt>
                <c:pt idx="274">
                  <c:v>53.937370222499652</c:v>
                </c:pt>
                <c:pt idx="275">
                  <c:v>55.430077661934149</c:v>
                </c:pt>
                <c:pt idx="276">
                  <c:v>57.299986366483779</c:v>
                </c:pt>
                <c:pt idx="277">
                  <c:v>59.347474142562355</c:v>
                </c:pt>
                <c:pt idx="278">
                  <c:v>61.690672242420618</c:v>
                </c:pt>
                <c:pt idx="279">
                  <c:v>64.145077102671408</c:v>
                </c:pt>
                <c:pt idx="280">
                  <c:v>65.780650346170205</c:v>
                </c:pt>
                <c:pt idx="281">
                  <c:v>65.896385195442221</c:v>
                </c:pt>
                <c:pt idx="282">
                  <c:v>65.896385195442221</c:v>
                </c:pt>
                <c:pt idx="283">
                  <c:v>65.896385195442221</c:v>
                </c:pt>
                <c:pt idx="284">
                  <c:v>65.896385195442221</c:v>
                </c:pt>
                <c:pt idx="285">
                  <c:v>65.896385195442221</c:v>
                </c:pt>
                <c:pt idx="286">
                  <c:v>65.896385195442221</c:v>
                </c:pt>
                <c:pt idx="287">
                  <c:v>65.896385195442221</c:v>
                </c:pt>
                <c:pt idx="288">
                  <c:v>65.896385195442221</c:v>
                </c:pt>
                <c:pt idx="289">
                  <c:v>65.896385195442221</c:v>
                </c:pt>
                <c:pt idx="290">
                  <c:v>65.896385195442221</c:v>
                </c:pt>
                <c:pt idx="291">
                  <c:v>65.896385195442221</c:v>
                </c:pt>
                <c:pt idx="292">
                  <c:v>65.896385195442221</c:v>
                </c:pt>
                <c:pt idx="293">
                  <c:v>65.896385195442221</c:v>
                </c:pt>
                <c:pt idx="294">
                  <c:v>65.896385195442221</c:v>
                </c:pt>
                <c:pt idx="295">
                  <c:v>65.896385195442221</c:v>
                </c:pt>
                <c:pt idx="296">
                  <c:v>65.896385195442221</c:v>
                </c:pt>
                <c:pt idx="297">
                  <c:v>65.896385195442221</c:v>
                </c:pt>
                <c:pt idx="298">
                  <c:v>65.896385195442221</c:v>
                </c:pt>
                <c:pt idx="299">
                  <c:v>65.896385195442221</c:v>
                </c:pt>
                <c:pt idx="300">
                  <c:v>65.896385195442221</c:v>
                </c:pt>
                <c:pt idx="301">
                  <c:v>65.896385195442221</c:v>
                </c:pt>
                <c:pt idx="302">
                  <c:v>65.896385195442221</c:v>
                </c:pt>
                <c:pt idx="303">
                  <c:v>65.896385195442221</c:v>
                </c:pt>
                <c:pt idx="304">
                  <c:v>65.904587418050767</c:v>
                </c:pt>
                <c:pt idx="305">
                  <c:v>66.24013310069283</c:v>
                </c:pt>
                <c:pt idx="306">
                  <c:v>66.592761332313188</c:v>
                </c:pt>
                <c:pt idx="307">
                  <c:v>66.595903340819461</c:v>
                </c:pt>
                <c:pt idx="308">
                  <c:v>66.595903340819461</c:v>
                </c:pt>
                <c:pt idx="309">
                  <c:v>66.595903340819461</c:v>
                </c:pt>
                <c:pt idx="310">
                  <c:v>66.595903340819461</c:v>
                </c:pt>
                <c:pt idx="311">
                  <c:v>66.595903340819461</c:v>
                </c:pt>
                <c:pt idx="312">
                  <c:v>66.595903340819461</c:v>
                </c:pt>
                <c:pt idx="313">
                  <c:v>66.704035400695588</c:v>
                </c:pt>
                <c:pt idx="314">
                  <c:v>67.078918810377843</c:v>
                </c:pt>
                <c:pt idx="315">
                  <c:v>67.559012757384252</c:v>
                </c:pt>
                <c:pt idx="316">
                  <c:v>67.976605328009867</c:v>
                </c:pt>
                <c:pt idx="317">
                  <c:v>68.387847608932091</c:v>
                </c:pt>
                <c:pt idx="318">
                  <c:v>68.96916076689368</c:v>
                </c:pt>
                <c:pt idx="319">
                  <c:v>69.682947031852379</c:v>
                </c:pt>
                <c:pt idx="320">
                  <c:v>70.167257871405724</c:v>
                </c:pt>
                <c:pt idx="321">
                  <c:v>70.226874540924882</c:v>
                </c:pt>
                <c:pt idx="322">
                  <c:v>70.226874540924882</c:v>
                </c:pt>
                <c:pt idx="323">
                  <c:v>70.226874540924882</c:v>
                </c:pt>
                <c:pt idx="324">
                  <c:v>70.226874540924882</c:v>
                </c:pt>
                <c:pt idx="325">
                  <c:v>70.226874540924882</c:v>
                </c:pt>
                <c:pt idx="326">
                  <c:v>70.226874540924882</c:v>
                </c:pt>
                <c:pt idx="327">
                  <c:v>70.226874540924882</c:v>
                </c:pt>
                <c:pt idx="328">
                  <c:v>70.302975337491816</c:v>
                </c:pt>
                <c:pt idx="329">
                  <c:v>71.020413349056511</c:v>
                </c:pt>
                <c:pt idx="330">
                  <c:v>71.745854502359833</c:v>
                </c:pt>
                <c:pt idx="331">
                  <c:v>71.897065532627693</c:v>
                </c:pt>
                <c:pt idx="332">
                  <c:v>71.897065532627693</c:v>
                </c:pt>
                <c:pt idx="333">
                  <c:v>71.897065532627693</c:v>
                </c:pt>
                <c:pt idx="334">
                  <c:v>71.897065532627693</c:v>
                </c:pt>
                <c:pt idx="335">
                  <c:v>71.897065532627693</c:v>
                </c:pt>
                <c:pt idx="336">
                  <c:v>71.897065532627693</c:v>
                </c:pt>
                <c:pt idx="337">
                  <c:v>71.897065532627693</c:v>
                </c:pt>
                <c:pt idx="338">
                  <c:v>71.897065532627693</c:v>
                </c:pt>
                <c:pt idx="339">
                  <c:v>71.897065532627693</c:v>
                </c:pt>
                <c:pt idx="340">
                  <c:v>71.897065532627693</c:v>
                </c:pt>
                <c:pt idx="341">
                  <c:v>71.897065532627693</c:v>
                </c:pt>
                <c:pt idx="342">
                  <c:v>71.897065532627693</c:v>
                </c:pt>
                <c:pt idx="343">
                  <c:v>71.897065532627693</c:v>
                </c:pt>
                <c:pt idx="344">
                  <c:v>71.897065532627693</c:v>
                </c:pt>
                <c:pt idx="345">
                  <c:v>71.897065532627693</c:v>
                </c:pt>
                <c:pt idx="346">
                  <c:v>71.897065532627693</c:v>
                </c:pt>
                <c:pt idx="347">
                  <c:v>71.897065532627693</c:v>
                </c:pt>
                <c:pt idx="348">
                  <c:v>71.897065532627693</c:v>
                </c:pt>
                <c:pt idx="349">
                  <c:v>71.897065532627693</c:v>
                </c:pt>
                <c:pt idx="350">
                  <c:v>71.897065532627693</c:v>
                </c:pt>
                <c:pt idx="351">
                  <c:v>71.897065532627693</c:v>
                </c:pt>
                <c:pt idx="352">
                  <c:v>71.897065532627693</c:v>
                </c:pt>
                <c:pt idx="353">
                  <c:v>71.897065532627693</c:v>
                </c:pt>
                <c:pt idx="354">
                  <c:v>71.897065532627693</c:v>
                </c:pt>
                <c:pt idx="355">
                  <c:v>71.897065532627693</c:v>
                </c:pt>
                <c:pt idx="356">
                  <c:v>71.897065532627693</c:v>
                </c:pt>
                <c:pt idx="357">
                  <c:v>71.897065532627693</c:v>
                </c:pt>
                <c:pt idx="358">
                  <c:v>71.897065532627693</c:v>
                </c:pt>
                <c:pt idx="359">
                  <c:v>72.054126580678357</c:v>
                </c:pt>
                <c:pt idx="360">
                  <c:v>72.573761505558835</c:v>
                </c:pt>
                <c:pt idx="361">
                  <c:v>73.086842929963566</c:v>
                </c:pt>
                <c:pt idx="362">
                  <c:v>73.36590695179332</c:v>
                </c:pt>
                <c:pt idx="363">
                  <c:v>73.398137121931839</c:v>
                </c:pt>
                <c:pt idx="364">
                  <c:v>73.398137121931839</c:v>
                </c:pt>
                <c:pt idx="365">
                  <c:v>73.398137121931839</c:v>
                </c:pt>
                <c:pt idx="366">
                  <c:v>73.398137121931839</c:v>
                </c:pt>
                <c:pt idx="367">
                  <c:v>73.398137121931839</c:v>
                </c:pt>
                <c:pt idx="368">
                  <c:v>73.398137121931839</c:v>
                </c:pt>
                <c:pt idx="369">
                  <c:v>73.398137121931839</c:v>
                </c:pt>
                <c:pt idx="370">
                  <c:v>73.398137121931839</c:v>
                </c:pt>
                <c:pt idx="371">
                  <c:v>73.398137121931839</c:v>
                </c:pt>
                <c:pt idx="372">
                  <c:v>73.469710633337854</c:v>
                </c:pt>
                <c:pt idx="373">
                  <c:v>74.25953267766549</c:v>
                </c:pt>
                <c:pt idx="374">
                  <c:v>75.381070973822588</c:v>
                </c:pt>
                <c:pt idx="375">
                  <c:v>76.302405367181436</c:v>
                </c:pt>
                <c:pt idx="376">
                  <c:v>76.859535484101315</c:v>
                </c:pt>
                <c:pt idx="377">
                  <c:v>77.147119772880544</c:v>
                </c:pt>
                <c:pt idx="378">
                  <c:v>77.284196917370281</c:v>
                </c:pt>
                <c:pt idx="379">
                  <c:v>77.341210787611686</c:v>
                </c:pt>
                <c:pt idx="380">
                  <c:v>77.378096787088197</c:v>
                </c:pt>
                <c:pt idx="381">
                  <c:v>77.433011159143106</c:v>
                </c:pt>
                <c:pt idx="382">
                  <c:v>77.495407873531917</c:v>
                </c:pt>
                <c:pt idx="383">
                  <c:v>77.551465760118333</c:v>
                </c:pt>
                <c:pt idx="384">
                  <c:v>77.597324687307932</c:v>
                </c:pt>
                <c:pt idx="385">
                  <c:v>77.621507247210502</c:v>
                </c:pt>
                <c:pt idx="386">
                  <c:v>77.626440283968719</c:v>
                </c:pt>
                <c:pt idx="387">
                  <c:v>77.626440283968719</c:v>
                </c:pt>
                <c:pt idx="388">
                  <c:v>77.626440283968719</c:v>
                </c:pt>
                <c:pt idx="389">
                  <c:v>77.626440283968719</c:v>
                </c:pt>
                <c:pt idx="390">
                  <c:v>77.626440283968719</c:v>
                </c:pt>
                <c:pt idx="391">
                  <c:v>77.626440283968719</c:v>
                </c:pt>
                <c:pt idx="392">
                  <c:v>77.626440283968719</c:v>
                </c:pt>
                <c:pt idx="393">
                  <c:v>77.626440283968719</c:v>
                </c:pt>
                <c:pt idx="394">
                  <c:v>77.626440283968719</c:v>
                </c:pt>
                <c:pt idx="395">
                  <c:v>77.626440283968719</c:v>
                </c:pt>
                <c:pt idx="396">
                  <c:v>77.626440283968719</c:v>
                </c:pt>
                <c:pt idx="397">
                  <c:v>77.626440283968719</c:v>
                </c:pt>
                <c:pt idx="398">
                  <c:v>77.626440283968719</c:v>
                </c:pt>
                <c:pt idx="399">
                  <c:v>77.626440283968719</c:v>
                </c:pt>
                <c:pt idx="400">
                  <c:v>77.626440283968719</c:v>
                </c:pt>
                <c:pt idx="401">
                  <c:v>77.626440283968719</c:v>
                </c:pt>
                <c:pt idx="402">
                  <c:v>77.626440283968719</c:v>
                </c:pt>
                <c:pt idx="403">
                  <c:v>77.964186960238337</c:v>
                </c:pt>
                <c:pt idx="404">
                  <c:v>78.395748160222354</c:v>
                </c:pt>
                <c:pt idx="405">
                  <c:v>78.755174026414949</c:v>
                </c:pt>
                <c:pt idx="406">
                  <c:v>79.103848882621634</c:v>
                </c:pt>
                <c:pt idx="407">
                  <c:v>79.480415728220834</c:v>
                </c:pt>
                <c:pt idx="408">
                  <c:v>79.79161705633129</c:v>
                </c:pt>
                <c:pt idx="409">
                  <c:v>79.909500096267308</c:v>
                </c:pt>
                <c:pt idx="410">
                  <c:v>79.909500096267308</c:v>
                </c:pt>
                <c:pt idx="411">
                  <c:v>79.909500096267308</c:v>
                </c:pt>
                <c:pt idx="412">
                  <c:v>79.909500096267308</c:v>
                </c:pt>
                <c:pt idx="413">
                  <c:v>79.909500096267308</c:v>
                </c:pt>
                <c:pt idx="414">
                  <c:v>79.909500096267308</c:v>
                </c:pt>
                <c:pt idx="415">
                  <c:v>79.909500096267308</c:v>
                </c:pt>
                <c:pt idx="416">
                  <c:v>79.909500096267308</c:v>
                </c:pt>
                <c:pt idx="417">
                  <c:v>79.909500096267308</c:v>
                </c:pt>
                <c:pt idx="418">
                  <c:v>79.909500096267308</c:v>
                </c:pt>
                <c:pt idx="419">
                  <c:v>79.909500096267308</c:v>
                </c:pt>
                <c:pt idx="420">
                  <c:v>79.98518497709658</c:v>
                </c:pt>
                <c:pt idx="421">
                  <c:v>80.053926064111081</c:v>
                </c:pt>
                <c:pt idx="422">
                  <c:v>80.053926064111081</c:v>
                </c:pt>
                <c:pt idx="423">
                  <c:v>80.053926064111081</c:v>
                </c:pt>
                <c:pt idx="424">
                  <c:v>80.053926064111081</c:v>
                </c:pt>
                <c:pt idx="425">
                  <c:v>80.053926064111081</c:v>
                </c:pt>
                <c:pt idx="426">
                  <c:v>80.053926064111081</c:v>
                </c:pt>
                <c:pt idx="427">
                  <c:v>80.053926064111081</c:v>
                </c:pt>
                <c:pt idx="428">
                  <c:v>80.053926064111081</c:v>
                </c:pt>
                <c:pt idx="429">
                  <c:v>80.053926064111081</c:v>
                </c:pt>
                <c:pt idx="430">
                  <c:v>80.053926064111081</c:v>
                </c:pt>
                <c:pt idx="431">
                  <c:v>80.053926064111081</c:v>
                </c:pt>
                <c:pt idx="432">
                  <c:v>80.053926064111081</c:v>
                </c:pt>
                <c:pt idx="433">
                  <c:v>80.053926064111081</c:v>
                </c:pt>
                <c:pt idx="434">
                  <c:v>80.053926064111081</c:v>
                </c:pt>
                <c:pt idx="435">
                  <c:v>80.053926064111081</c:v>
                </c:pt>
                <c:pt idx="436">
                  <c:v>80.464252078525007</c:v>
                </c:pt>
                <c:pt idx="437">
                  <c:v>81.548768920880249</c:v>
                </c:pt>
                <c:pt idx="438">
                  <c:v>83.182926551477777</c:v>
                </c:pt>
                <c:pt idx="439">
                  <c:v>85.0182572262419</c:v>
                </c:pt>
                <c:pt idx="440">
                  <c:v>86.606767849827037</c:v>
                </c:pt>
                <c:pt idx="441">
                  <c:v>87.630597147316806</c:v>
                </c:pt>
                <c:pt idx="442">
                  <c:v>88.086313639382837</c:v>
                </c:pt>
                <c:pt idx="443">
                  <c:v>88.214249333813157</c:v>
                </c:pt>
                <c:pt idx="444">
                  <c:v>88.231105014069499</c:v>
                </c:pt>
                <c:pt idx="445">
                  <c:v>88.231105014069499</c:v>
                </c:pt>
                <c:pt idx="446">
                  <c:v>88.231105014069499</c:v>
                </c:pt>
                <c:pt idx="447">
                  <c:v>88.231105014069499</c:v>
                </c:pt>
                <c:pt idx="448">
                  <c:v>88.231105014069499</c:v>
                </c:pt>
                <c:pt idx="449">
                  <c:v>88.231105014069499</c:v>
                </c:pt>
                <c:pt idx="450">
                  <c:v>88.231105014069499</c:v>
                </c:pt>
                <c:pt idx="451">
                  <c:v>88.231105014069499</c:v>
                </c:pt>
                <c:pt idx="452">
                  <c:v>88.231105014069499</c:v>
                </c:pt>
                <c:pt idx="453">
                  <c:v>88.231105014069499</c:v>
                </c:pt>
                <c:pt idx="454">
                  <c:v>88.231105014069499</c:v>
                </c:pt>
                <c:pt idx="455">
                  <c:v>88.231105014069499</c:v>
                </c:pt>
                <c:pt idx="456">
                  <c:v>88.231105014069499</c:v>
                </c:pt>
                <c:pt idx="457">
                  <c:v>88.231105014069499</c:v>
                </c:pt>
                <c:pt idx="458">
                  <c:v>88.231105014069499</c:v>
                </c:pt>
                <c:pt idx="459">
                  <c:v>88.231105014069499</c:v>
                </c:pt>
                <c:pt idx="460">
                  <c:v>88.231105014069499</c:v>
                </c:pt>
                <c:pt idx="461">
                  <c:v>88.231105014069499</c:v>
                </c:pt>
                <c:pt idx="462">
                  <c:v>88.231105014069499</c:v>
                </c:pt>
                <c:pt idx="463">
                  <c:v>88.231105014069499</c:v>
                </c:pt>
                <c:pt idx="464">
                  <c:v>88.231105014069499</c:v>
                </c:pt>
                <c:pt idx="465">
                  <c:v>88.231105014069499</c:v>
                </c:pt>
                <c:pt idx="466">
                  <c:v>88.231105014069499</c:v>
                </c:pt>
                <c:pt idx="467">
                  <c:v>88.231105014069499</c:v>
                </c:pt>
                <c:pt idx="468">
                  <c:v>88.231105014069499</c:v>
                </c:pt>
                <c:pt idx="469">
                  <c:v>88.231105014069499</c:v>
                </c:pt>
                <c:pt idx="470">
                  <c:v>88.231105014069499</c:v>
                </c:pt>
                <c:pt idx="471">
                  <c:v>88.231105014069499</c:v>
                </c:pt>
                <c:pt idx="472">
                  <c:v>88.231105014069499</c:v>
                </c:pt>
                <c:pt idx="473">
                  <c:v>88.231105014069499</c:v>
                </c:pt>
                <c:pt idx="474">
                  <c:v>88.231105014069499</c:v>
                </c:pt>
                <c:pt idx="475">
                  <c:v>88.231105014069499</c:v>
                </c:pt>
                <c:pt idx="476">
                  <c:v>88.231105014069499</c:v>
                </c:pt>
                <c:pt idx="477">
                  <c:v>88.231105014069499</c:v>
                </c:pt>
                <c:pt idx="478">
                  <c:v>88.231105014069499</c:v>
                </c:pt>
                <c:pt idx="479">
                  <c:v>88.231105014069499</c:v>
                </c:pt>
                <c:pt idx="480">
                  <c:v>88.231105014069499</c:v>
                </c:pt>
                <c:pt idx="481">
                  <c:v>88.231105014069499</c:v>
                </c:pt>
                <c:pt idx="482">
                  <c:v>88.231105014069499</c:v>
                </c:pt>
                <c:pt idx="483">
                  <c:v>88.231105014069499</c:v>
                </c:pt>
                <c:pt idx="484">
                  <c:v>88.231105014069499</c:v>
                </c:pt>
                <c:pt idx="485">
                  <c:v>88.231105014069499</c:v>
                </c:pt>
                <c:pt idx="486">
                  <c:v>88.231105014069499</c:v>
                </c:pt>
                <c:pt idx="487">
                  <c:v>88.231105014069499</c:v>
                </c:pt>
                <c:pt idx="488">
                  <c:v>88.231105014069499</c:v>
                </c:pt>
                <c:pt idx="489">
                  <c:v>88.231105014069499</c:v>
                </c:pt>
                <c:pt idx="490">
                  <c:v>88.231105014069499</c:v>
                </c:pt>
                <c:pt idx="491">
                  <c:v>88.231105014069499</c:v>
                </c:pt>
                <c:pt idx="492">
                  <c:v>88.231105014069499</c:v>
                </c:pt>
                <c:pt idx="493">
                  <c:v>88.231105014069499</c:v>
                </c:pt>
                <c:pt idx="494">
                  <c:v>88.231105014069499</c:v>
                </c:pt>
                <c:pt idx="495">
                  <c:v>88.231105014069499</c:v>
                </c:pt>
                <c:pt idx="496">
                  <c:v>88.231105014069499</c:v>
                </c:pt>
                <c:pt idx="497">
                  <c:v>88.231105014069499</c:v>
                </c:pt>
                <c:pt idx="498">
                  <c:v>88.231105014069499</c:v>
                </c:pt>
                <c:pt idx="499">
                  <c:v>88.231105014069499</c:v>
                </c:pt>
                <c:pt idx="500">
                  <c:v>88.231105014069499</c:v>
                </c:pt>
                <c:pt idx="501">
                  <c:v>88.231105014069499</c:v>
                </c:pt>
                <c:pt idx="502">
                  <c:v>88.231105014069499</c:v>
                </c:pt>
                <c:pt idx="503">
                  <c:v>88.231105014069499</c:v>
                </c:pt>
                <c:pt idx="504">
                  <c:v>88.231105014069499</c:v>
                </c:pt>
                <c:pt idx="505">
                  <c:v>88.231105014069499</c:v>
                </c:pt>
                <c:pt idx="506">
                  <c:v>88.231105014069499</c:v>
                </c:pt>
                <c:pt idx="507">
                  <c:v>88.231105014069499</c:v>
                </c:pt>
                <c:pt idx="508">
                  <c:v>88.231105014069499</c:v>
                </c:pt>
                <c:pt idx="509">
                  <c:v>88.231105014069499</c:v>
                </c:pt>
                <c:pt idx="510">
                  <c:v>88.231105014069499</c:v>
                </c:pt>
                <c:pt idx="511">
                  <c:v>88.231105014069499</c:v>
                </c:pt>
                <c:pt idx="512">
                  <c:v>88.231105014069499</c:v>
                </c:pt>
                <c:pt idx="513">
                  <c:v>88.231105014069499</c:v>
                </c:pt>
                <c:pt idx="514">
                  <c:v>88.231105014069499</c:v>
                </c:pt>
                <c:pt idx="515">
                  <c:v>88.231105014069499</c:v>
                </c:pt>
                <c:pt idx="516">
                  <c:v>88.231105014069499</c:v>
                </c:pt>
                <c:pt idx="517">
                  <c:v>88.231105014069499</c:v>
                </c:pt>
                <c:pt idx="518">
                  <c:v>88.231105014069499</c:v>
                </c:pt>
                <c:pt idx="519">
                  <c:v>88.231105014069499</c:v>
                </c:pt>
                <c:pt idx="520">
                  <c:v>88.231105014069499</c:v>
                </c:pt>
                <c:pt idx="521">
                  <c:v>88.309717244162087</c:v>
                </c:pt>
                <c:pt idx="522">
                  <c:v>88.491160212802853</c:v>
                </c:pt>
                <c:pt idx="523">
                  <c:v>88.832841255251523</c:v>
                </c:pt>
                <c:pt idx="524">
                  <c:v>89.462751767715574</c:v>
                </c:pt>
                <c:pt idx="525">
                  <c:v>90.310794397108353</c:v>
                </c:pt>
                <c:pt idx="526">
                  <c:v>91.045983853783213</c:v>
                </c:pt>
                <c:pt idx="527">
                  <c:v>91.431671161493938</c:v>
                </c:pt>
                <c:pt idx="528">
                  <c:v>91.549033288231456</c:v>
                </c:pt>
                <c:pt idx="529">
                  <c:v>91.571838001295873</c:v>
                </c:pt>
                <c:pt idx="530">
                  <c:v>91.57557992003143</c:v>
                </c:pt>
                <c:pt idx="531">
                  <c:v>91.57557992003143</c:v>
                </c:pt>
                <c:pt idx="532">
                  <c:v>91.57557992003143</c:v>
                </c:pt>
                <c:pt idx="533">
                  <c:v>91.57557992003143</c:v>
                </c:pt>
                <c:pt idx="534">
                  <c:v>91.57557992003143</c:v>
                </c:pt>
                <c:pt idx="535">
                  <c:v>91.57557992003143</c:v>
                </c:pt>
                <c:pt idx="536">
                  <c:v>91.57557992003143</c:v>
                </c:pt>
                <c:pt idx="537">
                  <c:v>91.57557992003143</c:v>
                </c:pt>
                <c:pt idx="538">
                  <c:v>91.57557992003143</c:v>
                </c:pt>
                <c:pt idx="539">
                  <c:v>91.57557992003143</c:v>
                </c:pt>
                <c:pt idx="540">
                  <c:v>91.57557992003143</c:v>
                </c:pt>
                <c:pt idx="541">
                  <c:v>91.57557992003143</c:v>
                </c:pt>
                <c:pt idx="542">
                  <c:v>91.57557992003143</c:v>
                </c:pt>
                <c:pt idx="543">
                  <c:v>91.57557992003143</c:v>
                </c:pt>
                <c:pt idx="544">
                  <c:v>91.57557992003143</c:v>
                </c:pt>
                <c:pt idx="545">
                  <c:v>91.888183037113251</c:v>
                </c:pt>
                <c:pt idx="546">
                  <c:v>92.408396793746107</c:v>
                </c:pt>
                <c:pt idx="547">
                  <c:v>92.827440390576356</c:v>
                </c:pt>
                <c:pt idx="548">
                  <c:v>93.052510824424502</c:v>
                </c:pt>
                <c:pt idx="549">
                  <c:v>93.158331423741259</c:v>
                </c:pt>
                <c:pt idx="550">
                  <c:v>93.204919144424807</c:v>
                </c:pt>
                <c:pt idx="551">
                  <c:v>93.204919144424807</c:v>
                </c:pt>
                <c:pt idx="552">
                  <c:v>93.204919144424807</c:v>
                </c:pt>
                <c:pt idx="553">
                  <c:v>93.204919144424807</c:v>
                </c:pt>
                <c:pt idx="554">
                  <c:v>93.204919144424807</c:v>
                </c:pt>
                <c:pt idx="555">
                  <c:v>93.204919144424807</c:v>
                </c:pt>
                <c:pt idx="556">
                  <c:v>93.204919144424807</c:v>
                </c:pt>
                <c:pt idx="557">
                  <c:v>93.204919144424807</c:v>
                </c:pt>
                <c:pt idx="558">
                  <c:v>93.204919144424807</c:v>
                </c:pt>
                <c:pt idx="559">
                  <c:v>93.204919144424807</c:v>
                </c:pt>
                <c:pt idx="560">
                  <c:v>93.204919144424807</c:v>
                </c:pt>
                <c:pt idx="561">
                  <c:v>93.204919144424807</c:v>
                </c:pt>
                <c:pt idx="562">
                  <c:v>93.204919144424807</c:v>
                </c:pt>
                <c:pt idx="563">
                  <c:v>93.204919144424807</c:v>
                </c:pt>
                <c:pt idx="564">
                  <c:v>93.70540724341744</c:v>
                </c:pt>
                <c:pt idx="565">
                  <c:v>94.731431873468125</c:v>
                </c:pt>
                <c:pt idx="566">
                  <c:v>95.513513888650351</c:v>
                </c:pt>
                <c:pt idx="567">
                  <c:v>95.756593802785844</c:v>
                </c:pt>
                <c:pt idx="568">
                  <c:v>95.756593802785844</c:v>
                </c:pt>
                <c:pt idx="569">
                  <c:v>95.756593802785844</c:v>
                </c:pt>
                <c:pt idx="570">
                  <c:v>95.756593802785844</c:v>
                </c:pt>
                <c:pt idx="571">
                  <c:v>95.756593802785844</c:v>
                </c:pt>
                <c:pt idx="572">
                  <c:v>95.756593802785844</c:v>
                </c:pt>
                <c:pt idx="573">
                  <c:v>95.756593802785844</c:v>
                </c:pt>
                <c:pt idx="574">
                  <c:v>95.756593802785844</c:v>
                </c:pt>
                <c:pt idx="575">
                  <c:v>95.756593802785844</c:v>
                </c:pt>
                <c:pt idx="576">
                  <c:v>95.756593802785844</c:v>
                </c:pt>
                <c:pt idx="577">
                  <c:v>95.756593802785844</c:v>
                </c:pt>
                <c:pt idx="578">
                  <c:v>95.756593802785844</c:v>
                </c:pt>
                <c:pt idx="579">
                  <c:v>95.756593802785844</c:v>
                </c:pt>
                <c:pt idx="580">
                  <c:v>95.756593802785844</c:v>
                </c:pt>
                <c:pt idx="581">
                  <c:v>95.756593802785844</c:v>
                </c:pt>
                <c:pt idx="582">
                  <c:v>95.756593802785844</c:v>
                </c:pt>
                <c:pt idx="583">
                  <c:v>95.756593802785844</c:v>
                </c:pt>
                <c:pt idx="584">
                  <c:v>95.756593802785844</c:v>
                </c:pt>
                <c:pt idx="585">
                  <c:v>95.756593802785844</c:v>
                </c:pt>
                <c:pt idx="586">
                  <c:v>95.756593802785844</c:v>
                </c:pt>
                <c:pt idx="587">
                  <c:v>95.756593802785844</c:v>
                </c:pt>
                <c:pt idx="588">
                  <c:v>95.756593802785844</c:v>
                </c:pt>
                <c:pt idx="589">
                  <c:v>95.756593802785844</c:v>
                </c:pt>
                <c:pt idx="590">
                  <c:v>95.756593802785844</c:v>
                </c:pt>
                <c:pt idx="591">
                  <c:v>95.756593802785844</c:v>
                </c:pt>
                <c:pt idx="592">
                  <c:v>95.756593802785844</c:v>
                </c:pt>
                <c:pt idx="593">
                  <c:v>95.756593802785844</c:v>
                </c:pt>
                <c:pt idx="594">
                  <c:v>95.756593802785844</c:v>
                </c:pt>
                <c:pt idx="595">
                  <c:v>95.756593802785844</c:v>
                </c:pt>
                <c:pt idx="596">
                  <c:v>95.756593802785844</c:v>
                </c:pt>
                <c:pt idx="597">
                  <c:v>95.756593802785844</c:v>
                </c:pt>
                <c:pt idx="598">
                  <c:v>95.756593802785844</c:v>
                </c:pt>
                <c:pt idx="599">
                  <c:v>95.756593802785844</c:v>
                </c:pt>
                <c:pt idx="600">
                  <c:v>95.756593802785844</c:v>
                </c:pt>
                <c:pt idx="601">
                  <c:v>95.756593802785844</c:v>
                </c:pt>
                <c:pt idx="602">
                  <c:v>95.756593802785844</c:v>
                </c:pt>
                <c:pt idx="603">
                  <c:v>95.756593802785844</c:v>
                </c:pt>
                <c:pt idx="604">
                  <c:v>95.756593802785844</c:v>
                </c:pt>
                <c:pt idx="605">
                  <c:v>95.756593802785844</c:v>
                </c:pt>
                <c:pt idx="606">
                  <c:v>95.756593802785844</c:v>
                </c:pt>
                <c:pt idx="607">
                  <c:v>95.756593802785844</c:v>
                </c:pt>
                <c:pt idx="608">
                  <c:v>95.756593802785844</c:v>
                </c:pt>
                <c:pt idx="609">
                  <c:v>95.756593802785844</c:v>
                </c:pt>
                <c:pt idx="610">
                  <c:v>95.756593802785844</c:v>
                </c:pt>
                <c:pt idx="611">
                  <c:v>95.756593802785844</c:v>
                </c:pt>
                <c:pt idx="612">
                  <c:v>95.756593802785844</c:v>
                </c:pt>
                <c:pt idx="613">
                  <c:v>95.756593802785844</c:v>
                </c:pt>
                <c:pt idx="614">
                  <c:v>95.756593802785844</c:v>
                </c:pt>
                <c:pt idx="615">
                  <c:v>95.756593802785844</c:v>
                </c:pt>
                <c:pt idx="616">
                  <c:v>95.756593802785844</c:v>
                </c:pt>
                <c:pt idx="617">
                  <c:v>95.756593802785844</c:v>
                </c:pt>
                <c:pt idx="618">
                  <c:v>95.756593802785844</c:v>
                </c:pt>
                <c:pt idx="619">
                  <c:v>95.756593802785844</c:v>
                </c:pt>
                <c:pt idx="620">
                  <c:v>95.756593802785844</c:v>
                </c:pt>
                <c:pt idx="621">
                  <c:v>95.756593802785844</c:v>
                </c:pt>
                <c:pt idx="622">
                  <c:v>95.756593802785844</c:v>
                </c:pt>
                <c:pt idx="623">
                  <c:v>95.756593802785844</c:v>
                </c:pt>
                <c:pt idx="624">
                  <c:v>95.756593802785844</c:v>
                </c:pt>
                <c:pt idx="625">
                  <c:v>95.756593802785844</c:v>
                </c:pt>
                <c:pt idx="626">
                  <c:v>95.756593802785844</c:v>
                </c:pt>
                <c:pt idx="627">
                  <c:v>95.756593802785844</c:v>
                </c:pt>
                <c:pt idx="628">
                  <c:v>95.756593802785844</c:v>
                </c:pt>
                <c:pt idx="629">
                  <c:v>95.756593802785844</c:v>
                </c:pt>
                <c:pt idx="630">
                  <c:v>95.756593802785844</c:v>
                </c:pt>
                <c:pt idx="631">
                  <c:v>95.756593802785844</c:v>
                </c:pt>
                <c:pt idx="632">
                  <c:v>95.756593802785844</c:v>
                </c:pt>
                <c:pt idx="633">
                  <c:v>95.756593802785844</c:v>
                </c:pt>
                <c:pt idx="634">
                  <c:v>95.756593802785844</c:v>
                </c:pt>
                <c:pt idx="635">
                  <c:v>95.756593802785844</c:v>
                </c:pt>
                <c:pt idx="636">
                  <c:v>95.756593802785844</c:v>
                </c:pt>
                <c:pt idx="637">
                  <c:v>95.756593802785844</c:v>
                </c:pt>
                <c:pt idx="638">
                  <c:v>95.756593802785844</c:v>
                </c:pt>
                <c:pt idx="639">
                  <c:v>95.756593802785844</c:v>
                </c:pt>
                <c:pt idx="640">
                  <c:v>95.756593802785844</c:v>
                </c:pt>
                <c:pt idx="641">
                  <c:v>95.756593802785844</c:v>
                </c:pt>
                <c:pt idx="642">
                  <c:v>95.756593802785844</c:v>
                </c:pt>
                <c:pt idx="643">
                  <c:v>95.756593802785844</c:v>
                </c:pt>
                <c:pt idx="644">
                  <c:v>95.756593802785844</c:v>
                </c:pt>
                <c:pt idx="645">
                  <c:v>95.756593802785844</c:v>
                </c:pt>
                <c:pt idx="646">
                  <c:v>95.756593802785844</c:v>
                </c:pt>
                <c:pt idx="647">
                  <c:v>95.756593802785844</c:v>
                </c:pt>
                <c:pt idx="648">
                  <c:v>95.756593802785844</c:v>
                </c:pt>
                <c:pt idx="649">
                  <c:v>95.756593802785844</c:v>
                </c:pt>
                <c:pt idx="650">
                  <c:v>95.756593802785844</c:v>
                </c:pt>
                <c:pt idx="651">
                  <c:v>95.756593802785844</c:v>
                </c:pt>
                <c:pt idx="652">
                  <c:v>96.226733659334087</c:v>
                </c:pt>
                <c:pt idx="653">
                  <c:v>97.196639260440747</c:v>
                </c:pt>
                <c:pt idx="654">
                  <c:v>98.469800828687625</c:v>
                </c:pt>
                <c:pt idx="655">
                  <c:v>100.51049179823984</c:v>
                </c:pt>
                <c:pt idx="656">
                  <c:v>103.28451885155688</c:v>
                </c:pt>
                <c:pt idx="657">
                  <c:v>105.85442316185033</c:v>
                </c:pt>
                <c:pt idx="658">
                  <c:v>107.58056064311876</c:v>
                </c:pt>
                <c:pt idx="659">
                  <c:v>108.95989347770767</c:v>
                </c:pt>
                <c:pt idx="660">
                  <c:v>110.8783867307102</c:v>
                </c:pt>
                <c:pt idx="661">
                  <c:v>113.37071324981915</c:v>
                </c:pt>
                <c:pt idx="662">
                  <c:v>115.77018683699848</c:v>
                </c:pt>
                <c:pt idx="663">
                  <c:v>117.40956194712159</c:v>
                </c:pt>
                <c:pt idx="664">
                  <c:v>118.10948480969557</c:v>
                </c:pt>
                <c:pt idx="665">
                  <c:v>118.20367083941041</c:v>
                </c:pt>
                <c:pt idx="666">
                  <c:v>118.20367083941041</c:v>
                </c:pt>
                <c:pt idx="667">
                  <c:v>118.20367083941041</c:v>
                </c:pt>
                <c:pt idx="668">
                  <c:v>118.20367083941041</c:v>
                </c:pt>
                <c:pt idx="669">
                  <c:v>118.20367083941041</c:v>
                </c:pt>
                <c:pt idx="670">
                  <c:v>118.20367083941041</c:v>
                </c:pt>
                <c:pt idx="671">
                  <c:v>118.20367083941041</c:v>
                </c:pt>
                <c:pt idx="672">
                  <c:v>118.20367083941041</c:v>
                </c:pt>
                <c:pt idx="673">
                  <c:v>118.20367083941041</c:v>
                </c:pt>
                <c:pt idx="674">
                  <c:v>118.20367083941041</c:v>
                </c:pt>
                <c:pt idx="675">
                  <c:v>118.20367083941041</c:v>
                </c:pt>
                <c:pt idx="676">
                  <c:v>118.20367083941041</c:v>
                </c:pt>
                <c:pt idx="677">
                  <c:v>118.20367083941041</c:v>
                </c:pt>
                <c:pt idx="678">
                  <c:v>118.69424945616788</c:v>
                </c:pt>
                <c:pt idx="679">
                  <c:v>120.45304251243617</c:v>
                </c:pt>
                <c:pt idx="680">
                  <c:v>122.82797319987091</c:v>
                </c:pt>
                <c:pt idx="681">
                  <c:v>125.25035427655698</c:v>
                </c:pt>
                <c:pt idx="682">
                  <c:v>126.99567884102959</c:v>
                </c:pt>
                <c:pt idx="683">
                  <c:v>127.87442962112291</c:v>
                </c:pt>
                <c:pt idx="684">
                  <c:v>128.24307068091096</c:v>
                </c:pt>
                <c:pt idx="685">
                  <c:v>128.24307068091096</c:v>
                </c:pt>
                <c:pt idx="686">
                  <c:v>128.24307068091096</c:v>
                </c:pt>
                <c:pt idx="687">
                  <c:v>128.24307068091096</c:v>
                </c:pt>
                <c:pt idx="688">
                  <c:v>128.24307068091096</c:v>
                </c:pt>
                <c:pt idx="689">
                  <c:v>128.24307068091096</c:v>
                </c:pt>
                <c:pt idx="690">
                  <c:v>128.24307068091096</c:v>
                </c:pt>
                <c:pt idx="691">
                  <c:v>128.24307068091096</c:v>
                </c:pt>
                <c:pt idx="692">
                  <c:v>128.24307068091096</c:v>
                </c:pt>
                <c:pt idx="693">
                  <c:v>128.24307068091096</c:v>
                </c:pt>
                <c:pt idx="694">
                  <c:v>128.24307068091096</c:v>
                </c:pt>
                <c:pt idx="695">
                  <c:v>128.24307068091096</c:v>
                </c:pt>
                <c:pt idx="696">
                  <c:v>128.55135620762411</c:v>
                </c:pt>
                <c:pt idx="697">
                  <c:v>129.95349347365485</c:v>
                </c:pt>
                <c:pt idx="698">
                  <c:v>131.30176135365636</c:v>
                </c:pt>
                <c:pt idx="699">
                  <c:v>132.16647363398664</c:v>
                </c:pt>
                <c:pt idx="700">
                  <c:v>132.53998899064479</c:v>
                </c:pt>
                <c:pt idx="701">
                  <c:v>132.53998899064479</c:v>
                </c:pt>
                <c:pt idx="702">
                  <c:v>132.53998899064479</c:v>
                </c:pt>
                <c:pt idx="703">
                  <c:v>132.53998899064479</c:v>
                </c:pt>
                <c:pt idx="704">
                  <c:v>132.53998899064479</c:v>
                </c:pt>
                <c:pt idx="705">
                  <c:v>132.66177427412248</c:v>
                </c:pt>
                <c:pt idx="706">
                  <c:v>133.17929023443551</c:v>
                </c:pt>
                <c:pt idx="707">
                  <c:v>133.84453530743079</c:v>
                </c:pt>
                <c:pt idx="708">
                  <c:v>134.28977184379585</c:v>
                </c:pt>
                <c:pt idx="709">
                  <c:v>134.28977184379585</c:v>
                </c:pt>
                <c:pt idx="710">
                  <c:v>134.28977184379585</c:v>
                </c:pt>
                <c:pt idx="711">
                  <c:v>134.28977184379585</c:v>
                </c:pt>
                <c:pt idx="712">
                  <c:v>134.28977184379585</c:v>
                </c:pt>
                <c:pt idx="713">
                  <c:v>134.28977184379585</c:v>
                </c:pt>
                <c:pt idx="714">
                  <c:v>134.30156173497457</c:v>
                </c:pt>
                <c:pt idx="715">
                  <c:v>135.14347494956664</c:v>
                </c:pt>
                <c:pt idx="716">
                  <c:v>136.17586148643178</c:v>
                </c:pt>
                <c:pt idx="717">
                  <c:v>136.61874566211961</c:v>
                </c:pt>
                <c:pt idx="718">
                  <c:v>136.61874566211961</c:v>
                </c:pt>
                <c:pt idx="719">
                  <c:v>136.61874566211961</c:v>
                </c:pt>
                <c:pt idx="720">
                  <c:v>136.61874566211961</c:v>
                </c:pt>
                <c:pt idx="721">
                  <c:v>136.61874566211961</c:v>
                </c:pt>
                <c:pt idx="722">
                  <c:v>136.61874566211961</c:v>
                </c:pt>
                <c:pt idx="723">
                  <c:v>136.61874566211961</c:v>
                </c:pt>
                <c:pt idx="724">
                  <c:v>136.61874566211961</c:v>
                </c:pt>
                <c:pt idx="725">
                  <c:v>136.61874566211961</c:v>
                </c:pt>
                <c:pt idx="726">
                  <c:v>136.61874566211961</c:v>
                </c:pt>
                <c:pt idx="727">
                  <c:v>136.61874566211961</c:v>
                </c:pt>
                <c:pt idx="728">
                  <c:v>136.61874566211961</c:v>
                </c:pt>
                <c:pt idx="729">
                  <c:v>136.61874566211961</c:v>
                </c:pt>
                <c:pt idx="730">
                  <c:v>136.61874566211961</c:v>
                </c:pt>
                <c:pt idx="731">
                  <c:v>136.61874566211961</c:v>
                </c:pt>
                <c:pt idx="732">
                  <c:v>136.61874566211961</c:v>
                </c:pt>
                <c:pt idx="733">
                  <c:v>136.61874566211961</c:v>
                </c:pt>
                <c:pt idx="734">
                  <c:v>136.61874566211961</c:v>
                </c:pt>
                <c:pt idx="735">
                  <c:v>136.61874566211961</c:v>
                </c:pt>
                <c:pt idx="736">
                  <c:v>136.61874566211961</c:v>
                </c:pt>
                <c:pt idx="737">
                  <c:v>136.61874566211961</c:v>
                </c:pt>
                <c:pt idx="738">
                  <c:v>136.61874566211961</c:v>
                </c:pt>
                <c:pt idx="739">
                  <c:v>136.61874566211961</c:v>
                </c:pt>
                <c:pt idx="740">
                  <c:v>136.61874566211961</c:v>
                </c:pt>
                <c:pt idx="741">
                  <c:v>136.61874566211961</c:v>
                </c:pt>
                <c:pt idx="742">
                  <c:v>136.61874566211961</c:v>
                </c:pt>
                <c:pt idx="743">
                  <c:v>136.61874566211961</c:v>
                </c:pt>
                <c:pt idx="744">
                  <c:v>136.61874566211961</c:v>
                </c:pt>
                <c:pt idx="745">
                  <c:v>136.61874566211961</c:v>
                </c:pt>
                <c:pt idx="746">
                  <c:v>136.61874566211961</c:v>
                </c:pt>
                <c:pt idx="747">
                  <c:v>136.61874566211961</c:v>
                </c:pt>
                <c:pt idx="748">
                  <c:v>136.61874566211961</c:v>
                </c:pt>
                <c:pt idx="749">
                  <c:v>136.61874566211961</c:v>
                </c:pt>
                <c:pt idx="750">
                  <c:v>136.61874566211961</c:v>
                </c:pt>
                <c:pt idx="751">
                  <c:v>136.61874566211961</c:v>
                </c:pt>
                <c:pt idx="752">
                  <c:v>136.61874566211961</c:v>
                </c:pt>
                <c:pt idx="753">
                  <c:v>136.61874566211961</c:v>
                </c:pt>
                <c:pt idx="754">
                  <c:v>136.61874566211961</c:v>
                </c:pt>
                <c:pt idx="755">
                  <c:v>136.61874566211961</c:v>
                </c:pt>
                <c:pt idx="756">
                  <c:v>137.08132754569954</c:v>
                </c:pt>
                <c:pt idx="757">
                  <c:v>138.79405386517627</c:v>
                </c:pt>
                <c:pt idx="758">
                  <c:v>141.78638397532271</c:v>
                </c:pt>
                <c:pt idx="759">
                  <c:v>145.21281971125296</c:v>
                </c:pt>
                <c:pt idx="760">
                  <c:v>148.3610483288339</c:v>
                </c:pt>
                <c:pt idx="761">
                  <c:v>151.06897929390229</c:v>
                </c:pt>
                <c:pt idx="762">
                  <c:v>153.15430690750205</c:v>
                </c:pt>
                <c:pt idx="763">
                  <c:v>154.41054970856288</c:v>
                </c:pt>
                <c:pt idx="764">
                  <c:v>154.82873192808412</c:v>
                </c:pt>
                <c:pt idx="765">
                  <c:v>154.82873192808412</c:v>
                </c:pt>
                <c:pt idx="766">
                  <c:v>154.82873192808412</c:v>
                </c:pt>
                <c:pt idx="767">
                  <c:v>154.82873192808412</c:v>
                </c:pt>
                <c:pt idx="768">
                  <c:v>154.82873192808412</c:v>
                </c:pt>
                <c:pt idx="769">
                  <c:v>154.82873192808412</c:v>
                </c:pt>
                <c:pt idx="770">
                  <c:v>154.82873192808412</c:v>
                </c:pt>
                <c:pt idx="771">
                  <c:v>154.82873192808412</c:v>
                </c:pt>
                <c:pt idx="772">
                  <c:v>154.82873192808412</c:v>
                </c:pt>
                <c:pt idx="773">
                  <c:v>154.82873192808412</c:v>
                </c:pt>
                <c:pt idx="774">
                  <c:v>154.82873192808412</c:v>
                </c:pt>
                <c:pt idx="775">
                  <c:v>154.82873192808412</c:v>
                </c:pt>
                <c:pt idx="776">
                  <c:v>154.82873192808412</c:v>
                </c:pt>
                <c:pt idx="777">
                  <c:v>154.82873192808412</c:v>
                </c:pt>
                <c:pt idx="778">
                  <c:v>154.82873192808412</c:v>
                </c:pt>
                <c:pt idx="779">
                  <c:v>154.82873192808412</c:v>
                </c:pt>
                <c:pt idx="780">
                  <c:v>154.82873192808412</c:v>
                </c:pt>
                <c:pt idx="781">
                  <c:v>154.82873192808412</c:v>
                </c:pt>
                <c:pt idx="782">
                  <c:v>154.82873192808412</c:v>
                </c:pt>
                <c:pt idx="783">
                  <c:v>154.82873192808412</c:v>
                </c:pt>
                <c:pt idx="784">
                  <c:v>154.82873192808412</c:v>
                </c:pt>
                <c:pt idx="785">
                  <c:v>154.82873192808412</c:v>
                </c:pt>
                <c:pt idx="786">
                  <c:v>154.82873192808412</c:v>
                </c:pt>
                <c:pt idx="787">
                  <c:v>154.82873192808412</c:v>
                </c:pt>
                <c:pt idx="788">
                  <c:v>154.82873192808412</c:v>
                </c:pt>
                <c:pt idx="789">
                  <c:v>154.82873192808412</c:v>
                </c:pt>
                <c:pt idx="790">
                  <c:v>154.82873192808412</c:v>
                </c:pt>
                <c:pt idx="791">
                  <c:v>154.82873192808412</c:v>
                </c:pt>
                <c:pt idx="792">
                  <c:v>154.82873192808412</c:v>
                </c:pt>
                <c:pt idx="793">
                  <c:v>154.82873192808412</c:v>
                </c:pt>
                <c:pt idx="794">
                  <c:v>155.75733881755119</c:v>
                </c:pt>
                <c:pt idx="795">
                  <c:v>159.01373724536651</c:v>
                </c:pt>
                <c:pt idx="796">
                  <c:v>163.66422005031129</c:v>
                </c:pt>
                <c:pt idx="797">
                  <c:v>168.29222350457854</c:v>
                </c:pt>
                <c:pt idx="798">
                  <c:v>171.68522521988146</c:v>
                </c:pt>
                <c:pt idx="799">
                  <c:v>173.31630033719497</c:v>
                </c:pt>
                <c:pt idx="800">
                  <c:v>173.43598474343548</c:v>
                </c:pt>
                <c:pt idx="801">
                  <c:v>173.43598474343548</c:v>
                </c:pt>
                <c:pt idx="802">
                  <c:v>173.43598474343548</c:v>
                </c:pt>
                <c:pt idx="803">
                  <c:v>173.43598474343548</c:v>
                </c:pt>
                <c:pt idx="804">
                  <c:v>173.43598474343548</c:v>
                </c:pt>
                <c:pt idx="805">
                  <c:v>173.43598474343548</c:v>
                </c:pt>
                <c:pt idx="806">
                  <c:v>173.43598474343548</c:v>
                </c:pt>
                <c:pt idx="807">
                  <c:v>173.43598474343548</c:v>
                </c:pt>
                <c:pt idx="808">
                  <c:v>173.43598474343548</c:v>
                </c:pt>
                <c:pt idx="809">
                  <c:v>173.43598474343548</c:v>
                </c:pt>
                <c:pt idx="810">
                  <c:v>174.03420478354198</c:v>
                </c:pt>
                <c:pt idx="811">
                  <c:v>175.54138783698463</c:v>
                </c:pt>
                <c:pt idx="812">
                  <c:v>178.00870650306302</c:v>
                </c:pt>
                <c:pt idx="813">
                  <c:v>180.87120601837194</c:v>
                </c:pt>
                <c:pt idx="814">
                  <c:v>183.70215705549558</c:v>
                </c:pt>
                <c:pt idx="815">
                  <c:v>186.44335185280562</c:v>
                </c:pt>
                <c:pt idx="816">
                  <c:v>188.94782802353396</c:v>
                </c:pt>
                <c:pt idx="817">
                  <c:v>190.96260703350117</c:v>
                </c:pt>
                <c:pt idx="818">
                  <c:v>192.17841949077436</c:v>
                </c:pt>
                <c:pt idx="819">
                  <c:v>192.3913945153906</c:v>
                </c:pt>
                <c:pt idx="820">
                  <c:v>192.3913945153906</c:v>
                </c:pt>
                <c:pt idx="821">
                  <c:v>192.3913945153906</c:v>
                </c:pt>
                <c:pt idx="822">
                  <c:v>192.3913945153906</c:v>
                </c:pt>
                <c:pt idx="823">
                  <c:v>192.3913945153906</c:v>
                </c:pt>
                <c:pt idx="824">
                  <c:v>192.3913945153906</c:v>
                </c:pt>
                <c:pt idx="825">
                  <c:v>192.3913945153906</c:v>
                </c:pt>
                <c:pt idx="826">
                  <c:v>192.3913945153906</c:v>
                </c:pt>
                <c:pt idx="827">
                  <c:v>192.3913945153906</c:v>
                </c:pt>
                <c:pt idx="828">
                  <c:v>192.3913945153906</c:v>
                </c:pt>
                <c:pt idx="829">
                  <c:v>192.3913945153906</c:v>
                </c:pt>
                <c:pt idx="830">
                  <c:v>192.3913945153906</c:v>
                </c:pt>
                <c:pt idx="831">
                  <c:v>192.3913945153906</c:v>
                </c:pt>
                <c:pt idx="832">
                  <c:v>192.3913945153906</c:v>
                </c:pt>
                <c:pt idx="833">
                  <c:v>192.3913945153906</c:v>
                </c:pt>
                <c:pt idx="834">
                  <c:v>192.3913945153906</c:v>
                </c:pt>
                <c:pt idx="835">
                  <c:v>192.3913945153906</c:v>
                </c:pt>
                <c:pt idx="836">
                  <c:v>192.3913945153906</c:v>
                </c:pt>
                <c:pt idx="837">
                  <c:v>192.3913945153906</c:v>
                </c:pt>
                <c:pt idx="838">
                  <c:v>192.3913945153906</c:v>
                </c:pt>
                <c:pt idx="839">
                  <c:v>192.3913945153906</c:v>
                </c:pt>
                <c:pt idx="840">
                  <c:v>192.3913945153906</c:v>
                </c:pt>
                <c:pt idx="841">
                  <c:v>192.3913945153906</c:v>
                </c:pt>
                <c:pt idx="842">
                  <c:v>192.3913945153906</c:v>
                </c:pt>
                <c:pt idx="843">
                  <c:v>192.3913945153906</c:v>
                </c:pt>
                <c:pt idx="844">
                  <c:v>192.3913945153906</c:v>
                </c:pt>
                <c:pt idx="845">
                  <c:v>192.3913945153906</c:v>
                </c:pt>
                <c:pt idx="846">
                  <c:v>192.3913945153906</c:v>
                </c:pt>
                <c:pt idx="847">
                  <c:v>192.3913945153906</c:v>
                </c:pt>
                <c:pt idx="848">
                  <c:v>192.3913945153906</c:v>
                </c:pt>
                <c:pt idx="849">
                  <c:v>192.3913945153906</c:v>
                </c:pt>
                <c:pt idx="850">
                  <c:v>192.3913945153906</c:v>
                </c:pt>
                <c:pt idx="851">
                  <c:v>192.3913945153906</c:v>
                </c:pt>
                <c:pt idx="852">
                  <c:v>192.3913945153906</c:v>
                </c:pt>
                <c:pt idx="853">
                  <c:v>192.3913945153906</c:v>
                </c:pt>
                <c:pt idx="854">
                  <c:v>192.3913945153906</c:v>
                </c:pt>
                <c:pt idx="855">
                  <c:v>192.3913945153906</c:v>
                </c:pt>
                <c:pt idx="856">
                  <c:v>192.3913945153906</c:v>
                </c:pt>
                <c:pt idx="857">
                  <c:v>192.3913945153906</c:v>
                </c:pt>
                <c:pt idx="858">
                  <c:v>192.3913945153906</c:v>
                </c:pt>
                <c:pt idx="859">
                  <c:v>192.3913945153906</c:v>
                </c:pt>
                <c:pt idx="860">
                  <c:v>192.3913945153906</c:v>
                </c:pt>
                <c:pt idx="861">
                  <c:v>192.3913945153906</c:v>
                </c:pt>
                <c:pt idx="862">
                  <c:v>192.3913945153906</c:v>
                </c:pt>
                <c:pt idx="863">
                  <c:v>192.3913945153906</c:v>
                </c:pt>
                <c:pt idx="864">
                  <c:v>192.3913945153906</c:v>
                </c:pt>
                <c:pt idx="865">
                  <c:v>192.3913945153906</c:v>
                </c:pt>
                <c:pt idx="866">
                  <c:v>192.3913945153906</c:v>
                </c:pt>
                <c:pt idx="867">
                  <c:v>192.3913945153906</c:v>
                </c:pt>
                <c:pt idx="868">
                  <c:v>192.3913945153906</c:v>
                </c:pt>
                <c:pt idx="869">
                  <c:v>192.3913945153906</c:v>
                </c:pt>
                <c:pt idx="870">
                  <c:v>192.3913945153906</c:v>
                </c:pt>
                <c:pt idx="871">
                  <c:v>192.3913945153906</c:v>
                </c:pt>
                <c:pt idx="872">
                  <c:v>192.3913945153906</c:v>
                </c:pt>
                <c:pt idx="873">
                  <c:v>192.3913945153906</c:v>
                </c:pt>
                <c:pt idx="874">
                  <c:v>192.3913945153906</c:v>
                </c:pt>
                <c:pt idx="875">
                  <c:v>192.3913945153906</c:v>
                </c:pt>
                <c:pt idx="876">
                  <c:v>192.3913945153906</c:v>
                </c:pt>
                <c:pt idx="877">
                  <c:v>192.3913945153906</c:v>
                </c:pt>
                <c:pt idx="878">
                  <c:v>192.3913945153906</c:v>
                </c:pt>
                <c:pt idx="879">
                  <c:v>192.3913945153906</c:v>
                </c:pt>
                <c:pt idx="880">
                  <c:v>192.3913945153906</c:v>
                </c:pt>
                <c:pt idx="881">
                  <c:v>192.3913945153906</c:v>
                </c:pt>
                <c:pt idx="882">
                  <c:v>192.3913945153906</c:v>
                </c:pt>
                <c:pt idx="883">
                  <c:v>192.3913945153906</c:v>
                </c:pt>
                <c:pt idx="884">
                  <c:v>192.3913945153906</c:v>
                </c:pt>
                <c:pt idx="885">
                  <c:v>192.3913945153906</c:v>
                </c:pt>
                <c:pt idx="886">
                  <c:v>192.3913945153906</c:v>
                </c:pt>
                <c:pt idx="887">
                  <c:v>192.3913945153906</c:v>
                </c:pt>
                <c:pt idx="888">
                  <c:v>192.3913945153906</c:v>
                </c:pt>
                <c:pt idx="889">
                  <c:v>192.3913945153906</c:v>
                </c:pt>
                <c:pt idx="890">
                  <c:v>192.3913945153906</c:v>
                </c:pt>
                <c:pt idx="891">
                  <c:v>192.3913945153906</c:v>
                </c:pt>
                <c:pt idx="892">
                  <c:v>192.3913945153906</c:v>
                </c:pt>
                <c:pt idx="893">
                  <c:v>192.3913945153906</c:v>
                </c:pt>
                <c:pt idx="894">
                  <c:v>192.3913945153906</c:v>
                </c:pt>
                <c:pt idx="895">
                  <c:v>192.3913945153906</c:v>
                </c:pt>
                <c:pt idx="896">
                  <c:v>192.3913945153906</c:v>
                </c:pt>
                <c:pt idx="897">
                  <c:v>192.3913945153906</c:v>
                </c:pt>
                <c:pt idx="898">
                  <c:v>192.3913945153906</c:v>
                </c:pt>
                <c:pt idx="899">
                  <c:v>192.3913945153906</c:v>
                </c:pt>
                <c:pt idx="900">
                  <c:v>192.3913945153906</c:v>
                </c:pt>
                <c:pt idx="901">
                  <c:v>192.3913945153906</c:v>
                </c:pt>
                <c:pt idx="902">
                  <c:v>193.29857424129827</c:v>
                </c:pt>
                <c:pt idx="903">
                  <c:v>197.04939330290969</c:v>
                </c:pt>
                <c:pt idx="904">
                  <c:v>201.67739675717695</c:v>
                </c:pt>
                <c:pt idx="905">
                  <c:v>205.07039847247987</c:v>
                </c:pt>
                <c:pt idx="906">
                  <c:v>206.70147358979338</c:v>
                </c:pt>
                <c:pt idx="907">
                  <c:v>206.82115799603389</c:v>
                </c:pt>
                <c:pt idx="908">
                  <c:v>206.82115799603389</c:v>
                </c:pt>
                <c:pt idx="909">
                  <c:v>206.82115799603389</c:v>
                </c:pt>
                <c:pt idx="910">
                  <c:v>206.82115799603389</c:v>
                </c:pt>
                <c:pt idx="911">
                  <c:v>206.82115799603389</c:v>
                </c:pt>
                <c:pt idx="912">
                  <c:v>206.82115799603389</c:v>
                </c:pt>
                <c:pt idx="913">
                  <c:v>206.82115799603389</c:v>
                </c:pt>
                <c:pt idx="914">
                  <c:v>206.82115799603389</c:v>
                </c:pt>
                <c:pt idx="915">
                  <c:v>206.82115799603389</c:v>
                </c:pt>
                <c:pt idx="916">
                  <c:v>206.82115799603389</c:v>
                </c:pt>
                <c:pt idx="917">
                  <c:v>206.82115799603389</c:v>
                </c:pt>
                <c:pt idx="918">
                  <c:v>206.82115799603389</c:v>
                </c:pt>
                <c:pt idx="919">
                  <c:v>206.82115799603389</c:v>
                </c:pt>
                <c:pt idx="920">
                  <c:v>206.82115799603389</c:v>
                </c:pt>
                <c:pt idx="921">
                  <c:v>206.82115799603389</c:v>
                </c:pt>
                <c:pt idx="922">
                  <c:v>206.82115799603389</c:v>
                </c:pt>
                <c:pt idx="923">
                  <c:v>206.82115799603389</c:v>
                </c:pt>
                <c:pt idx="924">
                  <c:v>206.82115799603389</c:v>
                </c:pt>
                <c:pt idx="925">
                  <c:v>206.82115799603389</c:v>
                </c:pt>
                <c:pt idx="926">
                  <c:v>206.82115799603389</c:v>
                </c:pt>
                <c:pt idx="927">
                  <c:v>206.82115799603389</c:v>
                </c:pt>
                <c:pt idx="928">
                  <c:v>206.82115799603389</c:v>
                </c:pt>
                <c:pt idx="929">
                  <c:v>206.82115799603389</c:v>
                </c:pt>
                <c:pt idx="930">
                  <c:v>206.82115799603389</c:v>
                </c:pt>
                <c:pt idx="931">
                  <c:v>206.82115799603389</c:v>
                </c:pt>
                <c:pt idx="932">
                  <c:v>206.82115799603389</c:v>
                </c:pt>
                <c:pt idx="933">
                  <c:v>206.82115799603389</c:v>
                </c:pt>
                <c:pt idx="934">
                  <c:v>206.82115799603389</c:v>
                </c:pt>
                <c:pt idx="935">
                  <c:v>206.82115799603389</c:v>
                </c:pt>
                <c:pt idx="936">
                  <c:v>206.82115799603389</c:v>
                </c:pt>
                <c:pt idx="937">
                  <c:v>206.82115799603389</c:v>
                </c:pt>
                <c:pt idx="938">
                  <c:v>206.82115799603389</c:v>
                </c:pt>
                <c:pt idx="939">
                  <c:v>206.82115799603389</c:v>
                </c:pt>
                <c:pt idx="940">
                  <c:v>206.82115799603389</c:v>
                </c:pt>
                <c:pt idx="941">
                  <c:v>206.82115799603389</c:v>
                </c:pt>
                <c:pt idx="942">
                  <c:v>206.82115799603389</c:v>
                </c:pt>
                <c:pt idx="943">
                  <c:v>206.82115799603389</c:v>
                </c:pt>
                <c:pt idx="944">
                  <c:v>206.82115799603389</c:v>
                </c:pt>
                <c:pt idx="945">
                  <c:v>206.82115799603389</c:v>
                </c:pt>
                <c:pt idx="946">
                  <c:v>206.82115799603389</c:v>
                </c:pt>
                <c:pt idx="947">
                  <c:v>206.82115799603389</c:v>
                </c:pt>
                <c:pt idx="948">
                  <c:v>206.82115799603389</c:v>
                </c:pt>
                <c:pt idx="949">
                  <c:v>206.82115799603389</c:v>
                </c:pt>
                <c:pt idx="950">
                  <c:v>206.82115799603389</c:v>
                </c:pt>
                <c:pt idx="951">
                  <c:v>206.82115799603389</c:v>
                </c:pt>
                <c:pt idx="952">
                  <c:v>208.41987315064858</c:v>
                </c:pt>
                <c:pt idx="953">
                  <c:v>211.79659446447948</c:v>
                </c:pt>
                <c:pt idx="954">
                  <c:v>215.99546818382237</c:v>
                </c:pt>
                <c:pt idx="955">
                  <c:v>220.0369757830733</c:v>
                </c:pt>
                <c:pt idx="956">
                  <c:v>223.61069538252434</c:v>
                </c:pt>
                <c:pt idx="957">
                  <c:v>226.18616224735439</c:v>
                </c:pt>
                <c:pt idx="958">
                  <c:v>227.03813192386841</c:v>
                </c:pt>
                <c:pt idx="959">
                  <c:v>227.03813192386841</c:v>
                </c:pt>
                <c:pt idx="960">
                  <c:v>227.03813192386841</c:v>
                </c:pt>
                <c:pt idx="961">
                  <c:v>227.03813192386841</c:v>
                </c:pt>
                <c:pt idx="962">
                  <c:v>227.03813192386841</c:v>
                </c:pt>
                <c:pt idx="963">
                  <c:v>227.03813192386841</c:v>
                </c:pt>
                <c:pt idx="964">
                  <c:v>227.03813192386841</c:v>
                </c:pt>
                <c:pt idx="965">
                  <c:v>227.03813192386841</c:v>
                </c:pt>
                <c:pt idx="966">
                  <c:v>227.03813192386841</c:v>
                </c:pt>
                <c:pt idx="967">
                  <c:v>227.03813192386841</c:v>
                </c:pt>
                <c:pt idx="968">
                  <c:v>227.03813192386841</c:v>
                </c:pt>
                <c:pt idx="969">
                  <c:v>227.03813192386841</c:v>
                </c:pt>
                <c:pt idx="970">
                  <c:v>227.03813192386841</c:v>
                </c:pt>
                <c:pt idx="971">
                  <c:v>227.86570937107703</c:v>
                </c:pt>
                <c:pt idx="972">
                  <c:v>230.3600187999273</c:v>
                </c:pt>
                <c:pt idx="973">
                  <c:v>234.10476260652615</c:v>
                </c:pt>
                <c:pt idx="974">
                  <c:v>237.92910070831681</c:v>
                </c:pt>
                <c:pt idx="975">
                  <c:v>241.27290992936398</c:v>
                </c:pt>
                <c:pt idx="976">
                  <c:v>244.1263779825081</c:v>
                </c:pt>
                <c:pt idx="977">
                  <c:v>246.23732268455709</c:v>
                </c:pt>
                <c:pt idx="978">
                  <c:v>247.47445791196151</c:v>
                </c:pt>
                <c:pt idx="979">
                  <c:v>248.20246101692967</c:v>
                </c:pt>
                <c:pt idx="980">
                  <c:v>248.68553601118953</c:v>
                </c:pt>
                <c:pt idx="981">
                  <c:v>248.97971702096692</c:v>
                </c:pt>
                <c:pt idx="982">
                  <c:v>249.16806946972821</c:v>
                </c:pt>
                <c:pt idx="983">
                  <c:v>249.33244431567405</c:v>
                </c:pt>
                <c:pt idx="984">
                  <c:v>249.47285180387252</c:v>
                </c:pt>
                <c:pt idx="985">
                  <c:v>249.54104122383609</c:v>
                </c:pt>
                <c:pt idx="986">
                  <c:v>249.55280762133978</c:v>
                </c:pt>
                <c:pt idx="987">
                  <c:v>249.55280762133978</c:v>
                </c:pt>
                <c:pt idx="988">
                  <c:v>249.55280762133978</c:v>
                </c:pt>
                <c:pt idx="989">
                  <c:v>249.55280762133978</c:v>
                </c:pt>
                <c:pt idx="990">
                  <c:v>249.55280762133978</c:v>
                </c:pt>
                <c:pt idx="991">
                  <c:v>249.55280762133978</c:v>
                </c:pt>
                <c:pt idx="992">
                  <c:v>249.55280762133978</c:v>
                </c:pt>
                <c:pt idx="993">
                  <c:v>249.55280762133978</c:v>
                </c:pt>
                <c:pt idx="994">
                  <c:v>249.55280762133978</c:v>
                </c:pt>
                <c:pt idx="995">
                  <c:v>249.55280762133978</c:v>
                </c:pt>
                <c:pt idx="996">
                  <c:v>249.55280762133978</c:v>
                </c:pt>
                <c:pt idx="997">
                  <c:v>249.55280762133978</c:v>
                </c:pt>
                <c:pt idx="998">
                  <c:v>249.55280762133978</c:v>
                </c:pt>
                <c:pt idx="999">
                  <c:v>249.55280762133978</c:v>
                </c:pt>
                <c:pt idx="1000">
                  <c:v>249.55280762133978</c:v>
                </c:pt>
                <c:pt idx="1001">
                  <c:v>249.55280762133978</c:v>
                </c:pt>
                <c:pt idx="1002">
                  <c:v>249.55280762133978</c:v>
                </c:pt>
                <c:pt idx="1003">
                  <c:v>249.55280762133978</c:v>
                </c:pt>
                <c:pt idx="1004">
                  <c:v>249.55280762133978</c:v>
                </c:pt>
                <c:pt idx="1005">
                  <c:v>249.55280762133978</c:v>
                </c:pt>
                <c:pt idx="1006">
                  <c:v>249.55280762133978</c:v>
                </c:pt>
                <c:pt idx="1007">
                  <c:v>249.55280762133978</c:v>
                </c:pt>
                <c:pt idx="1008">
                  <c:v>249.55280762133978</c:v>
                </c:pt>
                <c:pt idx="1009">
                  <c:v>249.55280762133978</c:v>
                </c:pt>
                <c:pt idx="1010">
                  <c:v>249.55280762133978</c:v>
                </c:pt>
                <c:pt idx="1011">
                  <c:v>249.55280762133978</c:v>
                </c:pt>
                <c:pt idx="1012">
                  <c:v>249.55280762133978</c:v>
                </c:pt>
                <c:pt idx="1013">
                  <c:v>249.55280762133978</c:v>
                </c:pt>
                <c:pt idx="1014">
                  <c:v>249.55280762133978</c:v>
                </c:pt>
                <c:pt idx="1015">
                  <c:v>249.55280762133978</c:v>
                </c:pt>
                <c:pt idx="1016">
                  <c:v>249.55280762133978</c:v>
                </c:pt>
                <c:pt idx="1017">
                  <c:v>249.55280762133978</c:v>
                </c:pt>
                <c:pt idx="1018">
                  <c:v>249.55280762133978</c:v>
                </c:pt>
                <c:pt idx="1019">
                  <c:v>249.55280762133978</c:v>
                </c:pt>
                <c:pt idx="1020">
                  <c:v>249.55280762133978</c:v>
                </c:pt>
                <c:pt idx="1021">
                  <c:v>249.55280762133978</c:v>
                </c:pt>
                <c:pt idx="1022">
                  <c:v>249.55280762133978</c:v>
                </c:pt>
                <c:pt idx="1023">
                  <c:v>249.55280762133978</c:v>
                </c:pt>
                <c:pt idx="1024">
                  <c:v>249.55280762133978</c:v>
                </c:pt>
                <c:pt idx="1025">
                  <c:v>249.55280762133978</c:v>
                </c:pt>
                <c:pt idx="1026">
                  <c:v>249.55280762133978</c:v>
                </c:pt>
                <c:pt idx="1027">
                  <c:v>249.55280762133978</c:v>
                </c:pt>
                <c:pt idx="1028">
                  <c:v>249.55280762133978</c:v>
                </c:pt>
                <c:pt idx="1029">
                  <c:v>249.55280762133978</c:v>
                </c:pt>
                <c:pt idx="1030">
                  <c:v>249.55280762133978</c:v>
                </c:pt>
                <c:pt idx="1031">
                  <c:v>249.55280762133978</c:v>
                </c:pt>
                <c:pt idx="1032">
                  <c:v>249.55280762133978</c:v>
                </c:pt>
                <c:pt idx="1033">
                  <c:v>249.55280762133978</c:v>
                </c:pt>
                <c:pt idx="1034">
                  <c:v>249.55280762133978</c:v>
                </c:pt>
                <c:pt idx="1035">
                  <c:v>249.55280762133978</c:v>
                </c:pt>
                <c:pt idx="1036">
                  <c:v>249.55280762133978</c:v>
                </c:pt>
                <c:pt idx="1037">
                  <c:v>249.55280762133978</c:v>
                </c:pt>
                <c:pt idx="1038">
                  <c:v>249.55280762133978</c:v>
                </c:pt>
                <c:pt idx="1039">
                  <c:v>249.55280762133978</c:v>
                </c:pt>
                <c:pt idx="1040">
                  <c:v>249.55280762133978</c:v>
                </c:pt>
                <c:pt idx="1041">
                  <c:v>249.55280762133978</c:v>
                </c:pt>
                <c:pt idx="1042">
                  <c:v>249.55280762133978</c:v>
                </c:pt>
                <c:pt idx="1043">
                  <c:v>249.55280762133978</c:v>
                </c:pt>
                <c:pt idx="1044">
                  <c:v>249.55280762133978</c:v>
                </c:pt>
                <c:pt idx="1045">
                  <c:v>249.55280762133978</c:v>
                </c:pt>
                <c:pt idx="1046">
                  <c:v>249.55280762133978</c:v>
                </c:pt>
                <c:pt idx="1047">
                  <c:v>249.55280762133978</c:v>
                </c:pt>
                <c:pt idx="1048">
                  <c:v>249.55280762133978</c:v>
                </c:pt>
                <c:pt idx="1049">
                  <c:v>249.55280762133978</c:v>
                </c:pt>
                <c:pt idx="1050">
                  <c:v>249.55280762133978</c:v>
                </c:pt>
                <c:pt idx="1051">
                  <c:v>249.9011440168926</c:v>
                </c:pt>
                <c:pt idx="1052">
                  <c:v>250.79623348415194</c:v>
                </c:pt>
                <c:pt idx="1053">
                  <c:v>252.10864463946032</c:v>
                </c:pt>
                <c:pt idx="1054">
                  <c:v>253.91687820994289</c:v>
                </c:pt>
                <c:pt idx="1055">
                  <c:v>256.32505735210731</c:v>
                </c:pt>
                <c:pt idx="1056">
                  <c:v>259.30552358790482</c:v>
                </c:pt>
                <c:pt idx="1057">
                  <c:v>262.50560854705037</c:v>
                </c:pt>
                <c:pt idx="1058">
                  <c:v>265.28015854946352</c:v>
                </c:pt>
                <c:pt idx="1059">
                  <c:v>267.34675267858654</c:v>
                </c:pt>
                <c:pt idx="1060">
                  <c:v>268.81494330159461</c:v>
                </c:pt>
                <c:pt idx="1061">
                  <c:v>269.66390345994296</c:v>
                </c:pt>
                <c:pt idx="1062">
                  <c:v>269.91095479692967</c:v>
                </c:pt>
                <c:pt idx="1063">
                  <c:v>269.91095479692967</c:v>
                </c:pt>
                <c:pt idx="1064">
                  <c:v>269.91095479692967</c:v>
                </c:pt>
                <c:pt idx="1065">
                  <c:v>269.91095479692967</c:v>
                </c:pt>
                <c:pt idx="1066">
                  <c:v>269.91095479692967</c:v>
                </c:pt>
                <c:pt idx="1067">
                  <c:v>269.91095479692967</c:v>
                </c:pt>
                <c:pt idx="1068">
                  <c:v>269.91095479692967</c:v>
                </c:pt>
                <c:pt idx="1069">
                  <c:v>269.91095479692967</c:v>
                </c:pt>
                <c:pt idx="1070">
                  <c:v>269.91095479692967</c:v>
                </c:pt>
                <c:pt idx="1071">
                  <c:v>269.91095479692967</c:v>
                </c:pt>
                <c:pt idx="1072">
                  <c:v>269.91095479692967</c:v>
                </c:pt>
                <c:pt idx="1073">
                  <c:v>269.91095479692967</c:v>
                </c:pt>
                <c:pt idx="1074">
                  <c:v>269.91095479692967</c:v>
                </c:pt>
                <c:pt idx="1075">
                  <c:v>269.91095479692967</c:v>
                </c:pt>
                <c:pt idx="1076">
                  <c:v>269.91095479692967</c:v>
                </c:pt>
                <c:pt idx="1077">
                  <c:v>269.91095479692967</c:v>
                </c:pt>
                <c:pt idx="1078">
                  <c:v>269.91095479692967</c:v>
                </c:pt>
                <c:pt idx="1079">
                  <c:v>269.91095479692967</c:v>
                </c:pt>
                <c:pt idx="1080">
                  <c:v>269.91095479692967</c:v>
                </c:pt>
                <c:pt idx="1081">
                  <c:v>269.91095479692967</c:v>
                </c:pt>
                <c:pt idx="1082">
                  <c:v>269.91095479692967</c:v>
                </c:pt>
                <c:pt idx="1083">
                  <c:v>269.91095479692967</c:v>
                </c:pt>
                <c:pt idx="1084">
                  <c:v>269.91095479692967</c:v>
                </c:pt>
                <c:pt idx="1085">
                  <c:v>269.93532888589243</c:v>
                </c:pt>
                <c:pt idx="1086">
                  <c:v>269.93532888589243</c:v>
                </c:pt>
                <c:pt idx="1087">
                  <c:v>269.93532888589243</c:v>
                </c:pt>
                <c:pt idx="1088">
                  <c:v>269.93532888589243</c:v>
                </c:pt>
                <c:pt idx="1089">
                  <c:v>269.93532888589243</c:v>
                </c:pt>
                <c:pt idx="1090">
                  <c:v>269.93532888589243</c:v>
                </c:pt>
                <c:pt idx="1091">
                  <c:v>269.93532888589243</c:v>
                </c:pt>
                <c:pt idx="1092">
                  <c:v>269.93532888589243</c:v>
                </c:pt>
                <c:pt idx="1093">
                  <c:v>269.93532888589243</c:v>
                </c:pt>
                <c:pt idx="1094">
                  <c:v>269.93532888589243</c:v>
                </c:pt>
                <c:pt idx="1095">
                  <c:v>269.93532888589243</c:v>
                </c:pt>
                <c:pt idx="1096">
                  <c:v>269.93532888589243</c:v>
                </c:pt>
                <c:pt idx="1097">
                  <c:v>269.93532888589243</c:v>
                </c:pt>
                <c:pt idx="1098">
                  <c:v>269.93532888589243</c:v>
                </c:pt>
                <c:pt idx="1099">
                  <c:v>269.93532888589243</c:v>
                </c:pt>
                <c:pt idx="1100">
                  <c:v>270.30615505384577</c:v>
                </c:pt>
                <c:pt idx="1101">
                  <c:v>270.30615505384577</c:v>
                </c:pt>
                <c:pt idx="1102">
                  <c:v>270.30615505384577</c:v>
                </c:pt>
                <c:pt idx="1103">
                  <c:v>270.30615505384577</c:v>
                </c:pt>
                <c:pt idx="1104">
                  <c:v>270.30615505384577</c:v>
                </c:pt>
                <c:pt idx="1105">
                  <c:v>270.30615505384577</c:v>
                </c:pt>
                <c:pt idx="1106">
                  <c:v>270.30615505384577</c:v>
                </c:pt>
                <c:pt idx="1107">
                  <c:v>270.30615505384577</c:v>
                </c:pt>
                <c:pt idx="1108">
                  <c:v>270.30615505384577</c:v>
                </c:pt>
                <c:pt idx="1109">
                  <c:v>270.30615505384577</c:v>
                </c:pt>
                <c:pt idx="1110">
                  <c:v>270.30615505384577</c:v>
                </c:pt>
                <c:pt idx="1111">
                  <c:v>270.30615505384577</c:v>
                </c:pt>
                <c:pt idx="1112">
                  <c:v>270.30615505384577</c:v>
                </c:pt>
                <c:pt idx="1113">
                  <c:v>270.30615505384577</c:v>
                </c:pt>
                <c:pt idx="1114">
                  <c:v>270.30615505384577</c:v>
                </c:pt>
                <c:pt idx="1115">
                  <c:v>270.30615505384577</c:v>
                </c:pt>
                <c:pt idx="1116">
                  <c:v>270.30615505384577</c:v>
                </c:pt>
                <c:pt idx="1117">
                  <c:v>270.30615505384577</c:v>
                </c:pt>
                <c:pt idx="1118">
                  <c:v>270.30615505384577</c:v>
                </c:pt>
                <c:pt idx="1119">
                  <c:v>270.30615505384577</c:v>
                </c:pt>
                <c:pt idx="1120">
                  <c:v>270.30615505384577</c:v>
                </c:pt>
                <c:pt idx="1121">
                  <c:v>270.30615505384577</c:v>
                </c:pt>
                <c:pt idx="1122">
                  <c:v>270.30615505384577</c:v>
                </c:pt>
                <c:pt idx="1123">
                  <c:v>270.30615505384577</c:v>
                </c:pt>
                <c:pt idx="1124">
                  <c:v>270.77352451746833</c:v>
                </c:pt>
                <c:pt idx="1125">
                  <c:v>273.0415152587895</c:v>
                </c:pt>
                <c:pt idx="1126">
                  <c:v>277.02459562792984</c:v>
                </c:pt>
                <c:pt idx="1127">
                  <c:v>281.7992401778601</c:v>
                </c:pt>
                <c:pt idx="1128">
                  <c:v>286.39061825542052</c:v>
                </c:pt>
                <c:pt idx="1129">
                  <c:v>290.19376727637007</c:v>
                </c:pt>
                <c:pt idx="1130">
                  <c:v>292.95207648334195</c:v>
                </c:pt>
                <c:pt idx="1131">
                  <c:v>294.95880598755707</c:v>
                </c:pt>
                <c:pt idx="1132">
                  <c:v>296.63921386338933</c:v>
                </c:pt>
                <c:pt idx="1133">
                  <c:v>298.2338476191004</c:v>
                </c:pt>
                <c:pt idx="1134">
                  <c:v>299.78486660369231</c:v>
                </c:pt>
                <c:pt idx="1135">
                  <c:v>301.12262749554441</c:v>
                </c:pt>
                <c:pt idx="1136">
                  <c:v>302.02380658361619</c:v>
                </c:pt>
                <c:pt idx="1137">
                  <c:v>302.39617623883692</c:v>
                </c:pt>
                <c:pt idx="1138">
                  <c:v>302.39617623883692</c:v>
                </c:pt>
                <c:pt idx="1139">
                  <c:v>302.39617623883692</c:v>
                </c:pt>
                <c:pt idx="1140">
                  <c:v>302.39617623883692</c:v>
                </c:pt>
                <c:pt idx="1141">
                  <c:v>302.39617623883692</c:v>
                </c:pt>
                <c:pt idx="1142">
                  <c:v>302.39617623883692</c:v>
                </c:pt>
                <c:pt idx="1143">
                  <c:v>302.39617623883692</c:v>
                </c:pt>
                <c:pt idx="1144">
                  <c:v>302.39617623883692</c:v>
                </c:pt>
                <c:pt idx="1145">
                  <c:v>302.39617623883692</c:v>
                </c:pt>
                <c:pt idx="1146">
                  <c:v>302.39617623883692</c:v>
                </c:pt>
                <c:pt idx="1147">
                  <c:v>303.1822946675324</c:v>
                </c:pt>
                <c:pt idx="1148">
                  <c:v>304.70159455714173</c:v>
                </c:pt>
                <c:pt idx="1149">
                  <c:v>305.76892497259144</c:v>
                </c:pt>
                <c:pt idx="1150">
                  <c:v>306.11401328680444</c:v>
                </c:pt>
                <c:pt idx="1151">
                  <c:v>306.11401328680444</c:v>
                </c:pt>
                <c:pt idx="1152">
                  <c:v>306.11401328680444</c:v>
                </c:pt>
                <c:pt idx="1153">
                  <c:v>306.11401328680444</c:v>
                </c:pt>
                <c:pt idx="1154">
                  <c:v>306.11401328680444</c:v>
                </c:pt>
                <c:pt idx="1155">
                  <c:v>306.11401328680444</c:v>
                </c:pt>
                <c:pt idx="1156">
                  <c:v>306.11401328680444</c:v>
                </c:pt>
                <c:pt idx="1157">
                  <c:v>306.11401328680444</c:v>
                </c:pt>
                <c:pt idx="1158">
                  <c:v>306.11401328680444</c:v>
                </c:pt>
                <c:pt idx="1159">
                  <c:v>306.11401328680444</c:v>
                </c:pt>
                <c:pt idx="1160">
                  <c:v>306.11401328680444</c:v>
                </c:pt>
                <c:pt idx="1161">
                  <c:v>306.11401328680444</c:v>
                </c:pt>
                <c:pt idx="1162">
                  <c:v>306.11401328680444</c:v>
                </c:pt>
                <c:pt idx="1163">
                  <c:v>306.11401328680444</c:v>
                </c:pt>
                <c:pt idx="1164">
                  <c:v>306.11401328680444</c:v>
                </c:pt>
                <c:pt idx="1165">
                  <c:v>306.11401328680444</c:v>
                </c:pt>
                <c:pt idx="1166">
                  <c:v>306.11401328680444</c:v>
                </c:pt>
                <c:pt idx="1167">
                  <c:v>306.11401328680444</c:v>
                </c:pt>
                <c:pt idx="1168">
                  <c:v>306.11401328680444</c:v>
                </c:pt>
                <c:pt idx="1169">
                  <c:v>306.11401328680444</c:v>
                </c:pt>
                <c:pt idx="1170">
                  <c:v>306.11401328680444</c:v>
                </c:pt>
                <c:pt idx="1171">
                  <c:v>306.11401328680444</c:v>
                </c:pt>
                <c:pt idx="1172">
                  <c:v>306.11401328680444</c:v>
                </c:pt>
                <c:pt idx="1173">
                  <c:v>306.11401328680444</c:v>
                </c:pt>
                <c:pt idx="1174">
                  <c:v>306.11401328680444</c:v>
                </c:pt>
                <c:pt idx="1175">
                  <c:v>306.11401328680444</c:v>
                </c:pt>
                <c:pt idx="1176">
                  <c:v>306.11401328680444</c:v>
                </c:pt>
                <c:pt idx="1177">
                  <c:v>306.11401328680444</c:v>
                </c:pt>
                <c:pt idx="1178">
                  <c:v>306.11401328680444</c:v>
                </c:pt>
                <c:pt idx="1179">
                  <c:v>306.11401328680444</c:v>
                </c:pt>
                <c:pt idx="1180">
                  <c:v>306.11401328680444</c:v>
                </c:pt>
                <c:pt idx="1181">
                  <c:v>306.11401328680444</c:v>
                </c:pt>
                <c:pt idx="1182">
                  <c:v>306.11401328680444</c:v>
                </c:pt>
                <c:pt idx="1183">
                  <c:v>306.11401328680444</c:v>
                </c:pt>
                <c:pt idx="1184">
                  <c:v>306.11401328680444</c:v>
                </c:pt>
                <c:pt idx="1185">
                  <c:v>306.11401328680444</c:v>
                </c:pt>
                <c:pt idx="1186">
                  <c:v>306.11401328680444</c:v>
                </c:pt>
                <c:pt idx="1187">
                  <c:v>306.11401328680444</c:v>
                </c:pt>
                <c:pt idx="1188">
                  <c:v>306.11401328680444</c:v>
                </c:pt>
                <c:pt idx="1189">
                  <c:v>306.11401328680444</c:v>
                </c:pt>
                <c:pt idx="1190">
                  <c:v>306.11401328680444</c:v>
                </c:pt>
                <c:pt idx="1191">
                  <c:v>306.11401328680444</c:v>
                </c:pt>
                <c:pt idx="1192">
                  <c:v>306.11401328680444</c:v>
                </c:pt>
                <c:pt idx="1193">
                  <c:v>306.11401328680444</c:v>
                </c:pt>
                <c:pt idx="1194">
                  <c:v>306.11401328680444</c:v>
                </c:pt>
                <c:pt idx="1195">
                  <c:v>306.11401328680444</c:v>
                </c:pt>
                <c:pt idx="1196">
                  <c:v>306.11401328680444</c:v>
                </c:pt>
                <c:pt idx="1197">
                  <c:v>306.11401328680444</c:v>
                </c:pt>
                <c:pt idx="1198">
                  <c:v>306.11401328680444</c:v>
                </c:pt>
                <c:pt idx="1199">
                  <c:v>306.11401328680444</c:v>
                </c:pt>
                <c:pt idx="1200">
                  <c:v>306.11401328680444</c:v>
                </c:pt>
                <c:pt idx="1201">
                  <c:v>306.11401328680444</c:v>
                </c:pt>
                <c:pt idx="1202">
                  <c:v>306.11401328680444</c:v>
                </c:pt>
                <c:pt idx="1203">
                  <c:v>306.11401328680444</c:v>
                </c:pt>
                <c:pt idx="1204">
                  <c:v>306.11401328680444</c:v>
                </c:pt>
                <c:pt idx="1205">
                  <c:v>306.11401328680444</c:v>
                </c:pt>
                <c:pt idx="1206">
                  <c:v>306.11401328680444</c:v>
                </c:pt>
                <c:pt idx="1207">
                  <c:v>306.11401328680444</c:v>
                </c:pt>
                <c:pt idx="1208">
                  <c:v>306.11401328680444</c:v>
                </c:pt>
                <c:pt idx="1209">
                  <c:v>306.11401328680444</c:v>
                </c:pt>
                <c:pt idx="1210">
                  <c:v>306.11401328680444</c:v>
                </c:pt>
                <c:pt idx="1211">
                  <c:v>306.11401328680444</c:v>
                </c:pt>
                <c:pt idx="1212">
                  <c:v>306.11401328680444</c:v>
                </c:pt>
                <c:pt idx="1213">
                  <c:v>306.11401328680444</c:v>
                </c:pt>
                <c:pt idx="1214">
                  <c:v>306.11401328680444</c:v>
                </c:pt>
                <c:pt idx="1215">
                  <c:v>306.11401328680444</c:v>
                </c:pt>
                <c:pt idx="1216">
                  <c:v>306.11401328680444</c:v>
                </c:pt>
                <c:pt idx="1217">
                  <c:v>306.11401328680444</c:v>
                </c:pt>
                <c:pt idx="1218">
                  <c:v>306.11401328680444</c:v>
                </c:pt>
                <c:pt idx="1219">
                  <c:v>306.11401328680444</c:v>
                </c:pt>
                <c:pt idx="1220">
                  <c:v>306.11401328680444</c:v>
                </c:pt>
                <c:pt idx="1221">
                  <c:v>306.11401328680444</c:v>
                </c:pt>
                <c:pt idx="1222">
                  <c:v>306.11401328680444</c:v>
                </c:pt>
                <c:pt idx="1223">
                  <c:v>306.11401328680444</c:v>
                </c:pt>
                <c:pt idx="1224">
                  <c:v>306.11401328680444</c:v>
                </c:pt>
                <c:pt idx="1225">
                  <c:v>306.11401328680444</c:v>
                </c:pt>
                <c:pt idx="1226">
                  <c:v>306.11401328680444</c:v>
                </c:pt>
                <c:pt idx="1227">
                  <c:v>306.11401328680444</c:v>
                </c:pt>
                <c:pt idx="1228">
                  <c:v>306.11401328680444</c:v>
                </c:pt>
                <c:pt idx="1229">
                  <c:v>306.11401328680444</c:v>
                </c:pt>
                <c:pt idx="1230">
                  <c:v>306.11401328680444</c:v>
                </c:pt>
                <c:pt idx="1231">
                  <c:v>306.11401328680444</c:v>
                </c:pt>
                <c:pt idx="1232">
                  <c:v>306.11401328680444</c:v>
                </c:pt>
                <c:pt idx="1233">
                  <c:v>306.11401328680444</c:v>
                </c:pt>
                <c:pt idx="1234">
                  <c:v>306.11401328680444</c:v>
                </c:pt>
                <c:pt idx="1235">
                  <c:v>306.11401328680444</c:v>
                </c:pt>
                <c:pt idx="1236">
                  <c:v>306.11401328680444</c:v>
                </c:pt>
                <c:pt idx="1237">
                  <c:v>306.11401328680444</c:v>
                </c:pt>
                <c:pt idx="1238">
                  <c:v>306.11401328680444</c:v>
                </c:pt>
                <c:pt idx="1239">
                  <c:v>306.11401328680444</c:v>
                </c:pt>
                <c:pt idx="1240">
                  <c:v>306.11401328680444</c:v>
                </c:pt>
                <c:pt idx="1241">
                  <c:v>306.11401328680444</c:v>
                </c:pt>
                <c:pt idx="1242">
                  <c:v>306.11401328680444</c:v>
                </c:pt>
                <c:pt idx="1243">
                  <c:v>306.11401328680444</c:v>
                </c:pt>
                <c:pt idx="1244">
                  <c:v>306.11401328680444</c:v>
                </c:pt>
                <c:pt idx="1245">
                  <c:v>306.11401328680444</c:v>
                </c:pt>
                <c:pt idx="1246">
                  <c:v>306.11401328680444</c:v>
                </c:pt>
                <c:pt idx="1247">
                  <c:v>306.11401328680444</c:v>
                </c:pt>
                <c:pt idx="1248">
                  <c:v>306.11401328680444</c:v>
                </c:pt>
                <c:pt idx="1249">
                  <c:v>306.11401328680444</c:v>
                </c:pt>
                <c:pt idx="1250">
                  <c:v>306.11401328680444</c:v>
                </c:pt>
                <c:pt idx="1251">
                  <c:v>306.11401328680444</c:v>
                </c:pt>
                <c:pt idx="1252">
                  <c:v>306.11401328680444</c:v>
                </c:pt>
                <c:pt idx="1253">
                  <c:v>306.11401328680444</c:v>
                </c:pt>
                <c:pt idx="1254">
                  <c:v>306.11401328680444</c:v>
                </c:pt>
                <c:pt idx="1255">
                  <c:v>306.11401328680444</c:v>
                </c:pt>
                <c:pt idx="1256">
                  <c:v>306.11401328680444</c:v>
                </c:pt>
                <c:pt idx="1257">
                  <c:v>306.11401328680444</c:v>
                </c:pt>
                <c:pt idx="1258">
                  <c:v>306.11401328680444</c:v>
                </c:pt>
                <c:pt idx="1259">
                  <c:v>306.11401328680444</c:v>
                </c:pt>
                <c:pt idx="1260">
                  <c:v>306.11401328680444</c:v>
                </c:pt>
                <c:pt idx="1261">
                  <c:v>306.11401328680444</c:v>
                </c:pt>
                <c:pt idx="1262">
                  <c:v>306.11401328680444</c:v>
                </c:pt>
                <c:pt idx="1263">
                  <c:v>306.11401328680444</c:v>
                </c:pt>
                <c:pt idx="1264">
                  <c:v>306.11401328680444</c:v>
                </c:pt>
                <c:pt idx="1265">
                  <c:v>306.11401328680444</c:v>
                </c:pt>
                <c:pt idx="1266">
                  <c:v>306.11401328680444</c:v>
                </c:pt>
                <c:pt idx="1267">
                  <c:v>306.11401328680444</c:v>
                </c:pt>
                <c:pt idx="1268">
                  <c:v>306.11401328680444</c:v>
                </c:pt>
                <c:pt idx="1269">
                  <c:v>306.11401328680444</c:v>
                </c:pt>
                <c:pt idx="1270">
                  <c:v>306.11401328680444</c:v>
                </c:pt>
                <c:pt idx="1271">
                  <c:v>306.11401328680444</c:v>
                </c:pt>
                <c:pt idx="1272">
                  <c:v>306.11401328680444</c:v>
                </c:pt>
                <c:pt idx="1273">
                  <c:v>306.11401328680444</c:v>
                </c:pt>
                <c:pt idx="1274">
                  <c:v>306.11401328680444</c:v>
                </c:pt>
                <c:pt idx="1275">
                  <c:v>306.11401328680444</c:v>
                </c:pt>
                <c:pt idx="1276">
                  <c:v>306.11401328680444</c:v>
                </c:pt>
                <c:pt idx="1277">
                  <c:v>306.11401328680444</c:v>
                </c:pt>
                <c:pt idx="1278">
                  <c:v>306.11401328680444</c:v>
                </c:pt>
                <c:pt idx="1279">
                  <c:v>306.11401328680444</c:v>
                </c:pt>
                <c:pt idx="1280">
                  <c:v>306.11401328680444</c:v>
                </c:pt>
                <c:pt idx="1281">
                  <c:v>306.11401328680444</c:v>
                </c:pt>
                <c:pt idx="1282">
                  <c:v>306.11401328680444</c:v>
                </c:pt>
                <c:pt idx="1283">
                  <c:v>306.11401328680444</c:v>
                </c:pt>
                <c:pt idx="1284">
                  <c:v>306.11401328680444</c:v>
                </c:pt>
                <c:pt idx="1285">
                  <c:v>306.11401328680444</c:v>
                </c:pt>
                <c:pt idx="1286">
                  <c:v>306.11401328680444</c:v>
                </c:pt>
                <c:pt idx="1287">
                  <c:v>306.11401328680444</c:v>
                </c:pt>
                <c:pt idx="1288">
                  <c:v>306.11401328680444</c:v>
                </c:pt>
                <c:pt idx="1289">
                  <c:v>306.11401328680444</c:v>
                </c:pt>
                <c:pt idx="1290">
                  <c:v>306.11401328680444</c:v>
                </c:pt>
                <c:pt idx="1291">
                  <c:v>306.11401328680444</c:v>
                </c:pt>
                <c:pt idx="1292">
                  <c:v>306.11401328680444</c:v>
                </c:pt>
                <c:pt idx="1293">
                  <c:v>306.11401328680444</c:v>
                </c:pt>
                <c:pt idx="1294">
                  <c:v>306.11401328680444</c:v>
                </c:pt>
                <c:pt idx="1295">
                  <c:v>306.11401328680444</c:v>
                </c:pt>
                <c:pt idx="1296">
                  <c:v>306.11401328680444</c:v>
                </c:pt>
                <c:pt idx="1297">
                  <c:v>306.11401328680444</c:v>
                </c:pt>
                <c:pt idx="1298">
                  <c:v>306.11401328680444</c:v>
                </c:pt>
                <c:pt idx="1299">
                  <c:v>306.11401328680444</c:v>
                </c:pt>
                <c:pt idx="1300">
                  <c:v>306.11401328680444</c:v>
                </c:pt>
                <c:pt idx="1301">
                  <c:v>306.11401328680444</c:v>
                </c:pt>
                <c:pt idx="1302">
                  <c:v>306.11401328680444</c:v>
                </c:pt>
                <c:pt idx="1303">
                  <c:v>306.11401328680444</c:v>
                </c:pt>
                <c:pt idx="1304">
                  <c:v>306.11401328680444</c:v>
                </c:pt>
                <c:pt idx="1305">
                  <c:v>306.11401328680444</c:v>
                </c:pt>
                <c:pt idx="1306">
                  <c:v>306.11401328680444</c:v>
                </c:pt>
                <c:pt idx="1307">
                  <c:v>306.11401328680444</c:v>
                </c:pt>
                <c:pt idx="1308">
                  <c:v>306.11401328680444</c:v>
                </c:pt>
                <c:pt idx="1309">
                  <c:v>306.11401328680444</c:v>
                </c:pt>
                <c:pt idx="1310">
                  <c:v>306.11401328680444</c:v>
                </c:pt>
                <c:pt idx="1311">
                  <c:v>306.11401328680444</c:v>
                </c:pt>
                <c:pt idx="1312">
                  <c:v>306.11401328680444</c:v>
                </c:pt>
                <c:pt idx="1313">
                  <c:v>306.11401328680444</c:v>
                </c:pt>
                <c:pt idx="1314">
                  <c:v>306.11401328680444</c:v>
                </c:pt>
                <c:pt idx="1315">
                  <c:v>306.11401328680444</c:v>
                </c:pt>
                <c:pt idx="1316">
                  <c:v>306.11401328680444</c:v>
                </c:pt>
                <c:pt idx="1317">
                  <c:v>306.11401328680444</c:v>
                </c:pt>
                <c:pt idx="1318">
                  <c:v>306.11401328680444</c:v>
                </c:pt>
                <c:pt idx="1319">
                  <c:v>306.11401328680444</c:v>
                </c:pt>
                <c:pt idx="1320">
                  <c:v>306.11401328680444</c:v>
                </c:pt>
                <c:pt idx="1321">
                  <c:v>306.11401328680444</c:v>
                </c:pt>
                <c:pt idx="1322">
                  <c:v>306.11401328680444</c:v>
                </c:pt>
                <c:pt idx="1323">
                  <c:v>306.11401328680444</c:v>
                </c:pt>
                <c:pt idx="1324">
                  <c:v>306.11401328680444</c:v>
                </c:pt>
                <c:pt idx="1325">
                  <c:v>306.11401328680444</c:v>
                </c:pt>
                <c:pt idx="1326">
                  <c:v>306.11401328680444</c:v>
                </c:pt>
                <c:pt idx="1327">
                  <c:v>306.11401328680444</c:v>
                </c:pt>
                <c:pt idx="1328">
                  <c:v>306.11401328680444</c:v>
                </c:pt>
                <c:pt idx="1329">
                  <c:v>306.11401328680444</c:v>
                </c:pt>
                <c:pt idx="1330">
                  <c:v>306.11401328680444</c:v>
                </c:pt>
                <c:pt idx="1331">
                  <c:v>306.11401328680444</c:v>
                </c:pt>
                <c:pt idx="1332">
                  <c:v>306.11401328680444</c:v>
                </c:pt>
                <c:pt idx="1333">
                  <c:v>306.11401328680444</c:v>
                </c:pt>
                <c:pt idx="1334">
                  <c:v>306.11401328680444</c:v>
                </c:pt>
                <c:pt idx="1335">
                  <c:v>306.11401328680444</c:v>
                </c:pt>
                <c:pt idx="1336">
                  <c:v>306.11401328680444</c:v>
                </c:pt>
                <c:pt idx="1337">
                  <c:v>306.11401328680444</c:v>
                </c:pt>
                <c:pt idx="1338">
                  <c:v>306.11401328680444</c:v>
                </c:pt>
                <c:pt idx="1339">
                  <c:v>306.11401328680444</c:v>
                </c:pt>
                <c:pt idx="1340">
                  <c:v>306.11401328680444</c:v>
                </c:pt>
                <c:pt idx="1341">
                  <c:v>306.11401328680444</c:v>
                </c:pt>
                <c:pt idx="1342">
                  <c:v>306.11401328680444</c:v>
                </c:pt>
                <c:pt idx="1343">
                  <c:v>306.11401328680444</c:v>
                </c:pt>
                <c:pt idx="1344">
                  <c:v>306.11401328680444</c:v>
                </c:pt>
                <c:pt idx="1345">
                  <c:v>306.11401328680444</c:v>
                </c:pt>
                <c:pt idx="1346">
                  <c:v>306.11401328680444</c:v>
                </c:pt>
                <c:pt idx="1347">
                  <c:v>306.11401328680444</c:v>
                </c:pt>
                <c:pt idx="1348">
                  <c:v>306.11401328680444</c:v>
                </c:pt>
                <c:pt idx="1349">
                  <c:v>306.11401328680444</c:v>
                </c:pt>
                <c:pt idx="1350">
                  <c:v>306.11401328680444</c:v>
                </c:pt>
                <c:pt idx="1351">
                  <c:v>306.11401328680444</c:v>
                </c:pt>
                <c:pt idx="1352">
                  <c:v>306.11401328680444</c:v>
                </c:pt>
                <c:pt idx="1353">
                  <c:v>306.11401328680444</c:v>
                </c:pt>
                <c:pt idx="1354">
                  <c:v>306.11401328680444</c:v>
                </c:pt>
                <c:pt idx="1355">
                  <c:v>306.11401328680444</c:v>
                </c:pt>
                <c:pt idx="1356">
                  <c:v>306.13927725866023</c:v>
                </c:pt>
                <c:pt idx="1357">
                  <c:v>306.53361218129334</c:v>
                </c:pt>
                <c:pt idx="1358">
                  <c:v>307.20108382537984</c:v>
                </c:pt>
                <c:pt idx="1359">
                  <c:v>308.12489326844377</c:v>
                </c:pt>
                <c:pt idx="1360">
                  <c:v>309.25269493664752</c:v>
                </c:pt>
                <c:pt idx="1361">
                  <c:v>310.13613303324058</c:v>
                </c:pt>
                <c:pt idx="1362">
                  <c:v>310.13613303324058</c:v>
                </c:pt>
                <c:pt idx="1363">
                  <c:v>310.13613303324058</c:v>
                </c:pt>
                <c:pt idx="1364">
                  <c:v>310.13613303324058</c:v>
                </c:pt>
                <c:pt idx="1365">
                  <c:v>310.13613303324058</c:v>
                </c:pt>
                <c:pt idx="1366">
                  <c:v>310.13613303324058</c:v>
                </c:pt>
                <c:pt idx="1367">
                  <c:v>310.13613303324058</c:v>
                </c:pt>
                <c:pt idx="1368">
                  <c:v>310.13613303324058</c:v>
                </c:pt>
                <c:pt idx="1369">
                  <c:v>310.37179483370949</c:v>
                </c:pt>
                <c:pt idx="1370">
                  <c:v>310.49421725954937</c:v>
                </c:pt>
                <c:pt idx="1371">
                  <c:v>310.49421725954937</c:v>
                </c:pt>
                <c:pt idx="1372">
                  <c:v>310.49421725954937</c:v>
                </c:pt>
                <c:pt idx="1373">
                  <c:v>310.49421725954937</c:v>
                </c:pt>
                <c:pt idx="1374">
                  <c:v>310.49421725954937</c:v>
                </c:pt>
                <c:pt idx="1375">
                  <c:v>310.49421725954937</c:v>
                </c:pt>
                <c:pt idx="1376">
                  <c:v>311.5635855663507</c:v>
                </c:pt>
                <c:pt idx="1377">
                  <c:v>314.39093014359582</c:v>
                </c:pt>
                <c:pt idx="1378">
                  <c:v>318.52774739447227</c:v>
                </c:pt>
                <c:pt idx="1379">
                  <c:v>322.77148549466528</c:v>
                </c:pt>
                <c:pt idx="1380">
                  <c:v>326.5604867190674</c:v>
                </c:pt>
                <c:pt idx="1381">
                  <c:v>329.35231166079132</c:v>
                </c:pt>
                <c:pt idx="1382">
                  <c:v>330.15564602182985</c:v>
                </c:pt>
                <c:pt idx="1383">
                  <c:v>330.15564602182985</c:v>
                </c:pt>
                <c:pt idx="1384">
                  <c:v>330.15564602182985</c:v>
                </c:pt>
                <c:pt idx="1385">
                  <c:v>330.15564602182985</c:v>
                </c:pt>
                <c:pt idx="1386">
                  <c:v>330.15564602182985</c:v>
                </c:pt>
                <c:pt idx="1387">
                  <c:v>330.15564602182985</c:v>
                </c:pt>
                <c:pt idx="1388">
                  <c:v>330.15564602182985</c:v>
                </c:pt>
                <c:pt idx="1389">
                  <c:v>330.15564602182985</c:v>
                </c:pt>
                <c:pt idx="1390">
                  <c:v>330.15564602182985</c:v>
                </c:pt>
                <c:pt idx="1391">
                  <c:v>330.15564602182985</c:v>
                </c:pt>
                <c:pt idx="1392">
                  <c:v>330.15564602182985</c:v>
                </c:pt>
                <c:pt idx="1393">
                  <c:v>330.15564602182985</c:v>
                </c:pt>
                <c:pt idx="1394">
                  <c:v>330.15564602182985</c:v>
                </c:pt>
                <c:pt idx="1395">
                  <c:v>330.15564602182985</c:v>
                </c:pt>
                <c:pt idx="1396">
                  <c:v>330.15564602182985</c:v>
                </c:pt>
                <c:pt idx="1397">
                  <c:v>330.15564602182985</c:v>
                </c:pt>
                <c:pt idx="1398">
                  <c:v>330.15564602182985</c:v>
                </c:pt>
                <c:pt idx="1399">
                  <c:v>330.15564602182985</c:v>
                </c:pt>
                <c:pt idx="1400">
                  <c:v>330.38962167978309</c:v>
                </c:pt>
                <c:pt idx="1401">
                  <c:v>330.88187421800802</c:v>
                </c:pt>
                <c:pt idx="1402">
                  <c:v>331.64214258728771</c:v>
                </c:pt>
                <c:pt idx="1403">
                  <c:v>333.01803822688385</c:v>
                </c:pt>
                <c:pt idx="1404">
                  <c:v>335.54757821476159</c:v>
                </c:pt>
                <c:pt idx="1405">
                  <c:v>339.01663901000154</c:v>
                </c:pt>
                <c:pt idx="1406">
                  <c:v>342.16407773353973</c:v>
                </c:pt>
                <c:pt idx="1407">
                  <c:v>343.8872607897664</c:v>
                </c:pt>
                <c:pt idx="1408">
                  <c:v>344.10542623563879</c:v>
                </c:pt>
                <c:pt idx="1409">
                  <c:v>344.10542623563879</c:v>
                </c:pt>
                <c:pt idx="1410">
                  <c:v>344.10542623563879</c:v>
                </c:pt>
                <c:pt idx="1411">
                  <c:v>344.10542623563879</c:v>
                </c:pt>
                <c:pt idx="1412">
                  <c:v>344.10542623563879</c:v>
                </c:pt>
                <c:pt idx="1413">
                  <c:v>344.10542623563879</c:v>
                </c:pt>
                <c:pt idx="1414">
                  <c:v>344.10542623563879</c:v>
                </c:pt>
                <c:pt idx="1415">
                  <c:v>344.10542623563879</c:v>
                </c:pt>
                <c:pt idx="1416">
                  <c:v>344.10542623563879</c:v>
                </c:pt>
                <c:pt idx="1417">
                  <c:v>344.10542623563879</c:v>
                </c:pt>
                <c:pt idx="1418">
                  <c:v>344.10542623563879</c:v>
                </c:pt>
                <c:pt idx="1419">
                  <c:v>344.10542623563879</c:v>
                </c:pt>
                <c:pt idx="1420">
                  <c:v>344.10542623563879</c:v>
                </c:pt>
                <c:pt idx="1421">
                  <c:v>344.10542623563879</c:v>
                </c:pt>
                <c:pt idx="1422">
                  <c:v>345.25983252546894</c:v>
                </c:pt>
                <c:pt idx="1423">
                  <c:v>346.52415299624113</c:v>
                </c:pt>
                <c:pt idx="1424">
                  <c:v>346.75059229956304</c:v>
                </c:pt>
                <c:pt idx="1425">
                  <c:v>346.75059229956304</c:v>
                </c:pt>
                <c:pt idx="1426">
                  <c:v>346.75059229956304</c:v>
                </c:pt>
                <c:pt idx="1427">
                  <c:v>346.75059229956304</c:v>
                </c:pt>
                <c:pt idx="1428">
                  <c:v>346.75059229956304</c:v>
                </c:pt>
                <c:pt idx="1429">
                  <c:v>346.75059229956304</c:v>
                </c:pt>
                <c:pt idx="1430">
                  <c:v>346.75059229956304</c:v>
                </c:pt>
                <c:pt idx="1431">
                  <c:v>347.61910504886487</c:v>
                </c:pt>
                <c:pt idx="1432">
                  <c:v>349.86693813940917</c:v>
                </c:pt>
                <c:pt idx="1433">
                  <c:v>352.94915260877139</c:v>
                </c:pt>
                <c:pt idx="1434">
                  <c:v>355.92917932843716</c:v>
                </c:pt>
                <c:pt idx="1435">
                  <c:v>357.94207798408911</c:v>
                </c:pt>
                <c:pt idx="1436">
                  <c:v>358.51955638193408</c:v>
                </c:pt>
                <c:pt idx="1437">
                  <c:v>358.51955638193408</c:v>
                </c:pt>
                <c:pt idx="1438">
                  <c:v>358.51955638193408</c:v>
                </c:pt>
                <c:pt idx="1439">
                  <c:v>358.51955638193408</c:v>
                </c:pt>
                <c:pt idx="1440">
                  <c:v>358.51955638193408</c:v>
                </c:pt>
                <c:pt idx="1441">
                  <c:v>358.51996281911954</c:v>
                </c:pt>
                <c:pt idx="1442">
                  <c:v>358.82245852154119</c:v>
                </c:pt>
                <c:pt idx="1443">
                  <c:v>359.01695264795103</c:v>
                </c:pt>
                <c:pt idx="1444">
                  <c:v>359.01695264795103</c:v>
                </c:pt>
                <c:pt idx="1445">
                  <c:v>359.01695264795103</c:v>
                </c:pt>
                <c:pt idx="1446">
                  <c:v>359.01695264795103</c:v>
                </c:pt>
                <c:pt idx="1447">
                  <c:v>359.11084382267018</c:v>
                </c:pt>
                <c:pt idx="1448">
                  <c:v>359.89132088533262</c:v>
                </c:pt>
                <c:pt idx="1449">
                  <c:v>360.97866770467419</c:v>
                </c:pt>
                <c:pt idx="1450">
                  <c:v>361.69125107112734</c:v>
                </c:pt>
                <c:pt idx="1451">
                  <c:v>361.90946785563494</c:v>
                </c:pt>
                <c:pt idx="1452">
                  <c:v>361.93204069387667</c:v>
                </c:pt>
                <c:pt idx="1453">
                  <c:v>361.93204069387667</c:v>
                </c:pt>
                <c:pt idx="1454">
                  <c:v>361.93204069387667</c:v>
                </c:pt>
                <c:pt idx="1455">
                  <c:v>361.93204069387667</c:v>
                </c:pt>
                <c:pt idx="1456">
                  <c:v>361.93204069387667</c:v>
                </c:pt>
                <c:pt idx="1457">
                  <c:v>361.93204069387667</c:v>
                </c:pt>
                <c:pt idx="1458">
                  <c:v>361.93204069387667</c:v>
                </c:pt>
                <c:pt idx="1459">
                  <c:v>361.93204069387667</c:v>
                </c:pt>
                <c:pt idx="1460">
                  <c:v>361.93204069387667</c:v>
                </c:pt>
                <c:pt idx="1461">
                  <c:v>361.93204069387667</c:v>
                </c:pt>
                <c:pt idx="1462">
                  <c:v>361.93204069387667</c:v>
                </c:pt>
                <c:pt idx="1463">
                  <c:v>361.93204069387667</c:v>
                </c:pt>
                <c:pt idx="1464">
                  <c:v>361.93204069387667</c:v>
                </c:pt>
                <c:pt idx="1465">
                  <c:v>361.93204069387667</c:v>
                </c:pt>
                <c:pt idx="1466">
                  <c:v>361.93204069387667</c:v>
                </c:pt>
                <c:pt idx="1467">
                  <c:v>361.93204069387667</c:v>
                </c:pt>
                <c:pt idx="1468">
                  <c:v>361.93204069387667</c:v>
                </c:pt>
                <c:pt idx="1469">
                  <c:v>361.93204069387667</c:v>
                </c:pt>
                <c:pt idx="1470">
                  <c:v>361.93204069387667</c:v>
                </c:pt>
                <c:pt idx="1471">
                  <c:v>361.93204069387667</c:v>
                </c:pt>
                <c:pt idx="1472">
                  <c:v>361.93204069387667</c:v>
                </c:pt>
                <c:pt idx="1473">
                  <c:v>361.93204069387667</c:v>
                </c:pt>
                <c:pt idx="1474">
                  <c:v>361.93204069387667</c:v>
                </c:pt>
                <c:pt idx="1475">
                  <c:v>361.93204069387667</c:v>
                </c:pt>
                <c:pt idx="1476">
                  <c:v>361.93204069387667</c:v>
                </c:pt>
                <c:pt idx="1477">
                  <c:v>361.93204069387667</c:v>
                </c:pt>
                <c:pt idx="1478">
                  <c:v>361.93204069387667</c:v>
                </c:pt>
                <c:pt idx="1479">
                  <c:v>361.93204069387667</c:v>
                </c:pt>
                <c:pt idx="1480">
                  <c:v>361.93204069387667</c:v>
                </c:pt>
                <c:pt idx="1481">
                  <c:v>361.93204069387667</c:v>
                </c:pt>
                <c:pt idx="1482">
                  <c:v>361.93204069387667</c:v>
                </c:pt>
                <c:pt idx="1483">
                  <c:v>361.93204069387667</c:v>
                </c:pt>
                <c:pt idx="1484">
                  <c:v>361.93204069387667</c:v>
                </c:pt>
                <c:pt idx="1485">
                  <c:v>361.93204069387667</c:v>
                </c:pt>
                <c:pt idx="1486">
                  <c:v>361.93204069387667</c:v>
                </c:pt>
                <c:pt idx="1487">
                  <c:v>361.93204069387667</c:v>
                </c:pt>
                <c:pt idx="1488">
                  <c:v>361.93204069387667</c:v>
                </c:pt>
                <c:pt idx="1489">
                  <c:v>361.93204069387667</c:v>
                </c:pt>
                <c:pt idx="1490">
                  <c:v>361.93204069387667</c:v>
                </c:pt>
                <c:pt idx="1491">
                  <c:v>361.93204069387667</c:v>
                </c:pt>
                <c:pt idx="1492">
                  <c:v>361.93204069387667</c:v>
                </c:pt>
                <c:pt idx="1493">
                  <c:v>361.93204069387667</c:v>
                </c:pt>
                <c:pt idx="1494">
                  <c:v>361.93204069387667</c:v>
                </c:pt>
                <c:pt idx="1495">
                  <c:v>361.93204069387667</c:v>
                </c:pt>
                <c:pt idx="1496">
                  <c:v>361.93204069387667</c:v>
                </c:pt>
                <c:pt idx="1497">
                  <c:v>361.93204069387667</c:v>
                </c:pt>
                <c:pt idx="1498">
                  <c:v>361.93204069387667</c:v>
                </c:pt>
                <c:pt idx="1499">
                  <c:v>361.93204069387667</c:v>
                </c:pt>
                <c:pt idx="1500">
                  <c:v>361.93204069387667</c:v>
                </c:pt>
                <c:pt idx="1501">
                  <c:v>361.93204069387667</c:v>
                </c:pt>
                <c:pt idx="1502">
                  <c:v>361.93204069387667</c:v>
                </c:pt>
                <c:pt idx="1503">
                  <c:v>361.93204069387667</c:v>
                </c:pt>
                <c:pt idx="1504">
                  <c:v>361.93204069387667</c:v>
                </c:pt>
                <c:pt idx="1505">
                  <c:v>361.93204069387667</c:v>
                </c:pt>
                <c:pt idx="1506">
                  <c:v>361.93204069387667</c:v>
                </c:pt>
                <c:pt idx="1507">
                  <c:v>361.93204069387667</c:v>
                </c:pt>
                <c:pt idx="1508">
                  <c:v>361.93204069387667</c:v>
                </c:pt>
                <c:pt idx="1509">
                  <c:v>361.93204069387667</c:v>
                </c:pt>
                <c:pt idx="1510">
                  <c:v>361.93204069387667</c:v>
                </c:pt>
                <c:pt idx="1511">
                  <c:v>361.93204069387667</c:v>
                </c:pt>
                <c:pt idx="1512">
                  <c:v>361.93204069387667</c:v>
                </c:pt>
                <c:pt idx="1513">
                  <c:v>361.93204069387667</c:v>
                </c:pt>
                <c:pt idx="1514">
                  <c:v>361.93204069387667</c:v>
                </c:pt>
                <c:pt idx="1515">
                  <c:v>361.93204069387667</c:v>
                </c:pt>
                <c:pt idx="1516">
                  <c:v>361.93204069387667</c:v>
                </c:pt>
                <c:pt idx="1517">
                  <c:v>361.93204069387667</c:v>
                </c:pt>
                <c:pt idx="1518">
                  <c:v>361.93204069387667</c:v>
                </c:pt>
                <c:pt idx="1519">
                  <c:v>361.93204069387667</c:v>
                </c:pt>
                <c:pt idx="1520">
                  <c:v>361.93204069387667</c:v>
                </c:pt>
                <c:pt idx="1521">
                  <c:v>361.93204069387667</c:v>
                </c:pt>
                <c:pt idx="1522">
                  <c:v>361.93204069387667</c:v>
                </c:pt>
                <c:pt idx="1523">
                  <c:v>361.93204069387667</c:v>
                </c:pt>
                <c:pt idx="1524">
                  <c:v>361.93204069387667</c:v>
                </c:pt>
                <c:pt idx="1525">
                  <c:v>361.93204069387667</c:v>
                </c:pt>
                <c:pt idx="1526">
                  <c:v>361.97089913309526</c:v>
                </c:pt>
                <c:pt idx="1527">
                  <c:v>362.82047305934486</c:v>
                </c:pt>
                <c:pt idx="1528">
                  <c:v>364.01277211684362</c:v>
                </c:pt>
                <c:pt idx="1529">
                  <c:v>365.02900290056232</c:v>
                </c:pt>
                <c:pt idx="1530">
                  <c:v>365.53767555033295</c:v>
                </c:pt>
                <c:pt idx="1531">
                  <c:v>365.53767555033295</c:v>
                </c:pt>
                <c:pt idx="1532">
                  <c:v>365.53767555033295</c:v>
                </c:pt>
                <c:pt idx="1533">
                  <c:v>365.53767555033295</c:v>
                </c:pt>
                <c:pt idx="1534">
                  <c:v>365.53767555033295</c:v>
                </c:pt>
                <c:pt idx="1535">
                  <c:v>365.53767555033295</c:v>
                </c:pt>
                <c:pt idx="1536">
                  <c:v>365.53767555033295</c:v>
                </c:pt>
                <c:pt idx="1537">
                  <c:v>365.53767555033295</c:v>
                </c:pt>
                <c:pt idx="1538">
                  <c:v>365.53767555033295</c:v>
                </c:pt>
                <c:pt idx="1539">
                  <c:v>365.53767555033295</c:v>
                </c:pt>
                <c:pt idx="1540">
                  <c:v>365.53767555033295</c:v>
                </c:pt>
                <c:pt idx="1541">
                  <c:v>365.53767555033295</c:v>
                </c:pt>
                <c:pt idx="1542">
                  <c:v>365.53767555033295</c:v>
                </c:pt>
                <c:pt idx="1543">
                  <c:v>365.53767555033295</c:v>
                </c:pt>
                <c:pt idx="1544">
                  <c:v>365.53767555033295</c:v>
                </c:pt>
                <c:pt idx="1545">
                  <c:v>365.53767555033295</c:v>
                </c:pt>
                <c:pt idx="1546">
                  <c:v>365.53767555033295</c:v>
                </c:pt>
                <c:pt idx="1547">
                  <c:v>365.53767555033295</c:v>
                </c:pt>
                <c:pt idx="1548">
                  <c:v>365.53767555033295</c:v>
                </c:pt>
                <c:pt idx="1549">
                  <c:v>365.53767555033295</c:v>
                </c:pt>
                <c:pt idx="1550">
                  <c:v>365.53767555033295</c:v>
                </c:pt>
                <c:pt idx="1551">
                  <c:v>365.53767555033295</c:v>
                </c:pt>
                <c:pt idx="1552">
                  <c:v>365.53767555033295</c:v>
                </c:pt>
                <c:pt idx="1553">
                  <c:v>365.53767555033295</c:v>
                </c:pt>
                <c:pt idx="1554">
                  <c:v>365.53767555033295</c:v>
                </c:pt>
                <c:pt idx="1555">
                  <c:v>365.53767555033295</c:v>
                </c:pt>
                <c:pt idx="1556">
                  <c:v>365.53767555033295</c:v>
                </c:pt>
                <c:pt idx="1557">
                  <c:v>365.53767555033295</c:v>
                </c:pt>
                <c:pt idx="1558">
                  <c:v>365.53767555033295</c:v>
                </c:pt>
                <c:pt idx="1559">
                  <c:v>365.53767555033295</c:v>
                </c:pt>
                <c:pt idx="1560">
                  <c:v>365.53767555033295</c:v>
                </c:pt>
                <c:pt idx="1561">
                  <c:v>365.53767555033295</c:v>
                </c:pt>
                <c:pt idx="1562">
                  <c:v>365.53767555033295</c:v>
                </c:pt>
                <c:pt idx="1563">
                  <c:v>365.53767555033295</c:v>
                </c:pt>
                <c:pt idx="1564">
                  <c:v>365.53767555033295</c:v>
                </c:pt>
                <c:pt idx="1565">
                  <c:v>365.53767555033295</c:v>
                </c:pt>
                <c:pt idx="1566">
                  <c:v>365.53767555033295</c:v>
                </c:pt>
                <c:pt idx="1567">
                  <c:v>365.53767555033295</c:v>
                </c:pt>
                <c:pt idx="1568">
                  <c:v>365.53767555033295</c:v>
                </c:pt>
                <c:pt idx="1569">
                  <c:v>365.53767555033295</c:v>
                </c:pt>
                <c:pt idx="1570">
                  <c:v>365.53767555033295</c:v>
                </c:pt>
                <c:pt idx="1571">
                  <c:v>365.53767555033295</c:v>
                </c:pt>
                <c:pt idx="1572">
                  <c:v>365.53767555033295</c:v>
                </c:pt>
                <c:pt idx="1573">
                  <c:v>365.53767555033295</c:v>
                </c:pt>
                <c:pt idx="1574">
                  <c:v>365.53767555033295</c:v>
                </c:pt>
                <c:pt idx="1575">
                  <c:v>365.53767555033295</c:v>
                </c:pt>
                <c:pt idx="1576">
                  <c:v>365.53767555033295</c:v>
                </c:pt>
                <c:pt idx="1577">
                  <c:v>365.53767555033295</c:v>
                </c:pt>
                <c:pt idx="1578">
                  <c:v>365.53767555033295</c:v>
                </c:pt>
                <c:pt idx="1579">
                  <c:v>365.53767555033295</c:v>
                </c:pt>
                <c:pt idx="1580">
                  <c:v>365.53767555033295</c:v>
                </c:pt>
                <c:pt idx="1581">
                  <c:v>365.53767555033295</c:v>
                </c:pt>
                <c:pt idx="1582">
                  <c:v>365.53767555033295</c:v>
                </c:pt>
                <c:pt idx="1583">
                  <c:v>365.53767555033295</c:v>
                </c:pt>
                <c:pt idx="1584">
                  <c:v>365.53767555033295</c:v>
                </c:pt>
                <c:pt idx="1585">
                  <c:v>365.53767555033295</c:v>
                </c:pt>
                <c:pt idx="1586">
                  <c:v>365.53767555033295</c:v>
                </c:pt>
                <c:pt idx="1587">
                  <c:v>365.53767555033295</c:v>
                </c:pt>
                <c:pt idx="1588">
                  <c:v>365.53767555033295</c:v>
                </c:pt>
                <c:pt idx="1589">
                  <c:v>365.53767555033295</c:v>
                </c:pt>
                <c:pt idx="1590">
                  <c:v>365.53767555033295</c:v>
                </c:pt>
                <c:pt idx="1591">
                  <c:v>365.53767555033295</c:v>
                </c:pt>
                <c:pt idx="1592">
                  <c:v>365.53767555033295</c:v>
                </c:pt>
                <c:pt idx="1593">
                  <c:v>365.53767555033295</c:v>
                </c:pt>
                <c:pt idx="1594">
                  <c:v>365.53767555033295</c:v>
                </c:pt>
                <c:pt idx="1595">
                  <c:v>365.53767555033295</c:v>
                </c:pt>
                <c:pt idx="1596">
                  <c:v>365.53767555033295</c:v>
                </c:pt>
                <c:pt idx="1597">
                  <c:v>365.53767555033295</c:v>
                </c:pt>
                <c:pt idx="1598">
                  <c:v>365.53767555033295</c:v>
                </c:pt>
                <c:pt idx="1599">
                  <c:v>365.53767555033295</c:v>
                </c:pt>
                <c:pt idx="1600">
                  <c:v>365.53767555033295</c:v>
                </c:pt>
                <c:pt idx="1601">
                  <c:v>365.53767555033295</c:v>
                </c:pt>
                <c:pt idx="1602">
                  <c:v>365.53767555033295</c:v>
                </c:pt>
                <c:pt idx="1603">
                  <c:v>365.53767555033295</c:v>
                </c:pt>
                <c:pt idx="1604">
                  <c:v>365.53767555033295</c:v>
                </c:pt>
                <c:pt idx="1605">
                  <c:v>365.53767555033295</c:v>
                </c:pt>
                <c:pt idx="1606">
                  <c:v>365.53767555033295</c:v>
                </c:pt>
                <c:pt idx="1607">
                  <c:v>365.53767555033295</c:v>
                </c:pt>
                <c:pt idx="1608">
                  <c:v>365.53767555033295</c:v>
                </c:pt>
                <c:pt idx="1609">
                  <c:v>365.53767555033295</c:v>
                </c:pt>
                <c:pt idx="1610">
                  <c:v>365.53767555033295</c:v>
                </c:pt>
                <c:pt idx="1611">
                  <c:v>365.53767555033295</c:v>
                </c:pt>
                <c:pt idx="1612">
                  <c:v>365.53767555033295</c:v>
                </c:pt>
                <c:pt idx="1613">
                  <c:v>365.53767555033295</c:v>
                </c:pt>
                <c:pt idx="1614">
                  <c:v>365.53767555033295</c:v>
                </c:pt>
                <c:pt idx="1615">
                  <c:v>365.53767555033295</c:v>
                </c:pt>
                <c:pt idx="1616">
                  <c:v>365.53767555033295</c:v>
                </c:pt>
                <c:pt idx="1617">
                  <c:v>365.53767555033295</c:v>
                </c:pt>
                <c:pt idx="1618">
                  <c:v>365.53767555033295</c:v>
                </c:pt>
                <c:pt idx="1619">
                  <c:v>365.53767555033295</c:v>
                </c:pt>
                <c:pt idx="1620">
                  <c:v>365.53767555033295</c:v>
                </c:pt>
                <c:pt idx="1621">
                  <c:v>365.53767555033295</c:v>
                </c:pt>
                <c:pt idx="1622">
                  <c:v>365.53767555033295</c:v>
                </c:pt>
                <c:pt idx="1623">
                  <c:v>365.53767555033295</c:v>
                </c:pt>
                <c:pt idx="1624">
                  <c:v>365.53767555033295</c:v>
                </c:pt>
                <c:pt idx="1625">
                  <c:v>365.53767555033295</c:v>
                </c:pt>
                <c:pt idx="1626">
                  <c:v>365.53767555033295</c:v>
                </c:pt>
                <c:pt idx="1627">
                  <c:v>365.53767555033295</c:v>
                </c:pt>
                <c:pt idx="1628">
                  <c:v>365.53767555033295</c:v>
                </c:pt>
                <c:pt idx="1629">
                  <c:v>365.53767555033295</c:v>
                </c:pt>
                <c:pt idx="1630">
                  <c:v>365.53767555033295</c:v>
                </c:pt>
                <c:pt idx="1631">
                  <c:v>365.53767555033295</c:v>
                </c:pt>
                <c:pt idx="1632">
                  <c:v>365.53767555033295</c:v>
                </c:pt>
                <c:pt idx="1633">
                  <c:v>365.53767555033295</c:v>
                </c:pt>
                <c:pt idx="1634">
                  <c:v>365.53767555033295</c:v>
                </c:pt>
                <c:pt idx="1635">
                  <c:v>365.53767555033295</c:v>
                </c:pt>
                <c:pt idx="1636">
                  <c:v>365.53767555033295</c:v>
                </c:pt>
                <c:pt idx="1637">
                  <c:v>365.53767555033295</c:v>
                </c:pt>
                <c:pt idx="1638">
                  <c:v>365.53767555033295</c:v>
                </c:pt>
                <c:pt idx="1639">
                  <c:v>365.53767555033295</c:v>
                </c:pt>
                <c:pt idx="1640">
                  <c:v>365.53767555033295</c:v>
                </c:pt>
                <c:pt idx="1641">
                  <c:v>365.53767555033295</c:v>
                </c:pt>
                <c:pt idx="1642">
                  <c:v>365.53767555033295</c:v>
                </c:pt>
                <c:pt idx="1643">
                  <c:v>365.53767555033295</c:v>
                </c:pt>
                <c:pt idx="1644">
                  <c:v>365.53767555033295</c:v>
                </c:pt>
                <c:pt idx="1645">
                  <c:v>365.53767555033295</c:v>
                </c:pt>
                <c:pt idx="1646">
                  <c:v>365.53767555033295</c:v>
                </c:pt>
                <c:pt idx="1647">
                  <c:v>365.53767555033295</c:v>
                </c:pt>
                <c:pt idx="1648">
                  <c:v>365.53767555033295</c:v>
                </c:pt>
                <c:pt idx="1649">
                  <c:v>365.53767555033295</c:v>
                </c:pt>
                <c:pt idx="1650">
                  <c:v>365.53767555033295</c:v>
                </c:pt>
                <c:pt idx="1651">
                  <c:v>365.53767555033295</c:v>
                </c:pt>
                <c:pt idx="1652">
                  <c:v>365.53767555033295</c:v>
                </c:pt>
                <c:pt idx="1653">
                  <c:v>365.53767555033295</c:v>
                </c:pt>
                <c:pt idx="1654">
                  <c:v>365.53767555033295</c:v>
                </c:pt>
                <c:pt idx="1655">
                  <c:v>365.53767555033295</c:v>
                </c:pt>
                <c:pt idx="1656">
                  <c:v>365.53767555033295</c:v>
                </c:pt>
                <c:pt idx="1657">
                  <c:v>365.53767555033295</c:v>
                </c:pt>
                <c:pt idx="1658">
                  <c:v>365.53767555033295</c:v>
                </c:pt>
                <c:pt idx="1659">
                  <c:v>365.53767555033295</c:v>
                </c:pt>
                <c:pt idx="1660">
                  <c:v>365.53767555033295</c:v>
                </c:pt>
                <c:pt idx="1661">
                  <c:v>365.53767555033295</c:v>
                </c:pt>
                <c:pt idx="1662">
                  <c:v>365.53767555033295</c:v>
                </c:pt>
                <c:pt idx="1663">
                  <c:v>365.53767555033295</c:v>
                </c:pt>
                <c:pt idx="1664">
                  <c:v>365.53767555033295</c:v>
                </c:pt>
                <c:pt idx="1665">
                  <c:v>365.53767555033295</c:v>
                </c:pt>
                <c:pt idx="1666">
                  <c:v>365.53767555033295</c:v>
                </c:pt>
                <c:pt idx="1667">
                  <c:v>365.53767555033295</c:v>
                </c:pt>
                <c:pt idx="1668">
                  <c:v>365.53767555033295</c:v>
                </c:pt>
                <c:pt idx="1669">
                  <c:v>365.53767555033295</c:v>
                </c:pt>
                <c:pt idx="1670">
                  <c:v>365.53767555033295</c:v>
                </c:pt>
                <c:pt idx="1671">
                  <c:v>365.53767555033295</c:v>
                </c:pt>
                <c:pt idx="1672">
                  <c:v>365.53767555033295</c:v>
                </c:pt>
                <c:pt idx="1673">
                  <c:v>365.53767555033295</c:v>
                </c:pt>
                <c:pt idx="1674">
                  <c:v>365.53767555033295</c:v>
                </c:pt>
                <c:pt idx="1675">
                  <c:v>365.53767555033295</c:v>
                </c:pt>
                <c:pt idx="1676">
                  <c:v>365.53767555033295</c:v>
                </c:pt>
                <c:pt idx="1677">
                  <c:v>365.53767555033295</c:v>
                </c:pt>
                <c:pt idx="1678">
                  <c:v>365.53767555033295</c:v>
                </c:pt>
                <c:pt idx="1679">
                  <c:v>365.53767555033295</c:v>
                </c:pt>
                <c:pt idx="1680">
                  <c:v>365.53767555033295</c:v>
                </c:pt>
                <c:pt idx="1681">
                  <c:v>365.53767555033295</c:v>
                </c:pt>
                <c:pt idx="1682">
                  <c:v>365.53767555033295</c:v>
                </c:pt>
                <c:pt idx="1683">
                  <c:v>365.53767555033295</c:v>
                </c:pt>
                <c:pt idx="1684">
                  <c:v>365.53767555033295</c:v>
                </c:pt>
                <c:pt idx="1685">
                  <c:v>365.53767555033295</c:v>
                </c:pt>
                <c:pt idx="1686">
                  <c:v>365.53767555033295</c:v>
                </c:pt>
                <c:pt idx="1687">
                  <c:v>365.53767555033295</c:v>
                </c:pt>
                <c:pt idx="1688">
                  <c:v>365.53767555033295</c:v>
                </c:pt>
                <c:pt idx="1689">
                  <c:v>365.53767555033295</c:v>
                </c:pt>
                <c:pt idx="1690">
                  <c:v>365.53767555033295</c:v>
                </c:pt>
                <c:pt idx="1691">
                  <c:v>365.53767555033295</c:v>
                </c:pt>
                <c:pt idx="1692">
                  <c:v>365.53767555033295</c:v>
                </c:pt>
                <c:pt idx="1693">
                  <c:v>365.53767555033295</c:v>
                </c:pt>
                <c:pt idx="1694">
                  <c:v>365.53767555033295</c:v>
                </c:pt>
                <c:pt idx="1695">
                  <c:v>365.53767555033295</c:v>
                </c:pt>
                <c:pt idx="1696">
                  <c:v>365.53767555033295</c:v>
                </c:pt>
                <c:pt idx="1697">
                  <c:v>365.53767555033295</c:v>
                </c:pt>
                <c:pt idx="1698">
                  <c:v>365.53767555033295</c:v>
                </c:pt>
                <c:pt idx="1699">
                  <c:v>365.53767555033295</c:v>
                </c:pt>
                <c:pt idx="1700">
                  <c:v>365.53767555033295</c:v>
                </c:pt>
                <c:pt idx="1701">
                  <c:v>365.53767555033295</c:v>
                </c:pt>
                <c:pt idx="1702">
                  <c:v>365.53767555033295</c:v>
                </c:pt>
                <c:pt idx="1703">
                  <c:v>365.53767555033295</c:v>
                </c:pt>
                <c:pt idx="1704">
                  <c:v>365.53767555033295</c:v>
                </c:pt>
                <c:pt idx="1705">
                  <c:v>365.53767555033295</c:v>
                </c:pt>
                <c:pt idx="1706">
                  <c:v>365.53767555033295</c:v>
                </c:pt>
                <c:pt idx="1707">
                  <c:v>365.53767555033295</c:v>
                </c:pt>
                <c:pt idx="1708">
                  <c:v>365.53767555033295</c:v>
                </c:pt>
                <c:pt idx="1709">
                  <c:v>365.53767555033295</c:v>
                </c:pt>
                <c:pt idx="1710">
                  <c:v>365.53767555033295</c:v>
                </c:pt>
                <c:pt idx="1711">
                  <c:v>365.53767555033295</c:v>
                </c:pt>
                <c:pt idx="1712">
                  <c:v>365.53767555033295</c:v>
                </c:pt>
                <c:pt idx="1713">
                  <c:v>365.53767555033295</c:v>
                </c:pt>
                <c:pt idx="1714">
                  <c:v>365.53767555033295</c:v>
                </c:pt>
                <c:pt idx="1715">
                  <c:v>365.53767555033295</c:v>
                </c:pt>
                <c:pt idx="1716">
                  <c:v>365.53767555033295</c:v>
                </c:pt>
                <c:pt idx="1717">
                  <c:v>365.53767555033295</c:v>
                </c:pt>
                <c:pt idx="1718">
                  <c:v>365.53767555033295</c:v>
                </c:pt>
                <c:pt idx="1719">
                  <c:v>365.53767555033295</c:v>
                </c:pt>
                <c:pt idx="1720">
                  <c:v>365.53767555033295</c:v>
                </c:pt>
                <c:pt idx="1721">
                  <c:v>365.53767555033295</c:v>
                </c:pt>
                <c:pt idx="1722">
                  <c:v>365.53767555033295</c:v>
                </c:pt>
                <c:pt idx="1723">
                  <c:v>365.53767555033295</c:v>
                </c:pt>
                <c:pt idx="1724">
                  <c:v>365.53767555033295</c:v>
                </c:pt>
                <c:pt idx="1725">
                  <c:v>365.53767555033295</c:v>
                </c:pt>
                <c:pt idx="1726">
                  <c:v>365.53767555033295</c:v>
                </c:pt>
                <c:pt idx="1727">
                  <c:v>365.53767555033295</c:v>
                </c:pt>
                <c:pt idx="1728">
                  <c:v>365.53767555033295</c:v>
                </c:pt>
                <c:pt idx="1729">
                  <c:v>365.53767555033295</c:v>
                </c:pt>
                <c:pt idx="1730">
                  <c:v>365.53767555033295</c:v>
                </c:pt>
                <c:pt idx="1731">
                  <c:v>365.53767555033295</c:v>
                </c:pt>
                <c:pt idx="1732">
                  <c:v>365.53767555033295</c:v>
                </c:pt>
                <c:pt idx="1733">
                  <c:v>365.53767555033295</c:v>
                </c:pt>
                <c:pt idx="1734">
                  <c:v>365.53767555033295</c:v>
                </c:pt>
                <c:pt idx="1735">
                  <c:v>365.53767555033295</c:v>
                </c:pt>
                <c:pt idx="1736">
                  <c:v>365.53767555033295</c:v>
                </c:pt>
                <c:pt idx="1737">
                  <c:v>365.53767555033295</c:v>
                </c:pt>
                <c:pt idx="1738">
                  <c:v>365.53767555033295</c:v>
                </c:pt>
                <c:pt idx="1739">
                  <c:v>365.53767555033295</c:v>
                </c:pt>
                <c:pt idx="1740">
                  <c:v>365.53767555033295</c:v>
                </c:pt>
                <c:pt idx="1741">
                  <c:v>365.53767555033295</c:v>
                </c:pt>
                <c:pt idx="1742">
                  <c:v>365.53767555033295</c:v>
                </c:pt>
                <c:pt idx="1743">
                  <c:v>365.53767555033295</c:v>
                </c:pt>
                <c:pt idx="1744">
                  <c:v>365.53767555033295</c:v>
                </c:pt>
                <c:pt idx="1745">
                  <c:v>365.53767555033295</c:v>
                </c:pt>
                <c:pt idx="1746">
                  <c:v>365.53767555033295</c:v>
                </c:pt>
                <c:pt idx="1747">
                  <c:v>365.53767555033295</c:v>
                </c:pt>
                <c:pt idx="1748">
                  <c:v>365.53767555033295</c:v>
                </c:pt>
                <c:pt idx="1749">
                  <c:v>365.53767555033295</c:v>
                </c:pt>
                <c:pt idx="1750">
                  <c:v>365.53767555033295</c:v>
                </c:pt>
                <c:pt idx="1751">
                  <c:v>365.53767555033295</c:v>
                </c:pt>
                <c:pt idx="1752">
                  <c:v>365.53767555033295</c:v>
                </c:pt>
                <c:pt idx="1753">
                  <c:v>365.53767555033295</c:v>
                </c:pt>
                <c:pt idx="1754">
                  <c:v>365.53767555033295</c:v>
                </c:pt>
                <c:pt idx="1755">
                  <c:v>365.53767555033295</c:v>
                </c:pt>
                <c:pt idx="1756">
                  <c:v>365.53767555033295</c:v>
                </c:pt>
                <c:pt idx="1757">
                  <c:v>365.53767555033295</c:v>
                </c:pt>
                <c:pt idx="1758">
                  <c:v>365.53767555033295</c:v>
                </c:pt>
                <c:pt idx="1759">
                  <c:v>365.53767555033295</c:v>
                </c:pt>
                <c:pt idx="1760">
                  <c:v>365.53767555033295</c:v>
                </c:pt>
                <c:pt idx="1761">
                  <c:v>365.53767555033295</c:v>
                </c:pt>
                <c:pt idx="1762">
                  <c:v>365.53767555033295</c:v>
                </c:pt>
                <c:pt idx="1763">
                  <c:v>365.53767555033295</c:v>
                </c:pt>
                <c:pt idx="1764">
                  <c:v>365.53767555033295</c:v>
                </c:pt>
                <c:pt idx="1765">
                  <c:v>365.53767555033295</c:v>
                </c:pt>
                <c:pt idx="1766">
                  <c:v>365.53767555033295</c:v>
                </c:pt>
                <c:pt idx="1767">
                  <c:v>365.53767555033295</c:v>
                </c:pt>
                <c:pt idx="1768">
                  <c:v>365.53767555033295</c:v>
                </c:pt>
                <c:pt idx="1769">
                  <c:v>366.41007730551343</c:v>
                </c:pt>
                <c:pt idx="1770">
                  <c:v>368.23037401690033</c:v>
                </c:pt>
                <c:pt idx="1771">
                  <c:v>370.64632109367687</c:v>
                </c:pt>
                <c:pt idx="1772">
                  <c:v>373.24384353457191</c:v>
                </c:pt>
                <c:pt idx="1773">
                  <c:v>375.76445243641371</c:v>
                </c:pt>
                <c:pt idx="1774">
                  <c:v>378.02246755697831</c:v>
                </c:pt>
                <c:pt idx="1775">
                  <c:v>379.89136116377256</c:v>
                </c:pt>
                <c:pt idx="1776">
                  <c:v>381.45659944804811</c:v>
                </c:pt>
                <c:pt idx="1777">
                  <c:v>382.95128632856142</c:v>
                </c:pt>
                <c:pt idx="1778">
                  <c:v>384.60865582009234</c:v>
                </c:pt>
                <c:pt idx="1779">
                  <c:v>386.5947834717457</c:v>
                </c:pt>
                <c:pt idx="1780">
                  <c:v>388.90239231080983</c:v>
                </c:pt>
                <c:pt idx="1781">
                  <c:v>391.30979670460499</c:v>
                </c:pt>
                <c:pt idx="1782">
                  <c:v>393.52150350652556</c:v>
                </c:pt>
                <c:pt idx="1783">
                  <c:v>395.33819241850654</c:v>
                </c:pt>
                <c:pt idx="1784">
                  <c:v>396.69739463589769</c:v>
                </c:pt>
                <c:pt idx="1785">
                  <c:v>397.67917785038424</c:v>
                </c:pt>
                <c:pt idx="1786">
                  <c:v>398.44452454623757</c:v>
                </c:pt>
                <c:pt idx="1787">
                  <c:v>399.10681198569688</c:v>
                </c:pt>
                <c:pt idx="1788">
                  <c:v>399.72793423775823</c:v>
                </c:pt>
                <c:pt idx="1789">
                  <c:v>400.36613629263672</c:v>
                </c:pt>
                <c:pt idx="1790">
                  <c:v>401.06867757078464</c:v>
                </c:pt>
                <c:pt idx="1791">
                  <c:v>401.84030928921993</c:v>
                </c:pt>
                <c:pt idx="1792">
                  <c:v>402.62472240457686</c:v>
                </c:pt>
                <c:pt idx="1793">
                  <c:v>403.29719543769755</c:v>
                </c:pt>
                <c:pt idx="1794">
                  <c:v>403.80659219127205</c:v>
                </c:pt>
                <c:pt idx="1795">
                  <c:v>404.02768787906274</c:v>
                </c:pt>
                <c:pt idx="1796">
                  <c:v>404.02768787906274</c:v>
                </c:pt>
                <c:pt idx="1797">
                  <c:v>404.02768787906274</c:v>
                </c:pt>
                <c:pt idx="1798">
                  <c:v>404.02768787906274</c:v>
                </c:pt>
                <c:pt idx="1799">
                  <c:v>404.02768787906274</c:v>
                </c:pt>
                <c:pt idx="1800">
                  <c:v>404.02768787906274</c:v>
                </c:pt>
                <c:pt idx="1801">
                  <c:v>404.02768787906274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C11-4754-A152-FDCA53B79E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2283823"/>
        <c:axId val="1092281423"/>
      </c:scatterChart>
      <c:valAx>
        <c:axId val="109228382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br>
                  <a:rPr lang="en-GB"/>
                </a:br>
                <a:r>
                  <a:rPr lang="en-GB"/>
                  <a:t>S</a:t>
                </a:r>
              </a:p>
            </c:rich>
          </c:tx>
          <c:layout>
            <c:manualLayout>
              <c:xMode val="edge"/>
              <c:yMode val="edge"/>
              <c:x val="0.48646888871471688"/>
              <c:y val="0.858075737380930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2281423"/>
        <c:crosses val="autoZero"/>
        <c:crossBetween val="midCat"/>
      </c:valAx>
      <c:valAx>
        <c:axId val="1092281423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</a:t>
                </a:r>
                <a:br>
                  <a:rPr lang="en-GB"/>
                </a:br>
                <a:r>
                  <a:rPr lang="en-GB"/>
                  <a:t>kJ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22838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695273744933842"/>
          <c:y val="0.38028017748429338"/>
          <c:w val="0.12738830622511824"/>
          <c:h val="0.153960045560001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Energy &amp; Energy Returned vs.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Cumulative 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Calculations!$B:$B</c:f>
              <c:strCache>
                <c:ptCount val="1802"/>
                <c:pt idx="0">
                  <c:v>Total Time Elapsed
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xVal>
          <c:yVal>
            <c:numRef>
              <c:f>Calculations!$T:$T</c:f>
              <c:numCache>
                <c:formatCode>0.00</c:formatCode>
                <c:ptCount val="1048576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0.48335689848351321</c:v>
                </c:pt>
                <c:pt idx="38">
                  <c:v>1.9075741841550815</c:v>
                </c:pt>
                <c:pt idx="39">
                  <c:v>3.5085536702191078</c:v>
                </c:pt>
                <c:pt idx="40">
                  <c:v>4.8239355182805292</c:v>
                </c:pt>
                <c:pt idx="41">
                  <c:v>6.1251581430285924</c:v>
                </c:pt>
                <c:pt idx="42">
                  <c:v>7.775333567445152</c:v>
                </c:pt>
                <c:pt idx="43">
                  <c:v>9.4621054971495937</c:v>
                </c:pt>
                <c:pt idx="44">
                  <c:v>10.561934608140318</c:v>
                </c:pt>
                <c:pt idx="45">
                  <c:v>10.938155834141311</c:v>
                </c:pt>
                <c:pt idx="46">
                  <c:v>10.958988941176818</c:v>
                </c:pt>
                <c:pt idx="47">
                  <c:v>11.002566531925988</c:v>
                </c:pt>
                <c:pt idx="48">
                  <c:v>11.082560513330181</c:v>
                </c:pt>
                <c:pt idx="49">
                  <c:v>11.082560513330181</c:v>
                </c:pt>
                <c:pt idx="50">
                  <c:v>11.082560513330181</c:v>
                </c:pt>
                <c:pt idx="51">
                  <c:v>11.082560513330181</c:v>
                </c:pt>
                <c:pt idx="52">
                  <c:v>11.405837547992812</c:v>
                </c:pt>
                <c:pt idx="53">
                  <c:v>11.831035919955106</c:v>
                </c:pt>
                <c:pt idx="54">
                  <c:v>11.974941212598205</c:v>
                </c:pt>
                <c:pt idx="55">
                  <c:v>11.974941212598205</c:v>
                </c:pt>
                <c:pt idx="56">
                  <c:v>11.974941212598205</c:v>
                </c:pt>
                <c:pt idx="57">
                  <c:v>11.974941212598205</c:v>
                </c:pt>
                <c:pt idx="58">
                  <c:v>11.974941212598205</c:v>
                </c:pt>
                <c:pt idx="59">
                  <c:v>11.974941212598205</c:v>
                </c:pt>
                <c:pt idx="60">
                  <c:v>11.974941212598205</c:v>
                </c:pt>
                <c:pt idx="61">
                  <c:v>11.974941212598205</c:v>
                </c:pt>
                <c:pt idx="62">
                  <c:v>11.974941212598205</c:v>
                </c:pt>
                <c:pt idx="63">
                  <c:v>11.974941212598205</c:v>
                </c:pt>
                <c:pt idx="64">
                  <c:v>11.974941212598205</c:v>
                </c:pt>
                <c:pt idx="65">
                  <c:v>11.974941212598205</c:v>
                </c:pt>
                <c:pt idx="66">
                  <c:v>11.974941212598205</c:v>
                </c:pt>
                <c:pt idx="67">
                  <c:v>11.974941212598205</c:v>
                </c:pt>
                <c:pt idx="68">
                  <c:v>11.974941212598205</c:v>
                </c:pt>
                <c:pt idx="69">
                  <c:v>11.974941212598205</c:v>
                </c:pt>
                <c:pt idx="70">
                  <c:v>11.974941212598205</c:v>
                </c:pt>
                <c:pt idx="71">
                  <c:v>11.974941212598205</c:v>
                </c:pt>
                <c:pt idx="72">
                  <c:v>11.974941212598205</c:v>
                </c:pt>
                <c:pt idx="73">
                  <c:v>11.974941212598205</c:v>
                </c:pt>
                <c:pt idx="74">
                  <c:v>11.974941212598205</c:v>
                </c:pt>
                <c:pt idx="75">
                  <c:v>11.974941212598205</c:v>
                </c:pt>
                <c:pt idx="76">
                  <c:v>11.974941212598205</c:v>
                </c:pt>
                <c:pt idx="77">
                  <c:v>11.974941212598205</c:v>
                </c:pt>
                <c:pt idx="78">
                  <c:v>11.974941212598205</c:v>
                </c:pt>
                <c:pt idx="79">
                  <c:v>11.974941212598205</c:v>
                </c:pt>
                <c:pt idx="80">
                  <c:v>11.974941212598205</c:v>
                </c:pt>
                <c:pt idx="81">
                  <c:v>11.974941212598205</c:v>
                </c:pt>
                <c:pt idx="82">
                  <c:v>11.974941212598205</c:v>
                </c:pt>
                <c:pt idx="83">
                  <c:v>11.974941212598205</c:v>
                </c:pt>
                <c:pt idx="84">
                  <c:v>11.974941212598205</c:v>
                </c:pt>
                <c:pt idx="85">
                  <c:v>11.974941212598205</c:v>
                </c:pt>
                <c:pt idx="86">
                  <c:v>11.974941212598205</c:v>
                </c:pt>
                <c:pt idx="87">
                  <c:v>11.974941212598205</c:v>
                </c:pt>
                <c:pt idx="88">
                  <c:v>12.012293732317543</c:v>
                </c:pt>
                <c:pt idx="89">
                  <c:v>13.145651400511689</c:v>
                </c:pt>
                <c:pt idx="90">
                  <c:v>15.40754416945596</c:v>
                </c:pt>
                <c:pt idx="91">
                  <c:v>17.832572491041965</c:v>
                </c:pt>
                <c:pt idx="92">
                  <c:v>19.574328090520595</c:v>
                </c:pt>
                <c:pt idx="93">
                  <c:v>20.492498857879099</c:v>
                </c:pt>
                <c:pt idx="94">
                  <c:v>21.04305397472703</c:v>
                </c:pt>
                <c:pt idx="95">
                  <c:v>21.553752693562622</c:v>
                </c:pt>
                <c:pt idx="96">
                  <c:v>21.946645250806647</c:v>
                </c:pt>
                <c:pt idx="97">
                  <c:v>22.132355056774671</c:v>
                </c:pt>
                <c:pt idx="98">
                  <c:v>22.207732664885626</c:v>
                </c:pt>
                <c:pt idx="99">
                  <c:v>22.236348480470671</c:v>
                </c:pt>
                <c:pt idx="100">
                  <c:v>22.236348480470671</c:v>
                </c:pt>
                <c:pt idx="101">
                  <c:v>22.236348480470671</c:v>
                </c:pt>
                <c:pt idx="102">
                  <c:v>22.236348480470671</c:v>
                </c:pt>
                <c:pt idx="103">
                  <c:v>22.236348480470671</c:v>
                </c:pt>
                <c:pt idx="104">
                  <c:v>22.236348480470671</c:v>
                </c:pt>
                <c:pt idx="105">
                  <c:v>22.236348480470671</c:v>
                </c:pt>
                <c:pt idx="106">
                  <c:v>22.236348480470671</c:v>
                </c:pt>
                <c:pt idx="107">
                  <c:v>22.236348480470671</c:v>
                </c:pt>
                <c:pt idx="108">
                  <c:v>22.236348480470671</c:v>
                </c:pt>
                <c:pt idx="109">
                  <c:v>22.236348480470671</c:v>
                </c:pt>
                <c:pt idx="110">
                  <c:v>22.236348480470671</c:v>
                </c:pt>
                <c:pt idx="111">
                  <c:v>22.236348480470671</c:v>
                </c:pt>
                <c:pt idx="112">
                  <c:v>22.236348480470671</c:v>
                </c:pt>
                <c:pt idx="113">
                  <c:v>22.236348480470671</c:v>
                </c:pt>
                <c:pt idx="114">
                  <c:v>22.236348480470671</c:v>
                </c:pt>
                <c:pt idx="115">
                  <c:v>22.236348480470671</c:v>
                </c:pt>
                <c:pt idx="116">
                  <c:v>22.236348480470671</c:v>
                </c:pt>
                <c:pt idx="117">
                  <c:v>22.236348480470671</c:v>
                </c:pt>
                <c:pt idx="118">
                  <c:v>22.236348480470671</c:v>
                </c:pt>
                <c:pt idx="119">
                  <c:v>22.236348480470671</c:v>
                </c:pt>
                <c:pt idx="120">
                  <c:v>22.236348480470671</c:v>
                </c:pt>
                <c:pt idx="121">
                  <c:v>22.236348480470671</c:v>
                </c:pt>
                <c:pt idx="122">
                  <c:v>22.236348480470671</c:v>
                </c:pt>
                <c:pt idx="123">
                  <c:v>22.236348480470671</c:v>
                </c:pt>
                <c:pt idx="124">
                  <c:v>22.236348480470671</c:v>
                </c:pt>
                <c:pt idx="125">
                  <c:v>22.236348480470671</c:v>
                </c:pt>
                <c:pt idx="126">
                  <c:v>22.236348480470671</c:v>
                </c:pt>
                <c:pt idx="127">
                  <c:v>22.236348480470671</c:v>
                </c:pt>
                <c:pt idx="128">
                  <c:v>22.236348480470671</c:v>
                </c:pt>
                <c:pt idx="129">
                  <c:v>22.236348480470671</c:v>
                </c:pt>
                <c:pt idx="130">
                  <c:v>22.236348480470671</c:v>
                </c:pt>
                <c:pt idx="131">
                  <c:v>22.236348480470671</c:v>
                </c:pt>
                <c:pt idx="132">
                  <c:v>22.236348480470671</c:v>
                </c:pt>
                <c:pt idx="133">
                  <c:v>22.236348480470671</c:v>
                </c:pt>
                <c:pt idx="134">
                  <c:v>22.236348480470671</c:v>
                </c:pt>
                <c:pt idx="135">
                  <c:v>22.236348480470671</c:v>
                </c:pt>
                <c:pt idx="136">
                  <c:v>22.236348480470671</c:v>
                </c:pt>
                <c:pt idx="137">
                  <c:v>22.236348480470671</c:v>
                </c:pt>
                <c:pt idx="138">
                  <c:v>22.236348480470671</c:v>
                </c:pt>
                <c:pt idx="139">
                  <c:v>22.236348480470671</c:v>
                </c:pt>
                <c:pt idx="140">
                  <c:v>22.236348480470671</c:v>
                </c:pt>
                <c:pt idx="141">
                  <c:v>22.236348480470671</c:v>
                </c:pt>
                <c:pt idx="142">
                  <c:v>22.236348480470671</c:v>
                </c:pt>
                <c:pt idx="143">
                  <c:v>22.236348480470671</c:v>
                </c:pt>
                <c:pt idx="144">
                  <c:v>22.236348480470671</c:v>
                </c:pt>
                <c:pt idx="145">
                  <c:v>22.236348480470671</c:v>
                </c:pt>
                <c:pt idx="146">
                  <c:v>22.236348480470671</c:v>
                </c:pt>
                <c:pt idx="147">
                  <c:v>22.236348480470671</c:v>
                </c:pt>
                <c:pt idx="148">
                  <c:v>22.236348480470671</c:v>
                </c:pt>
                <c:pt idx="149">
                  <c:v>22.236348480470671</c:v>
                </c:pt>
                <c:pt idx="150">
                  <c:v>22.236348480470671</c:v>
                </c:pt>
                <c:pt idx="151">
                  <c:v>22.236348480470671</c:v>
                </c:pt>
                <c:pt idx="152">
                  <c:v>23.207408957547624</c:v>
                </c:pt>
                <c:pt idx="153">
                  <c:v>25.116000892127651</c:v>
                </c:pt>
                <c:pt idx="154">
                  <c:v>26.995544063319556</c:v>
                </c:pt>
                <c:pt idx="155">
                  <c:v>28.079977233702174</c:v>
                </c:pt>
                <c:pt idx="156">
                  <c:v>28.329727367655128</c:v>
                </c:pt>
                <c:pt idx="157">
                  <c:v>28.329727367655128</c:v>
                </c:pt>
                <c:pt idx="158">
                  <c:v>28.329727367655128</c:v>
                </c:pt>
                <c:pt idx="159">
                  <c:v>28.329727367655128</c:v>
                </c:pt>
                <c:pt idx="160">
                  <c:v>28.329727367655128</c:v>
                </c:pt>
                <c:pt idx="161">
                  <c:v>28.329727367655128</c:v>
                </c:pt>
                <c:pt idx="162">
                  <c:v>28.329727367655128</c:v>
                </c:pt>
                <c:pt idx="163">
                  <c:v>28.329727367655128</c:v>
                </c:pt>
                <c:pt idx="164">
                  <c:v>28.329727367655128</c:v>
                </c:pt>
                <c:pt idx="165">
                  <c:v>28.329727367655128</c:v>
                </c:pt>
                <c:pt idx="166">
                  <c:v>28.329727367655128</c:v>
                </c:pt>
                <c:pt idx="167">
                  <c:v>28.329727367655128</c:v>
                </c:pt>
                <c:pt idx="168">
                  <c:v>28.329727367655128</c:v>
                </c:pt>
                <c:pt idx="169">
                  <c:v>28.329727367655128</c:v>
                </c:pt>
                <c:pt idx="170">
                  <c:v>28.329727367655128</c:v>
                </c:pt>
                <c:pt idx="171">
                  <c:v>28.329727367655128</c:v>
                </c:pt>
                <c:pt idx="172">
                  <c:v>29.481916258233163</c:v>
                </c:pt>
                <c:pt idx="173">
                  <c:v>31.542491991420384</c:v>
                </c:pt>
                <c:pt idx="174">
                  <c:v>33.310314831896903</c:v>
                </c:pt>
                <c:pt idx="175">
                  <c:v>34.00853902889736</c:v>
                </c:pt>
                <c:pt idx="176">
                  <c:v>34.00853902889736</c:v>
                </c:pt>
                <c:pt idx="177">
                  <c:v>34.00853902889736</c:v>
                </c:pt>
                <c:pt idx="178">
                  <c:v>34.00853902889736</c:v>
                </c:pt>
                <c:pt idx="179">
                  <c:v>34.00853902889736</c:v>
                </c:pt>
                <c:pt idx="180">
                  <c:v>34.00853902889736</c:v>
                </c:pt>
                <c:pt idx="181">
                  <c:v>34.00853902889736</c:v>
                </c:pt>
                <c:pt idx="182">
                  <c:v>34.00853902889736</c:v>
                </c:pt>
                <c:pt idx="183">
                  <c:v>34.16458640020231</c:v>
                </c:pt>
                <c:pt idx="184">
                  <c:v>34.868475168229928</c:v>
                </c:pt>
                <c:pt idx="185">
                  <c:v>35.819248285460681</c:v>
                </c:pt>
                <c:pt idx="186">
                  <c:v>36.689790679808354</c:v>
                </c:pt>
                <c:pt idx="187">
                  <c:v>37.340848510938528</c:v>
                </c:pt>
                <c:pt idx="188">
                  <c:v>37.776944268401941</c:v>
                </c:pt>
                <c:pt idx="189">
                  <c:v>38.053838416962435</c:v>
                </c:pt>
                <c:pt idx="190">
                  <c:v>38.20634142608214</c:v>
                </c:pt>
                <c:pt idx="191">
                  <c:v>38.26784187256051</c:v>
                </c:pt>
                <c:pt idx="192">
                  <c:v>38.26784187256051</c:v>
                </c:pt>
                <c:pt idx="193">
                  <c:v>38.26784187256051</c:v>
                </c:pt>
                <c:pt idx="194">
                  <c:v>38.26784187256051</c:v>
                </c:pt>
                <c:pt idx="195">
                  <c:v>38.26784187256051</c:v>
                </c:pt>
                <c:pt idx="196">
                  <c:v>38.26784187256051</c:v>
                </c:pt>
                <c:pt idx="197">
                  <c:v>38.26784187256051</c:v>
                </c:pt>
                <c:pt idx="198">
                  <c:v>38.26784187256051</c:v>
                </c:pt>
                <c:pt idx="199">
                  <c:v>38.26784187256051</c:v>
                </c:pt>
                <c:pt idx="200">
                  <c:v>38.26784187256051</c:v>
                </c:pt>
                <c:pt idx="201">
                  <c:v>38.26784187256051</c:v>
                </c:pt>
                <c:pt idx="202">
                  <c:v>38.26784187256051</c:v>
                </c:pt>
                <c:pt idx="203">
                  <c:v>38.26784187256051</c:v>
                </c:pt>
                <c:pt idx="204">
                  <c:v>38.26784187256051</c:v>
                </c:pt>
                <c:pt idx="205">
                  <c:v>38.26784187256051</c:v>
                </c:pt>
                <c:pt idx="206">
                  <c:v>38.26784187256051</c:v>
                </c:pt>
                <c:pt idx="207">
                  <c:v>38.26784187256051</c:v>
                </c:pt>
                <c:pt idx="208">
                  <c:v>38.26784187256051</c:v>
                </c:pt>
                <c:pt idx="209">
                  <c:v>38.26784187256051</c:v>
                </c:pt>
                <c:pt idx="210">
                  <c:v>38.26784187256051</c:v>
                </c:pt>
                <c:pt idx="211">
                  <c:v>38.26784187256051</c:v>
                </c:pt>
                <c:pt idx="212">
                  <c:v>38.26784187256051</c:v>
                </c:pt>
                <c:pt idx="213">
                  <c:v>38.26784187256051</c:v>
                </c:pt>
                <c:pt idx="214">
                  <c:v>38.26784187256051</c:v>
                </c:pt>
                <c:pt idx="215">
                  <c:v>38.26784187256051</c:v>
                </c:pt>
                <c:pt idx="216">
                  <c:v>38.26784187256051</c:v>
                </c:pt>
                <c:pt idx="217">
                  <c:v>38.26784187256051</c:v>
                </c:pt>
                <c:pt idx="218">
                  <c:v>38.26784187256051</c:v>
                </c:pt>
                <c:pt idx="219">
                  <c:v>38.26784187256051</c:v>
                </c:pt>
                <c:pt idx="220">
                  <c:v>38.26784187256051</c:v>
                </c:pt>
                <c:pt idx="221">
                  <c:v>38.26784187256051</c:v>
                </c:pt>
                <c:pt idx="222">
                  <c:v>38.26784187256051</c:v>
                </c:pt>
                <c:pt idx="223">
                  <c:v>38.26784187256051</c:v>
                </c:pt>
                <c:pt idx="224">
                  <c:v>38.26784187256051</c:v>
                </c:pt>
                <c:pt idx="225">
                  <c:v>38.26784187256051</c:v>
                </c:pt>
                <c:pt idx="226">
                  <c:v>38.26784187256051</c:v>
                </c:pt>
                <c:pt idx="227">
                  <c:v>38.26784187256051</c:v>
                </c:pt>
                <c:pt idx="228">
                  <c:v>38.26784187256051</c:v>
                </c:pt>
                <c:pt idx="229">
                  <c:v>38.26784187256051</c:v>
                </c:pt>
                <c:pt idx="230">
                  <c:v>38.26784187256051</c:v>
                </c:pt>
                <c:pt idx="231">
                  <c:v>38.26784187256051</c:v>
                </c:pt>
                <c:pt idx="232">
                  <c:v>38.26784187256051</c:v>
                </c:pt>
                <c:pt idx="233">
                  <c:v>38.26784187256051</c:v>
                </c:pt>
                <c:pt idx="234">
                  <c:v>38.980362296225572</c:v>
                </c:pt>
                <c:pt idx="235">
                  <c:v>39.661724625990203</c:v>
                </c:pt>
                <c:pt idx="236">
                  <c:v>39.744968700740998</c:v>
                </c:pt>
                <c:pt idx="237">
                  <c:v>39.744968700740998</c:v>
                </c:pt>
                <c:pt idx="238">
                  <c:v>39.744968700740998</c:v>
                </c:pt>
                <c:pt idx="239">
                  <c:v>40.282054188069274</c:v>
                </c:pt>
                <c:pt idx="240">
                  <c:v>41.650601891962488</c:v>
                </c:pt>
                <c:pt idx="241">
                  <c:v>43.171052268718398</c:v>
                </c:pt>
                <c:pt idx="242">
                  <c:v>44.428375098233133</c:v>
                </c:pt>
                <c:pt idx="243">
                  <c:v>45.662910614587091</c:v>
                </c:pt>
                <c:pt idx="244">
                  <c:v>46.89251084042629</c:v>
                </c:pt>
                <c:pt idx="245">
                  <c:v>48.193733465174354</c:v>
                </c:pt>
                <c:pt idx="246">
                  <c:v>49.843908889590914</c:v>
                </c:pt>
                <c:pt idx="247">
                  <c:v>51.530680819295355</c:v>
                </c:pt>
                <c:pt idx="248">
                  <c:v>52.630509930286081</c:v>
                </c:pt>
                <c:pt idx="249">
                  <c:v>53.006731156287074</c:v>
                </c:pt>
                <c:pt idx="250">
                  <c:v>53.027564263322581</c:v>
                </c:pt>
                <c:pt idx="251">
                  <c:v>53.071141854071755</c:v>
                </c:pt>
                <c:pt idx="252">
                  <c:v>53.151135835475948</c:v>
                </c:pt>
                <c:pt idx="253">
                  <c:v>53.151135835475948</c:v>
                </c:pt>
                <c:pt idx="254">
                  <c:v>53.151135835475948</c:v>
                </c:pt>
                <c:pt idx="255">
                  <c:v>53.151135835475948</c:v>
                </c:pt>
                <c:pt idx="256">
                  <c:v>53.347015569027469</c:v>
                </c:pt>
                <c:pt idx="257">
                  <c:v>53.383945230369399</c:v>
                </c:pt>
                <c:pt idx="258">
                  <c:v>53.383945230369399</c:v>
                </c:pt>
                <c:pt idx="259">
                  <c:v>53.383945230369399</c:v>
                </c:pt>
                <c:pt idx="260">
                  <c:v>53.383945230369399</c:v>
                </c:pt>
                <c:pt idx="261">
                  <c:v>53.383945230369399</c:v>
                </c:pt>
                <c:pt idx="262">
                  <c:v>53.383945230369399</c:v>
                </c:pt>
                <c:pt idx="263">
                  <c:v>53.383945230369399</c:v>
                </c:pt>
                <c:pt idx="264">
                  <c:v>53.383945230369399</c:v>
                </c:pt>
                <c:pt idx="265">
                  <c:v>53.383945230369399</c:v>
                </c:pt>
                <c:pt idx="266">
                  <c:v>53.383945230369399</c:v>
                </c:pt>
                <c:pt idx="267">
                  <c:v>53.383945230369399</c:v>
                </c:pt>
                <c:pt idx="268">
                  <c:v>53.383945230369399</c:v>
                </c:pt>
                <c:pt idx="269">
                  <c:v>53.383945230369399</c:v>
                </c:pt>
                <c:pt idx="270">
                  <c:v>53.383945230369399</c:v>
                </c:pt>
                <c:pt idx="271">
                  <c:v>53.383945230369399</c:v>
                </c:pt>
                <c:pt idx="272">
                  <c:v>53.383945230369399</c:v>
                </c:pt>
                <c:pt idx="273">
                  <c:v>53.383945230369399</c:v>
                </c:pt>
                <c:pt idx="274">
                  <c:v>53.937370222499652</c:v>
                </c:pt>
                <c:pt idx="275">
                  <c:v>55.430077661934149</c:v>
                </c:pt>
                <c:pt idx="276">
                  <c:v>57.299986366483779</c:v>
                </c:pt>
                <c:pt idx="277">
                  <c:v>59.347474142562355</c:v>
                </c:pt>
                <c:pt idx="278">
                  <c:v>61.690672242420618</c:v>
                </c:pt>
                <c:pt idx="279">
                  <c:v>64.145077102671408</c:v>
                </c:pt>
                <c:pt idx="280">
                  <c:v>65.780650346170205</c:v>
                </c:pt>
                <c:pt idx="281">
                  <c:v>65.896385195442221</c:v>
                </c:pt>
                <c:pt idx="282">
                  <c:v>65.896385195442221</c:v>
                </c:pt>
                <c:pt idx="283">
                  <c:v>65.896385195442221</c:v>
                </c:pt>
                <c:pt idx="284">
                  <c:v>65.896385195442221</c:v>
                </c:pt>
                <c:pt idx="285">
                  <c:v>65.896385195442221</c:v>
                </c:pt>
                <c:pt idx="286">
                  <c:v>65.896385195442221</c:v>
                </c:pt>
                <c:pt idx="287">
                  <c:v>65.896385195442221</c:v>
                </c:pt>
                <c:pt idx="288">
                  <c:v>65.896385195442221</c:v>
                </c:pt>
                <c:pt idx="289">
                  <c:v>65.896385195442221</c:v>
                </c:pt>
                <c:pt idx="290">
                  <c:v>65.896385195442221</c:v>
                </c:pt>
                <c:pt idx="291">
                  <c:v>65.896385195442221</c:v>
                </c:pt>
                <c:pt idx="292">
                  <c:v>65.896385195442221</c:v>
                </c:pt>
                <c:pt idx="293">
                  <c:v>65.896385195442221</c:v>
                </c:pt>
                <c:pt idx="294">
                  <c:v>65.896385195442221</c:v>
                </c:pt>
                <c:pt idx="295">
                  <c:v>65.896385195442221</c:v>
                </c:pt>
                <c:pt idx="296">
                  <c:v>65.896385195442221</c:v>
                </c:pt>
                <c:pt idx="297">
                  <c:v>65.896385195442221</c:v>
                </c:pt>
                <c:pt idx="298">
                  <c:v>65.896385195442221</c:v>
                </c:pt>
                <c:pt idx="299">
                  <c:v>65.896385195442221</c:v>
                </c:pt>
                <c:pt idx="300">
                  <c:v>65.896385195442221</c:v>
                </c:pt>
                <c:pt idx="301">
                  <c:v>65.896385195442221</c:v>
                </c:pt>
                <c:pt idx="302">
                  <c:v>65.896385195442221</c:v>
                </c:pt>
                <c:pt idx="303">
                  <c:v>65.896385195442221</c:v>
                </c:pt>
                <c:pt idx="304">
                  <c:v>65.904587418050767</c:v>
                </c:pt>
                <c:pt idx="305">
                  <c:v>66.24013310069283</c:v>
                </c:pt>
                <c:pt idx="306">
                  <c:v>66.592761332313188</c:v>
                </c:pt>
                <c:pt idx="307">
                  <c:v>66.595903340819461</c:v>
                </c:pt>
                <c:pt idx="308">
                  <c:v>66.595903340819461</c:v>
                </c:pt>
                <c:pt idx="309">
                  <c:v>66.595903340819461</c:v>
                </c:pt>
                <c:pt idx="310">
                  <c:v>66.595903340819461</c:v>
                </c:pt>
                <c:pt idx="311">
                  <c:v>66.595903340819461</c:v>
                </c:pt>
                <c:pt idx="312">
                  <c:v>66.595903340819461</c:v>
                </c:pt>
                <c:pt idx="313">
                  <c:v>66.704035400695588</c:v>
                </c:pt>
                <c:pt idx="314">
                  <c:v>67.078918810377843</c:v>
                </c:pt>
                <c:pt idx="315">
                  <c:v>67.559012757384252</c:v>
                </c:pt>
                <c:pt idx="316">
                  <c:v>67.976605328009867</c:v>
                </c:pt>
                <c:pt idx="317">
                  <c:v>68.387847608932091</c:v>
                </c:pt>
                <c:pt idx="318">
                  <c:v>68.96916076689368</c:v>
                </c:pt>
                <c:pt idx="319">
                  <c:v>69.682947031852379</c:v>
                </c:pt>
                <c:pt idx="320">
                  <c:v>70.167257871405724</c:v>
                </c:pt>
                <c:pt idx="321">
                  <c:v>70.226874540924882</c:v>
                </c:pt>
                <c:pt idx="322">
                  <c:v>70.226874540924882</c:v>
                </c:pt>
                <c:pt idx="323">
                  <c:v>70.226874540924882</c:v>
                </c:pt>
                <c:pt idx="324">
                  <c:v>70.226874540924882</c:v>
                </c:pt>
                <c:pt idx="325">
                  <c:v>70.226874540924882</c:v>
                </c:pt>
                <c:pt idx="326">
                  <c:v>70.226874540924882</c:v>
                </c:pt>
                <c:pt idx="327">
                  <c:v>70.226874540924882</c:v>
                </c:pt>
                <c:pt idx="328">
                  <c:v>70.302975337491816</c:v>
                </c:pt>
                <c:pt idx="329">
                  <c:v>71.020413349056511</c:v>
                </c:pt>
                <c:pt idx="330">
                  <c:v>71.745854502359833</c:v>
                </c:pt>
                <c:pt idx="331">
                  <c:v>71.897065532627693</c:v>
                </c:pt>
                <c:pt idx="332">
                  <c:v>71.897065532627693</c:v>
                </c:pt>
                <c:pt idx="333">
                  <c:v>71.897065532627693</c:v>
                </c:pt>
                <c:pt idx="334">
                  <c:v>71.897065532627693</c:v>
                </c:pt>
                <c:pt idx="335">
                  <c:v>71.897065532627693</c:v>
                </c:pt>
                <c:pt idx="336">
                  <c:v>71.897065532627693</c:v>
                </c:pt>
                <c:pt idx="337">
                  <c:v>71.897065532627693</c:v>
                </c:pt>
                <c:pt idx="338">
                  <c:v>71.897065532627693</c:v>
                </c:pt>
                <c:pt idx="339">
                  <c:v>71.897065532627693</c:v>
                </c:pt>
                <c:pt idx="340">
                  <c:v>71.897065532627693</c:v>
                </c:pt>
                <c:pt idx="341">
                  <c:v>71.897065532627693</c:v>
                </c:pt>
                <c:pt idx="342">
                  <c:v>71.897065532627693</c:v>
                </c:pt>
                <c:pt idx="343">
                  <c:v>71.897065532627693</c:v>
                </c:pt>
                <c:pt idx="344">
                  <c:v>71.897065532627693</c:v>
                </c:pt>
                <c:pt idx="345">
                  <c:v>71.897065532627693</c:v>
                </c:pt>
                <c:pt idx="346">
                  <c:v>71.897065532627693</c:v>
                </c:pt>
                <c:pt idx="347">
                  <c:v>71.897065532627693</c:v>
                </c:pt>
                <c:pt idx="348">
                  <c:v>71.897065532627693</c:v>
                </c:pt>
                <c:pt idx="349">
                  <c:v>71.897065532627693</c:v>
                </c:pt>
                <c:pt idx="350">
                  <c:v>71.897065532627693</c:v>
                </c:pt>
                <c:pt idx="351">
                  <c:v>71.897065532627693</c:v>
                </c:pt>
                <c:pt idx="352">
                  <c:v>71.897065532627693</c:v>
                </c:pt>
                <c:pt idx="353">
                  <c:v>71.897065532627693</c:v>
                </c:pt>
                <c:pt idx="354">
                  <c:v>71.897065532627693</c:v>
                </c:pt>
                <c:pt idx="355">
                  <c:v>71.897065532627693</c:v>
                </c:pt>
                <c:pt idx="356">
                  <c:v>71.897065532627693</c:v>
                </c:pt>
                <c:pt idx="357">
                  <c:v>71.897065532627693</c:v>
                </c:pt>
                <c:pt idx="358">
                  <c:v>71.897065532627693</c:v>
                </c:pt>
                <c:pt idx="359">
                  <c:v>72.054126580678357</c:v>
                </c:pt>
                <c:pt idx="360">
                  <c:v>72.573761505558835</c:v>
                </c:pt>
                <c:pt idx="361">
                  <c:v>73.086842929963566</c:v>
                </c:pt>
                <c:pt idx="362">
                  <c:v>73.36590695179332</c:v>
                </c:pt>
                <c:pt idx="363">
                  <c:v>73.398137121931839</c:v>
                </c:pt>
                <c:pt idx="364">
                  <c:v>73.398137121931839</c:v>
                </c:pt>
                <c:pt idx="365">
                  <c:v>73.398137121931839</c:v>
                </c:pt>
                <c:pt idx="366">
                  <c:v>73.398137121931839</c:v>
                </c:pt>
                <c:pt idx="367">
                  <c:v>73.398137121931839</c:v>
                </c:pt>
                <c:pt idx="368">
                  <c:v>73.398137121931839</c:v>
                </c:pt>
                <c:pt idx="369">
                  <c:v>73.398137121931839</c:v>
                </c:pt>
                <c:pt idx="370">
                  <c:v>73.398137121931839</c:v>
                </c:pt>
                <c:pt idx="371">
                  <c:v>73.398137121931839</c:v>
                </c:pt>
                <c:pt idx="372">
                  <c:v>73.469710633337854</c:v>
                </c:pt>
                <c:pt idx="373">
                  <c:v>74.25953267766549</c:v>
                </c:pt>
                <c:pt idx="374">
                  <c:v>75.381070973822588</c:v>
                </c:pt>
                <c:pt idx="375">
                  <c:v>76.302405367181436</c:v>
                </c:pt>
                <c:pt idx="376">
                  <c:v>76.859535484101315</c:v>
                </c:pt>
                <c:pt idx="377">
                  <c:v>77.147119772880544</c:v>
                </c:pt>
                <c:pt idx="378">
                  <c:v>77.284196917370281</c:v>
                </c:pt>
                <c:pt idx="379">
                  <c:v>77.341210787611686</c:v>
                </c:pt>
                <c:pt idx="380">
                  <c:v>77.378096787088197</c:v>
                </c:pt>
                <c:pt idx="381">
                  <c:v>77.433011159143106</c:v>
                </c:pt>
                <c:pt idx="382">
                  <c:v>77.495407873531917</c:v>
                </c:pt>
                <c:pt idx="383">
                  <c:v>77.551465760118333</c:v>
                </c:pt>
                <c:pt idx="384">
                  <c:v>77.597324687307932</c:v>
                </c:pt>
                <c:pt idx="385">
                  <c:v>77.621507247210502</c:v>
                </c:pt>
                <c:pt idx="386">
                  <c:v>77.626440283968719</c:v>
                </c:pt>
                <c:pt idx="387">
                  <c:v>77.626440283968719</c:v>
                </c:pt>
                <c:pt idx="388">
                  <c:v>77.626440283968719</c:v>
                </c:pt>
                <c:pt idx="389">
                  <c:v>77.626440283968719</c:v>
                </c:pt>
                <c:pt idx="390">
                  <c:v>77.626440283968719</c:v>
                </c:pt>
                <c:pt idx="391">
                  <c:v>77.626440283968719</c:v>
                </c:pt>
                <c:pt idx="392">
                  <c:v>77.626440283968719</c:v>
                </c:pt>
                <c:pt idx="393">
                  <c:v>77.626440283968719</c:v>
                </c:pt>
                <c:pt idx="394">
                  <c:v>77.626440283968719</c:v>
                </c:pt>
                <c:pt idx="395">
                  <c:v>77.626440283968719</c:v>
                </c:pt>
                <c:pt idx="396">
                  <c:v>77.626440283968719</c:v>
                </c:pt>
                <c:pt idx="397">
                  <c:v>77.626440283968719</c:v>
                </c:pt>
                <c:pt idx="398">
                  <c:v>77.626440283968719</c:v>
                </c:pt>
                <c:pt idx="399">
                  <c:v>77.626440283968719</c:v>
                </c:pt>
                <c:pt idx="400">
                  <c:v>77.626440283968719</c:v>
                </c:pt>
                <c:pt idx="401">
                  <c:v>77.626440283968719</c:v>
                </c:pt>
                <c:pt idx="402">
                  <c:v>77.626440283968719</c:v>
                </c:pt>
                <c:pt idx="403">
                  <c:v>77.964186960238337</c:v>
                </c:pt>
                <c:pt idx="404">
                  <c:v>78.395748160222354</c:v>
                </c:pt>
                <c:pt idx="405">
                  <c:v>78.755174026414949</c:v>
                </c:pt>
                <c:pt idx="406">
                  <c:v>79.103848882621634</c:v>
                </c:pt>
                <c:pt idx="407">
                  <c:v>79.480415728220834</c:v>
                </c:pt>
                <c:pt idx="408">
                  <c:v>79.79161705633129</c:v>
                </c:pt>
                <c:pt idx="409">
                  <c:v>79.909500096267308</c:v>
                </c:pt>
                <c:pt idx="410">
                  <c:v>79.909500096267308</c:v>
                </c:pt>
                <c:pt idx="411">
                  <c:v>79.909500096267308</c:v>
                </c:pt>
                <c:pt idx="412">
                  <c:v>79.909500096267308</c:v>
                </c:pt>
                <c:pt idx="413">
                  <c:v>79.909500096267308</c:v>
                </c:pt>
                <c:pt idx="414">
                  <c:v>79.909500096267308</c:v>
                </c:pt>
                <c:pt idx="415">
                  <c:v>79.909500096267308</c:v>
                </c:pt>
                <c:pt idx="416">
                  <c:v>79.909500096267308</c:v>
                </c:pt>
                <c:pt idx="417">
                  <c:v>79.909500096267308</c:v>
                </c:pt>
                <c:pt idx="418">
                  <c:v>79.909500096267308</c:v>
                </c:pt>
                <c:pt idx="419">
                  <c:v>79.909500096267308</c:v>
                </c:pt>
                <c:pt idx="420">
                  <c:v>79.98518497709658</c:v>
                </c:pt>
                <c:pt idx="421">
                  <c:v>80.053926064111081</c:v>
                </c:pt>
                <c:pt idx="422">
                  <c:v>80.053926064111081</c:v>
                </c:pt>
                <c:pt idx="423">
                  <c:v>80.053926064111081</c:v>
                </c:pt>
                <c:pt idx="424">
                  <c:v>80.053926064111081</c:v>
                </c:pt>
                <c:pt idx="425">
                  <c:v>80.053926064111081</c:v>
                </c:pt>
                <c:pt idx="426">
                  <c:v>80.053926064111081</c:v>
                </c:pt>
                <c:pt idx="427">
                  <c:v>80.053926064111081</c:v>
                </c:pt>
                <c:pt idx="428">
                  <c:v>80.053926064111081</c:v>
                </c:pt>
                <c:pt idx="429">
                  <c:v>80.053926064111081</c:v>
                </c:pt>
                <c:pt idx="430">
                  <c:v>80.053926064111081</c:v>
                </c:pt>
                <c:pt idx="431">
                  <c:v>80.053926064111081</c:v>
                </c:pt>
                <c:pt idx="432">
                  <c:v>80.053926064111081</c:v>
                </c:pt>
                <c:pt idx="433">
                  <c:v>80.053926064111081</c:v>
                </c:pt>
                <c:pt idx="434">
                  <c:v>80.053926064111081</c:v>
                </c:pt>
                <c:pt idx="435">
                  <c:v>80.053926064111081</c:v>
                </c:pt>
                <c:pt idx="436">
                  <c:v>80.464252078525007</c:v>
                </c:pt>
                <c:pt idx="437">
                  <c:v>81.548768920880249</c:v>
                </c:pt>
                <c:pt idx="438">
                  <c:v>83.182926551477777</c:v>
                </c:pt>
                <c:pt idx="439">
                  <c:v>85.0182572262419</c:v>
                </c:pt>
                <c:pt idx="440">
                  <c:v>86.606767849827037</c:v>
                </c:pt>
                <c:pt idx="441">
                  <c:v>87.630597147316806</c:v>
                </c:pt>
                <c:pt idx="442">
                  <c:v>88.086313639382837</c:v>
                </c:pt>
                <c:pt idx="443">
                  <c:v>88.214249333813157</c:v>
                </c:pt>
                <c:pt idx="444">
                  <c:v>88.231105014069499</c:v>
                </c:pt>
                <c:pt idx="445">
                  <c:v>88.231105014069499</c:v>
                </c:pt>
                <c:pt idx="446">
                  <c:v>88.231105014069499</c:v>
                </c:pt>
                <c:pt idx="447">
                  <c:v>88.231105014069499</c:v>
                </c:pt>
                <c:pt idx="448">
                  <c:v>88.231105014069499</c:v>
                </c:pt>
                <c:pt idx="449">
                  <c:v>88.231105014069499</c:v>
                </c:pt>
                <c:pt idx="450">
                  <c:v>88.231105014069499</c:v>
                </c:pt>
                <c:pt idx="451">
                  <c:v>88.231105014069499</c:v>
                </c:pt>
                <c:pt idx="452">
                  <c:v>88.231105014069499</c:v>
                </c:pt>
                <c:pt idx="453">
                  <c:v>88.231105014069499</c:v>
                </c:pt>
                <c:pt idx="454">
                  <c:v>88.231105014069499</c:v>
                </c:pt>
                <c:pt idx="455">
                  <c:v>88.231105014069499</c:v>
                </c:pt>
                <c:pt idx="456">
                  <c:v>88.231105014069499</c:v>
                </c:pt>
                <c:pt idx="457">
                  <c:v>88.231105014069499</c:v>
                </c:pt>
                <c:pt idx="458">
                  <c:v>88.231105014069499</c:v>
                </c:pt>
                <c:pt idx="459">
                  <c:v>88.231105014069499</c:v>
                </c:pt>
                <c:pt idx="460">
                  <c:v>88.231105014069499</c:v>
                </c:pt>
                <c:pt idx="461">
                  <c:v>88.231105014069499</c:v>
                </c:pt>
                <c:pt idx="462">
                  <c:v>88.231105014069499</c:v>
                </c:pt>
                <c:pt idx="463">
                  <c:v>88.231105014069499</c:v>
                </c:pt>
                <c:pt idx="464">
                  <c:v>88.231105014069499</c:v>
                </c:pt>
                <c:pt idx="465">
                  <c:v>88.231105014069499</c:v>
                </c:pt>
                <c:pt idx="466">
                  <c:v>88.231105014069499</c:v>
                </c:pt>
                <c:pt idx="467">
                  <c:v>88.231105014069499</c:v>
                </c:pt>
                <c:pt idx="468">
                  <c:v>88.231105014069499</c:v>
                </c:pt>
                <c:pt idx="469">
                  <c:v>88.231105014069499</c:v>
                </c:pt>
                <c:pt idx="470">
                  <c:v>88.231105014069499</c:v>
                </c:pt>
                <c:pt idx="471">
                  <c:v>88.231105014069499</c:v>
                </c:pt>
                <c:pt idx="472">
                  <c:v>88.231105014069499</c:v>
                </c:pt>
                <c:pt idx="473">
                  <c:v>88.231105014069499</c:v>
                </c:pt>
                <c:pt idx="474">
                  <c:v>88.231105014069499</c:v>
                </c:pt>
                <c:pt idx="475">
                  <c:v>88.231105014069499</c:v>
                </c:pt>
                <c:pt idx="476">
                  <c:v>88.231105014069499</c:v>
                </c:pt>
                <c:pt idx="477">
                  <c:v>88.231105014069499</c:v>
                </c:pt>
                <c:pt idx="478">
                  <c:v>88.231105014069499</c:v>
                </c:pt>
                <c:pt idx="479">
                  <c:v>88.231105014069499</c:v>
                </c:pt>
                <c:pt idx="480">
                  <c:v>88.231105014069499</c:v>
                </c:pt>
                <c:pt idx="481">
                  <c:v>88.231105014069499</c:v>
                </c:pt>
                <c:pt idx="482">
                  <c:v>88.231105014069499</c:v>
                </c:pt>
                <c:pt idx="483">
                  <c:v>88.231105014069499</c:v>
                </c:pt>
                <c:pt idx="484">
                  <c:v>88.231105014069499</c:v>
                </c:pt>
                <c:pt idx="485">
                  <c:v>88.231105014069499</c:v>
                </c:pt>
                <c:pt idx="486">
                  <c:v>88.231105014069499</c:v>
                </c:pt>
                <c:pt idx="487">
                  <c:v>88.231105014069499</c:v>
                </c:pt>
                <c:pt idx="488">
                  <c:v>88.231105014069499</c:v>
                </c:pt>
                <c:pt idx="489">
                  <c:v>88.231105014069499</c:v>
                </c:pt>
                <c:pt idx="490">
                  <c:v>88.231105014069499</c:v>
                </c:pt>
                <c:pt idx="491">
                  <c:v>88.231105014069499</c:v>
                </c:pt>
                <c:pt idx="492">
                  <c:v>88.231105014069499</c:v>
                </c:pt>
                <c:pt idx="493">
                  <c:v>88.231105014069499</c:v>
                </c:pt>
                <c:pt idx="494">
                  <c:v>88.231105014069499</c:v>
                </c:pt>
                <c:pt idx="495">
                  <c:v>88.231105014069499</c:v>
                </c:pt>
                <c:pt idx="496">
                  <c:v>88.231105014069499</c:v>
                </c:pt>
                <c:pt idx="497">
                  <c:v>88.231105014069499</c:v>
                </c:pt>
                <c:pt idx="498">
                  <c:v>88.231105014069499</c:v>
                </c:pt>
                <c:pt idx="499">
                  <c:v>88.231105014069499</c:v>
                </c:pt>
                <c:pt idx="500">
                  <c:v>88.231105014069499</c:v>
                </c:pt>
                <c:pt idx="501">
                  <c:v>88.231105014069499</c:v>
                </c:pt>
                <c:pt idx="502">
                  <c:v>88.231105014069499</c:v>
                </c:pt>
                <c:pt idx="503">
                  <c:v>88.231105014069499</c:v>
                </c:pt>
                <c:pt idx="504">
                  <c:v>88.231105014069499</c:v>
                </c:pt>
                <c:pt idx="505">
                  <c:v>88.231105014069499</c:v>
                </c:pt>
                <c:pt idx="506">
                  <c:v>88.231105014069499</c:v>
                </c:pt>
                <c:pt idx="507">
                  <c:v>88.231105014069499</c:v>
                </c:pt>
                <c:pt idx="508">
                  <c:v>88.231105014069499</c:v>
                </c:pt>
                <c:pt idx="509">
                  <c:v>88.231105014069499</c:v>
                </c:pt>
                <c:pt idx="510">
                  <c:v>88.231105014069499</c:v>
                </c:pt>
                <c:pt idx="511">
                  <c:v>88.231105014069499</c:v>
                </c:pt>
                <c:pt idx="512">
                  <c:v>88.231105014069499</c:v>
                </c:pt>
                <c:pt idx="513">
                  <c:v>88.231105014069499</c:v>
                </c:pt>
                <c:pt idx="514">
                  <c:v>88.231105014069499</c:v>
                </c:pt>
                <c:pt idx="515">
                  <c:v>88.231105014069499</c:v>
                </c:pt>
                <c:pt idx="516">
                  <c:v>88.231105014069499</c:v>
                </c:pt>
                <c:pt idx="517">
                  <c:v>88.231105014069499</c:v>
                </c:pt>
                <c:pt idx="518">
                  <c:v>88.231105014069499</c:v>
                </c:pt>
                <c:pt idx="519">
                  <c:v>88.231105014069499</c:v>
                </c:pt>
                <c:pt idx="520">
                  <c:v>88.231105014069499</c:v>
                </c:pt>
                <c:pt idx="521">
                  <c:v>88.309717244162087</c:v>
                </c:pt>
                <c:pt idx="522">
                  <c:v>88.491160212802853</c:v>
                </c:pt>
                <c:pt idx="523">
                  <c:v>88.832841255251523</c:v>
                </c:pt>
                <c:pt idx="524">
                  <c:v>89.462751767715574</c:v>
                </c:pt>
                <c:pt idx="525">
                  <c:v>90.310794397108353</c:v>
                </c:pt>
                <c:pt idx="526">
                  <c:v>91.045983853783213</c:v>
                </c:pt>
                <c:pt idx="527">
                  <c:v>91.431671161493938</c:v>
                </c:pt>
                <c:pt idx="528">
                  <c:v>91.549033288231456</c:v>
                </c:pt>
                <c:pt idx="529">
                  <c:v>91.571838001295873</c:v>
                </c:pt>
                <c:pt idx="530">
                  <c:v>91.57557992003143</c:v>
                </c:pt>
                <c:pt idx="531">
                  <c:v>91.57557992003143</c:v>
                </c:pt>
                <c:pt idx="532">
                  <c:v>91.57557992003143</c:v>
                </c:pt>
                <c:pt idx="533">
                  <c:v>91.57557992003143</c:v>
                </c:pt>
                <c:pt idx="534">
                  <c:v>91.57557992003143</c:v>
                </c:pt>
                <c:pt idx="535">
                  <c:v>91.57557992003143</c:v>
                </c:pt>
                <c:pt idx="536">
                  <c:v>91.57557992003143</c:v>
                </c:pt>
                <c:pt idx="537">
                  <c:v>91.57557992003143</c:v>
                </c:pt>
                <c:pt idx="538">
                  <c:v>91.57557992003143</c:v>
                </c:pt>
                <c:pt idx="539">
                  <c:v>91.57557992003143</c:v>
                </c:pt>
                <c:pt idx="540">
                  <c:v>91.57557992003143</c:v>
                </c:pt>
                <c:pt idx="541">
                  <c:v>91.57557992003143</c:v>
                </c:pt>
                <c:pt idx="542">
                  <c:v>91.57557992003143</c:v>
                </c:pt>
                <c:pt idx="543">
                  <c:v>91.57557992003143</c:v>
                </c:pt>
                <c:pt idx="544">
                  <c:v>91.57557992003143</c:v>
                </c:pt>
                <c:pt idx="545">
                  <c:v>91.888183037113251</c:v>
                </c:pt>
                <c:pt idx="546">
                  <c:v>92.408396793746107</c:v>
                </c:pt>
                <c:pt idx="547">
                  <c:v>92.827440390576356</c:v>
                </c:pt>
                <c:pt idx="548">
                  <c:v>93.052510824424502</c:v>
                </c:pt>
                <c:pt idx="549">
                  <c:v>93.158331423741259</c:v>
                </c:pt>
                <c:pt idx="550">
                  <c:v>93.204919144424807</c:v>
                </c:pt>
                <c:pt idx="551">
                  <c:v>93.204919144424807</c:v>
                </c:pt>
                <c:pt idx="552">
                  <c:v>93.204919144424807</c:v>
                </c:pt>
                <c:pt idx="553">
                  <c:v>93.204919144424807</c:v>
                </c:pt>
                <c:pt idx="554">
                  <c:v>93.204919144424807</c:v>
                </c:pt>
                <c:pt idx="555">
                  <c:v>93.204919144424807</c:v>
                </c:pt>
                <c:pt idx="556">
                  <c:v>93.204919144424807</c:v>
                </c:pt>
                <c:pt idx="557">
                  <c:v>93.204919144424807</c:v>
                </c:pt>
                <c:pt idx="558">
                  <c:v>93.204919144424807</c:v>
                </c:pt>
                <c:pt idx="559">
                  <c:v>93.204919144424807</c:v>
                </c:pt>
                <c:pt idx="560">
                  <c:v>93.204919144424807</c:v>
                </c:pt>
                <c:pt idx="561">
                  <c:v>93.204919144424807</c:v>
                </c:pt>
                <c:pt idx="562">
                  <c:v>93.204919144424807</c:v>
                </c:pt>
                <c:pt idx="563">
                  <c:v>93.204919144424807</c:v>
                </c:pt>
                <c:pt idx="564">
                  <c:v>93.70540724341744</c:v>
                </c:pt>
                <c:pt idx="565">
                  <c:v>94.731431873468125</c:v>
                </c:pt>
                <c:pt idx="566">
                  <c:v>95.513513888650351</c:v>
                </c:pt>
                <c:pt idx="567">
                  <c:v>95.756593802785844</c:v>
                </c:pt>
                <c:pt idx="568">
                  <c:v>95.756593802785844</c:v>
                </c:pt>
                <c:pt idx="569">
                  <c:v>95.756593802785844</c:v>
                </c:pt>
                <c:pt idx="570">
                  <c:v>95.756593802785844</c:v>
                </c:pt>
                <c:pt idx="571">
                  <c:v>95.756593802785844</c:v>
                </c:pt>
                <c:pt idx="572">
                  <c:v>95.756593802785844</c:v>
                </c:pt>
                <c:pt idx="573">
                  <c:v>95.756593802785844</c:v>
                </c:pt>
                <c:pt idx="574">
                  <c:v>95.756593802785844</c:v>
                </c:pt>
                <c:pt idx="575">
                  <c:v>95.756593802785844</c:v>
                </c:pt>
                <c:pt idx="576">
                  <c:v>95.756593802785844</c:v>
                </c:pt>
                <c:pt idx="577">
                  <c:v>95.756593802785844</c:v>
                </c:pt>
                <c:pt idx="578">
                  <c:v>95.756593802785844</c:v>
                </c:pt>
                <c:pt idx="579">
                  <c:v>95.756593802785844</c:v>
                </c:pt>
                <c:pt idx="580">
                  <c:v>95.756593802785844</c:v>
                </c:pt>
                <c:pt idx="581">
                  <c:v>95.756593802785844</c:v>
                </c:pt>
                <c:pt idx="582">
                  <c:v>95.756593802785844</c:v>
                </c:pt>
                <c:pt idx="583">
                  <c:v>95.756593802785844</c:v>
                </c:pt>
                <c:pt idx="584">
                  <c:v>95.756593802785844</c:v>
                </c:pt>
                <c:pt idx="585">
                  <c:v>95.756593802785844</c:v>
                </c:pt>
                <c:pt idx="586">
                  <c:v>95.756593802785844</c:v>
                </c:pt>
                <c:pt idx="587">
                  <c:v>95.756593802785844</c:v>
                </c:pt>
                <c:pt idx="588">
                  <c:v>95.756593802785844</c:v>
                </c:pt>
                <c:pt idx="589">
                  <c:v>95.756593802785844</c:v>
                </c:pt>
                <c:pt idx="590">
                  <c:v>95.756593802785844</c:v>
                </c:pt>
                <c:pt idx="591">
                  <c:v>95.756593802785844</c:v>
                </c:pt>
                <c:pt idx="592">
                  <c:v>95.756593802785844</c:v>
                </c:pt>
                <c:pt idx="593">
                  <c:v>95.756593802785844</c:v>
                </c:pt>
                <c:pt idx="594">
                  <c:v>95.756593802785844</c:v>
                </c:pt>
                <c:pt idx="595">
                  <c:v>95.756593802785844</c:v>
                </c:pt>
                <c:pt idx="596">
                  <c:v>95.756593802785844</c:v>
                </c:pt>
                <c:pt idx="597">
                  <c:v>95.756593802785844</c:v>
                </c:pt>
                <c:pt idx="598">
                  <c:v>95.756593802785844</c:v>
                </c:pt>
                <c:pt idx="599">
                  <c:v>95.756593802785844</c:v>
                </c:pt>
                <c:pt idx="600">
                  <c:v>95.756593802785844</c:v>
                </c:pt>
                <c:pt idx="601">
                  <c:v>95.756593802785844</c:v>
                </c:pt>
                <c:pt idx="602">
                  <c:v>95.756593802785844</c:v>
                </c:pt>
                <c:pt idx="603">
                  <c:v>95.756593802785844</c:v>
                </c:pt>
                <c:pt idx="604">
                  <c:v>95.756593802785844</c:v>
                </c:pt>
                <c:pt idx="605">
                  <c:v>95.756593802785844</c:v>
                </c:pt>
                <c:pt idx="606">
                  <c:v>95.756593802785844</c:v>
                </c:pt>
                <c:pt idx="607">
                  <c:v>95.756593802785844</c:v>
                </c:pt>
                <c:pt idx="608">
                  <c:v>95.756593802785844</c:v>
                </c:pt>
                <c:pt idx="609">
                  <c:v>95.756593802785844</c:v>
                </c:pt>
                <c:pt idx="610">
                  <c:v>95.756593802785844</c:v>
                </c:pt>
                <c:pt idx="611">
                  <c:v>95.756593802785844</c:v>
                </c:pt>
                <c:pt idx="612">
                  <c:v>95.756593802785844</c:v>
                </c:pt>
                <c:pt idx="613">
                  <c:v>95.756593802785844</c:v>
                </c:pt>
                <c:pt idx="614">
                  <c:v>95.756593802785844</c:v>
                </c:pt>
                <c:pt idx="615">
                  <c:v>95.756593802785844</c:v>
                </c:pt>
                <c:pt idx="616">
                  <c:v>95.756593802785844</c:v>
                </c:pt>
                <c:pt idx="617">
                  <c:v>95.756593802785844</c:v>
                </c:pt>
                <c:pt idx="618">
                  <c:v>95.756593802785844</c:v>
                </c:pt>
                <c:pt idx="619">
                  <c:v>95.756593802785844</c:v>
                </c:pt>
                <c:pt idx="620">
                  <c:v>95.756593802785844</c:v>
                </c:pt>
                <c:pt idx="621">
                  <c:v>95.756593802785844</c:v>
                </c:pt>
                <c:pt idx="622">
                  <c:v>95.756593802785844</c:v>
                </c:pt>
                <c:pt idx="623">
                  <c:v>95.756593802785844</c:v>
                </c:pt>
                <c:pt idx="624">
                  <c:v>95.756593802785844</c:v>
                </c:pt>
                <c:pt idx="625">
                  <c:v>95.756593802785844</c:v>
                </c:pt>
                <c:pt idx="626">
                  <c:v>95.756593802785844</c:v>
                </c:pt>
                <c:pt idx="627">
                  <c:v>95.756593802785844</c:v>
                </c:pt>
                <c:pt idx="628">
                  <c:v>95.756593802785844</c:v>
                </c:pt>
                <c:pt idx="629">
                  <c:v>95.756593802785844</c:v>
                </c:pt>
                <c:pt idx="630">
                  <c:v>95.756593802785844</c:v>
                </c:pt>
                <c:pt idx="631">
                  <c:v>95.756593802785844</c:v>
                </c:pt>
                <c:pt idx="632">
                  <c:v>95.756593802785844</c:v>
                </c:pt>
                <c:pt idx="633">
                  <c:v>95.756593802785844</c:v>
                </c:pt>
                <c:pt idx="634">
                  <c:v>95.756593802785844</c:v>
                </c:pt>
                <c:pt idx="635">
                  <c:v>95.756593802785844</c:v>
                </c:pt>
                <c:pt idx="636">
                  <c:v>95.756593802785844</c:v>
                </c:pt>
                <c:pt idx="637">
                  <c:v>95.756593802785844</c:v>
                </c:pt>
                <c:pt idx="638">
                  <c:v>95.756593802785844</c:v>
                </c:pt>
                <c:pt idx="639">
                  <c:v>95.756593802785844</c:v>
                </c:pt>
                <c:pt idx="640">
                  <c:v>95.756593802785844</c:v>
                </c:pt>
                <c:pt idx="641">
                  <c:v>95.756593802785844</c:v>
                </c:pt>
                <c:pt idx="642">
                  <c:v>95.756593802785844</c:v>
                </c:pt>
                <c:pt idx="643">
                  <c:v>95.756593802785844</c:v>
                </c:pt>
                <c:pt idx="644">
                  <c:v>95.756593802785844</c:v>
                </c:pt>
                <c:pt idx="645">
                  <c:v>95.756593802785844</c:v>
                </c:pt>
                <c:pt idx="646">
                  <c:v>95.756593802785844</c:v>
                </c:pt>
                <c:pt idx="647">
                  <c:v>95.756593802785844</c:v>
                </c:pt>
                <c:pt idx="648">
                  <c:v>95.756593802785844</c:v>
                </c:pt>
                <c:pt idx="649">
                  <c:v>95.756593802785844</c:v>
                </c:pt>
                <c:pt idx="650">
                  <c:v>95.756593802785844</c:v>
                </c:pt>
                <c:pt idx="651">
                  <c:v>95.756593802785844</c:v>
                </c:pt>
                <c:pt idx="652">
                  <c:v>96.226733659334087</c:v>
                </c:pt>
                <c:pt idx="653">
                  <c:v>97.196639260440747</c:v>
                </c:pt>
                <c:pt idx="654">
                  <c:v>98.469800828687625</c:v>
                </c:pt>
                <c:pt idx="655">
                  <c:v>100.51049179823984</c:v>
                </c:pt>
                <c:pt idx="656">
                  <c:v>103.28451885155688</c:v>
                </c:pt>
                <c:pt idx="657">
                  <c:v>105.85442316185033</c:v>
                </c:pt>
                <c:pt idx="658">
                  <c:v>107.58056064311876</c:v>
                </c:pt>
                <c:pt idx="659">
                  <c:v>108.95989347770767</c:v>
                </c:pt>
                <c:pt idx="660">
                  <c:v>110.8783867307102</c:v>
                </c:pt>
                <c:pt idx="661">
                  <c:v>113.37071324981915</c:v>
                </c:pt>
                <c:pt idx="662">
                  <c:v>115.77018683699848</c:v>
                </c:pt>
                <c:pt idx="663">
                  <c:v>117.40956194712159</c:v>
                </c:pt>
                <c:pt idx="664">
                  <c:v>118.10948480969557</c:v>
                </c:pt>
                <c:pt idx="665">
                  <c:v>118.20367083941041</c:v>
                </c:pt>
                <c:pt idx="666">
                  <c:v>118.20367083941041</c:v>
                </c:pt>
                <c:pt idx="667">
                  <c:v>118.20367083941041</c:v>
                </c:pt>
                <c:pt idx="668">
                  <c:v>118.20367083941041</c:v>
                </c:pt>
                <c:pt idx="669">
                  <c:v>118.20367083941041</c:v>
                </c:pt>
                <c:pt idx="670">
                  <c:v>118.20367083941041</c:v>
                </c:pt>
                <c:pt idx="671">
                  <c:v>118.20367083941041</c:v>
                </c:pt>
                <c:pt idx="672">
                  <c:v>118.20367083941041</c:v>
                </c:pt>
                <c:pt idx="673">
                  <c:v>118.20367083941041</c:v>
                </c:pt>
                <c:pt idx="674">
                  <c:v>118.20367083941041</c:v>
                </c:pt>
                <c:pt idx="675">
                  <c:v>118.20367083941041</c:v>
                </c:pt>
                <c:pt idx="676">
                  <c:v>118.20367083941041</c:v>
                </c:pt>
                <c:pt idx="677">
                  <c:v>118.20367083941041</c:v>
                </c:pt>
                <c:pt idx="678">
                  <c:v>118.69424945616788</c:v>
                </c:pt>
                <c:pt idx="679">
                  <c:v>120.45304251243617</c:v>
                </c:pt>
                <c:pt idx="680">
                  <c:v>122.82797319987091</c:v>
                </c:pt>
                <c:pt idx="681">
                  <c:v>125.25035427655698</c:v>
                </c:pt>
                <c:pt idx="682">
                  <c:v>126.99567884102959</c:v>
                </c:pt>
                <c:pt idx="683">
                  <c:v>127.87442962112291</c:v>
                </c:pt>
                <c:pt idx="684">
                  <c:v>128.24307068091096</c:v>
                </c:pt>
                <c:pt idx="685">
                  <c:v>128.24307068091096</c:v>
                </c:pt>
                <c:pt idx="686">
                  <c:v>128.24307068091096</c:v>
                </c:pt>
                <c:pt idx="687">
                  <c:v>128.24307068091096</c:v>
                </c:pt>
                <c:pt idx="688">
                  <c:v>128.24307068091096</c:v>
                </c:pt>
                <c:pt idx="689">
                  <c:v>128.24307068091096</c:v>
                </c:pt>
                <c:pt idx="690">
                  <c:v>128.24307068091096</c:v>
                </c:pt>
                <c:pt idx="691">
                  <c:v>128.24307068091096</c:v>
                </c:pt>
                <c:pt idx="692">
                  <c:v>128.24307068091096</c:v>
                </c:pt>
                <c:pt idx="693">
                  <c:v>128.24307068091096</c:v>
                </c:pt>
                <c:pt idx="694">
                  <c:v>128.24307068091096</c:v>
                </c:pt>
                <c:pt idx="695">
                  <c:v>128.24307068091096</c:v>
                </c:pt>
                <c:pt idx="696">
                  <c:v>128.55135620762411</c:v>
                </c:pt>
                <c:pt idx="697">
                  <c:v>129.95349347365485</c:v>
                </c:pt>
                <c:pt idx="698">
                  <c:v>131.30176135365636</c:v>
                </c:pt>
                <c:pt idx="699">
                  <c:v>132.16647363398664</c:v>
                </c:pt>
                <c:pt idx="700">
                  <c:v>132.53998899064479</c:v>
                </c:pt>
                <c:pt idx="701">
                  <c:v>132.53998899064479</c:v>
                </c:pt>
                <c:pt idx="702">
                  <c:v>132.53998899064479</c:v>
                </c:pt>
                <c:pt idx="703">
                  <c:v>132.53998899064479</c:v>
                </c:pt>
                <c:pt idx="704">
                  <c:v>132.53998899064479</c:v>
                </c:pt>
                <c:pt idx="705">
                  <c:v>132.66177427412248</c:v>
                </c:pt>
                <c:pt idx="706">
                  <c:v>133.17929023443551</c:v>
                </c:pt>
                <c:pt idx="707">
                  <c:v>133.84453530743079</c:v>
                </c:pt>
                <c:pt idx="708">
                  <c:v>134.28977184379585</c:v>
                </c:pt>
                <c:pt idx="709">
                  <c:v>134.28977184379585</c:v>
                </c:pt>
                <c:pt idx="710">
                  <c:v>134.28977184379585</c:v>
                </c:pt>
                <c:pt idx="711">
                  <c:v>134.28977184379585</c:v>
                </c:pt>
                <c:pt idx="712">
                  <c:v>134.28977184379585</c:v>
                </c:pt>
                <c:pt idx="713">
                  <c:v>134.28977184379585</c:v>
                </c:pt>
                <c:pt idx="714">
                  <c:v>134.30156173497457</c:v>
                </c:pt>
                <c:pt idx="715">
                  <c:v>135.14347494956664</c:v>
                </c:pt>
                <c:pt idx="716">
                  <c:v>136.17586148643178</c:v>
                </c:pt>
                <c:pt idx="717">
                  <c:v>136.61874566211961</c:v>
                </c:pt>
                <c:pt idx="718">
                  <c:v>136.61874566211961</c:v>
                </c:pt>
                <c:pt idx="719">
                  <c:v>136.61874566211961</c:v>
                </c:pt>
                <c:pt idx="720">
                  <c:v>136.61874566211961</c:v>
                </c:pt>
                <c:pt idx="721">
                  <c:v>136.61874566211961</c:v>
                </c:pt>
                <c:pt idx="722">
                  <c:v>136.61874566211961</c:v>
                </c:pt>
                <c:pt idx="723">
                  <c:v>136.61874566211961</c:v>
                </c:pt>
                <c:pt idx="724">
                  <c:v>136.61874566211961</c:v>
                </c:pt>
                <c:pt idx="725">
                  <c:v>136.61874566211961</c:v>
                </c:pt>
                <c:pt idx="726">
                  <c:v>136.61874566211961</c:v>
                </c:pt>
                <c:pt idx="727">
                  <c:v>136.61874566211961</c:v>
                </c:pt>
                <c:pt idx="728">
                  <c:v>136.61874566211961</c:v>
                </c:pt>
                <c:pt idx="729">
                  <c:v>136.61874566211961</c:v>
                </c:pt>
                <c:pt idx="730">
                  <c:v>136.61874566211961</c:v>
                </c:pt>
                <c:pt idx="731">
                  <c:v>136.61874566211961</c:v>
                </c:pt>
                <c:pt idx="732">
                  <c:v>136.61874566211961</c:v>
                </c:pt>
                <c:pt idx="733">
                  <c:v>136.61874566211961</c:v>
                </c:pt>
                <c:pt idx="734">
                  <c:v>136.61874566211961</c:v>
                </c:pt>
                <c:pt idx="735">
                  <c:v>136.61874566211961</c:v>
                </c:pt>
                <c:pt idx="736">
                  <c:v>136.61874566211961</c:v>
                </c:pt>
                <c:pt idx="737">
                  <c:v>136.61874566211961</c:v>
                </c:pt>
                <c:pt idx="738">
                  <c:v>136.61874566211961</c:v>
                </c:pt>
                <c:pt idx="739">
                  <c:v>136.61874566211961</c:v>
                </c:pt>
                <c:pt idx="740">
                  <c:v>136.61874566211961</c:v>
                </c:pt>
                <c:pt idx="741">
                  <c:v>136.61874566211961</c:v>
                </c:pt>
                <c:pt idx="742">
                  <c:v>136.61874566211961</c:v>
                </c:pt>
                <c:pt idx="743">
                  <c:v>136.61874566211961</c:v>
                </c:pt>
                <c:pt idx="744">
                  <c:v>136.61874566211961</c:v>
                </c:pt>
                <c:pt idx="745">
                  <c:v>136.61874566211961</c:v>
                </c:pt>
                <c:pt idx="746">
                  <c:v>136.61874566211961</c:v>
                </c:pt>
                <c:pt idx="747">
                  <c:v>136.61874566211961</c:v>
                </c:pt>
                <c:pt idx="748">
                  <c:v>136.61874566211961</c:v>
                </c:pt>
                <c:pt idx="749">
                  <c:v>136.61874566211961</c:v>
                </c:pt>
                <c:pt idx="750">
                  <c:v>136.61874566211961</c:v>
                </c:pt>
                <c:pt idx="751">
                  <c:v>136.61874566211961</c:v>
                </c:pt>
                <c:pt idx="752">
                  <c:v>136.61874566211961</c:v>
                </c:pt>
                <c:pt idx="753">
                  <c:v>136.61874566211961</c:v>
                </c:pt>
                <c:pt idx="754">
                  <c:v>136.61874566211961</c:v>
                </c:pt>
                <c:pt idx="755">
                  <c:v>136.61874566211961</c:v>
                </c:pt>
                <c:pt idx="756">
                  <c:v>137.08132754569954</c:v>
                </c:pt>
                <c:pt idx="757">
                  <c:v>138.79405386517627</c:v>
                </c:pt>
                <c:pt idx="758">
                  <c:v>141.78638397532271</c:v>
                </c:pt>
                <c:pt idx="759">
                  <c:v>145.21281971125296</c:v>
                </c:pt>
                <c:pt idx="760">
                  <c:v>148.3610483288339</c:v>
                </c:pt>
                <c:pt idx="761">
                  <c:v>151.06897929390229</c:v>
                </c:pt>
                <c:pt idx="762">
                  <c:v>153.15430690750205</c:v>
                </c:pt>
                <c:pt idx="763">
                  <c:v>154.41054970856288</c:v>
                </c:pt>
                <c:pt idx="764">
                  <c:v>154.82873192808412</c:v>
                </c:pt>
                <c:pt idx="765">
                  <c:v>154.82873192808412</c:v>
                </c:pt>
                <c:pt idx="766">
                  <c:v>154.82873192808412</c:v>
                </c:pt>
                <c:pt idx="767">
                  <c:v>154.82873192808412</c:v>
                </c:pt>
                <c:pt idx="768">
                  <c:v>154.82873192808412</c:v>
                </c:pt>
                <c:pt idx="769">
                  <c:v>154.82873192808412</c:v>
                </c:pt>
                <c:pt idx="770">
                  <c:v>154.82873192808412</c:v>
                </c:pt>
                <c:pt idx="771">
                  <c:v>154.82873192808412</c:v>
                </c:pt>
                <c:pt idx="772">
                  <c:v>154.82873192808412</c:v>
                </c:pt>
                <c:pt idx="773">
                  <c:v>154.82873192808412</c:v>
                </c:pt>
                <c:pt idx="774">
                  <c:v>154.82873192808412</c:v>
                </c:pt>
                <c:pt idx="775">
                  <c:v>154.82873192808412</c:v>
                </c:pt>
                <c:pt idx="776">
                  <c:v>154.82873192808412</c:v>
                </c:pt>
                <c:pt idx="777">
                  <c:v>154.82873192808412</c:v>
                </c:pt>
                <c:pt idx="778">
                  <c:v>154.82873192808412</c:v>
                </c:pt>
                <c:pt idx="779">
                  <c:v>154.82873192808412</c:v>
                </c:pt>
                <c:pt idx="780">
                  <c:v>154.82873192808412</c:v>
                </c:pt>
                <c:pt idx="781">
                  <c:v>154.82873192808412</c:v>
                </c:pt>
                <c:pt idx="782">
                  <c:v>154.82873192808412</c:v>
                </c:pt>
                <c:pt idx="783">
                  <c:v>154.82873192808412</c:v>
                </c:pt>
                <c:pt idx="784">
                  <c:v>154.82873192808412</c:v>
                </c:pt>
                <c:pt idx="785">
                  <c:v>154.82873192808412</c:v>
                </c:pt>
                <c:pt idx="786">
                  <c:v>154.82873192808412</c:v>
                </c:pt>
                <c:pt idx="787">
                  <c:v>154.82873192808412</c:v>
                </c:pt>
                <c:pt idx="788">
                  <c:v>154.82873192808412</c:v>
                </c:pt>
                <c:pt idx="789">
                  <c:v>154.82873192808412</c:v>
                </c:pt>
                <c:pt idx="790">
                  <c:v>154.82873192808412</c:v>
                </c:pt>
                <c:pt idx="791">
                  <c:v>154.82873192808412</c:v>
                </c:pt>
                <c:pt idx="792">
                  <c:v>154.82873192808412</c:v>
                </c:pt>
                <c:pt idx="793">
                  <c:v>154.82873192808412</c:v>
                </c:pt>
                <c:pt idx="794">
                  <c:v>155.75733881755119</c:v>
                </c:pt>
                <c:pt idx="795">
                  <c:v>159.01373724536651</c:v>
                </c:pt>
                <c:pt idx="796">
                  <c:v>163.66422005031129</c:v>
                </c:pt>
                <c:pt idx="797">
                  <c:v>168.29222350457854</c:v>
                </c:pt>
                <c:pt idx="798">
                  <c:v>171.68522521988146</c:v>
                </c:pt>
                <c:pt idx="799">
                  <c:v>173.31630033719497</c:v>
                </c:pt>
                <c:pt idx="800">
                  <c:v>173.43598474343548</c:v>
                </c:pt>
                <c:pt idx="801">
                  <c:v>173.43598474343548</c:v>
                </c:pt>
                <c:pt idx="802">
                  <c:v>173.43598474343548</c:v>
                </c:pt>
                <c:pt idx="803">
                  <c:v>173.43598474343548</c:v>
                </c:pt>
                <c:pt idx="804">
                  <c:v>173.43598474343548</c:v>
                </c:pt>
                <c:pt idx="805">
                  <c:v>173.43598474343548</c:v>
                </c:pt>
                <c:pt idx="806">
                  <c:v>173.43598474343548</c:v>
                </c:pt>
                <c:pt idx="807">
                  <c:v>173.43598474343548</c:v>
                </c:pt>
                <c:pt idx="808">
                  <c:v>173.43598474343548</c:v>
                </c:pt>
                <c:pt idx="809">
                  <c:v>173.43598474343548</c:v>
                </c:pt>
                <c:pt idx="810">
                  <c:v>174.03420478354198</c:v>
                </c:pt>
                <c:pt idx="811">
                  <c:v>175.54138783698463</c:v>
                </c:pt>
                <c:pt idx="812">
                  <c:v>178.00870650306302</c:v>
                </c:pt>
                <c:pt idx="813">
                  <c:v>180.87120601837194</c:v>
                </c:pt>
                <c:pt idx="814">
                  <c:v>183.70215705549558</c:v>
                </c:pt>
                <c:pt idx="815">
                  <c:v>186.44335185280562</c:v>
                </c:pt>
                <c:pt idx="816">
                  <c:v>188.94782802353396</c:v>
                </c:pt>
                <c:pt idx="817">
                  <c:v>190.96260703350117</c:v>
                </c:pt>
                <c:pt idx="818">
                  <c:v>192.17841949077436</c:v>
                </c:pt>
                <c:pt idx="819">
                  <c:v>192.3913945153906</c:v>
                </c:pt>
                <c:pt idx="820">
                  <c:v>192.3913945153906</c:v>
                </c:pt>
                <c:pt idx="821">
                  <c:v>192.3913945153906</c:v>
                </c:pt>
                <c:pt idx="822">
                  <c:v>192.3913945153906</c:v>
                </c:pt>
                <c:pt idx="823">
                  <c:v>192.3913945153906</c:v>
                </c:pt>
                <c:pt idx="824">
                  <c:v>192.3913945153906</c:v>
                </c:pt>
                <c:pt idx="825">
                  <c:v>192.3913945153906</c:v>
                </c:pt>
                <c:pt idx="826">
                  <c:v>192.3913945153906</c:v>
                </c:pt>
                <c:pt idx="827">
                  <c:v>192.3913945153906</c:v>
                </c:pt>
                <c:pt idx="828">
                  <c:v>192.3913945153906</c:v>
                </c:pt>
                <c:pt idx="829">
                  <c:v>192.3913945153906</c:v>
                </c:pt>
                <c:pt idx="830">
                  <c:v>192.3913945153906</c:v>
                </c:pt>
                <c:pt idx="831">
                  <c:v>192.3913945153906</c:v>
                </c:pt>
                <c:pt idx="832">
                  <c:v>192.3913945153906</c:v>
                </c:pt>
                <c:pt idx="833">
                  <c:v>192.3913945153906</c:v>
                </c:pt>
                <c:pt idx="834">
                  <c:v>192.3913945153906</c:v>
                </c:pt>
                <c:pt idx="835">
                  <c:v>192.3913945153906</c:v>
                </c:pt>
                <c:pt idx="836">
                  <c:v>192.3913945153906</c:v>
                </c:pt>
                <c:pt idx="837">
                  <c:v>192.3913945153906</c:v>
                </c:pt>
                <c:pt idx="838">
                  <c:v>192.3913945153906</c:v>
                </c:pt>
                <c:pt idx="839">
                  <c:v>192.3913945153906</c:v>
                </c:pt>
                <c:pt idx="840">
                  <c:v>192.3913945153906</c:v>
                </c:pt>
                <c:pt idx="841">
                  <c:v>192.3913945153906</c:v>
                </c:pt>
                <c:pt idx="842">
                  <c:v>192.3913945153906</c:v>
                </c:pt>
                <c:pt idx="843">
                  <c:v>192.3913945153906</c:v>
                </c:pt>
                <c:pt idx="844">
                  <c:v>192.3913945153906</c:v>
                </c:pt>
                <c:pt idx="845">
                  <c:v>192.3913945153906</c:v>
                </c:pt>
                <c:pt idx="846">
                  <c:v>192.3913945153906</c:v>
                </c:pt>
                <c:pt idx="847">
                  <c:v>192.3913945153906</c:v>
                </c:pt>
                <c:pt idx="848">
                  <c:v>192.3913945153906</c:v>
                </c:pt>
                <c:pt idx="849">
                  <c:v>192.3913945153906</c:v>
                </c:pt>
                <c:pt idx="850">
                  <c:v>192.3913945153906</c:v>
                </c:pt>
                <c:pt idx="851">
                  <c:v>192.3913945153906</c:v>
                </c:pt>
                <c:pt idx="852">
                  <c:v>192.3913945153906</c:v>
                </c:pt>
                <c:pt idx="853">
                  <c:v>192.3913945153906</c:v>
                </c:pt>
                <c:pt idx="854">
                  <c:v>192.3913945153906</c:v>
                </c:pt>
                <c:pt idx="855">
                  <c:v>192.3913945153906</c:v>
                </c:pt>
                <c:pt idx="856">
                  <c:v>192.3913945153906</c:v>
                </c:pt>
                <c:pt idx="857">
                  <c:v>192.3913945153906</c:v>
                </c:pt>
                <c:pt idx="858">
                  <c:v>192.3913945153906</c:v>
                </c:pt>
                <c:pt idx="859">
                  <c:v>192.3913945153906</c:v>
                </c:pt>
                <c:pt idx="860">
                  <c:v>192.3913945153906</c:v>
                </c:pt>
                <c:pt idx="861">
                  <c:v>192.3913945153906</c:v>
                </c:pt>
                <c:pt idx="862">
                  <c:v>192.3913945153906</c:v>
                </c:pt>
                <c:pt idx="863">
                  <c:v>192.3913945153906</c:v>
                </c:pt>
                <c:pt idx="864">
                  <c:v>192.3913945153906</c:v>
                </c:pt>
                <c:pt idx="865">
                  <c:v>192.3913945153906</c:v>
                </c:pt>
                <c:pt idx="866">
                  <c:v>192.3913945153906</c:v>
                </c:pt>
                <c:pt idx="867">
                  <c:v>192.3913945153906</c:v>
                </c:pt>
                <c:pt idx="868">
                  <c:v>192.3913945153906</c:v>
                </c:pt>
                <c:pt idx="869">
                  <c:v>192.3913945153906</c:v>
                </c:pt>
                <c:pt idx="870">
                  <c:v>192.3913945153906</c:v>
                </c:pt>
                <c:pt idx="871">
                  <c:v>192.3913945153906</c:v>
                </c:pt>
                <c:pt idx="872">
                  <c:v>192.3913945153906</c:v>
                </c:pt>
                <c:pt idx="873">
                  <c:v>192.3913945153906</c:v>
                </c:pt>
                <c:pt idx="874">
                  <c:v>192.3913945153906</c:v>
                </c:pt>
                <c:pt idx="875">
                  <c:v>192.3913945153906</c:v>
                </c:pt>
                <c:pt idx="876">
                  <c:v>192.3913945153906</c:v>
                </c:pt>
                <c:pt idx="877">
                  <c:v>192.3913945153906</c:v>
                </c:pt>
                <c:pt idx="878">
                  <c:v>192.3913945153906</c:v>
                </c:pt>
                <c:pt idx="879">
                  <c:v>192.3913945153906</c:v>
                </c:pt>
                <c:pt idx="880">
                  <c:v>192.3913945153906</c:v>
                </c:pt>
                <c:pt idx="881">
                  <c:v>192.3913945153906</c:v>
                </c:pt>
                <c:pt idx="882">
                  <c:v>192.3913945153906</c:v>
                </c:pt>
                <c:pt idx="883">
                  <c:v>192.3913945153906</c:v>
                </c:pt>
                <c:pt idx="884">
                  <c:v>192.3913945153906</c:v>
                </c:pt>
                <c:pt idx="885">
                  <c:v>192.3913945153906</c:v>
                </c:pt>
                <c:pt idx="886">
                  <c:v>192.3913945153906</c:v>
                </c:pt>
                <c:pt idx="887">
                  <c:v>192.3913945153906</c:v>
                </c:pt>
                <c:pt idx="888">
                  <c:v>192.3913945153906</c:v>
                </c:pt>
                <c:pt idx="889">
                  <c:v>192.3913945153906</c:v>
                </c:pt>
                <c:pt idx="890">
                  <c:v>192.3913945153906</c:v>
                </c:pt>
                <c:pt idx="891">
                  <c:v>192.3913945153906</c:v>
                </c:pt>
                <c:pt idx="892">
                  <c:v>192.3913945153906</c:v>
                </c:pt>
                <c:pt idx="893">
                  <c:v>192.3913945153906</c:v>
                </c:pt>
                <c:pt idx="894">
                  <c:v>192.3913945153906</c:v>
                </c:pt>
                <c:pt idx="895">
                  <c:v>192.3913945153906</c:v>
                </c:pt>
                <c:pt idx="896">
                  <c:v>192.3913945153906</c:v>
                </c:pt>
                <c:pt idx="897">
                  <c:v>192.3913945153906</c:v>
                </c:pt>
                <c:pt idx="898">
                  <c:v>192.3913945153906</c:v>
                </c:pt>
                <c:pt idx="899">
                  <c:v>192.3913945153906</c:v>
                </c:pt>
                <c:pt idx="900">
                  <c:v>192.3913945153906</c:v>
                </c:pt>
                <c:pt idx="901">
                  <c:v>192.3913945153906</c:v>
                </c:pt>
                <c:pt idx="902">
                  <c:v>193.29857424129827</c:v>
                </c:pt>
                <c:pt idx="903">
                  <c:v>197.04939330290969</c:v>
                </c:pt>
                <c:pt idx="904">
                  <c:v>201.67739675717695</c:v>
                </c:pt>
                <c:pt idx="905">
                  <c:v>205.07039847247987</c:v>
                </c:pt>
                <c:pt idx="906">
                  <c:v>206.70147358979338</c:v>
                </c:pt>
                <c:pt idx="907">
                  <c:v>206.82115799603389</c:v>
                </c:pt>
                <c:pt idx="908">
                  <c:v>206.82115799603389</c:v>
                </c:pt>
                <c:pt idx="909">
                  <c:v>206.82115799603389</c:v>
                </c:pt>
                <c:pt idx="910">
                  <c:v>206.82115799603389</c:v>
                </c:pt>
                <c:pt idx="911">
                  <c:v>206.82115799603389</c:v>
                </c:pt>
                <c:pt idx="912">
                  <c:v>206.82115799603389</c:v>
                </c:pt>
                <c:pt idx="913">
                  <c:v>206.82115799603389</c:v>
                </c:pt>
                <c:pt idx="914">
                  <c:v>206.82115799603389</c:v>
                </c:pt>
                <c:pt idx="915">
                  <c:v>206.82115799603389</c:v>
                </c:pt>
                <c:pt idx="916">
                  <c:v>206.82115799603389</c:v>
                </c:pt>
                <c:pt idx="917">
                  <c:v>206.82115799603389</c:v>
                </c:pt>
                <c:pt idx="918">
                  <c:v>206.82115799603389</c:v>
                </c:pt>
                <c:pt idx="919">
                  <c:v>206.82115799603389</c:v>
                </c:pt>
                <c:pt idx="920">
                  <c:v>206.82115799603389</c:v>
                </c:pt>
                <c:pt idx="921">
                  <c:v>206.82115799603389</c:v>
                </c:pt>
                <c:pt idx="922">
                  <c:v>206.82115799603389</c:v>
                </c:pt>
                <c:pt idx="923">
                  <c:v>206.82115799603389</c:v>
                </c:pt>
                <c:pt idx="924">
                  <c:v>206.82115799603389</c:v>
                </c:pt>
                <c:pt idx="925">
                  <c:v>206.82115799603389</c:v>
                </c:pt>
                <c:pt idx="926">
                  <c:v>206.82115799603389</c:v>
                </c:pt>
                <c:pt idx="927">
                  <c:v>206.82115799603389</c:v>
                </c:pt>
                <c:pt idx="928">
                  <c:v>206.82115799603389</c:v>
                </c:pt>
                <c:pt idx="929">
                  <c:v>206.82115799603389</c:v>
                </c:pt>
                <c:pt idx="930">
                  <c:v>206.82115799603389</c:v>
                </c:pt>
                <c:pt idx="931">
                  <c:v>206.82115799603389</c:v>
                </c:pt>
                <c:pt idx="932">
                  <c:v>206.82115799603389</c:v>
                </c:pt>
                <c:pt idx="933">
                  <c:v>206.82115799603389</c:v>
                </c:pt>
                <c:pt idx="934">
                  <c:v>206.82115799603389</c:v>
                </c:pt>
                <c:pt idx="935">
                  <c:v>206.82115799603389</c:v>
                </c:pt>
                <c:pt idx="936">
                  <c:v>206.82115799603389</c:v>
                </c:pt>
                <c:pt idx="937">
                  <c:v>206.82115799603389</c:v>
                </c:pt>
                <c:pt idx="938">
                  <c:v>206.82115799603389</c:v>
                </c:pt>
                <c:pt idx="939">
                  <c:v>206.82115799603389</c:v>
                </c:pt>
                <c:pt idx="940">
                  <c:v>206.82115799603389</c:v>
                </c:pt>
                <c:pt idx="941">
                  <c:v>206.82115799603389</c:v>
                </c:pt>
                <c:pt idx="942">
                  <c:v>206.82115799603389</c:v>
                </c:pt>
                <c:pt idx="943">
                  <c:v>206.82115799603389</c:v>
                </c:pt>
                <c:pt idx="944">
                  <c:v>206.82115799603389</c:v>
                </c:pt>
                <c:pt idx="945">
                  <c:v>206.82115799603389</c:v>
                </c:pt>
                <c:pt idx="946">
                  <c:v>206.82115799603389</c:v>
                </c:pt>
                <c:pt idx="947">
                  <c:v>206.82115799603389</c:v>
                </c:pt>
                <c:pt idx="948">
                  <c:v>206.82115799603389</c:v>
                </c:pt>
                <c:pt idx="949">
                  <c:v>206.82115799603389</c:v>
                </c:pt>
                <c:pt idx="950">
                  <c:v>206.82115799603389</c:v>
                </c:pt>
                <c:pt idx="951">
                  <c:v>206.82115799603389</c:v>
                </c:pt>
                <c:pt idx="952">
                  <c:v>208.41987315064858</c:v>
                </c:pt>
                <c:pt idx="953">
                  <c:v>211.79659446447948</c:v>
                </c:pt>
                <c:pt idx="954">
                  <c:v>215.99546818382237</c:v>
                </c:pt>
                <c:pt idx="955">
                  <c:v>220.0369757830733</c:v>
                </c:pt>
                <c:pt idx="956">
                  <c:v>223.61069538252434</c:v>
                </c:pt>
                <c:pt idx="957">
                  <c:v>226.18616224735439</c:v>
                </c:pt>
                <c:pt idx="958">
                  <c:v>227.03813192386841</c:v>
                </c:pt>
                <c:pt idx="959">
                  <c:v>227.03813192386841</c:v>
                </c:pt>
                <c:pt idx="960">
                  <c:v>227.03813192386841</c:v>
                </c:pt>
                <c:pt idx="961">
                  <c:v>227.03813192386841</c:v>
                </c:pt>
                <c:pt idx="962">
                  <c:v>227.03813192386841</c:v>
                </c:pt>
                <c:pt idx="963">
                  <c:v>227.03813192386841</c:v>
                </c:pt>
                <c:pt idx="964">
                  <c:v>227.03813192386841</c:v>
                </c:pt>
                <c:pt idx="965">
                  <c:v>227.03813192386841</c:v>
                </c:pt>
                <c:pt idx="966">
                  <c:v>227.03813192386841</c:v>
                </c:pt>
                <c:pt idx="967">
                  <c:v>227.03813192386841</c:v>
                </c:pt>
                <c:pt idx="968">
                  <c:v>227.03813192386841</c:v>
                </c:pt>
                <c:pt idx="969">
                  <c:v>227.03813192386841</c:v>
                </c:pt>
                <c:pt idx="970">
                  <c:v>227.03813192386841</c:v>
                </c:pt>
                <c:pt idx="971">
                  <c:v>227.86570937107703</c:v>
                </c:pt>
                <c:pt idx="972">
                  <c:v>230.3600187999273</c:v>
                </c:pt>
                <c:pt idx="973">
                  <c:v>234.10476260652615</c:v>
                </c:pt>
                <c:pt idx="974">
                  <c:v>237.92910070831681</c:v>
                </c:pt>
                <c:pt idx="975">
                  <c:v>241.27290992936398</c:v>
                </c:pt>
                <c:pt idx="976">
                  <c:v>244.1263779825081</c:v>
                </c:pt>
                <c:pt idx="977">
                  <c:v>246.23732268455709</c:v>
                </c:pt>
                <c:pt idx="978">
                  <c:v>247.47445791196151</c:v>
                </c:pt>
                <c:pt idx="979">
                  <c:v>248.20246101692967</c:v>
                </c:pt>
                <c:pt idx="980">
                  <c:v>248.68553601118953</c:v>
                </c:pt>
                <c:pt idx="981">
                  <c:v>248.97971702096692</c:v>
                </c:pt>
                <c:pt idx="982">
                  <c:v>249.16806946972821</c:v>
                </c:pt>
                <c:pt idx="983">
                  <c:v>249.33244431567405</c:v>
                </c:pt>
                <c:pt idx="984">
                  <c:v>249.47285180387252</c:v>
                </c:pt>
                <c:pt idx="985">
                  <c:v>249.54104122383609</c:v>
                </c:pt>
                <c:pt idx="986">
                  <c:v>249.55280762133978</c:v>
                </c:pt>
                <c:pt idx="987">
                  <c:v>249.55280762133978</c:v>
                </c:pt>
                <c:pt idx="988">
                  <c:v>249.55280762133978</c:v>
                </c:pt>
                <c:pt idx="989">
                  <c:v>249.55280762133978</c:v>
                </c:pt>
                <c:pt idx="990">
                  <c:v>249.55280762133978</c:v>
                </c:pt>
                <c:pt idx="991">
                  <c:v>249.55280762133978</c:v>
                </c:pt>
                <c:pt idx="992">
                  <c:v>249.55280762133978</c:v>
                </c:pt>
                <c:pt idx="993">
                  <c:v>249.55280762133978</c:v>
                </c:pt>
                <c:pt idx="994">
                  <c:v>249.55280762133978</c:v>
                </c:pt>
                <c:pt idx="995">
                  <c:v>249.55280762133978</c:v>
                </c:pt>
                <c:pt idx="996">
                  <c:v>249.55280762133978</c:v>
                </c:pt>
                <c:pt idx="997">
                  <c:v>249.55280762133978</c:v>
                </c:pt>
                <c:pt idx="998">
                  <c:v>249.55280762133978</c:v>
                </c:pt>
                <c:pt idx="999">
                  <c:v>249.55280762133978</c:v>
                </c:pt>
                <c:pt idx="1000">
                  <c:v>249.55280762133978</c:v>
                </c:pt>
                <c:pt idx="1001">
                  <c:v>249.55280762133978</c:v>
                </c:pt>
                <c:pt idx="1002">
                  <c:v>249.55280762133978</c:v>
                </c:pt>
                <c:pt idx="1003">
                  <c:v>249.55280762133978</c:v>
                </c:pt>
                <c:pt idx="1004">
                  <c:v>249.55280762133978</c:v>
                </c:pt>
                <c:pt idx="1005">
                  <c:v>249.55280762133978</c:v>
                </c:pt>
                <c:pt idx="1006">
                  <c:v>249.55280762133978</c:v>
                </c:pt>
                <c:pt idx="1007">
                  <c:v>249.55280762133978</c:v>
                </c:pt>
                <c:pt idx="1008">
                  <c:v>249.55280762133978</c:v>
                </c:pt>
                <c:pt idx="1009">
                  <c:v>249.55280762133978</c:v>
                </c:pt>
                <c:pt idx="1010">
                  <c:v>249.55280762133978</c:v>
                </c:pt>
                <c:pt idx="1011">
                  <c:v>249.55280762133978</c:v>
                </c:pt>
                <c:pt idx="1012">
                  <c:v>249.55280762133978</c:v>
                </c:pt>
                <c:pt idx="1013">
                  <c:v>249.55280762133978</c:v>
                </c:pt>
                <c:pt idx="1014">
                  <c:v>249.55280762133978</c:v>
                </c:pt>
                <c:pt idx="1015">
                  <c:v>249.55280762133978</c:v>
                </c:pt>
                <c:pt idx="1016">
                  <c:v>249.55280762133978</c:v>
                </c:pt>
                <c:pt idx="1017">
                  <c:v>249.55280762133978</c:v>
                </c:pt>
                <c:pt idx="1018">
                  <c:v>249.55280762133978</c:v>
                </c:pt>
                <c:pt idx="1019">
                  <c:v>249.55280762133978</c:v>
                </c:pt>
                <c:pt idx="1020">
                  <c:v>249.55280762133978</c:v>
                </c:pt>
                <c:pt idx="1021">
                  <c:v>249.55280762133978</c:v>
                </c:pt>
                <c:pt idx="1022">
                  <c:v>249.55280762133978</c:v>
                </c:pt>
                <c:pt idx="1023">
                  <c:v>249.55280762133978</c:v>
                </c:pt>
                <c:pt idx="1024">
                  <c:v>249.55280762133978</c:v>
                </c:pt>
                <c:pt idx="1025">
                  <c:v>249.55280762133978</c:v>
                </c:pt>
                <c:pt idx="1026">
                  <c:v>249.55280762133978</c:v>
                </c:pt>
                <c:pt idx="1027">
                  <c:v>249.55280762133978</c:v>
                </c:pt>
                <c:pt idx="1028">
                  <c:v>249.55280762133978</c:v>
                </c:pt>
                <c:pt idx="1029">
                  <c:v>249.55280762133978</c:v>
                </c:pt>
                <c:pt idx="1030">
                  <c:v>249.55280762133978</c:v>
                </c:pt>
                <c:pt idx="1031">
                  <c:v>249.55280762133978</c:v>
                </c:pt>
                <c:pt idx="1032">
                  <c:v>249.55280762133978</c:v>
                </c:pt>
                <c:pt idx="1033">
                  <c:v>249.55280762133978</c:v>
                </c:pt>
                <c:pt idx="1034">
                  <c:v>249.55280762133978</c:v>
                </c:pt>
                <c:pt idx="1035">
                  <c:v>249.55280762133978</c:v>
                </c:pt>
                <c:pt idx="1036">
                  <c:v>249.55280762133978</c:v>
                </c:pt>
                <c:pt idx="1037">
                  <c:v>249.55280762133978</c:v>
                </c:pt>
                <c:pt idx="1038">
                  <c:v>249.55280762133978</c:v>
                </c:pt>
                <c:pt idx="1039">
                  <c:v>249.55280762133978</c:v>
                </c:pt>
                <c:pt idx="1040">
                  <c:v>249.55280762133978</c:v>
                </c:pt>
                <c:pt idx="1041">
                  <c:v>249.55280762133978</c:v>
                </c:pt>
                <c:pt idx="1042">
                  <c:v>249.55280762133978</c:v>
                </c:pt>
                <c:pt idx="1043">
                  <c:v>249.55280762133978</c:v>
                </c:pt>
                <c:pt idx="1044">
                  <c:v>249.55280762133978</c:v>
                </c:pt>
                <c:pt idx="1045">
                  <c:v>249.55280762133978</c:v>
                </c:pt>
                <c:pt idx="1046">
                  <c:v>249.55280762133978</c:v>
                </c:pt>
                <c:pt idx="1047">
                  <c:v>249.55280762133978</c:v>
                </c:pt>
                <c:pt idx="1048">
                  <c:v>249.55280762133978</c:v>
                </c:pt>
                <c:pt idx="1049">
                  <c:v>249.55280762133978</c:v>
                </c:pt>
                <c:pt idx="1050">
                  <c:v>249.55280762133978</c:v>
                </c:pt>
                <c:pt idx="1051">
                  <c:v>249.9011440168926</c:v>
                </c:pt>
                <c:pt idx="1052">
                  <c:v>250.79623348415194</c:v>
                </c:pt>
                <c:pt idx="1053">
                  <c:v>252.10864463946032</c:v>
                </c:pt>
                <c:pt idx="1054">
                  <c:v>253.91687820994289</c:v>
                </c:pt>
                <c:pt idx="1055">
                  <c:v>256.32505735210731</c:v>
                </c:pt>
                <c:pt idx="1056">
                  <c:v>259.30552358790482</c:v>
                </c:pt>
                <c:pt idx="1057">
                  <c:v>262.50560854705037</c:v>
                </c:pt>
                <c:pt idx="1058">
                  <c:v>265.28015854946352</c:v>
                </c:pt>
                <c:pt idx="1059">
                  <c:v>267.34675267858654</c:v>
                </c:pt>
                <c:pt idx="1060">
                  <c:v>268.81494330159461</c:v>
                </c:pt>
                <c:pt idx="1061">
                  <c:v>269.66390345994296</c:v>
                </c:pt>
                <c:pt idx="1062">
                  <c:v>269.91095479692967</c:v>
                </c:pt>
                <c:pt idx="1063">
                  <c:v>269.91095479692967</c:v>
                </c:pt>
                <c:pt idx="1064">
                  <c:v>269.91095479692967</c:v>
                </c:pt>
                <c:pt idx="1065">
                  <c:v>269.91095479692967</c:v>
                </c:pt>
                <c:pt idx="1066">
                  <c:v>269.91095479692967</c:v>
                </c:pt>
                <c:pt idx="1067">
                  <c:v>269.91095479692967</c:v>
                </c:pt>
                <c:pt idx="1068">
                  <c:v>269.91095479692967</c:v>
                </c:pt>
                <c:pt idx="1069">
                  <c:v>269.91095479692967</c:v>
                </c:pt>
                <c:pt idx="1070">
                  <c:v>269.91095479692967</c:v>
                </c:pt>
                <c:pt idx="1071">
                  <c:v>269.91095479692967</c:v>
                </c:pt>
                <c:pt idx="1072">
                  <c:v>269.91095479692967</c:v>
                </c:pt>
                <c:pt idx="1073">
                  <c:v>269.91095479692967</c:v>
                </c:pt>
                <c:pt idx="1074">
                  <c:v>269.91095479692967</c:v>
                </c:pt>
                <c:pt idx="1075">
                  <c:v>269.91095479692967</c:v>
                </c:pt>
                <c:pt idx="1076">
                  <c:v>269.91095479692967</c:v>
                </c:pt>
                <c:pt idx="1077">
                  <c:v>269.91095479692967</c:v>
                </c:pt>
                <c:pt idx="1078">
                  <c:v>269.91095479692967</c:v>
                </c:pt>
                <c:pt idx="1079">
                  <c:v>269.91095479692967</c:v>
                </c:pt>
                <c:pt idx="1080">
                  <c:v>269.91095479692967</c:v>
                </c:pt>
                <c:pt idx="1081">
                  <c:v>269.91095479692967</c:v>
                </c:pt>
                <c:pt idx="1082">
                  <c:v>269.91095479692967</c:v>
                </c:pt>
                <c:pt idx="1083">
                  <c:v>269.91095479692967</c:v>
                </c:pt>
                <c:pt idx="1084">
                  <c:v>269.91095479692967</c:v>
                </c:pt>
                <c:pt idx="1085">
                  <c:v>269.93532888589243</c:v>
                </c:pt>
                <c:pt idx="1086">
                  <c:v>269.93532888589243</c:v>
                </c:pt>
                <c:pt idx="1087">
                  <c:v>269.93532888589243</c:v>
                </c:pt>
                <c:pt idx="1088">
                  <c:v>269.93532888589243</c:v>
                </c:pt>
                <c:pt idx="1089">
                  <c:v>269.93532888589243</c:v>
                </c:pt>
                <c:pt idx="1090">
                  <c:v>269.93532888589243</c:v>
                </c:pt>
                <c:pt idx="1091">
                  <c:v>269.93532888589243</c:v>
                </c:pt>
                <c:pt idx="1092">
                  <c:v>269.93532888589243</c:v>
                </c:pt>
                <c:pt idx="1093">
                  <c:v>269.93532888589243</c:v>
                </c:pt>
                <c:pt idx="1094">
                  <c:v>269.93532888589243</c:v>
                </c:pt>
                <c:pt idx="1095">
                  <c:v>269.93532888589243</c:v>
                </c:pt>
                <c:pt idx="1096">
                  <c:v>269.93532888589243</c:v>
                </c:pt>
                <c:pt idx="1097">
                  <c:v>269.93532888589243</c:v>
                </c:pt>
                <c:pt idx="1098">
                  <c:v>269.93532888589243</c:v>
                </c:pt>
                <c:pt idx="1099">
                  <c:v>269.93532888589243</c:v>
                </c:pt>
                <c:pt idx="1100">
                  <c:v>270.30615505384577</c:v>
                </c:pt>
                <c:pt idx="1101">
                  <c:v>270.30615505384577</c:v>
                </c:pt>
                <c:pt idx="1102">
                  <c:v>270.30615505384577</c:v>
                </c:pt>
                <c:pt idx="1103">
                  <c:v>270.30615505384577</c:v>
                </c:pt>
                <c:pt idx="1104">
                  <c:v>270.30615505384577</c:v>
                </c:pt>
                <c:pt idx="1105">
                  <c:v>270.30615505384577</c:v>
                </c:pt>
                <c:pt idx="1106">
                  <c:v>270.30615505384577</c:v>
                </c:pt>
                <c:pt idx="1107">
                  <c:v>270.30615505384577</c:v>
                </c:pt>
                <c:pt idx="1108">
                  <c:v>270.30615505384577</c:v>
                </c:pt>
                <c:pt idx="1109">
                  <c:v>270.30615505384577</c:v>
                </c:pt>
                <c:pt idx="1110">
                  <c:v>270.30615505384577</c:v>
                </c:pt>
                <c:pt idx="1111">
                  <c:v>270.30615505384577</c:v>
                </c:pt>
                <c:pt idx="1112">
                  <c:v>270.30615505384577</c:v>
                </c:pt>
                <c:pt idx="1113">
                  <c:v>270.30615505384577</c:v>
                </c:pt>
                <c:pt idx="1114">
                  <c:v>270.30615505384577</c:v>
                </c:pt>
                <c:pt idx="1115">
                  <c:v>270.30615505384577</c:v>
                </c:pt>
                <c:pt idx="1116">
                  <c:v>270.30615505384577</c:v>
                </c:pt>
                <c:pt idx="1117">
                  <c:v>270.30615505384577</c:v>
                </c:pt>
                <c:pt idx="1118">
                  <c:v>270.30615505384577</c:v>
                </c:pt>
                <c:pt idx="1119">
                  <c:v>270.30615505384577</c:v>
                </c:pt>
                <c:pt idx="1120">
                  <c:v>270.30615505384577</c:v>
                </c:pt>
                <c:pt idx="1121">
                  <c:v>270.30615505384577</c:v>
                </c:pt>
                <c:pt idx="1122">
                  <c:v>270.30615505384577</c:v>
                </c:pt>
                <c:pt idx="1123">
                  <c:v>270.30615505384577</c:v>
                </c:pt>
                <c:pt idx="1124">
                  <c:v>270.77352451746833</c:v>
                </c:pt>
                <c:pt idx="1125">
                  <c:v>273.0415152587895</c:v>
                </c:pt>
                <c:pt idx="1126">
                  <c:v>277.02459562792984</c:v>
                </c:pt>
                <c:pt idx="1127">
                  <c:v>281.7992401778601</c:v>
                </c:pt>
                <c:pt idx="1128">
                  <c:v>286.39061825542052</c:v>
                </c:pt>
                <c:pt idx="1129">
                  <c:v>290.19376727637007</c:v>
                </c:pt>
                <c:pt idx="1130">
                  <c:v>292.95207648334195</c:v>
                </c:pt>
                <c:pt idx="1131">
                  <c:v>294.95880598755707</c:v>
                </c:pt>
                <c:pt idx="1132">
                  <c:v>296.63921386338933</c:v>
                </c:pt>
                <c:pt idx="1133">
                  <c:v>298.2338476191004</c:v>
                </c:pt>
                <c:pt idx="1134">
                  <c:v>299.78486660369231</c:v>
                </c:pt>
                <c:pt idx="1135">
                  <c:v>301.12262749554441</c:v>
                </c:pt>
                <c:pt idx="1136">
                  <c:v>302.02380658361619</c:v>
                </c:pt>
                <c:pt idx="1137">
                  <c:v>302.39617623883692</c:v>
                </c:pt>
                <c:pt idx="1138">
                  <c:v>302.39617623883692</c:v>
                </c:pt>
                <c:pt idx="1139">
                  <c:v>302.39617623883692</c:v>
                </c:pt>
                <c:pt idx="1140">
                  <c:v>302.39617623883692</c:v>
                </c:pt>
                <c:pt idx="1141">
                  <c:v>302.39617623883692</c:v>
                </c:pt>
                <c:pt idx="1142">
                  <c:v>302.39617623883692</c:v>
                </c:pt>
                <c:pt idx="1143">
                  <c:v>302.39617623883692</c:v>
                </c:pt>
                <c:pt idx="1144">
                  <c:v>302.39617623883692</c:v>
                </c:pt>
                <c:pt idx="1145">
                  <c:v>302.39617623883692</c:v>
                </c:pt>
                <c:pt idx="1146">
                  <c:v>302.39617623883692</c:v>
                </c:pt>
                <c:pt idx="1147">
                  <c:v>303.1822946675324</c:v>
                </c:pt>
                <c:pt idx="1148">
                  <c:v>304.70159455714173</c:v>
                </c:pt>
                <c:pt idx="1149">
                  <c:v>305.76892497259144</c:v>
                </c:pt>
                <c:pt idx="1150">
                  <c:v>306.11401328680444</c:v>
                </c:pt>
                <c:pt idx="1151">
                  <c:v>306.11401328680444</c:v>
                </c:pt>
                <c:pt idx="1152">
                  <c:v>306.11401328680444</c:v>
                </c:pt>
                <c:pt idx="1153">
                  <c:v>306.11401328680444</c:v>
                </c:pt>
                <c:pt idx="1154">
                  <c:v>306.11401328680444</c:v>
                </c:pt>
                <c:pt idx="1155">
                  <c:v>306.11401328680444</c:v>
                </c:pt>
                <c:pt idx="1156">
                  <c:v>306.11401328680444</c:v>
                </c:pt>
                <c:pt idx="1157">
                  <c:v>306.11401328680444</c:v>
                </c:pt>
                <c:pt idx="1158">
                  <c:v>306.11401328680444</c:v>
                </c:pt>
                <c:pt idx="1159">
                  <c:v>306.11401328680444</c:v>
                </c:pt>
                <c:pt idx="1160">
                  <c:v>306.11401328680444</c:v>
                </c:pt>
                <c:pt idx="1161">
                  <c:v>306.11401328680444</c:v>
                </c:pt>
                <c:pt idx="1162">
                  <c:v>306.11401328680444</c:v>
                </c:pt>
                <c:pt idx="1163">
                  <c:v>306.11401328680444</c:v>
                </c:pt>
                <c:pt idx="1164">
                  <c:v>306.11401328680444</c:v>
                </c:pt>
                <c:pt idx="1165">
                  <c:v>306.11401328680444</c:v>
                </c:pt>
                <c:pt idx="1166">
                  <c:v>306.11401328680444</c:v>
                </c:pt>
                <c:pt idx="1167">
                  <c:v>306.11401328680444</c:v>
                </c:pt>
                <c:pt idx="1168">
                  <c:v>306.11401328680444</c:v>
                </c:pt>
                <c:pt idx="1169">
                  <c:v>306.11401328680444</c:v>
                </c:pt>
                <c:pt idx="1170">
                  <c:v>306.11401328680444</c:v>
                </c:pt>
                <c:pt idx="1171">
                  <c:v>306.11401328680444</c:v>
                </c:pt>
                <c:pt idx="1172">
                  <c:v>306.11401328680444</c:v>
                </c:pt>
                <c:pt idx="1173">
                  <c:v>306.11401328680444</c:v>
                </c:pt>
                <c:pt idx="1174">
                  <c:v>306.11401328680444</c:v>
                </c:pt>
                <c:pt idx="1175">
                  <c:v>306.11401328680444</c:v>
                </c:pt>
                <c:pt idx="1176">
                  <c:v>306.11401328680444</c:v>
                </c:pt>
                <c:pt idx="1177">
                  <c:v>306.11401328680444</c:v>
                </c:pt>
                <c:pt idx="1178">
                  <c:v>306.11401328680444</c:v>
                </c:pt>
                <c:pt idx="1179">
                  <c:v>306.11401328680444</c:v>
                </c:pt>
                <c:pt idx="1180">
                  <c:v>306.11401328680444</c:v>
                </c:pt>
                <c:pt idx="1181">
                  <c:v>306.11401328680444</c:v>
                </c:pt>
                <c:pt idx="1182">
                  <c:v>306.11401328680444</c:v>
                </c:pt>
                <c:pt idx="1183">
                  <c:v>306.11401328680444</c:v>
                </c:pt>
                <c:pt idx="1184">
                  <c:v>306.11401328680444</c:v>
                </c:pt>
                <c:pt idx="1185">
                  <c:v>306.11401328680444</c:v>
                </c:pt>
                <c:pt idx="1186">
                  <c:v>306.11401328680444</c:v>
                </c:pt>
                <c:pt idx="1187">
                  <c:v>306.11401328680444</c:v>
                </c:pt>
                <c:pt idx="1188">
                  <c:v>306.11401328680444</c:v>
                </c:pt>
                <c:pt idx="1189">
                  <c:v>306.11401328680444</c:v>
                </c:pt>
                <c:pt idx="1190">
                  <c:v>306.11401328680444</c:v>
                </c:pt>
                <c:pt idx="1191">
                  <c:v>306.11401328680444</c:v>
                </c:pt>
                <c:pt idx="1192">
                  <c:v>306.11401328680444</c:v>
                </c:pt>
                <c:pt idx="1193">
                  <c:v>306.11401328680444</c:v>
                </c:pt>
                <c:pt idx="1194">
                  <c:v>306.11401328680444</c:v>
                </c:pt>
                <c:pt idx="1195">
                  <c:v>306.11401328680444</c:v>
                </c:pt>
                <c:pt idx="1196">
                  <c:v>306.11401328680444</c:v>
                </c:pt>
                <c:pt idx="1197">
                  <c:v>306.11401328680444</c:v>
                </c:pt>
                <c:pt idx="1198">
                  <c:v>306.11401328680444</c:v>
                </c:pt>
                <c:pt idx="1199">
                  <c:v>306.11401328680444</c:v>
                </c:pt>
                <c:pt idx="1200">
                  <c:v>306.11401328680444</c:v>
                </c:pt>
                <c:pt idx="1201">
                  <c:v>306.11401328680444</c:v>
                </c:pt>
                <c:pt idx="1202">
                  <c:v>306.11401328680444</c:v>
                </c:pt>
                <c:pt idx="1203">
                  <c:v>306.11401328680444</c:v>
                </c:pt>
                <c:pt idx="1204">
                  <c:v>306.11401328680444</c:v>
                </c:pt>
                <c:pt idx="1205">
                  <c:v>306.11401328680444</c:v>
                </c:pt>
                <c:pt idx="1206">
                  <c:v>306.11401328680444</c:v>
                </c:pt>
                <c:pt idx="1207">
                  <c:v>306.11401328680444</c:v>
                </c:pt>
                <c:pt idx="1208">
                  <c:v>306.11401328680444</c:v>
                </c:pt>
                <c:pt idx="1209">
                  <c:v>306.11401328680444</c:v>
                </c:pt>
                <c:pt idx="1210">
                  <c:v>306.11401328680444</c:v>
                </c:pt>
                <c:pt idx="1211">
                  <c:v>306.11401328680444</c:v>
                </c:pt>
                <c:pt idx="1212">
                  <c:v>306.11401328680444</c:v>
                </c:pt>
                <c:pt idx="1213">
                  <c:v>306.11401328680444</c:v>
                </c:pt>
                <c:pt idx="1214">
                  <c:v>306.11401328680444</c:v>
                </c:pt>
                <c:pt idx="1215">
                  <c:v>306.11401328680444</c:v>
                </c:pt>
                <c:pt idx="1216">
                  <c:v>306.11401328680444</c:v>
                </c:pt>
                <c:pt idx="1217">
                  <c:v>306.11401328680444</c:v>
                </c:pt>
                <c:pt idx="1218">
                  <c:v>306.11401328680444</c:v>
                </c:pt>
                <c:pt idx="1219">
                  <c:v>306.11401328680444</c:v>
                </c:pt>
                <c:pt idx="1220">
                  <c:v>306.11401328680444</c:v>
                </c:pt>
                <c:pt idx="1221">
                  <c:v>306.11401328680444</c:v>
                </c:pt>
                <c:pt idx="1222">
                  <c:v>306.11401328680444</c:v>
                </c:pt>
                <c:pt idx="1223">
                  <c:v>306.11401328680444</c:v>
                </c:pt>
                <c:pt idx="1224">
                  <c:v>306.11401328680444</c:v>
                </c:pt>
                <c:pt idx="1225">
                  <c:v>306.11401328680444</c:v>
                </c:pt>
                <c:pt idx="1226">
                  <c:v>306.11401328680444</c:v>
                </c:pt>
                <c:pt idx="1227">
                  <c:v>306.11401328680444</c:v>
                </c:pt>
                <c:pt idx="1228">
                  <c:v>306.11401328680444</c:v>
                </c:pt>
                <c:pt idx="1229">
                  <c:v>306.11401328680444</c:v>
                </c:pt>
                <c:pt idx="1230">
                  <c:v>306.11401328680444</c:v>
                </c:pt>
                <c:pt idx="1231">
                  <c:v>306.11401328680444</c:v>
                </c:pt>
                <c:pt idx="1232">
                  <c:v>306.11401328680444</c:v>
                </c:pt>
                <c:pt idx="1233">
                  <c:v>306.11401328680444</c:v>
                </c:pt>
                <c:pt idx="1234">
                  <c:v>306.11401328680444</c:v>
                </c:pt>
                <c:pt idx="1235">
                  <c:v>306.11401328680444</c:v>
                </c:pt>
                <c:pt idx="1236">
                  <c:v>306.11401328680444</c:v>
                </c:pt>
                <c:pt idx="1237">
                  <c:v>306.11401328680444</c:v>
                </c:pt>
                <c:pt idx="1238">
                  <c:v>306.11401328680444</c:v>
                </c:pt>
                <c:pt idx="1239">
                  <c:v>306.11401328680444</c:v>
                </c:pt>
                <c:pt idx="1240">
                  <c:v>306.11401328680444</c:v>
                </c:pt>
                <c:pt idx="1241">
                  <c:v>306.11401328680444</c:v>
                </c:pt>
                <c:pt idx="1242">
                  <c:v>306.11401328680444</c:v>
                </c:pt>
                <c:pt idx="1243">
                  <c:v>306.11401328680444</c:v>
                </c:pt>
                <c:pt idx="1244">
                  <c:v>306.11401328680444</c:v>
                </c:pt>
                <c:pt idx="1245">
                  <c:v>306.11401328680444</c:v>
                </c:pt>
                <c:pt idx="1246">
                  <c:v>306.11401328680444</c:v>
                </c:pt>
                <c:pt idx="1247">
                  <c:v>306.11401328680444</c:v>
                </c:pt>
                <c:pt idx="1248">
                  <c:v>306.11401328680444</c:v>
                </c:pt>
                <c:pt idx="1249">
                  <c:v>306.11401328680444</c:v>
                </c:pt>
                <c:pt idx="1250">
                  <c:v>306.11401328680444</c:v>
                </c:pt>
                <c:pt idx="1251">
                  <c:v>306.11401328680444</c:v>
                </c:pt>
                <c:pt idx="1252">
                  <c:v>306.11401328680444</c:v>
                </c:pt>
                <c:pt idx="1253">
                  <c:v>306.11401328680444</c:v>
                </c:pt>
                <c:pt idx="1254">
                  <c:v>306.11401328680444</c:v>
                </c:pt>
                <c:pt idx="1255">
                  <c:v>306.11401328680444</c:v>
                </c:pt>
                <c:pt idx="1256">
                  <c:v>306.11401328680444</c:v>
                </c:pt>
                <c:pt idx="1257">
                  <c:v>306.11401328680444</c:v>
                </c:pt>
                <c:pt idx="1258">
                  <c:v>306.11401328680444</c:v>
                </c:pt>
                <c:pt idx="1259">
                  <c:v>306.11401328680444</c:v>
                </c:pt>
                <c:pt idx="1260">
                  <c:v>306.11401328680444</c:v>
                </c:pt>
                <c:pt idx="1261">
                  <c:v>306.11401328680444</c:v>
                </c:pt>
                <c:pt idx="1262">
                  <c:v>306.11401328680444</c:v>
                </c:pt>
                <c:pt idx="1263">
                  <c:v>306.11401328680444</c:v>
                </c:pt>
                <c:pt idx="1264">
                  <c:v>306.11401328680444</c:v>
                </c:pt>
                <c:pt idx="1265">
                  <c:v>306.11401328680444</c:v>
                </c:pt>
                <c:pt idx="1266">
                  <c:v>306.11401328680444</c:v>
                </c:pt>
                <c:pt idx="1267">
                  <c:v>306.11401328680444</c:v>
                </c:pt>
                <c:pt idx="1268">
                  <c:v>306.11401328680444</c:v>
                </c:pt>
                <c:pt idx="1269">
                  <c:v>306.11401328680444</c:v>
                </c:pt>
                <c:pt idx="1270">
                  <c:v>306.11401328680444</c:v>
                </c:pt>
                <c:pt idx="1271">
                  <c:v>306.11401328680444</c:v>
                </c:pt>
                <c:pt idx="1272">
                  <c:v>306.11401328680444</c:v>
                </c:pt>
                <c:pt idx="1273">
                  <c:v>306.11401328680444</c:v>
                </c:pt>
                <c:pt idx="1274">
                  <c:v>306.11401328680444</c:v>
                </c:pt>
                <c:pt idx="1275">
                  <c:v>306.11401328680444</c:v>
                </c:pt>
                <c:pt idx="1276">
                  <c:v>306.11401328680444</c:v>
                </c:pt>
                <c:pt idx="1277">
                  <c:v>306.11401328680444</c:v>
                </c:pt>
                <c:pt idx="1278">
                  <c:v>306.11401328680444</c:v>
                </c:pt>
                <c:pt idx="1279">
                  <c:v>306.11401328680444</c:v>
                </c:pt>
                <c:pt idx="1280">
                  <c:v>306.11401328680444</c:v>
                </c:pt>
                <c:pt idx="1281">
                  <c:v>306.11401328680444</c:v>
                </c:pt>
                <c:pt idx="1282">
                  <c:v>306.11401328680444</c:v>
                </c:pt>
                <c:pt idx="1283">
                  <c:v>306.11401328680444</c:v>
                </c:pt>
                <c:pt idx="1284">
                  <c:v>306.11401328680444</c:v>
                </c:pt>
                <c:pt idx="1285">
                  <c:v>306.11401328680444</c:v>
                </c:pt>
                <c:pt idx="1286">
                  <c:v>306.11401328680444</c:v>
                </c:pt>
                <c:pt idx="1287">
                  <c:v>306.11401328680444</c:v>
                </c:pt>
                <c:pt idx="1288">
                  <c:v>306.11401328680444</c:v>
                </c:pt>
                <c:pt idx="1289">
                  <c:v>306.11401328680444</c:v>
                </c:pt>
                <c:pt idx="1290">
                  <c:v>306.11401328680444</c:v>
                </c:pt>
                <c:pt idx="1291">
                  <c:v>306.11401328680444</c:v>
                </c:pt>
                <c:pt idx="1292">
                  <c:v>306.11401328680444</c:v>
                </c:pt>
                <c:pt idx="1293">
                  <c:v>306.11401328680444</c:v>
                </c:pt>
                <c:pt idx="1294">
                  <c:v>306.11401328680444</c:v>
                </c:pt>
                <c:pt idx="1295">
                  <c:v>306.11401328680444</c:v>
                </c:pt>
                <c:pt idx="1296">
                  <c:v>306.11401328680444</c:v>
                </c:pt>
                <c:pt idx="1297">
                  <c:v>306.11401328680444</c:v>
                </c:pt>
                <c:pt idx="1298">
                  <c:v>306.11401328680444</c:v>
                </c:pt>
                <c:pt idx="1299">
                  <c:v>306.11401328680444</c:v>
                </c:pt>
                <c:pt idx="1300">
                  <c:v>306.11401328680444</c:v>
                </c:pt>
                <c:pt idx="1301">
                  <c:v>306.11401328680444</c:v>
                </c:pt>
                <c:pt idx="1302">
                  <c:v>306.11401328680444</c:v>
                </c:pt>
                <c:pt idx="1303">
                  <c:v>306.11401328680444</c:v>
                </c:pt>
                <c:pt idx="1304">
                  <c:v>306.11401328680444</c:v>
                </c:pt>
                <c:pt idx="1305">
                  <c:v>306.11401328680444</c:v>
                </c:pt>
                <c:pt idx="1306">
                  <c:v>306.11401328680444</c:v>
                </c:pt>
                <c:pt idx="1307">
                  <c:v>306.11401328680444</c:v>
                </c:pt>
                <c:pt idx="1308">
                  <c:v>306.11401328680444</c:v>
                </c:pt>
                <c:pt idx="1309">
                  <c:v>306.11401328680444</c:v>
                </c:pt>
                <c:pt idx="1310">
                  <c:v>306.11401328680444</c:v>
                </c:pt>
                <c:pt idx="1311">
                  <c:v>306.11401328680444</c:v>
                </c:pt>
                <c:pt idx="1312">
                  <c:v>306.11401328680444</c:v>
                </c:pt>
                <c:pt idx="1313">
                  <c:v>306.11401328680444</c:v>
                </c:pt>
                <c:pt idx="1314">
                  <c:v>306.11401328680444</c:v>
                </c:pt>
                <c:pt idx="1315">
                  <c:v>306.11401328680444</c:v>
                </c:pt>
                <c:pt idx="1316">
                  <c:v>306.11401328680444</c:v>
                </c:pt>
                <c:pt idx="1317">
                  <c:v>306.11401328680444</c:v>
                </c:pt>
                <c:pt idx="1318">
                  <c:v>306.11401328680444</c:v>
                </c:pt>
                <c:pt idx="1319">
                  <c:v>306.11401328680444</c:v>
                </c:pt>
                <c:pt idx="1320">
                  <c:v>306.11401328680444</c:v>
                </c:pt>
                <c:pt idx="1321">
                  <c:v>306.11401328680444</c:v>
                </c:pt>
                <c:pt idx="1322">
                  <c:v>306.11401328680444</c:v>
                </c:pt>
                <c:pt idx="1323">
                  <c:v>306.11401328680444</c:v>
                </c:pt>
                <c:pt idx="1324">
                  <c:v>306.11401328680444</c:v>
                </c:pt>
                <c:pt idx="1325">
                  <c:v>306.11401328680444</c:v>
                </c:pt>
                <c:pt idx="1326">
                  <c:v>306.11401328680444</c:v>
                </c:pt>
                <c:pt idx="1327">
                  <c:v>306.11401328680444</c:v>
                </c:pt>
                <c:pt idx="1328">
                  <c:v>306.11401328680444</c:v>
                </c:pt>
                <c:pt idx="1329">
                  <c:v>306.11401328680444</c:v>
                </c:pt>
                <c:pt idx="1330">
                  <c:v>306.11401328680444</c:v>
                </c:pt>
                <c:pt idx="1331">
                  <c:v>306.11401328680444</c:v>
                </c:pt>
                <c:pt idx="1332">
                  <c:v>306.11401328680444</c:v>
                </c:pt>
                <c:pt idx="1333">
                  <c:v>306.11401328680444</c:v>
                </c:pt>
                <c:pt idx="1334">
                  <c:v>306.11401328680444</c:v>
                </c:pt>
                <c:pt idx="1335">
                  <c:v>306.11401328680444</c:v>
                </c:pt>
                <c:pt idx="1336">
                  <c:v>306.11401328680444</c:v>
                </c:pt>
                <c:pt idx="1337">
                  <c:v>306.11401328680444</c:v>
                </c:pt>
                <c:pt idx="1338">
                  <c:v>306.11401328680444</c:v>
                </c:pt>
                <c:pt idx="1339">
                  <c:v>306.11401328680444</c:v>
                </c:pt>
                <c:pt idx="1340">
                  <c:v>306.11401328680444</c:v>
                </c:pt>
                <c:pt idx="1341">
                  <c:v>306.11401328680444</c:v>
                </c:pt>
                <c:pt idx="1342">
                  <c:v>306.11401328680444</c:v>
                </c:pt>
                <c:pt idx="1343">
                  <c:v>306.11401328680444</c:v>
                </c:pt>
                <c:pt idx="1344">
                  <c:v>306.11401328680444</c:v>
                </c:pt>
                <c:pt idx="1345">
                  <c:v>306.11401328680444</c:v>
                </c:pt>
                <c:pt idx="1346">
                  <c:v>306.11401328680444</c:v>
                </c:pt>
                <c:pt idx="1347">
                  <c:v>306.11401328680444</c:v>
                </c:pt>
                <c:pt idx="1348">
                  <c:v>306.11401328680444</c:v>
                </c:pt>
                <c:pt idx="1349">
                  <c:v>306.11401328680444</c:v>
                </c:pt>
                <c:pt idx="1350">
                  <c:v>306.11401328680444</c:v>
                </c:pt>
                <c:pt idx="1351">
                  <c:v>306.11401328680444</c:v>
                </c:pt>
                <c:pt idx="1352">
                  <c:v>306.11401328680444</c:v>
                </c:pt>
                <c:pt idx="1353">
                  <c:v>306.11401328680444</c:v>
                </c:pt>
                <c:pt idx="1354">
                  <c:v>306.11401328680444</c:v>
                </c:pt>
                <c:pt idx="1355">
                  <c:v>306.11401328680444</c:v>
                </c:pt>
                <c:pt idx="1356">
                  <c:v>306.13927725866023</c:v>
                </c:pt>
                <c:pt idx="1357">
                  <c:v>306.53361218129334</c:v>
                </c:pt>
                <c:pt idx="1358">
                  <c:v>307.20108382537984</c:v>
                </c:pt>
                <c:pt idx="1359">
                  <c:v>308.12489326844377</c:v>
                </c:pt>
                <c:pt idx="1360">
                  <c:v>309.25269493664752</c:v>
                </c:pt>
                <c:pt idx="1361">
                  <c:v>310.13613303324058</c:v>
                </c:pt>
                <c:pt idx="1362">
                  <c:v>310.13613303324058</c:v>
                </c:pt>
                <c:pt idx="1363">
                  <c:v>310.13613303324058</c:v>
                </c:pt>
                <c:pt idx="1364">
                  <c:v>310.13613303324058</c:v>
                </c:pt>
                <c:pt idx="1365">
                  <c:v>310.13613303324058</c:v>
                </c:pt>
                <c:pt idx="1366">
                  <c:v>310.13613303324058</c:v>
                </c:pt>
                <c:pt idx="1367">
                  <c:v>310.13613303324058</c:v>
                </c:pt>
                <c:pt idx="1368">
                  <c:v>310.13613303324058</c:v>
                </c:pt>
                <c:pt idx="1369">
                  <c:v>310.37179483370949</c:v>
                </c:pt>
                <c:pt idx="1370">
                  <c:v>310.49421725954937</c:v>
                </c:pt>
                <c:pt idx="1371">
                  <c:v>310.49421725954937</c:v>
                </c:pt>
                <c:pt idx="1372">
                  <c:v>310.49421725954937</c:v>
                </c:pt>
                <c:pt idx="1373">
                  <c:v>310.49421725954937</c:v>
                </c:pt>
                <c:pt idx="1374">
                  <c:v>310.49421725954937</c:v>
                </c:pt>
                <c:pt idx="1375">
                  <c:v>310.49421725954937</c:v>
                </c:pt>
                <c:pt idx="1376">
                  <c:v>311.5635855663507</c:v>
                </c:pt>
                <c:pt idx="1377">
                  <c:v>314.39093014359582</c:v>
                </c:pt>
                <c:pt idx="1378">
                  <c:v>318.52774739447227</c:v>
                </c:pt>
                <c:pt idx="1379">
                  <c:v>322.77148549466528</c:v>
                </c:pt>
                <c:pt idx="1380">
                  <c:v>326.5604867190674</c:v>
                </c:pt>
                <c:pt idx="1381">
                  <c:v>329.35231166079132</c:v>
                </c:pt>
                <c:pt idx="1382">
                  <c:v>330.15564602182985</c:v>
                </c:pt>
                <c:pt idx="1383">
                  <c:v>330.15564602182985</c:v>
                </c:pt>
                <c:pt idx="1384">
                  <c:v>330.15564602182985</c:v>
                </c:pt>
                <c:pt idx="1385">
                  <c:v>330.15564602182985</c:v>
                </c:pt>
                <c:pt idx="1386">
                  <c:v>330.15564602182985</c:v>
                </c:pt>
                <c:pt idx="1387">
                  <c:v>330.15564602182985</c:v>
                </c:pt>
                <c:pt idx="1388">
                  <c:v>330.15564602182985</c:v>
                </c:pt>
                <c:pt idx="1389">
                  <c:v>330.15564602182985</c:v>
                </c:pt>
                <c:pt idx="1390">
                  <c:v>330.15564602182985</c:v>
                </c:pt>
                <c:pt idx="1391">
                  <c:v>330.15564602182985</c:v>
                </c:pt>
                <c:pt idx="1392">
                  <c:v>330.15564602182985</c:v>
                </c:pt>
                <c:pt idx="1393">
                  <c:v>330.15564602182985</c:v>
                </c:pt>
                <c:pt idx="1394">
                  <c:v>330.15564602182985</c:v>
                </c:pt>
                <c:pt idx="1395">
                  <c:v>330.15564602182985</c:v>
                </c:pt>
                <c:pt idx="1396">
                  <c:v>330.15564602182985</c:v>
                </c:pt>
                <c:pt idx="1397">
                  <c:v>330.15564602182985</c:v>
                </c:pt>
                <c:pt idx="1398">
                  <c:v>330.15564602182985</c:v>
                </c:pt>
                <c:pt idx="1399">
                  <c:v>330.15564602182985</c:v>
                </c:pt>
                <c:pt idx="1400">
                  <c:v>330.38962167978309</c:v>
                </c:pt>
                <c:pt idx="1401">
                  <c:v>330.88187421800802</c:v>
                </c:pt>
                <c:pt idx="1402">
                  <c:v>331.64214258728771</c:v>
                </c:pt>
                <c:pt idx="1403">
                  <c:v>333.01803822688385</c:v>
                </c:pt>
                <c:pt idx="1404">
                  <c:v>335.54757821476159</c:v>
                </c:pt>
                <c:pt idx="1405">
                  <c:v>339.01663901000154</c:v>
                </c:pt>
                <c:pt idx="1406">
                  <c:v>342.16407773353973</c:v>
                </c:pt>
                <c:pt idx="1407">
                  <c:v>343.8872607897664</c:v>
                </c:pt>
                <c:pt idx="1408">
                  <c:v>344.10542623563879</c:v>
                </c:pt>
                <c:pt idx="1409">
                  <c:v>344.10542623563879</c:v>
                </c:pt>
                <c:pt idx="1410">
                  <c:v>344.10542623563879</c:v>
                </c:pt>
                <c:pt idx="1411">
                  <c:v>344.10542623563879</c:v>
                </c:pt>
                <c:pt idx="1412">
                  <c:v>344.10542623563879</c:v>
                </c:pt>
                <c:pt idx="1413">
                  <c:v>344.10542623563879</c:v>
                </c:pt>
                <c:pt idx="1414">
                  <c:v>344.10542623563879</c:v>
                </c:pt>
                <c:pt idx="1415">
                  <c:v>344.10542623563879</c:v>
                </c:pt>
                <c:pt idx="1416">
                  <c:v>344.10542623563879</c:v>
                </c:pt>
                <c:pt idx="1417">
                  <c:v>344.10542623563879</c:v>
                </c:pt>
                <c:pt idx="1418">
                  <c:v>344.10542623563879</c:v>
                </c:pt>
                <c:pt idx="1419">
                  <c:v>344.10542623563879</c:v>
                </c:pt>
                <c:pt idx="1420">
                  <c:v>344.10542623563879</c:v>
                </c:pt>
                <c:pt idx="1421">
                  <c:v>344.10542623563879</c:v>
                </c:pt>
                <c:pt idx="1422">
                  <c:v>345.25983252546894</c:v>
                </c:pt>
                <c:pt idx="1423">
                  <c:v>346.52415299624113</c:v>
                </c:pt>
                <c:pt idx="1424">
                  <c:v>346.75059229956304</c:v>
                </c:pt>
                <c:pt idx="1425">
                  <c:v>346.75059229956304</c:v>
                </c:pt>
                <c:pt idx="1426">
                  <c:v>346.75059229956304</c:v>
                </c:pt>
                <c:pt idx="1427">
                  <c:v>346.75059229956304</c:v>
                </c:pt>
                <c:pt idx="1428">
                  <c:v>346.75059229956304</c:v>
                </c:pt>
                <c:pt idx="1429">
                  <c:v>346.75059229956304</c:v>
                </c:pt>
                <c:pt idx="1430">
                  <c:v>346.75059229956304</c:v>
                </c:pt>
                <c:pt idx="1431">
                  <c:v>347.61910504886487</c:v>
                </c:pt>
                <c:pt idx="1432">
                  <c:v>349.86693813940917</c:v>
                </c:pt>
                <c:pt idx="1433">
                  <c:v>352.94915260877139</c:v>
                </c:pt>
                <c:pt idx="1434">
                  <c:v>355.92917932843716</c:v>
                </c:pt>
                <c:pt idx="1435">
                  <c:v>357.94207798408911</c:v>
                </c:pt>
                <c:pt idx="1436">
                  <c:v>358.51955638193408</c:v>
                </c:pt>
                <c:pt idx="1437">
                  <c:v>358.51955638193408</c:v>
                </c:pt>
                <c:pt idx="1438">
                  <c:v>358.51955638193408</c:v>
                </c:pt>
                <c:pt idx="1439">
                  <c:v>358.51955638193408</c:v>
                </c:pt>
                <c:pt idx="1440">
                  <c:v>358.51955638193408</c:v>
                </c:pt>
                <c:pt idx="1441">
                  <c:v>358.51996281911954</c:v>
                </c:pt>
                <c:pt idx="1442">
                  <c:v>358.82245852154119</c:v>
                </c:pt>
                <c:pt idx="1443">
                  <c:v>359.01695264795103</c:v>
                </c:pt>
                <c:pt idx="1444">
                  <c:v>359.01695264795103</c:v>
                </c:pt>
                <c:pt idx="1445">
                  <c:v>359.01695264795103</c:v>
                </c:pt>
                <c:pt idx="1446">
                  <c:v>359.01695264795103</c:v>
                </c:pt>
                <c:pt idx="1447">
                  <c:v>359.11084382267018</c:v>
                </c:pt>
                <c:pt idx="1448">
                  <c:v>359.89132088533262</c:v>
                </c:pt>
                <c:pt idx="1449">
                  <c:v>360.97866770467419</c:v>
                </c:pt>
                <c:pt idx="1450">
                  <c:v>361.69125107112734</c:v>
                </c:pt>
                <c:pt idx="1451">
                  <c:v>361.90946785563494</c:v>
                </c:pt>
                <c:pt idx="1452">
                  <c:v>361.93204069387667</c:v>
                </c:pt>
                <c:pt idx="1453">
                  <c:v>361.93204069387667</c:v>
                </c:pt>
                <c:pt idx="1454">
                  <c:v>361.93204069387667</c:v>
                </c:pt>
                <c:pt idx="1455">
                  <c:v>361.93204069387667</c:v>
                </c:pt>
                <c:pt idx="1456">
                  <c:v>361.93204069387667</c:v>
                </c:pt>
                <c:pt idx="1457">
                  <c:v>361.93204069387667</c:v>
                </c:pt>
                <c:pt idx="1458">
                  <c:v>361.93204069387667</c:v>
                </c:pt>
                <c:pt idx="1459">
                  <c:v>361.93204069387667</c:v>
                </c:pt>
                <c:pt idx="1460">
                  <c:v>361.93204069387667</c:v>
                </c:pt>
                <c:pt idx="1461">
                  <c:v>361.93204069387667</c:v>
                </c:pt>
                <c:pt idx="1462">
                  <c:v>361.93204069387667</c:v>
                </c:pt>
                <c:pt idx="1463">
                  <c:v>361.93204069387667</c:v>
                </c:pt>
                <c:pt idx="1464">
                  <c:v>361.93204069387667</c:v>
                </c:pt>
                <c:pt idx="1465">
                  <c:v>361.93204069387667</c:v>
                </c:pt>
                <c:pt idx="1466">
                  <c:v>361.93204069387667</c:v>
                </c:pt>
                <c:pt idx="1467">
                  <c:v>361.93204069387667</c:v>
                </c:pt>
                <c:pt idx="1468">
                  <c:v>361.93204069387667</c:v>
                </c:pt>
                <c:pt idx="1469">
                  <c:v>361.93204069387667</c:v>
                </c:pt>
                <c:pt idx="1470">
                  <c:v>361.93204069387667</c:v>
                </c:pt>
                <c:pt idx="1471">
                  <c:v>361.93204069387667</c:v>
                </c:pt>
                <c:pt idx="1472">
                  <c:v>361.93204069387667</c:v>
                </c:pt>
                <c:pt idx="1473">
                  <c:v>361.93204069387667</c:v>
                </c:pt>
                <c:pt idx="1474">
                  <c:v>361.93204069387667</c:v>
                </c:pt>
                <c:pt idx="1475">
                  <c:v>361.93204069387667</c:v>
                </c:pt>
                <c:pt idx="1476">
                  <c:v>361.93204069387667</c:v>
                </c:pt>
                <c:pt idx="1477">
                  <c:v>361.93204069387667</c:v>
                </c:pt>
                <c:pt idx="1478">
                  <c:v>361.93204069387667</c:v>
                </c:pt>
                <c:pt idx="1479">
                  <c:v>361.93204069387667</c:v>
                </c:pt>
                <c:pt idx="1480">
                  <c:v>361.93204069387667</c:v>
                </c:pt>
                <c:pt idx="1481">
                  <c:v>361.93204069387667</c:v>
                </c:pt>
                <c:pt idx="1482">
                  <c:v>361.93204069387667</c:v>
                </c:pt>
                <c:pt idx="1483">
                  <c:v>361.93204069387667</c:v>
                </c:pt>
                <c:pt idx="1484">
                  <c:v>361.93204069387667</c:v>
                </c:pt>
                <c:pt idx="1485">
                  <c:v>361.93204069387667</c:v>
                </c:pt>
                <c:pt idx="1486">
                  <c:v>361.93204069387667</c:v>
                </c:pt>
                <c:pt idx="1487">
                  <c:v>361.93204069387667</c:v>
                </c:pt>
                <c:pt idx="1488">
                  <c:v>361.93204069387667</c:v>
                </c:pt>
                <c:pt idx="1489">
                  <c:v>361.93204069387667</c:v>
                </c:pt>
                <c:pt idx="1490">
                  <c:v>361.93204069387667</c:v>
                </c:pt>
                <c:pt idx="1491">
                  <c:v>361.93204069387667</c:v>
                </c:pt>
                <c:pt idx="1492">
                  <c:v>361.93204069387667</c:v>
                </c:pt>
                <c:pt idx="1493">
                  <c:v>361.93204069387667</c:v>
                </c:pt>
                <c:pt idx="1494">
                  <c:v>361.93204069387667</c:v>
                </c:pt>
                <c:pt idx="1495">
                  <c:v>361.93204069387667</c:v>
                </c:pt>
                <c:pt idx="1496">
                  <c:v>361.93204069387667</c:v>
                </c:pt>
                <c:pt idx="1497">
                  <c:v>361.93204069387667</c:v>
                </c:pt>
                <c:pt idx="1498">
                  <c:v>361.93204069387667</c:v>
                </c:pt>
                <c:pt idx="1499">
                  <c:v>361.93204069387667</c:v>
                </c:pt>
                <c:pt idx="1500">
                  <c:v>361.93204069387667</c:v>
                </c:pt>
                <c:pt idx="1501">
                  <c:v>361.93204069387667</c:v>
                </c:pt>
                <c:pt idx="1502">
                  <c:v>361.93204069387667</c:v>
                </c:pt>
                <c:pt idx="1503">
                  <c:v>361.93204069387667</c:v>
                </c:pt>
                <c:pt idx="1504">
                  <c:v>361.93204069387667</c:v>
                </c:pt>
                <c:pt idx="1505">
                  <c:v>361.93204069387667</c:v>
                </c:pt>
                <c:pt idx="1506">
                  <c:v>361.93204069387667</c:v>
                </c:pt>
                <c:pt idx="1507">
                  <c:v>361.93204069387667</c:v>
                </c:pt>
                <c:pt idx="1508">
                  <c:v>361.93204069387667</c:v>
                </c:pt>
                <c:pt idx="1509">
                  <c:v>361.93204069387667</c:v>
                </c:pt>
                <c:pt idx="1510">
                  <c:v>361.93204069387667</c:v>
                </c:pt>
                <c:pt idx="1511">
                  <c:v>361.93204069387667</c:v>
                </c:pt>
                <c:pt idx="1512">
                  <c:v>361.93204069387667</c:v>
                </c:pt>
                <c:pt idx="1513">
                  <c:v>361.93204069387667</c:v>
                </c:pt>
                <c:pt idx="1514">
                  <c:v>361.93204069387667</c:v>
                </c:pt>
                <c:pt idx="1515">
                  <c:v>361.93204069387667</c:v>
                </c:pt>
                <c:pt idx="1516">
                  <c:v>361.93204069387667</c:v>
                </c:pt>
                <c:pt idx="1517">
                  <c:v>361.93204069387667</c:v>
                </c:pt>
                <c:pt idx="1518">
                  <c:v>361.93204069387667</c:v>
                </c:pt>
                <c:pt idx="1519">
                  <c:v>361.93204069387667</c:v>
                </c:pt>
                <c:pt idx="1520">
                  <c:v>361.93204069387667</c:v>
                </c:pt>
                <c:pt idx="1521">
                  <c:v>361.93204069387667</c:v>
                </c:pt>
                <c:pt idx="1522">
                  <c:v>361.93204069387667</c:v>
                </c:pt>
                <c:pt idx="1523">
                  <c:v>361.93204069387667</c:v>
                </c:pt>
                <c:pt idx="1524">
                  <c:v>361.93204069387667</c:v>
                </c:pt>
                <c:pt idx="1525">
                  <c:v>361.93204069387667</c:v>
                </c:pt>
                <c:pt idx="1526">
                  <c:v>361.97089913309526</c:v>
                </c:pt>
                <c:pt idx="1527">
                  <c:v>362.82047305934486</c:v>
                </c:pt>
                <c:pt idx="1528">
                  <c:v>364.01277211684362</c:v>
                </c:pt>
                <c:pt idx="1529">
                  <c:v>365.02900290056232</c:v>
                </c:pt>
                <c:pt idx="1530">
                  <c:v>365.53767555033295</c:v>
                </c:pt>
                <c:pt idx="1531">
                  <c:v>365.53767555033295</c:v>
                </c:pt>
                <c:pt idx="1532">
                  <c:v>365.53767555033295</c:v>
                </c:pt>
                <c:pt idx="1533">
                  <c:v>365.53767555033295</c:v>
                </c:pt>
                <c:pt idx="1534">
                  <c:v>365.53767555033295</c:v>
                </c:pt>
                <c:pt idx="1535">
                  <c:v>365.53767555033295</c:v>
                </c:pt>
                <c:pt idx="1536">
                  <c:v>365.53767555033295</c:v>
                </c:pt>
                <c:pt idx="1537">
                  <c:v>365.53767555033295</c:v>
                </c:pt>
                <c:pt idx="1538">
                  <c:v>365.53767555033295</c:v>
                </c:pt>
                <c:pt idx="1539">
                  <c:v>365.53767555033295</c:v>
                </c:pt>
                <c:pt idx="1540">
                  <c:v>365.53767555033295</c:v>
                </c:pt>
                <c:pt idx="1541">
                  <c:v>365.53767555033295</c:v>
                </c:pt>
                <c:pt idx="1542">
                  <c:v>365.53767555033295</c:v>
                </c:pt>
                <c:pt idx="1543">
                  <c:v>365.53767555033295</c:v>
                </c:pt>
                <c:pt idx="1544">
                  <c:v>365.53767555033295</c:v>
                </c:pt>
                <c:pt idx="1545">
                  <c:v>365.53767555033295</c:v>
                </c:pt>
                <c:pt idx="1546">
                  <c:v>365.53767555033295</c:v>
                </c:pt>
                <c:pt idx="1547">
                  <c:v>365.53767555033295</c:v>
                </c:pt>
                <c:pt idx="1548">
                  <c:v>365.53767555033295</c:v>
                </c:pt>
                <c:pt idx="1549">
                  <c:v>365.53767555033295</c:v>
                </c:pt>
                <c:pt idx="1550">
                  <c:v>365.53767555033295</c:v>
                </c:pt>
                <c:pt idx="1551">
                  <c:v>365.53767555033295</c:v>
                </c:pt>
                <c:pt idx="1552">
                  <c:v>365.53767555033295</c:v>
                </c:pt>
                <c:pt idx="1553">
                  <c:v>365.53767555033295</c:v>
                </c:pt>
                <c:pt idx="1554">
                  <c:v>365.53767555033295</c:v>
                </c:pt>
                <c:pt idx="1555">
                  <c:v>365.53767555033295</c:v>
                </c:pt>
                <c:pt idx="1556">
                  <c:v>365.53767555033295</c:v>
                </c:pt>
                <c:pt idx="1557">
                  <c:v>365.53767555033295</c:v>
                </c:pt>
                <c:pt idx="1558">
                  <c:v>365.53767555033295</c:v>
                </c:pt>
                <c:pt idx="1559">
                  <c:v>365.53767555033295</c:v>
                </c:pt>
                <c:pt idx="1560">
                  <c:v>365.53767555033295</c:v>
                </c:pt>
                <c:pt idx="1561">
                  <c:v>365.53767555033295</c:v>
                </c:pt>
                <c:pt idx="1562">
                  <c:v>365.53767555033295</c:v>
                </c:pt>
                <c:pt idx="1563">
                  <c:v>365.53767555033295</c:v>
                </c:pt>
                <c:pt idx="1564">
                  <c:v>365.53767555033295</c:v>
                </c:pt>
                <c:pt idx="1565">
                  <c:v>365.53767555033295</c:v>
                </c:pt>
                <c:pt idx="1566">
                  <c:v>365.53767555033295</c:v>
                </c:pt>
                <c:pt idx="1567">
                  <c:v>365.53767555033295</c:v>
                </c:pt>
                <c:pt idx="1568">
                  <c:v>365.53767555033295</c:v>
                </c:pt>
                <c:pt idx="1569">
                  <c:v>365.53767555033295</c:v>
                </c:pt>
                <c:pt idx="1570">
                  <c:v>365.53767555033295</c:v>
                </c:pt>
                <c:pt idx="1571">
                  <c:v>365.53767555033295</c:v>
                </c:pt>
                <c:pt idx="1572">
                  <c:v>365.53767555033295</c:v>
                </c:pt>
                <c:pt idx="1573">
                  <c:v>365.53767555033295</c:v>
                </c:pt>
                <c:pt idx="1574">
                  <c:v>365.53767555033295</c:v>
                </c:pt>
                <c:pt idx="1575">
                  <c:v>365.53767555033295</c:v>
                </c:pt>
                <c:pt idx="1576">
                  <c:v>365.53767555033295</c:v>
                </c:pt>
                <c:pt idx="1577">
                  <c:v>365.53767555033295</c:v>
                </c:pt>
                <c:pt idx="1578">
                  <c:v>365.53767555033295</c:v>
                </c:pt>
                <c:pt idx="1579">
                  <c:v>365.53767555033295</c:v>
                </c:pt>
                <c:pt idx="1580">
                  <c:v>365.53767555033295</c:v>
                </c:pt>
                <c:pt idx="1581">
                  <c:v>365.53767555033295</c:v>
                </c:pt>
                <c:pt idx="1582">
                  <c:v>365.53767555033295</c:v>
                </c:pt>
                <c:pt idx="1583">
                  <c:v>365.53767555033295</c:v>
                </c:pt>
                <c:pt idx="1584">
                  <c:v>365.53767555033295</c:v>
                </c:pt>
                <c:pt idx="1585">
                  <c:v>365.53767555033295</c:v>
                </c:pt>
                <c:pt idx="1586">
                  <c:v>365.53767555033295</c:v>
                </c:pt>
                <c:pt idx="1587">
                  <c:v>365.53767555033295</c:v>
                </c:pt>
                <c:pt idx="1588">
                  <c:v>365.53767555033295</c:v>
                </c:pt>
                <c:pt idx="1589">
                  <c:v>365.53767555033295</c:v>
                </c:pt>
                <c:pt idx="1590">
                  <c:v>365.53767555033295</c:v>
                </c:pt>
                <c:pt idx="1591">
                  <c:v>365.53767555033295</c:v>
                </c:pt>
                <c:pt idx="1592">
                  <c:v>365.53767555033295</c:v>
                </c:pt>
                <c:pt idx="1593">
                  <c:v>365.53767555033295</c:v>
                </c:pt>
                <c:pt idx="1594">
                  <c:v>365.53767555033295</c:v>
                </c:pt>
                <c:pt idx="1595">
                  <c:v>365.53767555033295</c:v>
                </c:pt>
                <c:pt idx="1596">
                  <c:v>365.53767555033295</c:v>
                </c:pt>
                <c:pt idx="1597">
                  <c:v>365.53767555033295</c:v>
                </c:pt>
                <c:pt idx="1598">
                  <c:v>365.53767555033295</c:v>
                </c:pt>
                <c:pt idx="1599">
                  <c:v>365.53767555033295</c:v>
                </c:pt>
                <c:pt idx="1600">
                  <c:v>365.53767555033295</c:v>
                </c:pt>
                <c:pt idx="1601">
                  <c:v>365.53767555033295</c:v>
                </c:pt>
                <c:pt idx="1602">
                  <c:v>365.53767555033295</c:v>
                </c:pt>
                <c:pt idx="1603">
                  <c:v>365.53767555033295</c:v>
                </c:pt>
                <c:pt idx="1604">
                  <c:v>365.53767555033295</c:v>
                </c:pt>
                <c:pt idx="1605">
                  <c:v>365.53767555033295</c:v>
                </c:pt>
                <c:pt idx="1606">
                  <c:v>365.53767555033295</c:v>
                </c:pt>
                <c:pt idx="1607">
                  <c:v>365.53767555033295</c:v>
                </c:pt>
                <c:pt idx="1608">
                  <c:v>365.53767555033295</c:v>
                </c:pt>
                <c:pt idx="1609">
                  <c:v>365.53767555033295</c:v>
                </c:pt>
                <c:pt idx="1610">
                  <c:v>365.53767555033295</c:v>
                </c:pt>
                <c:pt idx="1611">
                  <c:v>365.53767555033295</c:v>
                </c:pt>
                <c:pt idx="1612">
                  <c:v>365.53767555033295</c:v>
                </c:pt>
                <c:pt idx="1613">
                  <c:v>365.53767555033295</c:v>
                </c:pt>
                <c:pt idx="1614">
                  <c:v>365.53767555033295</c:v>
                </c:pt>
                <c:pt idx="1615">
                  <c:v>365.53767555033295</c:v>
                </c:pt>
                <c:pt idx="1616">
                  <c:v>365.53767555033295</c:v>
                </c:pt>
                <c:pt idx="1617">
                  <c:v>365.53767555033295</c:v>
                </c:pt>
                <c:pt idx="1618">
                  <c:v>365.53767555033295</c:v>
                </c:pt>
                <c:pt idx="1619">
                  <c:v>365.53767555033295</c:v>
                </c:pt>
                <c:pt idx="1620">
                  <c:v>365.53767555033295</c:v>
                </c:pt>
                <c:pt idx="1621">
                  <c:v>365.53767555033295</c:v>
                </c:pt>
                <c:pt idx="1622">
                  <c:v>365.53767555033295</c:v>
                </c:pt>
                <c:pt idx="1623">
                  <c:v>365.53767555033295</c:v>
                </c:pt>
                <c:pt idx="1624">
                  <c:v>365.53767555033295</c:v>
                </c:pt>
                <c:pt idx="1625">
                  <c:v>365.53767555033295</c:v>
                </c:pt>
                <c:pt idx="1626">
                  <c:v>365.53767555033295</c:v>
                </c:pt>
                <c:pt idx="1627">
                  <c:v>365.53767555033295</c:v>
                </c:pt>
                <c:pt idx="1628">
                  <c:v>365.53767555033295</c:v>
                </c:pt>
                <c:pt idx="1629">
                  <c:v>365.53767555033295</c:v>
                </c:pt>
                <c:pt idx="1630">
                  <c:v>365.53767555033295</c:v>
                </c:pt>
                <c:pt idx="1631">
                  <c:v>365.53767555033295</c:v>
                </c:pt>
                <c:pt idx="1632">
                  <c:v>365.53767555033295</c:v>
                </c:pt>
                <c:pt idx="1633">
                  <c:v>365.53767555033295</c:v>
                </c:pt>
                <c:pt idx="1634">
                  <c:v>365.53767555033295</c:v>
                </c:pt>
                <c:pt idx="1635">
                  <c:v>365.53767555033295</c:v>
                </c:pt>
                <c:pt idx="1636">
                  <c:v>365.53767555033295</c:v>
                </c:pt>
                <c:pt idx="1637">
                  <c:v>365.53767555033295</c:v>
                </c:pt>
                <c:pt idx="1638">
                  <c:v>365.53767555033295</c:v>
                </c:pt>
                <c:pt idx="1639">
                  <c:v>365.53767555033295</c:v>
                </c:pt>
                <c:pt idx="1640">
                  <c:v>365.53767555033295</c:v>
                </c:pt>
                <c:pt idx="1641">
                  <c:v>365.53767555033295</c:v>
                </c:pt>
                <c:pt idx="1642">
                  <c:v>365.53767555033295</c:v>
                </c:pt>
                <c:pt idx="1643">
                  <c:v>365.53767555033295</c:v>
                </c:pt>
                <c:pt idx="1644">
                  <c:v>365.53767555033295</c:v>
                </c:pt>
                <c:pt idx="1645">
                  <c:v>365.53767555033295</c:v>
                </c:pt>
                <c:pt idx="1646">
                  <c:v>365.53767555033295</c:v>
                </c:pt>
                <c:pt idx="1647">
                  <c:v>365.53767555033295</c:v>
                </c:pt>
                <c:pt idx="1648">
                  <c:v>365.53767555033295</c:v>
                </c:pt>
                <c:pt idx="1649">
                  <c:v>365.53767555033295</c:v>
                </c:pt>
                <c:pt idx="1650">
                  <c:v>365.53767555033295</c:v>
                </c:pt>
                <c:pt idx="1651">
                  <c:v>365.53767555033295</c:v>
                </c:pt>
                <c:pt idx="1652">
                  <c:v>365.53767555033295</c:v>
                </c:pt>
                <c:pt idx="1653">
                  <c:v>365.53767555033295</c:v>
                </c:pt>
                <c:pt idx="1654">
                  <c:v>365.53767555033295</c:v>
                </c:pt>
                <c:pt idx="1655">
                  <c:v>365.53767555033295</c:v>
                </c:pt>
                <c:pt idx="1656">
                  <c:v>365.53767555033295</c:v>
                </c:pt>
                <c:pt idx="1657">
                  <c:v>365.53767555033295</c:v>
                </c:pt>
                <c:pt idx="1658">
                  <c:v>365.53767555033295</c:v>
                </c:pt>
                <c:pt idx="1659">
                  <c:v>365.53767555033295</c:v>
                </c:pt>
                <c:pt idx="1660">
                  <c:v>365.53767555033295</c:v>
                </c:pt>
                <c:pt idx="1661">
                  <c:v>365.53767555033295</c:v>
                </c:pt>
                <c:pt idx="1662">
                  <c:v>365.53767555033295</c:v>
                </c:pt>
                <c:pt idx="1663">
                  <c:v>365.53767555033295</c:v>
                </c:pt>
                <c:pt idx="1664">
                  <c:v>365.53767555033295</c:v>
                </c:pt>
                <c:pt idx="1665">
                  <c:v>365.53767555033295</c:v>
                </c:pt>
                <c:pt idx="1666">
                  <c:v>365.53767555033295</c:v>
                </c:pt>
                <c:pt idx="1667">
                  <c:v>365.53767555033295</c:v>
                </c:pt>
                <c:pt idx="1668">
                  <c:v>365.53767555033295</c:v>
                </c:pt>
                <c:pt idx="1669">
                  <c:v>365.53767555033295</c:v>
                </c:pt>
                <c:pt idx="1670">
                  <c:v>365.53767555033295</c:v>
                </c:pt>
                <c:pt idx="1671">
                  <c:v>365.53767555033295</c:v>
                </c:pt>
                <c:pt idx="1672">
                  <c:v>365.53767555033295</c:v>
                </c:pt>
                <c:pt idx="1673">
                  <c:v>365.53767555033295</c:v>
                </c:pt>
                <c:pt idx="1674">
                  <c:v>365.53767555033295</c:v>
                </c:pt>
                <c:pt idx="1675">
                  <c:v>365.53767555033295</c:v>
                </c:pt>
                <c:pt idx="1676">
                  <c:v>365.53767555033295</c:v>
                </c:pt>
                <c:pt idx="1677">
                  <c:v>365.53767555033295</c:v>
                </c:pt>
                <c:pt idx="1678">
                  <c:v>365.53767555033295</c:v>
                </c:pt>
                <c:pt idx="1679">
                  <c:v>365.53767555033295</c:v>
                </c:pt>
                <c:pt idx="1680">
                  <c:v>365.53767555033295</c:v>
                </c:pt>
                <c:pt idx="1681">
                  <c:v>365.53767555033295</c:v>
                </c:pt>
                <c:pt idx="1682">
                  <c:v>365.53767555033295</c:v>
                </c:pt>
                <c:pt idx="1683">
                  <c:v>365.53767555033295</c:v>
                </c:pt>
                <c:pt idx="1684">
                  <c:v>365.53767555033295</c:v>
                </c:pt>
                <c:pt idx="1685">
                  <c:v>365.53767555033295</c:v>
                </c:pt>
                <c:pt idx="1686">
                  <c:v>365.53767555033295</c:v>
                </c:pt>
                <c:pt idx="1687">
                  <c:v>365.53767555033295</c:v>
                </c:pt>
                <c:pt idx="1688">
                  <c:v>365.53767555033295</c:v>
                </c:pt>
                <c:pt idx="1689">
                  <c:v>365.53767555033295</c:v>
                </c:pt>
                <c:pt idx="1690">
                  <c:v>365.53767555033295</c:v>
                </c:pt>
                <c:pt idx="1691">
                  <c:v>365.53767555033295</c:v>
                </c:pt>
                <c:pt idx="1692">
                  <c:v>365.53767555033295</c:v>
                </c:pt>
                <c:pt idx="1693">
                  <c:v>365.53767555033295</c:v>
                </c:pt>
                <c:pt idx="1694">
                  <c:v>365.53767555033295</c:v>
                </c:pt>
                <c:pt idx="1695">
                  <c:v>365.53767555033295</c:v>
                </c:pt>
                <c:pt idx="1696">
                  <c:v>365.53767555033295</c:v>
                </c:pt>
                <c:pt idx="1697">
                  <c:v>365.53767555033295</c:v>
                </c:pt>
                <c:pt idx="1698">
                  <c:v>365.53767555033295</c:v>
                </c:pt>
                <c:pt idx="1699">
                  <c:v>365.53767555033295</c:v>
                </c:pt>
                <c:pt idx="1700">
                  <c:v>365.53767555033295</c:v>
                </c:pt>
                <c:pt idx="1701">
                  <c:v>365.53767555033295</c:v>
                </c:pt>
                <c:pt idx="1702">
                  <c:v>365.53767555033295</c:v>
                </c:pt>
                <c:pt idx="1703">
                  <c:v>365.53767555033295</c:v>
                </c:pt>
                <c:pt idx="1704">
                  <c:v>365.53767555033295</c:v>
                </c:pt>
                <c:pt idx="1705">
                  <c:v>365.53767555033295</c:v>
                </c:pt>
                <c:pt idx="1706">
                  <c:v>365.53767555033295</c:v>
                </c:pt>
                <c:pt idx="1707">
                  <c:v>365.53767555033295</c:v>
                </c:pt>
                <c:pt idx="1708">
                  <c:v>365.53767555033295</c:v>
                </c:pt>
                <c:pt idx="1709">
                  <c:v>365.53767555033295</c:v>
                </c:pt>
                <c:pt idx="1710">
                  <c:v>365.53767555033295</c:v>
                </c:pt>
                <c:pt idx="1711">
                  <c:v>365.53767555033295</c:v>
                </c:pt>
                <c:pt idx="1712">
                  <c:v>365.53767555033295</c:v>
                </c:pt>
                <c:pt idx="1713">
                  <c:v>365.53767555033295</c:v>
                </c:pt>
                <c:pt idx="1714">
                  <c:v>365.53767555033295</c:v>
                </c:pt>
                <c:pt idx="1715">
                  <c:v>365.53767555033295</c:v>
                </c:pt>
                <c:pt idx="1716">
                  <c:v>365.53767555033295</c:v>
                </c:pt>
                <c:pt idx="1717">
                  <c:v>365.53767555033295</c:v>
                </c:pt>
                <c:pt idx="1718">
                  <c:v>365.53767555033295</c:v>
                </c:pt>
                <c:pt idx="1719">
                  <c:v>365.53767555033295</c:v>
                </c:pt>
                <c:pt idx="1720">
                  <c:v>365.53767555033295</c:v>
                </c:pt>
                <c:pt idx="1721">
                  <c:v>365.53767555033295</c:v>
                </c:pt>
                <c:pt idx="1722">
                  <c:v>365.53767555033295</c:v>
                </c:pt>
                <c:pt idx="1723">
                  <c:v>365.53767555033295</c:v>
                </c:pt>
                <c:pt idx="1724">
                  <c:v>365.53767555033295</c:v>
                </c:pt>
                <c:pt idx="1725">
                  <c:v>365.53767555033295</c:v>
                </c:pt>
                <c:pt idx="1726">
                  <c:v>365.53767555033295</c:v>
                </c:pt>
                <c:pt idx="1727">
                  <c:v>365.53767555033295</c:v>
                </c:pt>
                <c:pt idx="1728">
                  <c:v>365.53767555033295</c:v>
                </c:pt>
                <c:pt idx="1729">
                  <c:v>365.53767555033295</c:v>
                </c:pt>
                <c:pt idx="1730">
                  <c:v>365.53767555033295</c:v>
                </c:pt>
                <c:pt idx="1731">
                  <c:v>365.53767555033295</c:v>
                </c:pt>
                <c:pt idx="1732">
                  <c:v>365.53767555033295</c:v>
                </c:pt>
                <c:pt idx="1733">
                  <c:v>365.53767555033295</c:v>
                </c:pt>
                <c:pt idx="1734">
                  <c:v>365.53767555033295</c:v>
                </c:pt>
                <c:pt idx="1735">
                  <c:v>365.53767555033295</c:v>
                </c:pt>
                <c:pt idx="1736">
                  <c:v>365.53767555033295</c:v>
                </c:pt>
                <c:pt idx="1737">
                  <c:v>365.53767555033295</c:v>
                </c:pt>
                <c:pt idx="1738">
                  <c:v>365.53767555033295</c:v>
                </c:pt>
                <c:pt idx="1739">
                  <c:v>365.53767555033295</c:v>
                </c:pt>
                <c:pt idx="1740">
                  <c:v>365.53767555033295</c:v>
                </c:pt>
                <c:pt idx="1741">
                  <c:v>365.53767555033295</c:v>
                </c:pt>
                <c:pt idx="1742">
                  <c:v>365.53767555033295</c:v>
                </c:pt>
                <c:pt idx="1743">
                  <c:v>365.53767555033295</c:v>
                </c:pt>
                <c:pt idx="1744">
                  <c:v>365.53767555033295</c:v>
                </c:pt>
                <c:pt idx="1745">
                  <c:v>365.53767555033295</c:v>
                </c:pt>
                <c:pt idx="1746">
                  <c:v>365.53767555033295</c:v>
                </c:pt>
                <c:pt idx="1747">
                  <c:v>365.53767555033295</c:v>
                </c:pt>
                <c:pt idx="1748">
                  <c:v>365.53767555033295</c:v>
                </c:pt>
                <c:pt idx="1749">
                  <c:v>365.53767555033295</c:v>
                </c:pt>
                <c:pt idx="1750">
                  <c:v>365.53767555033295</c:v>
                </c:pt>
                <c:pt idx="1751">
                  <c:v>365.53767555033295</c:v>
                </c:pt>
                <c:pt idx="1752">
                  <c:v>365.53767555033295</c:v>
                </c:pt>
                <c:pt idx="1753">
                  <c:v>365.53767555033295</c:v>
                </c:pt>
                <c:pt idx="1754">
                  <c:v>365.53767555033295</c:v>
                </c:pt>
                <c:pt idx="1755">
                  <c:v>365.53767555033295</c:v>
                </c:pt>
                <c:pt idx="1756">
                  <c:v>365.53767555033295</c:v>
                </c:pt>
                <c:pt idx="1757">
                  <c:v>365.53767555033295</c:v>
                </c:pt>
                <c:pt idx="1758">
                  <c:v>365.53767555033295</c:v>
                </c:pt>
                <c:pt idx="1759">
                  <c:v>365.53767555033295</c:v>
                </c:pt>
                <c:pt idx="1760">
                  <c:v>365.53767555033295</c:v>
                </c:pt>
                <c:pt idx="1761">
                  <c:v>365.53767555033295</c:v>
                </c:pt>
                <c:pt idx="1762">
                  <c:v>365.53767555033295</c:v>
                </c:pt>
                <c:pt idx="1763">
                  <c:v>365.53767555033295</c:v>
                </c:pt>
                <c:pt idx="1764">
                  <c:v>365.53767555033295</c:v>
                </c:pt>
                <c:pt idx="1765">
                  <c:v>365.53767555033295</c:v>
                </c:pt>
                <c:pt idx="1766">
                  <c:v>365.53767555033295</c:v>
                </c:pt>
                <c:pt idx="1767">
                  <c:v>365.53767555033295</c:v>
                </c:pt>
                <c:pt idx="1768">
                  <c:v>365.53767555033295</c:v>
                </c:pt>
                <c:pt idx="1769">
                  <c:v>366.41007730551343</c:v>
                </c:pt>
                <c:pt idx="1770">
                  <c:v>368.23037401690033</c:v>
                </c:pt>
                <c:pt idx="1771">
                  <c:v>370.64632109367687</c:v>
                </c:pt>
                <c:pt idx="1772">
                  <c:v>373.24384353457191</c:v>
                </c:pt>
                <c:pt idx="1773">
                  <c:v>375.76445243641371</c:v>
                </c:pt>
                <c:pt idx="1774">
                  <c:v>378.02246755697831</c:v>
                </c:pt>
                <c:pt idx="1775">
                  <c:v>379.89136116377256</c:v>
                </c:pt>
                <c:pt idx="1776">
                  <c:v>381.45659944804811</c:v>
                </c:pt>
                <c:pt idx="1777">
                  <c:v>382.95128632856142</c:v>
                </c:pt>
                <c:pt idx="1778">
                  <c:v>384.60865582009234</c:v>
                </c:pt>
                <c:pt idx="1779">
                  <c:v>386.5947834717457</c:v>
                </c:pt>
                <c:pt idx="1780">
                  <c:v>388.90239231080983</c:v>
                </c:pt>
                <c:pt idx="1781">
                  <c:v>391.30979670460499</c:v>
                </c:pt>
                <c:pt idx="1782">
                  <c:v>393.52150350652556</c:v>
                </c:pt>
                <c:pt idx="1783">
                  <c:v>395.33819241850654</c:v>
                </c:pt>
                <c:pt idx="1784">
                  <c:v>396.69739463589769</c:v>
                </c:pt>
                <c:pt idx="1785">
                  <c:v>397.67917785038424</c:v>
                </c:pt>
                <c:pt idx="1786">
                  <c:v>398.44452454623757</c:v>
                </c:pt>
                <c:pt idx="1787">
                  <c:v>399.10681198569688</c:v>
                </c:pt>
                <c:pt idx="1788">
                  <c:v>399.72793423775823</c:v>
                </c:pt>
                <c:pt idx="1789">
                  <c:v>400.36613629263672</c:v>
                </c:pt>
                <c:pt idx="1790">
                  <c:v>401.06867757078464</c:v>
                </c:pt>
                <c:pt idx="1791">
                  <c:v>401.84030928921993</c:v>
                </c:pt>
                <c:pt idx="1792">
                  <c:v>402.62472240457686</c:v>
                </c:pt>
                <c:pt idx="1793">
                  <c:v>403.29719543769755</c:v>
                </c:pt>
                <c:pt idx="1794">
                  <c:v>403.80659219127205</c:v>
                </c:pt>
                <c:pt idx="1795">
                  <c:v>404.02768787906274</c:v>
                </c:pt>
                <c:pt idx="1796">
                  <c:v>404.02768787906274</c:v>
                </c:pt>
                <c:pt idx="1797">
                  <c:v>404.02768787906274</c:v>
                </c:pt>
                <c:pt idx="1798">
                  <c:v>404.02768787906274</c:v>
                </c:pt>
                <c:pt idx="1799">
                  <c:v>404.02768787906274</c:v>
                </c:pt>
                <c:pt idx="1800">
                  <c:v>404.02768787906274</c:v>
                </c:pt>
                <c:pt idx="1801">
                  <c:v>404.02768787906274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354-4F95-8963-C0A32F10B0EC}"/>
            </c:ext>
          </c:extLst>
        </c:ser>
        <c:ser>
          <c:idx val="0"/>
          <c:order val="1"/>
          <c:tx>
            <c:strRef>
              <c:f>Calculations!$U$1</c:f>
              <c:strCache>
                <c:ptCount val="1"/>
                <c:pt idx="0">
                  <c:v>Energy Returnted to Wheel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strRef>
              <c:f>Calculations!$B:$B</c:f>
              <c:strCache>
                <c:ptCount val="1802"/>
                <c:pt idx="0">
                  <c:v>Total Time Elapsed
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xVal>
          <c:yVal>
            <c:numRef>
              <c:f>Calculations!$U:$U</c:f>
              <c:numCache>
                <c:formatCode>0.00</c:formatCode>
                <c:ptCount val="1048576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0.28303896099726</c:v>
                </c:pt>
                <c:pt idx="38">
                  <c:v>1.1170168809059964</c:v>
                </c:pt>
                <c:pt idx="39">
                  <c:v>2.0545013188754804</c:v>
                </c:pt>
                <c:pt idx="40">
                  <c:v>2.824748547699627</c:v>
                </c:pt>
                <c:pt idx="41">
                  <c:v>3.5867045700307774</c:v>
                </c:pt>
                <c:pt idx="42">
                  <c:v>4.5529966392149452</c:v>
                </c:pt>
                <c:pt idx="43">
                  <c:v>5.5407184984058571</c:v>
                </c:pt>
                <c:pt idx="44">
                  <c:v>6.1847446617357109</c:v>
                </c:pt>
                <c:pt idx="45">
                  <c:v>6.4050482619253923</c:v>
                </c:pt>
                <c:pt idx="46">
                  <c:v>6.41724748984202</c:v>
                </c:pt>
                <c:pt idx="47">
                  <c:v>6.4427651891799336</c:v>
                </c:pt>
                <c:pt idx="48">
                  <c:v>6.4896072089249968</c:v>
                </c:pt>
                <c:pt idx="49">
                  <c:v>6.4896072089249968</c:v>
                </c:pt>
                <c:pt idx="50">
                  <c:v>6.4896072089249968</c:v>
                </c:pt>
                <c:pt idx="51">
                  <c:v>6.4896072089249968</c:v>
                </c:pt>
                <c:pt idx="52">
                  <c:v>6.6789083160205172</c:v>
                </c:pt>
                <c:pt idx="53">
                  <c:v>6.9278914293173663</c:v>
                </c:pt>
                <c:pt idx="54">
                  <c:v>7.0121579508866221</c:v>
                </c:pt>
                <c:pt idx="55">
                  <c:v>7.0121579508866221</c:v>
                </c:pt>
                <c:pt idx="56">
                  <c:v>7.0121579508866221</c:v>
                </c:pt>
                <c:pt idx="57">
                  <c:v>7.0121579508866221</c:v>
                </c:pt>
                <c:pt idx="58">
                  <c:v>7.0121579508866221</c:v>
                </c:pt>
                <c:pt idx="59">
                  <c:v>7.0121579508866221</c:v>
                </c:pt>
                <c:pt idx="60">
                  <c:v>7.0121579508866221</c:v>
                </c:pt>
                <c:pt idx="61">
                  <c:v>7.0121579508866221</c:v>
                </c:pt>
                <c:pt idx="62">
                  <c:v>7.0121579508866221</c:v>
                </c:pt>
                <c:pt idx="63">
                  <c:v>7.0121579508866221</c:v>
                </c:pt>
                <c:pt idx="64">
                  <c:v>7.0121579508866221</c:v>
                </c:pt>
                <c:pt idx="65">
                  <c:v>7.0121579508866221</c:v>
                </c:pt>
                <c:pt idx="66">
                  <c:v>7.0121579508866221</c:v>
                </c:pt>
                <c:pt idx="67">
                  <c:v>7.0121579508866221</c:v>
                </c:pt>
                <c:pt idx="68">
                  <c:v>7.0121579508866221</c:v>
                </c:pt>
                <c:pt idx="69">
                  <c:v>7.0121579508866221</c:v>
                </c:pt>
                <c:pt idx="70">
                  <c:v>7.0121579508866221</c:v>
                </c:pt>
                <c:pt idx="71">
                  <c:v>7.0121579508866221</c:v>
                </c:pt>
                <c:pt idx="72">
                  <c:v>7.0121579508866221</c:v>
                </c:pt>
                <c:pt idx="73">
                  <c:v>7.0121579508866221</c:v>
                </c:pt>
                <c:pt idx="74">
                  <c:v>7.0121579508866221</c:v>
                </c:pt>
                <c:pt idx="75">
                  <c:v>7.0121579508866221</c:v>
                </c:pt>
                <c:pt idx="76">
                  <c:v>7.0121579508866221</c:v>
                </c:pt>
                <c:pt idx="77">
                  <c:v>7.0121579508866221</c:v>
                </c:pt>
                <c:pt idx="78">
                  <c:v>7.0121579508866221</c:v>
                </c:pt>
                <c:pt idx="79">
                  <c:v>7.0121579508866221</c:v>
                </c:pt>
                <c:pt idx="80">
                  <c:v>7.0121579508866221</c:v>
                </c:pt>
                <c:pt idx="81">
                  <c:v>7.0121579508866221</c:v>
                </c:pt>
                <c:pt idx="82">
                  <c:v>7.0121579508866221</c:v>
                </c:pt>
                <c:pt idx="83">
                  <c:v>7.0121579508866221</c:v>
                </c:pt>
                <c:pt idx="84">
                  <c:v>7.0121579508866221</c:v>
                </c:pt>
                <c:pt idx="85">
                  <c:v>7.0121579508866221</c:v>
                </c:pt>
                <c:pt idx="86">
                  <c:v>7.0121579508866221</c:v>
                </c:pt>
                <c:pt idx="87">
                  <c:v>7.0121579508866221</c:v>
                </c:pt>
                <c:pt idx="88">
                  <c:v>7.0340304397352558</c:v>
                </c:pt>
                <c:pt idx="89">
                  <c:v>7.6976898968576828</c:v>
                </c:pt>
                <c:pt idx="90">
                  <c:v>9.0221848636571256</c:v>
                </c:pt>
                <c:pt idx="91">
                  <c:v>10.442207001924059</c:v>
                </c:pt>
                <c:pt idx="92">
                  <c:v>11.462125610170439</c:v>
                </c:pt>
                <c:pt idx="93">
                  <c:v>11.999778224266878</c:v>
                </c:pt>
                <c:pt idx="94">
                  <c:v>12.322166398995035</c:v>
                </c:pt>
                <c:pt idx="95">
                  <c:v>12.621215890613676</c:v>
                </c:pt>
                <c:pt idx="96">
                  <c:v>12.851281710579828</c:v>
                </c:pt>
                <c:pt idx="97">
                  <c:v>12.960027671779729</c:v>
                </c:pt>
                <c:pt idx="98">
                  <c:v>13.004166485044045</c:v>
                </c:pt>
                <c:pt idx="99">
                  <c:v>13.020923028162995</c:v>
                </c:pt>
                <c:pt idx="100">
                  <c:v>13.020923028162995</c:v>
                </c:pt>
                <c:pt idx="101">
                  <c:v>13.020923028162995</c:v>
                </c:pt>
                <c:pt idx="102">
                  <c:v>13.020923028162995</c:v>
                </c:pt>
                <c:pt idx="103">
                  <c:v>13.020923028162995</c:v>
                </c:pt>
                <c:pt idx="104">
                  <c:v>13.020923028162995</c:v>
                </c:pt>
                <c:pt idx="105">
                  <c:v>13.020923028162995</c:v>
                </c:pt>
                <c:pt idx="106">
                  <c:v>13.020923028162995</c:v>
                </c:pt>
                <c:pt idx="107">
                  <c:v>13.020923028162995</c:v>
                </c:pt>
                <c:pt idx="108">
                  <c:v>13.020923028162995</c:v>
                </c:pt>
                <c:pt idx="109">
                  <c:v>13.020923028162995</c:v>
                </c:pt>
                <c:pt idx="110">
                  <c:v>13.020923028162995</c:v>
                </c:pt>
                <c:pt idx="111">
                  <c:v>13.020923028162995</c:v>
                </c:pt>
                <c:pt idx="112">
                  <c:v>13.020923028162995</c:v>
                </c:pt>
                <c:pt idx="113">
                  <c:v>13.020923028162995</c:v>
                </c:pt>
                <c:pt idx="114">
                  <c:v>13.020923028162995</c:v>
                </c:pt>
                <c:pt idx="115">
                  <c:v>13.020923028162995</c:v>
                </c:pt>
                <c:pt idx="116">
                  <c:v>13.020923028162995</c:v>
                </c:pt>
                <c:pt idx="117">
                  <c:v>13.020923028162995</c:v>
                </c:pt>
                <c:pt idx="118">
                  <c:v>13.020923028162995</c:v>
                </c:pt>
                <c:pt idx="119">
                  <c:v>13.020923028162995</c:v>
                </c:pt>
                <c:pt idx="120">
                  <c:v>13.020923028162995</c:v>
                </c:pt>
                <c:pt idx="121">
                  <c:v>13.020923028162995</c:v>
                </c:pt>
                <c:pt idx="122">
                  <c:v>13.020923028162995</c:v>
                </c:pt>
                <c:pt idx="123">
                  <c:v>13.020923028162995</c:v>
                </c:pt>
                <c:pt idx="124">
                  <c:v>13.020923028162995</c:v>
                </c:pt>
                <c:pt idx="125">
                  <c:v>13.020923028162995</c:v>
                </c:pt>
                <c:pt idx="126">
                  <c:v>13.020923028162995</c:v>
                </c:pt>
                <c:pt idx="127">
                  <c:v>13.020923028162995</c:v>
                </c:pt>
                <c:pt idx="128">
                  <c:v>13.020923028162995</c:v>
                </c:pt>
                <c:pt idx="129">
                  <c:v>13.020923028162995</c:v>
                </c:pt>
                <c:pt idx="130">
                  <c:v>13.020923028162995</c:v>
                </c:pt>
                <c:pt idx="131">
                  <c:v>13.020923028162995</c:v>
                </c:pt>
                <c:pt idx="132">
                  <c:v>13.020923028162995</c:v>
                </c:pt>
                <c:pt idx="133">
                  <c:v>13.020923028162995</c:v>
                </c:pt>
                <c:pt idx="134">
                  <c:v>13.020923028162995</c:v>
                </c:pt>
                <c:pt idx="135">
                  <c:v>13.020923028162995</c:v>
                </c:pt>
                <c:pt idx="136">
                  <c:v>13.020923028162995</c:v>
                </c:pt>
                <c:pt idx="137">
                  <c:v>13.020923028162995</c:v>
                </c:pt>
                <c:pt idx="138">
                  <c:v>13.020923028162995</c:v>
                </c:pt>
                <c:pt idx="139">
                  <c:v>13.020923028162995</c:v>
                </c:pt>
                <c:pt idx="140">
                  <c:v>13.020923028162995</c:v>
                </c:pt>
                <c:pt idx="141">
                  <c:v>13.020923028162995</c:v>
                </c:pt>
                <c:pt idx="142">
                  <c:v>13.020923028162995</c:v>
                </c:pt>
                <c:pt idx="143">
                  <c:v>13.020923028162995</c:v>
                </c:pt>
                <c:pt idx="144">
                  <c:v>13.020923028162995</c:v>
                </c:pt>
                <c:pt idx="145">
                  <c:v>13.020923028162995</c:v>
                </c:pt>
                <c:pt idx="146">
                  <c:v>13.020923028162995</c:v>
                </c:pt>
                <c:pt idx="147">
                  <c:v>13.020923028162995</c:v>
                </c:pt>
                <c:pt idx="148">
                  <c:v>13.020923028162995</c:v>
                </c:pt>
                <c:pt idx="149">
                  <c:v>13.020923028162995</c:v>
                </c:pt>
                <c:pt idx="150">
                  <c:v>13.020923028162995</c:v>
                </c:pt>
                <c:pt idx="151">
                  <c:v>13.020923028162995</c:v>
                </c:pt>
                <c:pt idx="152">
                  <c:v>13.589546232589525</c:v>
                </c:pt>
                <c:pt idx="153">
                  <c:v>14.707159076900068</c:v>
                </c:pt>
                <c:pt idx="154">
                  <c:v>15.807761857149407</c:v>
                </c:pt>
                <c:pt idx="155">
                  <c:v>16.442772630304908</c:v>
                </c:pt>
                <c:pt idx="156">
                  <c:v>16.589018641574739</c:v>
                </c:pt>
                <c:pt idx="157">
                  <c:v>16.589018641574739</c:v>
                </c:pt>
                <c:pt idx="158">
                  <c:v>16.589018641574739</c:v>
                </c:pt>
                <c:pt idx="159">
                  <c:v>16.589018641574739</c:v>
                </c:pt>
                <c:pt idx="160">
                  <c:v>16.589018641574739</c:v>
                </c:pt>
                <c:pt idx="161">
                  <c:v>16.589018641574739</c:v>
                </c:pt>
                <c:pt idx="162">
                  <c:v>16.589018641574739</c:v>
                </c:pt>
                <c:pt idx="163">
                  <c:v>16.589018641574739</c:v>
                </c:pt>
                <c:pt idx="164">
                  <c:v>16.589018641574739</c:v>
                </c:pt>
                <c:pt idx="165">
                  <c:v>16.589018641574739</c:v>
                </c:pt>
                <c:pt idx="166">
                  <c:v>16.589018641574739</c:v>
                </c:pt>
                <c:pt idx="167">
                  <c:v>16.589018641574739</c:v>
                </c:pt>
                <c:pt idx="168">
                  <c:v>16.589018641574739</c:v>
                </c:pt>
                <c:pt idx="169">
                  <c:v>16.589018641574739</c:v>
                </c:pt>
                <c:pt idx="170">
                  <c:v>16.589018641574739</c:v>
                </c:pt>
                <c:pt idx="171">
                  <c:v>16.589018641574739</c:v>
                </c:pt>
                <c:pt idx="172">
                  <c:v>17.263705084418415</c:v>
                </c:pt>
                <c:pt idx="173">
                  <c:v>18.470314975385701</c:v>
                </c:pt>
                <c:pt idx="174">
                  <c:v>19.505497759712437</c:v>
                </c:pt>
                <c:pt idx="175">
                  <c:v>19.914356414429449</c:v>
                </c:pt>
                <c:pt idx="176">
                  <c:v>19.914356414429449</c:v>
                </c:pt>
                <c:pt idx="177">
                  <c:v>19.914356414429449</c:v>
                </c:pt>
                <c:pt idx="178">
                  <c:v>19.914356414429449</c:v>
                </c:pt>
                <c:pt idx="179">
                  <c:v>19.914356414429449</c:v>
                </c:pt>
                <c:pt idx="180">
                  <c:v>19.914356414429449</c:v>
                </c:pt>
                <c:pt idx="181">
                  <c:v>19.914356414429449</c:v>
                </c:pt>
                <c:pt idx="182">
                  <c:v>19.914356414429449</c:v>
                </c:pt>
                <c:pt idx="183">
                  <c:v>20.005732964508859</c:v>
                </c:pt>
                <c:pt idx="184">
                  <c:v>20.417908618120581</c:v>
                </c:pt>
                <c:pt idx="185">
                  <c:v>20.974652167430445</c:v>
                </c:pt>
                <c:pt idx="186">
                  <c:v>21.484415068453025</c:v>
                </c:pt>
                <c:pt idx="187">
                  <c:v>21.865654547294351</c:v>
                </c:pt>
                <c:pt idx="188">
                  <c:v>22.121018834997731</c:v>
                </c:pt>
                <c:pt idx="189">
                  <c:v>22.283159547917453</c:v>
                </c:pt>
                <c:pt idx="190">
                  <c:v>22.37246062831089</c:v>
                </c:pt>
                <c:pt idx="191">
                  <c:v>22.408473401743354</c:v>
                </c:pt>
                <c:pt idx="192">
                  <c:v>22.408473401743354</c:v>
                </c:pt>
                <c:pt idx="193">
                  <c:v>22.408473401743354</c:v>
                </c:pt>
                <c:pt idx="194">
                  <c:v>22.408473401743354</c:v>
                </c:pt>
                <c:pt idx="195">
                  <c:v>22.408473401743354</c:v>
                </c:pt>
                <c:pt idx="196">
                  <c:v>22.408473401743354</c:v>
                </c:pt>
                <c:pt idx="197">
                  <c:v>22.408473401743354</c:v>
                </c:pt>
                <c:pt idx="198">
                  <c:v>22.408473401743354</c:v>
                </c:pt>
                <c:pt idx="199">
                  <c:v>22.408473401743354</c:v>
                </c:pt>
                <c:pt idx="200">
                  <c:v>22.408473401743354</c:v>
                </c:pt>
                <c:pt idx="201">
                  <c:v>22.408473401743354</c:v>
                </c:pt>
                <c:pt idx="202">
                  <c:v>22.408473401743354</c:v>
                </c:pt>
                <c:pt idx="203">
                  <c:v>22.408473401743354</c:v>
                </c:pt>
                <c:pt idx="204">
                  <c:v>22.408473401743354</c:v>
                </c:pt>
                <c:pt idx="205">
                  <c:v>22.408473401743354</c:v>
                </c:pt>
                <c:pt idx="206">
                  <c:v>22.408473401743354</c:v>
                </c:pt>
                <c:pt idx="207">
                  <c:v>22.408473401743354</c:v>
                </c:pt>
                <c:pt idx="208">
                  <c:v>22.408473401743354</c:v>
                </c:pt>
                <c:pt idx="209">
                  <c:v>22.408473401743354</c:v>
                </c:pt>
                <c:pt idx="210">
                  <c:v>22.408473401743354</c:v>
                </c:pt>
                <c:pt idx="211">
                  <c:v>22.408473401743354</c:v>
                </c:pt>
                <c:pt idx="212">
                  <c:v>22.408473401743354</c:v>
                </c:pt>
                <c:pt idx="213">
                  <c:v>22.408473401743354</c:v>
                </c:pt>
                <c:pt idx="214">
                  <c:v>22.408473401743354</c:v>
                </c:pt>
                <c:pt idx="215">
                  <c:v>22.408473401743354</c:v>
                </c:pt>
                <c:pt idx="216">
                  <c:v>22.408473401743354</c:v>
                </c:pt>
                <c:pt idx="217">
                  <c:v>22.408473401743354</c:v>
                </c:pt>
                <c:pt idx="218">
                  <c:v>22.408473401743354</c:v>
                </c:pt>
                <c:pt idx="219">
                  <c:v>22.408473401743354</c:v>
                </c:pt>
                <c:pt idx="220">
                  <c:v>22.408473401743354</c:v>
                </c:pt>
                <c:pt idx="221">
                  <c:v>22.408473401743354</c:v>
                </c:pt>
                <c:pt idx="222">
                  <c:v>22.408473401743354</c:v>
                </c:pt>
                <c:pt idx="223">
                  <c:v>22.408473401743354</c:v>
                </c:pt>
                <c:pt idx="224">
                  <c:v>22.408473401743354</c:v>
                </c:pt>
                <c:pt idx="225">
                  <c:v>22.408473401743354</c:v>
                </c:pt>
                <c:pt idx="226">
                  <c:v>22.408473401743354</c:v>
                </c:pt>
                <c:pt idx="227">
                  <c:v>22.408473401743354</c:v>
                </c:pt>
                <c:pt idx="228">
                  <c:v>22.408473401743354</c:v>
                </c:pt>
                <c:pt idx="229">
                  <c:v>22.408473401743354</c:v>
                </c:pt>
                <c:pt idx="230">
                  <c:v>22.408473401743354</c:v>
                </c:pt>
                <c:pt idx="231">
                  <c:v>22.408473401743354</c:v>
                </c:pt>
                <c:pt idx="232">
                  <c:v>22.408473401743354</c:v>
                </c:pt>
                <c:pt idx="233">
                  <c:v>22.408473401743354</c:v>
                </c:pt>
                <c:pt idx="234">
                  <c:v>22.82570348790993</c:v>
                </c:pt>
                <c:pt idx="235">
                  <c:v>23.224688350822429</c:v>
                </c:pt>
                <c:pt idx="236">
                  <c:v>23.273433525455427</c:v>
                </c:pt>
                <c:pt idx="237">
                  <c:v>23.273433525455427</c:v>
                </c:pt>
                <c:pt idx="238">
                  <c:v>23.273433525455427</c:v>
                </c:pt>
                <c:pt idx="239">
                  <c:v>23.587934298646083</c:v>
                </c:pt>
                <c:pt idx="240">
                  <c:v>24.38931382048678</c:v>
                </c:pt>
                <c:pt idx="241">
                  <c:v>25.279642884238758</c:v>
                </c:pt>
                <c:pt idx="242">
                  <c:v>26.015892534177546</c:v>
                </c:pt>
                <c:pt idx="243">
                  <c:v>26.738798633085658</c:v>
                </c:pt>
                <c:pt idx="244">
                  <c:v>27.458814777378659</c:v>
                </c:pt>
                <c:pt idx="245">
                  <c:v>28.220770799709811</c:v>
                </c:pt>
                <c:pt idx="246">
                  <c:v>29.187062868893978</c:v>
                </c:pt>
                <c:pt idx="247">
                  <c:v>30.174784728084891</c:v>
                </c:pt>
                <c:pt idx="248">
                  <c:v>30.818810891414746</c:v>
                </c:pt>
                <c:pt idx="249">
                  <c:v>31.039114491604426</c:v>
                </c:pt>
                <c:pt idx="250">
                  <c:v>31.051313719521055</c:v>
                </c:pt>
                <c:pt idx="251">
                  <c:v>31.076831418858969</c:v>
                </c:pt>
                <c:pt idx="252">
                  <c:v>31.123673438604033</c:v>
                </c:pt>
                <c:pt idx="253">
                  <c:v>31.123673438604033</c:v>
                </c:pt>
                <c:pt idx="254">
                  <c:v>31.123673438604033</c:v>
                </c:pt>
                <c:pt idx="255">
                  <c:v>31.123673438604033</c:v>
                </c:pt>
                <c:pt idx="256">
                  <c:v>31.238374597186407</c:v>
                </c:pt>
                <c:pt idx="257">
                  <c:v>31.259999473150721</c:v>
                </c:pt>
                <c:pt idx="258">
                  <c:v>31.259999473150721</c:v>
                </c:pt>
                <c:pt idx="259">
                  <c:v>31.259999473150721</c:v>
                </c:pt>
                <c:pt idx="260">
                  <c:v>31.259999473150721</c:v>
                </c:pt>
                <c:pt idx="261">
                  <c:v>31.259999473150721</c:v>
                </c:pt>
                <c:pt idx="262">
                  <c:v>31.259999473150721</c:v>
                </c:pt>
                <c:pt idx="263">
                  <c:v>31.259999473150721</c:v>
                </c:pt>
                <c:pt idx="264">
                  <c:v>31.259999473150721</c:v>
                </c:pt>
                <c:pt idx="265">
                  <c:v>31.259999473150721</c:v>
                </c:pt>
                <c:pt idx="266">
                  <c:v>31.259999473150721</c:v>
                </c:pt>
                <c:pt idx="267">
                  <c:v>31.259999473150721</c:v>
                </c:pt>
                <c:pt idx="268">
                  <c:v>31.259999473150721</c:v>
                </c:pt>
                <c:pt idx="269">
                  <c:v>31.259999473150721</c:v>
                </c:pt>
                <c:pt idx="270">
                  <c:v>31.259999473150721</c:v>
                </c:pt>
                <c:pt idx="271">
                  <c:v>31.259999473150721</c:v>
                </c:pt>
                <c:pt idx="272">
                  <c:v>31.259999473150721</c:v>
                </c:pt>
                <c:pt idx="273">
                  <c:v>31.259999473150721</c:v>
                </c:pt>
                <c:pt idx="274">
                  <c:v>31.584068158740827</c:v>
                </c:pt>
                <c:pt idx="275">
                  <c:v>32.458151810088225</c:v>
                </c:pt>
                <c:pt idx="276">
                  <c:v>33.553112942443946</c:v>
                </c:pt>
                <c:pt idx="277">
                  <c:v>34.752058927520515</c:v>
                </c:pt>
                <c:pt idx="278">
                  <c:v>36.124163800080346</c:v>
                </c:pt>
                <c:pt idx="279">
                  <c:v>37.561387937548005</c:v>
                </c:pt>
                <c:pt idx="280">
                  <c:v>38.519129417864562</c:v>
                </c:pt>
                <c:pt idx="281">
                  <c:v>38.586900192610713</c:v>
                </c:pt>
                <c:pt idx="282">
                  <c:v>38.586900192610713</c:v>
                </c:pt>
                <c:pt idx="283">
                  <c:v>38.586900192610713</c:v>
                </c:pt>
                <c:pt idx="284">
                  <c:v>38.586900192610713</c:v>
                </c:pt>
                <c:pt idx="285">
                  <c:v>38.586900192610713</c:v>
                </c:pt>
                <c:pt idx="286">
                  <c:v>38.586900192610713</c:v>
                </c:pt>
                <c:pt idx="287">
                  <c:v>38.586900192610713</c:v>
                </c:pt>
                <c:pt idx="288">
                  <c:v>38.586900192610713</c:v>
                </c:pt>
                <c:pt idx="289">
                  <c:v>38.586900192610713</c:v>
                </c:pt>
                <c:pt idx="290">
                  <c:v>38.586900192610713</c:v>
                </c:pt>
                <c:pt idx="291">
                  <c:v>38.586900192610713</c:v>
                </c:pt>
                <c:pt idx="292">
                  <c:v>38.586900192610713</c:v>
                </c:pt>
                <c:pt idx="293">
                  <c:v>38.586900192610713</c:v>
                </c:pt>
                <c:pt idx="294">
                  <c:v>38.586900192610713</c:v>
                </c:pt>
                <c:pt idx="295">
                  <c:v>38.586900192610713</c:v>
                </c:pt>
                <c:pt idx="296">
                  <c:v>38.586900192610713</c:v>
                </c:pt>
                <c:pt idx="297">
                  <c:v>38.586900192610713</c:v>
                </c:pt>
                <c:pt idx="298">
                  <c:v>38.586900192610713</c:v>
                </c:pt>
                <c:pt idx="299">
                  <c:v>38.586900192610713</c:v>
                </c:pt>
                <c:pt idx="300">
                  <c:v>38.586900192610713</c:v>
                </c:pt>
                <c:pt idx="301">
                  <c:v>38.586900192610713</c:v>
                </c:pt>
                <c:pt idx="302">
                  <c:v>38.586900192610713</c:v>
                </c:pt>
                <c:pt idx="303">
                  <c:v>38.586900192610713</c:v>
                </c:pt>
                <c:pt idx="304">
                  <c:v>38.591703162367168</c:v>
                </c:pt>
                <c:pt idx="305">
                  <c:v>38.788188413079624</c:v>
                </c:pt>
                <c:pt idx="306">
                  <c:v>38.994676680050183</c:v>
                </c:pt>
                <c:pt idx="307">
                  <c:v>38.996516543773758</c:v>
                </c:pt>
                <c:pt idx="308">
                  <c:v>38.996516543773758</c:v>
                </c:pt>
                <c:pt idx="309">
                  <c:v>38.996516543773758</c:v>
                </c:pt>
                <c:pt idx="310">
                  <c:v>38.996516543773758</c:v>
                </c:pt>
                <c:pt idx="311">
                  <c:v>38.996516543773758</c:v>
                </c:pt>
                <c:pt idx="312">
                  <c:v>38.996516543773758</c:v>
                </c:pt>
                <c:pt idx="313">
                  <c:v>39.059835358450563</c:v>
                </c:pt>
                <c:pt idx="314">
                  <c:v>39.279355574474117</c:v>
                </c:pt>
                <c:pt idx="315">
                  <c:v>39.560483851256954</c:v>
                </c:pt>
                <c:pt idx="316">
                  <c:v>39.805013240784398</c:v>
                </c:pt>
                <c:pt idx="317">
                  <c:v>40.045824095611451</c:v>
                </c:pt>
                <c:pt idx="318">
                  <c:v>40.386223234963126</c:v>
                </c:pt>
                <c:pt idx="319">
                  <c:v>40.804194558930725</c:v>
                </c:pt>
                <c:pt idx="320">
                  <c:v>41.087792118533088</c:v>
                </c:pt>
                <c:pt idx="321">
                  <c:v>41.122701810009012</c:v>
                </c:pt>
                <c:pt idx="322">
                  <c:v>41.122701810009012</c:v>
                </c:pt>
                <c:pt idx="323">
                  <c:v>41.122701810009012</c:v>
                </c:pt>
                <c:pt idx="324">
                  <c:v>41.122701810009012</c:v>
                </c:pt>
                <c:pt idx="325">
                  <c:v>41.122701810009012</c:v>
                </c:pt>
                <c:pt idx="326">
                  <c:v>41.122701810009012</c:v>
                </c:pt>
                <c:pt idx="327">
                  <c:v>41.122701810009012</c:v>
                </c:pt>
                <c:pt idx="328">
                  <c:v>41.167264100231712</c:v>
                </c:pt>
                <c:pt idx="329">
                  <c:v>41.587373774905444</c:v>
                </c:pt>
                <c:pt idx="330">
                  <c:v>42.012169843689861</c:v>
                </c:pt>
                <c:pt idx="331">
                  <c:v>42.100714380930597</c:v>
                </c:pt>
                <c:pt idx="332">
                  <c:v>42.100714380930597</c:v>
                </c:pt>
                <c:pt idx="333">
                  <c:v>42.100714380930597</c:v>
                </c:pt>
                <c:pt idx="334">
                  <c:v>42.100714380930597</c:v>
                </c:pt>
                <c:pt idx="335">
                  <c:v>42.100714380930597</c:v>
                </c:pt>
                <c:pt idx="336">
                  <c:v>42.100714380930597</c:v>
                </c:pt>
                <c:pt idx="337">
                  <c:v>42.100714380930597</c:v>
                </c:pt>
                <c:pt idx="338">
                  <c:v>42.100714380930597</c:v>
                </c:pt>
                <c:pt idx="339">
                  <c:v>42.100714380930597</c:v>
                </c:pt>
                <c:pt idx="340">
                  <c:v>42.100714380930597</c:v>
                </c:pt>
                <c:pt idx="341">
                  <c:v>42.100714380930597</c:v>
                </c:pt>
                <c:pt idx="342">
                  <c:v>42.100714380930597</c:v>
                </c:pt>
                <c:pt idx="343">
                  <c:v>42.100714380930597</c:v>
                </c:pt>
                <c:pt idx="344">
                  <c:v>42.100714380930597</c:v>
                </c:pt>
                <c:pt idx="345">
                  <c:v>42.100714380930597</c:v>
                </c:pt>
                <c:pt idx="346">
                  <c:v>42.100714380930597</c:v>
                </c:pt>
                <c:pt idx="347">
                  <c:v>42.100714380930597</c:v>
                </c:pt>
                <c:pt idx="348">
                  <c:v>42.100714380930597</c:v>
                </c:pt>
                <c:pt idx="349">
                  <c:v>42.100714380930597</c:v>
                </c:pt>
                <c:pt idx="350">
                  <c:v>42.100714380930597</c:v>
                </c:pt>
                <c:pt idx="351">
                  <c:v>42.100714380930597</c:v>
                </c:pt>
                <c:pt idx="352">
                  <c:v>42.100714380930597</c:v>
                </c:pt>
                <c:pt idx="353">
                  <c:v>42.100714380930597</c:v>
                </c:pt>
                <c:pt idx="354">
                  <c:v>42.100714380930597</c:v>
                </c:pt>
                <c:pt idx="355">
                  <c:v>42.100714380930597</c:v>
                </c:pt>
                <c:pt idx="356">
                  <c:v>42.100714380930597</c:v>
                </c:pt>
                <c:pt idx="357">
                  <c:v>42.100714380930597</c:v>
                </c:pt>
                <c:pt idx="358">
                  <c:v>42.100714380930597</c:v>
                </c:pt>
                <c:pt idx="359">
                  <c:v>42.192684508993054</c:v>
                </c:pt>
                <c:pt idx="360">
                  <c:v>42.496966768535643</c:v>
                </c:pt>
                <c:pt idx="361">
                  <c:v>42.797411499387998</c:v>
                </c:pt>
                <c:pt idx="362">
                  <c:v>42.960822823480449</c:v>
                </c:pt>
                <c:pt idx="363">
                  <c:v>42.979695821667484</c:v>
                </c:pt>
                <c:pt idx="364">
                  <c:v>42.979695821667484</c:v>
                </c:pt>
                <c:pt idx="365">
                  <c:v>42.979695821667484</c:v>
                </c:pt>
                <c:pt idx="366">
                  <c:v>42.979695821667484</c:v>
                </c:pt>
                <c:pt idx="367">
                  <c:v>42.979695821667484</c:v>
                </c:pt>
                <c:pt idx="368">
                  <c:v>42.979695821667484</c:v>
                </c:pt>
                <c:pt idx="369">
                  <c:v>42.979695821667484</c:v>
                </c:pt>
                <c:pt idx="370">
                  <c:v>42.979695821667484</c:v>
                </c:pt>
                <c:pt idx="371">
                  <c:v>42.979695821667484</c:v>
                </c:pt>
                <c:pt idx="372">
                  <c:v>43.02160707268478</c:v>
                </c:pt>
                <c:pt idx="373">
                  <c:v>43.484102614799923</c:v>
                </c:pt>
                <c:pt idx="374">
                  <c:v>44.140841010504786</c:v>
                </c:pt>
                <c:pt idx="375">
                  <c:v>44.680346146865688</c:v>
                </c:pt>
                <c:pt idx="376">
                  <c:v>45.006584439787588</c:v>
                </c:pt>
                <c:pt idx="377">
                  <c:v>45.174984970638775</c:v>
                </c:pt>
                <c:pt idx="378">
                  <c:v>45.255253138269303</c:v>
                </c:pt>
                <c:pt idx="379">
                  <c:v>45.28863871039249</c:v>
                </c:pt>
                <c:pt idx="380">
                  <c:v>45.310238019308805</c:v>
                </c:pt>
                <c:pt idx="381">
                  <c:v>45.34239418974726</c:v>
                </c:pt>
                <c:pt idx="382">
                  <c:v>45.37893179015321</c:v>
                </c:pt>
                <c:pt idx="383">
                  <c:v>45.411757567596133</c:v>
                </c:pt>
                <c:pt idx="384">
                  <c:v>45.43861114751796</c:v>
                </c:pt>
                <c:pt idx="385">
                  <c:v>45.452771712207429</c:v>
                </c:pt>
                <c:pt idx="386">
                  <c:v>45.4556603470919</c:v>
                </c:pt>
                <c:pt idx="387">
                  <c:v>45.4556603470919</c:v>
                </c:pt>
                <c:pt idx="388">
                  <c:v>45.4556603470919</c:v>
                </c:pt>
                <c:pt idx="389">
                  <c:v>45.4556603470919</c:v>
                </c:pt>
                <c:pt idx="390">
                  <c:v>45.4556603470919</c:v>
                </c:pt>
                <c:pt idx="391">
                  <c:v>45.4556603470919</c:v>
                </c:pt>
                <c:pt idx="392">
                  <c:v>45.4556603470919</c:v>
                </c:pt>
                <c:pt idx="393">
                  <c:v>45.4556603470919</c:v>
                </c:pt>
                <c:pt idx="394">
                  <c:v>45.4556603470919</c:v>
                </c:pt>
                <c:pt idx="395">
                  <c:v>45.4556603470919</c:v>
                </c:pt>
                <c:pt idx="396">
                  <c:v>45.4556603470919</c:v>
                </c:pt>
                <c:pt idx="397">
                  <c:v>45.4556603470919</c:v>
                </c:pt>
                <c:pt idx="398">
                  <c:v>45.4556603470919</c:v>
                </c:pt>
                <c:pt idx="399">
                  <c:v>45.4556603470919</c:v>
                </c:pt>
                <c:pt idx="400">
                  <c:v>45.4556603470919</c:v>
                </c:pt>
                <c:pt idx="401">
                  <c:v>45.4556603470919</c:v>
                </c:pt>
                <c:pt idx="402">
                  <c:v>45.4556603470919</c:v>
                </c:pt>
                <c:pt idx="403">
                  <c:v>45.653434432103516</c:v>
                </c:pt>
                <c:pt idx="404">
                  <c:v>45.906143422155047</c:v>
                </c:pt>
                <c:pt idx="405">
                  <c:v>46.11661217524798</c:v>
                </c:pt>
                <c:pt idx="406">
                  <c:v>46.320785466942446</c:v>
                </c:pt>
                <c:pt idx="407">
                  <c:v>46.541291451358532</c:v>
                </c:pt>
                <c:pt idx="408">
                  <c:v>46.723521395413748</c:v>
                </c:pt>
                <c:pt idx="409">
                  <c:v>46.792550084664626</c:v>
                </c:pt>
                <c:pt idx="410">
                  <c:v>46.792550084664626</c:v>
                </c:pt>
                <c:pt idx="411">
                  <c:v>46.792550084664626</c:v>
                </c:pt>
                <c:pt idx="412">
                  <c:v>46.792550084664626</c:v>
                </c:pt>
                <c:pt idx="413">
                  <c:v>46.792550084664626</c:v>
                </c:pt>
                <c:pt idx="414">
                  <c:v>46.792550084664626</c:v>
                </c:pt>
                <c:pt idx="415">
                  <c:v>46.792550084664626</c:v>
                </c:pt>
                <c:pt idx="416">
                  <c:v>46.792550084664626</c:v>
                </c:pt>
                <c:pt idx="417">
                  <c:v>46.792550084664626</c:v>
                </c:pt>
                <c:pt idx="418">
                  <c:v>46.792550084664626</c:v>
                </c:pt>
                <c:pt idx="419">
                  <c:v>46.792550084664626</c:v>
                </c:pt>
                <c:pt idx="420">
                  <c:v>46.836868827399712</c:v>
                </c:pt>
                <c:pt idx="421">
                  <c:v>46.877121497646996</c:v>
                </c:pt>
                <c:pt idx="422">
                  <c:v>46.877121497646996</c:v>
                </c:pt>
                <c:pt idx="423">
                  <c:v>46.877121497646996</c:v>
                </c:pt>
                <c:pt idx="424">
                  <c:v>46.877121497646996</c:v>
                </c:pt>
                <c:pt idx="425">
                  <c:v>46.877121497646996</c:v>
                </c:pt>
                <c:pt idx="426">
                  <c:v>46.877121497646996</c:v>
                </c:pt>
                <c:pt idx="427">
                  <c:v>46.877121497646996</c:v>
                </c:pt>
                <c:pt idx="428">
                  <c:v>46.877121497646996</c:v>
                </c:pt>
                <c:pt idx="429">
                  <c:v>46.877121497646996</c:v>
                </c:pt>
                <c:pt idx="430">
                  <c:v>46.877121497646996</c:v>
                </c:pt>
                <c:pt idx="431">
                  <c:v>46.877121497646996</c:v>
                </c:pt>
                <c:pt idx="432">
                  <c:v>46.877121497646996</c:v>
                </c:pt>
                <c:pt idx="433">
                  <c:v>46.877121497646996</c:v>
                </c:pt>
                <c:pt idx="434">
                  <c:v>46.877121497646996</c:v>
                </c:pt>
                <c:pt idx="435">
                  <c:v>46.877121497646996</c:v>
                </c:pt>
                <c:pt idx="436">
                  <c:v>47.117395814935598</c:v>
                </c:pt>
                <c:pt idx="437">
                  <c:v>47.752455583829594</c:v>
                </c:pt>
                <c:pt idx="438">
                  <c:v>48.709368124689597</c:v>
                </c:pt>
                <c:pt idx="439">
                  <c:v>49.784081424326835</c:v>
                </c:pt>
                <c:pt idx="440">
                  <c:v>50.714264479214961</c:v>
                </c:pt>
                <c:pt idx="441">
                  <c:v>51.313787484905433</c:v>
                </c:pt>
                <c:pt idx="442">
                  <c:v>51.580641072447818</c:v>
                </c:pt>
                <c:pt idx="443">
                  <c:v>51.655556287560351</c:v>
                </c:pt>
                <c:pt idx="444">
                  <c:v>51.66542645645962</c:v>
                </c:pt>
                <c:pt idx="445">
                  <c:v>51.66542645645962</c:v>
                </c:pt>
                <c:pt idx="446">
                  <c:v>51.66542645645962</c:v>
                </c:pt>
                <c:pt idx="447">
                  <c:v>51.66542645645962</c:v>
                </c:pt>
                <c:pt idx="448">
                  <c:v>51.66542645645962</c:v>
                </c:pt>
                <c:pt idx="449">
                  <c:v>51.66542645645962</c:v>
                </c:pt>
                <c:pt idx="450">
                  <c:v>51.66542645645962</c:v>
                </c:pt>
                <c:pt idx="451">
                  <c:v>51.66542645645962</c:v>
                </c:pt>
                <c:pt idx="452">
                  <c:v>51.66542645645962</c:v>
                </c:pt>
                <c:pt idx="453">
                  <c:v>51.66542645645962</c:v>
                </c:pt>
                <c:pt idx="454">
                  <c:v>51.66542645645962</c:v>
                </c:pt>
                <c:pt idx="455">
                  <c:v>51.66542645645962</c:v>
                </c:pt>
                <c:pt idx="456">
                  <c:v>51.66542645645962</c:v>
                </c:pt>
                <c:pt idx="457">
                  <c:v>51.66542645645962</c:v>
                </c:pt>
                <c:pt idx="458">
                  <c:v>51.66542645645962</c:v>
                </c:pt>
                <c:pt idx="459">
                  <c:v>51.66542645645962</c:v>
                </c:pt>
                <c:pt idx="460">
                  <c:v>51.66542645645962</c:v>
                </c:pt>
                <c:pt idx="461">
                  <c:v>51.66542645645962</c:v>
                </c:pt>
                <c:pt idx="462">
                  <c:v>51.66542645645962</c:v>
                </c:pt>
                <c:pt idx="463">
                  <c:v>51.66542645645962</c:v>
                </c:pt>
                <c:pt idx="464">
                  <c:v>51.66542645645962</c:v>
                </c:pt>
                <c:pt idx="465">
                  <c:v>51.66542645645962</c:v>
                </c:pt>
                <c:pt idx="466">
                  <c:v>51.66542645645962</c:v>
                </c:pt>
                <c:pt idx="467">
                  <c:v>51.66542645645962</c:v>
                </c:pt>
                <c:pt idx="468">
                  <c:v>51.66542645645962</c:v>
                </c:pt>
                <c:pt idx="469">
                  <c:v>51.66542645645962</c:v>
                </c:pt>
                <c:pt idx="470">
                  <c:v>51.66542645645962</c:v>
                </c:pt>
                <c:pt idx="471">
                  <c:v>51.66542645645962</c:v>
                </c:pt>
                <c:pt idx="472">
                  <c:v>51.66542645645962</c:v>
                </c:pt>
                <c:pt idx="473">
                  <c:v>51.66542645645962</c:v>
                </c:pt>
                <c:pt idx="474">
                  <c:v>51.66542645645962</c:v>
                </c:pt>
                <c:pt idx="475">
                  <c:v>51.66542645645962</c:v>
                </c:pt>
                <c:pt idx="476">
                  <c:v>51.66542645645962</c:v>
                </c:pt>
                <c:pt idx="477">
                  <c:v>51.66542645645962</c:v>
                </c:pt>
                <c:pt idx="478">
                  <c:v>51.66542645645962</c:v>
                </c:pt>
                <c:pt idx="479">
                  <c:v>51.66542645645962</c:v>
                </c:pt>
                <c:pt idx="480">
                  <c:v>51.66542645645962</c:v>
                </c:pt>
                <c:pt idx="481">
                  <c:v>51.66542645645962</c:v>
                </c:pt>
                <c:pt idx="482">
                  <c:v>51.66542645645962</c:v>
                </c:pt>
                <c:pt idx="483">
                  <c:v>51.66542645645962</c:v>
                </c:pt>
                <c:pt idx="484">
                  <c:v>51.66542645645962</c:v>
                </c:pt>
                <c:pt idx="485">
                  <c:v>51.66542645645962</c:v>
                </c:pt>
                <c:pt idx="486">
                  <c:v>51.66542645645962</c:v>
                </c:pt>
                <c:pt idx="487">
                  <c:v>51.66542645645962</c:v>
                </c:pt>
                <c:pt idx="488">
                  <c:v>51.66542645645962</c:v>
                </c:pt>
                <c:pt idx="489">
                  <c:v>51.66542645645962</c:v>
                </c:pt>
                <c:pt idx="490">
                  <c:v>51.66542645645962</c:v>
                </c:pt>
                <c:pt idx="491">
                  <c:v>51.66542645645962</c:v>
                </c:pt>
                <c:pt idx="492">
                  <c:v>51.66542645645962</c:v>
                </c:pt>
                <c:pt idx="493">
                  <c:v>51.66542645645962</c:v>
                </c:pt>
                <c:pt idx="494">
                  <c:v>51.66542645645962</c:v>
                </c:pt>
                <c:pt idx="495">
                  <c:v>51.66542645645962</c:v>
                </c:pt>
                <c:pt idx="496">
                  <c:v>51.66542645645962</c:v>
                </c:pt>
                <c:pt idx="497">
                  <c:v>51.66542645645962</c:v>
                </c:pt>
                <c:pt idx="498">
                  <c:v>51.66542645645962</c:v>
                </c:pt>
                <c:pt idx="499">
                  <c:v>51.66542645645962</c:v>
                </c:pt>
                <c:pt idx="500">
                  <c:v>51.66542645645962</c:v>
                </c:pt>
                <c:pt idx="501">
                  <c:v>51.66542645645962</c:v>
                </c:pt>
                <c:pt idx="502">
                  <c:v>51.66542645645962</c:v>
                </c:pt>
                <c:pt idx="503">
                  <c:v>51.66542645645962</c:v>
                </c:pt>
                <c:pt idx="504">
                  <c:v>51.66542645645962</c:v>
                </c:pt>
                <c:pt idx="505">
                  <c:v>51.66542645645962</c:v>
                </c:pt>
                <c:pt idx="506">
                  <c:v>51.66542645645962</c:v>
                </c:pt>
                <c:pt idx="507">
                  <c:v>51.66542645645962</c:v>
                </c:pt>
                <c:pt idx="508">
                  <c:v>51.66542645645962</c:v>
                </c:pt>
                <c:pt idx="509">
                  <c:v>51.66542645645962</c:v>
                </c:pt>
                <c:pt idx="510">
                  <c:v>51.66542645645962</c:v>
                </c:pt>
                <c:pt idx="511">
                  <c:v>51.66542645645962</c:v>
                </c:pt>
                <c:pt idx="512">
                  <c:v>51.66542645645962</c:v>
                </c:pt>
                <c:pt idx="513">
                  <c:v>51.66542645645962</c:v>
                </c:pt>
                <c:pt idx="514">
                  <c:v>51.66542645645962</c:v>
                </c:pt>
                <c:pt idx="515">
                  <c:v>51.66542645645962</c:v>
                </c:pt>
                <c:pt idx="516">
                  <c:v>51.66542645645962</c:v>
                </c:pt>
                <c:pt idx="517">
                  <c:v>51.66542645645962</c:v>
                </c:pt>
                <c:pt idx="518">
                  <c:v>51.66542645645962</c:v>
                </c:pt>
                <c:pt idx="519">
                  <c:v>51.66542645645962</c:v>
                </c:pt>
                <c:pt idx="520">
                  <c:v>51.66542645645962</c:v>
                </c:pt>
                <c:pt idx="521">
                  <c:v>51.711459365055504</c:v>
                </c:pt>
                <c:pt idx="522">
                  <c:v>51.817706797305803</c:v>
                </c:pt>
                <c:pt idx="523">
                  <c:v>52.017784726369293</c:v>
                </c:pt>
                <c:pt idx="524">
                  <c:v>52.386640984609201</c:v>
                </c:pt>
                <c:pt idx="525">
                  <c:v>52.883228714002918</c:v>
                </c:pt>
                <c:pt idx="526">
                  <c:v>53.313733089974889</c:v>
                </c:pt>
                <c:pt idx="527">
                  <c:v>53.539579737010996</c:v>
                </c:pt>
                <c:pt idx="528">
                  <c:v>53.608303395484548</c:v>
                </c:pt>
                <c:pt idx="529">
                  <c:v>53.621657135364636</c:v>
                </c:pt>
                <c:pt idx="530">
                  <c:v>53.623848288101613</c:v>
                </c:pt>
                <c:pt idx="531">
                  <c:v>53.623848288101613</c:v>
                </c:pt>
                <c:pt idx="532">
                  <c:v>53.623848288101613</c:v>
                </c:pt>
                <c:pt idx="533">
                  <c:v>53.623848288101613</c:v>
                </c:pt>
                <c:pt idx="534">
                  <c:v>53.623848288101613</c:v>
                </c:pt>
                <c:pt idx="535">
                  <c:v>53.623848288101613</c:v>
                </c:pt>
                <c:pt idx="536">
                  <c:v>53.623848288101613</c:v>
                </c:pt>
                <c:pt idx="537">
                  <c:v>53.623848288101613</c:v>
                </c:pt>
                <c:pt idx="538">
                  <c:v>53.623848288101613</c:v>
                </c:pt>
                <c:pt idx="539">
                  <c:v>53.623848288101613</c:v>
                </c:pt>
                <c:pt idx="540">
                  <c:v>53.623848288101613</c:v>
                </c:pt>
                <c:pt idx="541">
                  <c:v>53.623848288101613</c:v>
                </c:pt>
                <c:pt idx="542">
                  <c:v>53.623848288101613</c:v>
                </c:pt>
                <c:pt idx="543">
                  <c:v>53.623848288101613</c:v>
                </c:pt>
                <c:pt idx="544">
                  <c:v>53.623848288101613</c:v>
                </c:pt>
                <c:pt idx="545">
                  <c:v>53.806899076744408</c:v>
                </c:pt>
                <c:pt idx="546">
                  <c:v>54.11152028239141</c:v>
                </c:pt>
                <c:pt idx="547">
                  <c:v>54.356899348318684</c:v>
                </c:pt>
                <c:pt idx="548">
                  <c:v>54.488693684858511</c:v>
                </c:pt>
                <c:pt idx="549">
                  <c:v>54.550658979192143</c:v>
                </c:pt>
                <c:pt idx="550">
                  <c:v>54.577939318210518</c:v>
                </c:pt>
                <c:pt idx="551">
                  <c:v>54.577939318210518</c:v>
                </c:pt>
                <c:pt idx="552">
                  <c:v>54.577939318210518</c:v>
                </c:pt>
                <c:pt idx="553">
                  <c:v>54.577939318210518</c:v>
                </c:pt>
                <c:pt idx="554">
                  <c:v>54.577939318210518</c:v>
                </c:pt>
                <c:pt idx="555">
                  <c:v>54.577939318210518</c:v>
                </c:pt>
                <c:pt idx="556">
                  <c:v>54.577939318210518</c:v>
                </c:pt>
                <c:pt idx="557">
                  <c:v>54.577939318210518</c:v>
                </c:pt>
                <c:pt idx="558">
                  <c:v>54.577939318210518</c:v>
                </c:pt>
                <c:pt idx="559">
                  <c:v>54.577939318210518</c:v>
                </c:pt>
                <c:pt idx="560">
                  <c:v>54.577939318210518</c:v>
                </c:pt>
                <c:pt idx="561">
                  <c:v>54.577939318210518</c:v>
                </c:pt>
                <c:pt idx="562">
                  <c:v>54.577939318210518</c:v>
                </c:pt>
                <c:pt idx="563">
                  <c:v>54.577939318210518</c:v>
                </c:pt>
                <c:pt idx="564">
                  <c:v>54.871009784308768</c:v>
                </c:pt>
                <c:pt idx="565">
                  <c:v>55.471818309351576</c:v>
                </c:pt>
                <c:pt idx="566">
                  <c:v>55.929781528013223</c:v>
                </c:pt>
                <c:pt idx="567">
                  <c:v>56.072121663329526</c:v>
                </c:pt>
                <c:pt idx="568">
                  <c:v>56.072121663329526</c:v>
                </c:pt>
                <c:pt idx="569">
                  <c:v>56.072121663329526</c:v>
                </c:pt>
                <c:pt idx="570">
                  <c:v>56.072121663329526</c:v>
                </c:pt>
                <c:pt idx="571">
                  <c:v>56.072121663329526</c:v>
                </c:pt>
                <c:pt idx="572">
                  <c:v>56.072121663329526</c:v>
                </c:pt>
                <c:pt idx="573">
                  <c:v>56.072121663329526</c:v>
                </c:pt>
                <c:pt idx="574">
                  <c:v>56.072121663329526</c:v>
                </c:pt>
                <c:pt idx="575">
                  <c:v>56.072121663329526</c:v>
                </c:pt>
                <c:pt idx="576">
                  <c:v>56.072121663329526</c:v>
                </c:pt>
                <c:pt idx="577">
                  <c:v>56.072121663329526</c:v>
                </c:pt>
                <c:pt idx="578">
                  <c:v>56.072121663329526</c:v>
                </c:pt>
                <c:pt idx="579">
                  <c:v>56.072121663329526</c:v>
                </c:pt>
                <c:pt idx="580">
                  <c:v>56.072121663329526</c:v>
                </c:pt>
                <c:pt idx="581">
                  <c:v>56.072121663329526</c:v>
                </c:pt>
                <c:pt idx="582">
                  <c:v>56.072121663329526</c:v>
                </c:pt>
                <c:pt idx="583">
                  <c:v>56.072121663329526</c:v>
                </c:pt>
                <c:pt idx="584">
                  <c:v>56.072121663329526</c:v>
                </c:pt>
                <c:pt idx="585">
                  <c:v>56.072121663329526</c:v>
                </c:pt>
                <c:pt idx="586">
                  <c:v>56.072121663329526</c:v>
                </c:pt>
                <c:pt idx="587">
                  <c:v>56.072121663329526</c:v>
                </c:pt>
                <c:pt idx="588">
                  <c:v>56.072121663329526</c:v>
                </c:pt>
                <c:pt idx="589">
                  <c:v>56.072121663329526</c:v>
                </c:pt>
                <c:pt idx="590">
                  <c:v>56.072121663329526</c:v>
                </c:pt>
                <c:pt idx="591">
                  <c:v>56.072121663329526</c:v>
                </c:pt>
                <c:pt idx="592">
                  <c:v>56.072121663329526</c:v>
                </c:pt>
                <c:pt idx="593">
                  <c:v>56.072121663329526</c:v>
                </c:pt>
                <c:pt idx="594">
                  <c:v>56.072121663329526</c:v>
                </c:pt>
                <c:pt idx="595">
                  <c:v>56.072121663329526</c:v>
                </c:pt>
                <c:pt idx="596">
                  <c:v>56.072121663329526</c:v>
                </c:pt>
                <c:pt idx="597">
                  <c:v>56.072121663329526</c:v>
                </c:pt>
                <c:pt idx="598">
                  <c:v>56.072121663329526</c:v>
                </c:pt>
                <c:pt idx="599">
                  <c:v>56.072121663329526</c:v>
                </c:pt>
                <c:pt idx="600">
                  <c:v>56.072121663329526</c:v>
                </c:pt>
                <c:pt idx="601">
                  <c:v>56.072121663329526</c:v>
                </c:pt>
                <c:pt idx="602">
                  <c:v>56.072121663329526</c:v>
                </c:pt>
                <c:pt idx="603">
                  <c:v>56.072121663329526</c:v>
                </c:pt>
                <c:pt idx="604">
                  <c:v>56.072121663329526</c:v>
                </c:pt>
                <c:pt idx="605">
                  <c:v>56.072121663329526</c:v>
                </c:pt>
                <c:pt idx="606">
                  <c:v>56.072121663329526</c:v>
                </c:pt>
                <c:pt idx="607">
                  <c:v>56.072121663329526</c:v>
                </c:pt>
                <c:pt idx="608">
                  <c:v>56.072121663329526</c:v>
                </c:pt>
                <c:pt idx="609">
                  <c:v>56.072121663329526</c:v>
                </c:pt>
                <c:pt idx="610">
                  <c:v>56.072121663329526</c:v>
                </c:pt>
                <c:pt idx="611">
                  <c:v>56.072121663329526</c:v>
                </c:pt>
                <c:pt idx="612">
                  <c:v>56.072121663329526</c:v>
                </c:pt>
                <c:pt idx="613">
                  <c:v>56.072121663329526</c:v>
                </c:pt>
                <c:pt idx="614">
                  <c:v>56.072121663329526</c:v>
                </c:pt>
                <c:pt idx="615">
                  <c:v>56.072121663329526</c:v>
                </c:pt>
                <c:pt idx="616">
                  <c:v>56.072121663329526</c:v>
                </c:pt>
                <c:pt idx="617">
                  <c:v>56.072121663329526</c:v>
                </c:pt>
                <c:pt idx="618">
                  <c:v>56.072121663329526</c:v>
                </c:pt>
                <c:pt idx="619">
                  <c:v>56.072121663329526</c:v>
                </c:pt>
                <c:pt idx="620">
                  <c:v>56.072121663329526</c:v>
                </c:pt>
                <c:pt idx="621">
                  <c:v>56.072121663329526</c:v>
                </c:pt>
                <c:pt idx="622">
                  <c:v>56.072121663329526</c:v>
                </c:pt>
                <c:pt idx="623">
                  <c:v>56.072121663329526</c:v>
                </c:pt>
                <c:pt idx="624">
                  <c:v>56.072121663329526</c:v>
                </c:pt>
                <c:pt idx="625">
                  <c:v>56.072121663329526</c:v>
                </c:pt>
                <c:pt idx="626">
                  <c:v>56.072121663329526</c:v>
                </c:pt>
                <c:pt idx="627">
                  <c:v>56.072121663329526</c:v>
                </c:pt>
                <c:pt idx="628">
                  <c:v>56.072121663329526</c:v>
                </c:pt>
                <c:pt idx="629">
                  <c:v>56.072121663329526</c:v>
                </c:pt>
                <c:pt idx="630">
                  <c:v>56.072121663329526</c:v>
                </c:pt>
                <c:pt idx="631">
                  <c:v>56.072121663329526</c:v>
                </c:pt>
                <c:pt idx="632">
                  <c:v>56.072121663329526</c:v>
                </c:pt>
                <c:pt idx="633">
                  <c:v>56.072121663329526</c:v>
                </c:pt>
                <c:pt idx="634">
                  <c:v>56.072121663329526</c:v>
                </c:pt>
                <c:pt idx="635">
                  <c:v>56.072121663329526</c:v>
                </c:pt>
                <c:pt idx="636">
                  <c:v>56.072121663329526</c:v>
                </c:pt>
                <c:pt idx="637">
                  <c:v>56.072121663329526</c:v>
                </c:pt>
                <c:pt idx="638">
                  <c:v>56.072121663329526</c:v>
                </c:pt>
                <c:pt idx="639">
                  <c:v>56.072121663329526</c:v>
                </c:pt>
                <c:pt idx="640">
                  <c:v>56.072121663329526</c:v>
                </c:pt>
                <c:pt idx="641">
                  <c:v>56.072121663329526</c:v>
                </c:pt>
                <c:pt idx="642">
                  <c:v>56.072121663329526</c:v>
                </c:pt>
                <c:pt idx="643">
                  <c:v>56.072121663329526</c:v>
                </c:pt>
                <c:pt idx="644">
                  <c:v>56.072121663329526</c:v>
                </c:pt>
                <c:pt idx="645">
                  <c:v>56.072121663329526</c:v>
                </c:pt>
                <c:pt idx="646">
                  <c:v>56.072121663329526</c:v>
                </c:pt>
                <c:pt idx="647">
                  <c:v>56.072121663329526</c:v>
                </c:pt>
                <c:pt idx="648">
                  <c:v>56.072121663329526</c:v>
                </c:pt>
                <c:pt idx="649">
                  <c:v>56.072121663329526</c:v>
                </c:pt>
                <c:pt idx="650">
                  <c:v>56.072121663329526</c:v>
                </c:pt>
                <c:pt idx="651">
                  <c:v>56.072121663329526</c:v>
                </c:pt>
                <c:pt idx="652">
                  <c:v>56.34742113032442</c:v>
                </c:pt>
                <c:pt idx="653">
                  <c:v>56.915368074836721</c:v>
                </c:pt>
                <c:pt idx="654">
                  <c:v>57.660892403937673</c:v>
                </c:pt>
                <c:pt idx="655">
                  <c:v>58.855858387770112</c:v>
                </c:pt>
                <c:pt idx="656">
                  <c:v>60.480243469295807</c:v>
                </c:pt>
                <c:pt idx="657">
                  <c:v>61.985100538947513</c:v>
                </c:pt>
                <c:pt idx="658">
                  <c:v>62.995873656636462</c:v>
                </c:pt>
                <c:pt idx="659">
                  <c:v>63.803568619915794</c:v>
                </c:pt>
                <c:pt idx="660">
                  <c:v>64.926979372330266</c:v>
                </c:pt>
                <c:pt idx="661">
                  <c:v>66.386409269054028</c:v>
                </c:pt>
                <c:pt idx="662">
                  <c:v>67.79146733936679</c:v>
                </c:pt>
                <c:pt idx="663">
                  <c:v>68.751435076063615</c:v>
                </c:pt>
                <c:pt idx="664">
                  <c:v>69.161288417192509</c:v>
                </c:pt>
                <c:pt idx="665">
                  <c:v>69.216440864741273</c:v>
                </c:pt>
                <c:pt idx="666">
                  <c:v>69.216440864741273</c:v>
                </c:pt>
                <c:pt idx="667">
                  <c:v>69.216440864741273</c:v>
                </c:pt>
                <c:pt idx="668">
                  <c:v>69.216440864741273</c:v>
                </c:pt>
                <c:pt idx="669">
                  <c:v>69.216440864741273</c:v>
                </c:pt>
                <c:pt idx="670">
                  <c:v>69.216440864741273</c:v>
                </c:pt>
                <c:pt idx="671">
                  <c:v>69.216440864741273</c:v>
                </c:pt>
                <c:pt idx="672">
                  <c:v>69.216440864741273</c:v>
                </c:pt>
                <c:pt idx="673">
                  <c:v>69.216440864741273</c:v>
                </c:pt>
                <c:pt idx="674">
                  <c:v>69.216440864741273</c:v>
                </c:pt>
                <c:pt idx="675">
                  <c:v>69.216440864741273</c:v>
                </c:pt>
                <c:pt idx="676">
                  <c:v>69.216440864741273</c:v>
                </c:pt>
                <c:pt idx="677">
                  <c:v>69.216440864741273</c:v>
                </c:pt>
                <c:pt idx="678">
                  <c:v>69.503708642257521</c:v>
                </c:pt>
                <c:pt idx="679">
                  <c:v>70.53360386216066</c:v>
                </c:pt>
                <c:pt idx="680">
                  <c:v>71.924290363834672</c:v>
                </c:pt>
                <c:pt idx="681">
                  <c:v>73.342762356756964</c:v>
                </c:pt>
                <c:pt idx="682">
                  <c:v>74.364770841338824</c:v>
                </c:pt>
                <c:pt idx="683">
                  <c:v>74.879340321061747</c:v>
                </c:pt>
                <c:pt idx="684">
                  <c:v>75.095205208623483</c:v>
                </c:pt>
                <c:pt idx="685">
                  <c:v>75.095205208623483</c:v>
                </c:pt>
                <c:pt idx="686">
                  <c:v>75.095205208623483</c:v>
                </c:pt>
                <c:pt idx="687">
                  <c:v>75.095205208623483</c:v>
                </c:pt>
                <c:pt idx="688">
                  <c:v>75.095205208623483</c:v>
                </c:pt>
                <c:pt idx="689">
                  <c:v>75.095205208623483</c:v>
                </c:pt>
                <c:pt idx="690">
                  <c:v>75.095205208623483</c:v>
                </c:pt>
                <c:pt idx="691">
                  <c:v>75.095205208623483</c:v>
                </c:pt>
                <c:pt idx="692">
                  <c:v>75.095205208623483</c:v>
                </c:pt>
                <c:pt idx="693">
                  <c:v>75.095205208623483</c:v>
                </c:pt>
                <c:pt idx="694">
                  <c:v>75.095205208623483</c:v>
                </c:pt>
                <c:pt idx="695">
                  <c:v>75.095205208623483</c:v>
                </c:pt>
                <c:pt idx="696">
                  <c:v>75.275727748893715</c:v>
                </c:pt>
                <c:pt idx="697">
                  <c:v>76.096776287143584</c:v>
                </c:pt>
                <c:pt idx="698">
                  <c:v>76.886280566691227</c:v>
                </c:pt>
                <c:pt idx="699">
                  <c:v>77.392629531926076</c:v>
                </c:pt>
                <c:pt idx="700">
                  <c:v>77.611348658097086</c:v>
                </c:pt>
                <c:pt idx="701">
                  <c:v>77.611348658097086</c:v>
                </c:pt>
                <c:pt idx="702">
                  <c:v>77.611348658097086</c:v>
                </c:pt>
                <c:pt idx="703">
                  <c:v>77.611348658097086</c:v>
                </c:pt>
                <c:pt idx="704">
                  <c:v>77.611348658097086</c:v>
                </c:pt>
                <c:pt idx="705">
                  <c:v>77.682662381369539</c:v>
                </c:pt>
                <c:pt idx="706">
                  <c:v>77.985703840312311</c:v>
                </c:pt>
                <c:pt idx="707">
                  <c:v>78.375250932450385</c:v>
                </c:pt>
                <c:pt idx="708">
                  <c:v>78.635967779662366</c:v>
                </c:pt>
                <c:pt idx="709">
                  <c:v>78.635967779662366</c:v>
                </c:pt>
                <c:pt idx="710">
                  <c:v>78.635967779662366</c:v>
                </c:pt>
                <c:pt idx="711">
                  <c:v>78.635967779662366</c:v>
                </c:pt>
                <c:pt idx="712">
                  <c:v>78.635967779662366</c:v>
                </c:pt>
                <c:pt idx="713">
                  <c:v>78.635967779662366</c:v>
                </c:pt>
                <c:pt idx="714">
                  <c:v>78.642871577994342</c:v>
                </c:pt>
                <c:pt idx="715">
                  <c:v>79.135870110249954</c:v>
                </c:pt>
                <c:pt idx="716">
                  <c:v>79.740403972616747</c:v>
                </c:pt>
                <c:pt idx="717">
                  <c:v>79.999743349632155</c:v>
                </c:pt>
                <c:pt idx="718">
                  <c:v>79.999743349632155</c:v>
                </c:pt>
                <c:pt idx="719">
                  <c:v>79.999743349632155</c:v>
                </c:pt>
                <c:pt idx="720">
                  <c:v>79.999743349632155</c:v>
                </c:pt>
                <c:pt idx="721">
                  <c:v>79.999743349632155</c:v>
                </c:pt>
                <c:pt idx="722">
                  <c:v>79.999743349632155</c:v>
                </c:pt>
                <c:pt idx="723">
                  <c:v>79.999743349632155</c:v>
                </c:pt>
                <c:pt idx="724">
                  <c:v>79.999743349632155</c:v>
                </c:pt>
                <c:pt idx="725">
                  <c:v>79.999743349632155</c:v>
                </c:pt>
                <c:pt idx="726">
                  <c:v>79.999743349632155</c:v>
                </c:pt>
                <c:pt idx="727">
                  <c:v>79.999743349632155</c:v>
                </c:pt>
                <c:pt idx="728">
                  <c:v>79.999743349632155</c:v>
                </c:pt>
                <c:pt idx="729">
                  <c:v>79.999743349632155</c:v>
                </c:pt>
                <c:pt idx="730">
                  <c:v>79.999743349632155</c:v>
                </c:pt>
                <c:pt idx="731">
                  <c:v>79.999743349632155</c:v>
                </c:pt>
                <c:pt idx="732">
                  <c:v>79.999743349632155</c:v>
                </c:pt>
                <c:pt idx="733">
                  <c:v>79.999743349632155</c:v>
                </c:pt>
                <c:pt idx="734">
                  <c:v>79.999743349632155</c:v>
                </c:pt>
                <c:pt idx="735">
                  <c:v>79.999743349632155</c:v>
                </c:pt>
                <c:pt idx="736">
                  <c:v>79.999743349632155</c:v>
                </c:pt>
                <c:pt idx="737">
                  <c:v>79.999743349632155</c:v>
                </c:pt>
                <c:pt idx="738">
                  <c:v>79.999743349632155</c:v>
                </c:pt>
                <c:pt idx="739">
                  <c:v>79.999743349632155</c:v>
                </c:pt>
                <c:pt idx="740">
                  <c:v>79.999743349632155</c:v>
                </c:pt>
                <c:pt idx="741">
                  <c:v>79.999743349632155</c:v>
                </c:pt>
                <c:pt idx="742">
                  <c:v>79.999743349632155</c:v>
                </c:pt>
                <c:pt idx="743">
                  <c:v>79.999743349632155</c:v>
                </c:pt>
                <c:pt idx="744">
                  <c:v>79.999743349632155</c:v>
                </c:pt>
                <c:pt idx="745">
                  <c:v>79.999743349632155</c:v>
                </c:pt>
                <c:pt idx="746">
                  <c:v>79.999743349632155</c:v>
                </c:pt>
                <c:pt idx="747">
                  <c:v>79.999743349632155</c:v>
                </c:pt>
                <c:pt idx="748">
                  <c:v>79.999743349632155</c:v>
                </c:pt>
                <c:pt idx="749">
                  <c:v>79.999743349632155</c:v>
                </c:pt>
                <c:pt idx="750">
                  <c:v>79.999743349632155</c:v>
                </c:pt>
                <c:pt idx="751">
                  <c:v>79.999743349632155</c:v>
                </c:pt>
                <c:pt idx="752">
                  <c:v>79.999743349632155</c:v>
                </c:pt>
                <c:pt idx="753">
                  <c:v>79.999743349632155</c:v>
                </c:pt>
                <c:pt idx="754">
                  <c:v>79.999743349632155</c:v>
                </c:pt>
                <c:pt idx="755">
                  <c:v>79.999743349632155</c:v>
                </c:pt>
                <c:pt idx="756">
                  <c:v>80.270617099681843</c:v>
                </c:pt>
                <c:pt idx="757">
                  <c:v>81.273537052739854</c:v>
                </c:pt>
                <c:pt idx="758">
                  <c:v>83.025753702577447</c:v>
                </c:pt>
                <c:pt idx="759">
                  <c:v>85.032169280102636</c:v>
                </c:pt>
                <c:pt idx="760">
                  <c:v>86.875675309907109</c:v>
                </c:pt>
                <c:pt idx="761">
                  <c:v>88.46135655126298</c:v>
                </c:pt>
                <c:pt idx="762">
                  <c:v>89.6824603835326</c:v>
                </c:pt>
                <c:pt idx="763">
                  <c:v>90.418077601964981</c:v>
                </c:pt>
                <c:pt idx="764">
                  <c:v>90.662952271783851</c:v>
                </c:pt>
                <c:pt idx="765">
                  <c:v>90.662952271783851</c:v>
                </c:pt>
                <c:pt idx="766">
                  <c:v>90.662952271783851</c:v>
                </c:pt>
                <c:pt idx="767">
                  <c:v>90.662952271783851</c:v>
                </c:pt>
                <c:pt idx="768">
                  <c:v>90.662952271783851</c:v>
                </c:pt>
                <c:pt idx="769">
                  <c:v>90.662952271783851</c:v>
                </c:pt>
                <c:pt idx="770">
                  <c:v>90.662952271783851</c:v>
                </c:pt>
                <c:pt idx="771">
                  <c:v>90.662952271783851</c:v>
                </c:pt>
                <c:pt idx="772">
                  <c:v>90.662952271783851</c:v>
                </c:pt>
                <c:pt idx="773">
                  <c:v>90.662952271783851</c:v>
                </c:pt>
                <c:pt idx="774">
                  <c:v>90.662952271783851</c:v>
                </c:pt>
                <c:pt idx="775">
                  <c:v>90.662952271783851</c:v>
                </c:pt>
                <c:pt idx="776">
                  <c:v>90.662952271783851</c:v>
                </c:pt>
                <c:pt idx="777">
                  <c:v>90.662952271783851</c:v>
                </c:pt>
                <c:pt idx="778">
                  <c:v>90.662952271783851</c:v>
                </c:pt>
                <c:pt idx="779">
                  <c:v>90.662952271783851</c:v>
                </c:pt>
                <c:pt idx="780">
                  <c:v>90.662952271783851</c:v>
                </c:pt>
                <c:pt idx="781">
                  <c:v>90.662952271783851</c:v>
                </c:pt>
                <c:pt idx="782">
                  <c:v>90.662952271783851</c:v>
                </c:pt>
                <c:pt idx="783">
                  <c:v>90.662952271783851</c:v>
                </c:pt>
                <c:pt idx="784">
                  <c:v>90.662952271783851</c:v>
                </c:pt>
                <c:pt idx="785">
                  <c:v>90.662952271783851</c:v>
                </c:pt>
                <c:pt idx="786">
                  <c:v>90.662952271783851</c:v>
                </c:pt>
                <c:pt idx="787">
                  <c:v>90.662952271783851</c:v>
                </c:pt>
                <c:pt idx="788">
                  <c:v>90.662952271783851</c:v>
                </c:pt>
                <c:pt idx="789">
                  <c:v>90.662952271783851</c:v>
                </c:pt>
                <c:pt idx="790">
                  <c:v>90.662952271783851</c:v>
                </c:pt>
                <c:pt idx="791">
                  <c:v>90.662952271783851</c:v>
                </c:pt>
                <c:pt idx="792">
                  <c:v>90.662952271783851</c:v>
                </c:pt>
                <c:pt idx="793">
                  <c:v>90.662952271783851</c:v>
                </c:pt>
                <c:pt idx="794">
                  <c:v>91.206715958604633</c:v>
                </c:pt>
                <c:pt idx="795">
                  <c:v>93.113562908536807</c:v>
                </c:pt>
                <c:pt idx="796">
                  <c:v>95.836742872196908</c:v>
                </c:pt>
                <c:pt idx="797">
                  <c:v>98.546759618202259</c:v>
                </c:pt>
                <c:pt idx="798">
                  <c:v>100.53359725965161</c:v>
                </c:pt>
                <c:pt idx="799">
                  <c:v>101.48870477536373</c:v>
                </c:pt>
                <c:pt idx="800">
                  <c:v>101.55878828942171</c:v>
                </c:pt>
                <c:pt idx="801">
                  <c:v>101.55878828942171</c:v>
                </c:pt>
                <c:pt idx="802">
                  <c:v>101.55878828942171</c:v>
                </c:pt>
                <c:pt idx="803">
                  <c:v>101.55878828942171</c:v>
                </c:pt>
                <c:pt idx="804">
                  <c:v>101.55878828942171</c:v>
                </c:pt>
                <c:pt idx="805">
                  <c:v>101.55878828942171</c:v>
                </c:pt>
                <c:pt idx="806">
                  <c:v>101.55878828942171</c:v>
                </c:pt>
                <c:pt idx="807">
                  <c:v>101.55878828942171</c:v>
                </c:pt>
                <c:pt idx="808">
                  <c:v>101.55878828942171</c:v>
                </c:pt>
                <c:pt idx="809">
                  <c:v>101.55878828942171</c:v>
                </c:pt>
                <c:pt idx="810">
                  <c:v>101.90908757992673</c:v>
                </c:pt>
                <c:pt idx="811">
                  <c:v>102.79164770644499</c:v>
                </c:pt>
                <c:pt idx="812">
                  <c:v>104.23643377215953</c:v>
                </c:pt>
                <c:pt idx="813">
                  <c:v>105.91262561137837</c:v>
                </c:pt>
                <c:pt idx="814">
                  <c:v>107.57034363029048</c:v>
                </c:pt>
                <c:pt idx="815">
                  <c:v>109.1755031506282</c:v>
                </c:pt>
                <c:pt idx="816">
                  <c:v>110.64204751035358</c:v>
                </c:pt>
                <c:pt idx="817">
                  <c:v>111.82184024613402</c:v>
                </c:pt>
                <c:pt idx="818">
                  <c:v>112.53378269643063</c:v>
                </c:pt>
                <c:pt idx="819">
                  <c:v>112.65849433264576</c:v>
                </c:pt>
                <c:pt idx="820">
                  <c:v>112.65849433264576</c:v>
                </c:pt>
                <c:pt idx="821">
                  <c:v>112.65849433264576</c:v>
                </c:pt>
                <c:pt idx="822">
                  <c:v>112.65849433264576</c:v>
                </c:pt>
                <c:pt idx="823">
                  <c:v>112.65849433264576</c:v>
                </c:pt>
                <c:pt idx="824">
                  <c:v>112.65849433264576</c:v>
                </c:pt>
                <c:pt idx="825">
                  <c:v>112.65849433264576</c:v>
                </c:pt>
                <c:pt idx="826">
                  <c:v>112.65849433264576</c:v>
                </c:pt>
                <c:pt idx="827">
                  <c:v>112.65849433264576</c:v>
                </c:pt>
                <c:pt idx="828">
                  <c:v>112.65849433264576</c:v>
                </c:pt>
                <c:pt idx="829">
                  <c:v>112.65849433264576</c:v>
                </c:pt>
                <c:pt idx="830">
                  <c:v>112.65849433264576</c:v>
                </c:pt>
                <c:pt idx="831">
                  <c:v>112.65849433264576</c:v>
                </c:pt>
                <c:pt idx="832">
                  <c:v>112.65849433264576</c:v>
                </c:pt>
                <c:pt idx="833">
                  <c:v>112.65849433264576</c:v>
                </c:pt>
                <c:pt idx="834">
                  <c:v>112.65849433264576</c:v>
                </c:pt>
                <c:pt idx="835">
                  <c:v>112.65849433264576</c:v>
                </c:pt>
                <c:pt idx="836">
                  <c:v>112.65849433264576</c:v>
                </c:pt>
                <c:pt idx="837">
                  <c:v>112.65849433264576</c:v>
                </c:pt>
                <c:pt idx="838">
                  <c:v>112.65849433264576</c:v>
                </c:pt>
                <c:pt idx="839">
                  <c:v>112.65849433264576</c:v>
                </c:pt>
                <c:pt idx="840">
                  <c:v>112.65849433264576</c:v>
                </c:pt>
                <c:pt idx="841">
                  <c:v>112.65849433264576</c:v>
                </c:pt>
                <c:pt idx="842">
                  <c:v>112.65849433264576</c:v>
                </c:pt>
                <c:pt idx="843">
                  <c:v>112.65849433264576</c:v>
                </c:pt>
                <c:pt idx="844">
                  <c:v>112.65849433264576</c:v>
                </c:pt>
                <c:pt idx="845">
                  <c:v>112.65849433264576</c:v>
                </c:pt>
                <c:pt idx="846">
                  <c:v>112.65849433264576</c:v>
                </c:pt>
                <c:pt idx="847">
                  <c:v>112.65849433264576</c:v>
                </c:pt>
                <c:pt idx="848">
                  <c:v>112.65849433264576</c:v>
                </c:pt>
                <c:pt idx="849">
                  <c:v>112.65849433264576</c:v>
                </c:pt>
                <c:pt idx="850">
                  <c:v>112.65849433264576</c:v>
                </c:pt>
                <c:pt idx="851">
                  <c:v>112.65849433264576</c:v>
                </c:pt>
                <c:pt idx="852">
                  <c:v>112.65849433264576</c:v>
                </c:pt>
                <c:pt idx="853">
                  <c:v>112.65849433264576</c:v>
                </c:pt>
                <c:pt idx="854">
                  <c:v>112.65849433264576</c:v>
                </c:pt>
                <c:pt idx="855">
                  <c:v>112.65849433264576</c:v>
                </c:pt>
                <c:pt idx="856">
                  <c:v>112.65849433264576</c:v>
                </c:pt>
                <c:pt idx="857">
                  <c:v>112.65849433264576</c:v>
                </c:pt>
                <c:pt idx="858">
                  <c:v>112.65849433264576</c:v>
                </c:pt>
                <c:pt idx="859">
                  <c:v>112.65849433264576</c:v>
                </c:pt>
                <c:pt idx="860">
                  <c:v>112.65849433264576</c:v>
                </c:pt>
                <c:pt idx="861">
                  <c:v>112.65849433264576</c:v>
                </c:pt>
                <c:pt idx="862">
                  <c:v>112.65849433264576</c:v>
                </c:pt>
                <c:pt idx="863">
                  <c:v>112.65849433264576</c:v>
                </c:pt>
                <c:pt idx="864">
                  <c:v>112.65849433264576</c:v>
                </c:pt>
                <c:pt idx="865">
                  <c:v>112.65849433264576</c:v>
                </c:pt>
                <c:pt idx="866">
                  <c:v>112.65849433264576</c:v>
                </c:pt>
                <c:pt idx="867">
                  <c:v>112.65849433264576</c:v>
                </c:pt>
                <c:pt idx="868">
                  <c:v>112.65849433264576</c:v>
                </c:pt>
                <c:pt idx="869">
                  <c:v>112.65849433264576</c:v>
                </c:pt>
                <c:pt idx="870">
                  <c:v>112.65849433264576</c:v>
                </c:pt>
                <c:pt idx="871">
                  <c:v>112.65849433264576</c:v>
                </c:pt>
                <c:pt idx="872">
                  <c:v>112.65849433264576</c:v>
                </c:pt>
                <c:pt idx="873">
                  <c:v>112.65849433264576</c:v>
                </c:pt>
                <c:pt idx="874">
                  <c:v>112.65849433264576</c:v>
                </c:pt>
                <c:pt idx="875">
                  <c:v>112.65849433264576</c:v>
                </c:pt>
                <c:pt idx="876">
                  <c:v>112.65849433264576</c:v>
                </c:pt>
                <c:pt idx="877">
                  <c:v>112.65849433264576</c:v>
                </c:pt>
                <c:pt idx="878">
                  <c:v>112.65849433264576</c:v>
                </c:pt>
                <c:pt idx="879">
                  <c:v>112.65849433264576</c:v>
                </c:pt>
                <c:pt idx="880">
                  <c:v>112.65849433264576</c:v>
                </c:pt>
                <c:pt idx="881">
                  <c:v>112.65849433264576</c:v>
                </c:pt>
                <c:pt idx="882">
                  <c:v>112.65849433264576</c:v>
                </c:pt>
                <c:pt idx="883">
                  <c:v>112.65849433264576</c:v>
                </c:pt>
                <c:pt idx="884">
                  <c:v>112.65849433264576</c:v>
                </c:pt>
                <c:pt idx="885">
                  <c:v>112.65849433264576</c:v>
                </c:pt>
                <c:pt idx="886">
                  <c:v>112.65849433264576</c:v>
                </c:pt>
                <c:pt idx="887">
                  <c:v>112.65849433264576</c:v>
                </c:pt>
                <c:pt idx="888">
                  <c:v>112.65849433264576</c:v>
                </c:pt>
                <c:pt idx="889">
                  <c:v>112.65849433264576</c:v>
                </c:pt>
                <c:pt idx="890">
                  <c:v>112.65849433264576</c:v>
                </c:pt>
                <c:pt idx="891">
                  <c:v>112.65849433264576</c:v>
                </c:pt>
                <c:pt idx="892">
                  <c:v>112.65849433264576</c:v>
                </c:pt>
                <c:pt idx="893">
                  <c:v>112.65849433264576</c:v>
                </c:pt>
                <c:pt idx="894">
                  <c:v>112.65849433264576</c:v>
                </c:pt>
                <c:pt idx="895">
                  <c:v>112.65849433264576</c:v>
                </c:pt>
                <c:pt idx="896">
                  <c:v>112.65849433264576</c:v>
                </c:pt>
                <c:pt idx="897">
                  <c:v>112.65849433264576</c:v>
                </c:pt>
                <c:pt idx="898">
                  <c:v>112.65849433264576</c:v>
                </c:pt>
                <c:pt idx="899">
                  <c:v>112.65849433264576</c:v>
                </c:pt>
                <c:pt idx="900">
                  <c:v>112.65849433264576</c:v>
                </c:pt>
                <c:pt idx="901">
                  <c:v>112.65849433264576</c:v>
                </c:pt>
                <c:pt idx="902">
                  <c:v>113.18971093028669</c:v>
                </c:pt>
                <c:pt idx="903">
                  <c:v>115.38607542496541</c:v>
                </c:pt>
                <c:pt idx="904">
                  <c:v>118.09609217097078</c:v>
                </c:pt>
                <c:pt idx="905">
                  <c:v>120.08292981242013</c:v>
                </c:pt>
                <c:pt idx="906">
                  <c:v>121.03803732813225</c:v>
                </c:pt>
                <c:pt idx="907">
                  <c:v>121.10812084219022</c:v>
                </c:pt>
                <c:pt idx="908">
                  <c:v>121.10812084219022</c:v>
                </c:pt>
                <c:pt idx="909">
                  <c:v>121.10812084219022</c:v>
                </c:pt>
                <c:pt idx="910">
                  <c:v>121.10812084219022</c:v>
                </c:pt>
                <c:pt idx="911">
                  <c:v>121.10812084219022</c:v>
                </c:pt>
                <c:pt idx="912">
                  <c:v>121.10812084219022</c:v>
                </c:pt>
                <c:pt idx="913">
                  <c:v>121.10812084219022</c:v>
                </c:pt>
                <c:pt idx="914">
                  <c:v>121.10812084219022</c:v>
                </c:pt>
                <c:pt idx="915">
                  <c:v>121.10812084219022</c:v>
                </c:pt>
                <c:pt idx="916">
                  <c:v>121.10812084219022</c:v>
                </c:pt>
                <c:pt idx="917">
                  <c:v>121.10812084219022</c:v>
                </c:pt>
                <c:pt idx="918">
                  <c:v>121.10812084219022</c:v>
                </c:pt>
                <c:pt idx="919">
                  <c:v>121.10812084219022</c:v>
                </c:pt>
                <c:pt idx="920">
                  <c:v>121.10812084219022</c:v>
                </c:pt>
                <c:pt idx="921">
                  <c:v>121.10812084219022</c:v>
                </c:pt>
                <c:pt idx="922">
                  <c:v>121.10812084219022</c:v>
                </c:pt>
                <c:pt idx="923">
                  <c:v>121.10812084219022</c:v>
                </c:pt>
                <c:pt idx="924">
                  <c:v>121.10812084219022</c:v>
                </c:pt>
                <c:pt idx="925">
                  <c:v>121.10812084219022</c:v>
                </c:pt>
                <c:pt idx="926">
                  <c:v>121.10812084219022</c:v>
                </c:pt>
                <c:pt idx="927">
                  <c:v>121.10812084219022</c:v>
                </c:pt>
                <c:pt idx="928">
                  <c:v>121.10812084219022</c:v>
                </c:pt>
                <c:pt idx="929">
                  <c:v>121.10812084219022</c:v>
                </c:pt>
                <c:pt idx="930">
                  <c:v>121.10812084219022</c:v>
                </c:pt>
                <c:pt idx="931">
                  <c:v>121.10812084219022</c:v>
                </c:pt>
                <c:pt idx="932">
                  <c:v>121.10812084219022</c:v>
                </c:pt>
                <c:pt idx="933">
                  <c:v>121.10812084219022</c:v>
                </c:pt>
                <c:pt idx="934">
                  <c:v>121.10812084219022</c:v>
                </c:pt>
                <c:pt idx="935">
                  <c:v>121.10812084219022</c:v>
                </c:pt>
                <c:pt idx="936">
                  <c:v>121.10812084219022</c:v>
                </c:pt>
                <c:pt idx="937">
                  <c:v>121.10812084219022</c:v>
                </c:pt>
                <c:pt idx="938">
                  <c:v>121.10812084219022</c:v>
                </c:pt>
                <c:pt idx="939">
                  <c:v>121.10812084219022</c:v>
                </c:pt>
                <c:pt idx="940">
                  <c:v>121.10812084219022</c:v>
                </c:pt>
                <c:pt idx="941">
                  <c:v>121.10812084219022</c:v>
                </c:pt>
                <c:pt idx="942">
                  <c:v>121.10812084219022</c:v>
                </c:pt>
                <c:pt idx="943">
                  <c:v>121.10812084219022</c:v>
                </c:pt>
                <c:pt idx="944">
                  <c:v>121.10812084219022</c:v>
                </c:pt>
                <c:pt idx="945">
                  <c:v>121.10812084219022</c:v>
                </c:pt>
                <c:pt idx="946">
                  <c:v>121.10812084219022</c:v>
                </c:pt>
                <c:pt idx="947">
                  <c:v>121.10812084219022</c:v>
                </c:pt>
                <c:pt idx="948">
                  <c:v>121.10812084219022</c:v>
                </c:pt>
                <c:pt idx="949">
                  <c:v>121.10812084219022</c:v>
                </c:pt>
                <c:pt idx="950">
                  <c:v>121.10812084219022</c:v>
                </c:pt>
                <c:pt idx="951">
                  <c:v>121.10812084219022</c:v>
                </c:pt>
                <c:pt idx="952">
                  <c:v>122.04427935717653</c:v>
                </c:pt>
                <c:pt idx="953">
                  <c:v>124.02158369532202</c:v>
                </c:pt>
                <c:pt idx="954">
                  <c:v>126.48031524257033</c:v>
                </c:pt>
                <c:pt idx="955">
                  <c:v>128.84689802093433</c:v>
                </c:pt>
                <c:pt idx="956">
                  <c:v>130.93955850741472</c:v>
                </c:pt>
                <c:pt idx="957">
                  <c:v>132.44767283823612</c:v>
                </c:pt>
                <c:pt idx="958">
                  <c:v>132.94656012586614</c:v>
                </c:pt>
                <c:pt idx="959">
                  <c:v>132.94656012586614</c:v>
                </c:pt>
                <c:pt idx="960">
                  <c:v>132.94656012586614</c:v>
                </c:pt>
                <c:pt idx="961">
                  <c:v>132.94656012586614</c:v>
                </c:pt>
                <c:pt idx="962">
                  <c:v>132.94656012586614</c:v>
                </c:pt>
                <c:pt idx="963">
                  <c:v>132.94656012586614</c:v>
                </c:pt>
                <c:pt idx="964">
                  <c:v>132.94656012586614</c:v>
                </c:pt>
                <c:pt idx="965">
                  <c:v>132.94656012586614</c:v>
                </c:pt>
                <c:pt idx="966">
                  <c:v>132.94656012586614</c:v>
                </c:pt>
                <c:pt idx="967">
                  <c:v>132.94656012586614</c:v>
                </c:pt>
                <c:pt idx="968">
                  <c:v>132.94656012586614</c:v>
                </c:pt>
                <c:pt idx="969">
                  <c:v>132.94656012586614</c:v>
                </c:pt>
                <c:pt idx="970">
                  <c:v>132.94656012586614</c:v>
                </c:pt>
                <c:pt idx="971">
                  <c:v>133.43116407284111</c:v>
                </c:pt>
                <c:pt idx="972">
                  <c:v>134.89175510063532</c:v>
                </c:pt>
                <c:pt idx="973">
                  <c:v>137.0845621124852</c:v>
                </c:pt>
                <c:pt idx="974">
                  <c:v>139.32397710010429</c:v>
                </c:pt>
                <c:pt idx="975">
                  <c:v>141.2820091270963</c:v>
                </c:pt>
                <c:pt idx="976">
                  <c:v>142.95291241933171</c:v>
                </c:pt>
                <c:pt idx="977">
                  <c:v>144.18901683216856</c:v>
                </c:pt>
                <c:pt idx="978">
                  <c:v>144.91344524205832</c:v>
                </c:pt>
                <c:pt idx="979">
                  <c:v>145.33974151108737</c:v>
                </c:pt>
                <c:pt idx="980">
                  <c:v>145.62261539762554</c:v>
                </c:pt>
                <c:pt idx="981">
                  <c:v>145.79487876577804</c:v>
                </c:pt>
                <c:pt idx="982">
                  <c:v>145.90517217747021</c:v>
                </c:pt>
                <c:pt idx="983">
                  <c:v>146.00142504105105</c:v>
                </c:pt>
                <c:pt idx="984">
                  <c:v>146.08364335571792</c:v>
                </c:pt>
                <c:pt idx="985">
                  <c:v>146.12357298667601</c:v>
                </c:pt>
                <c:pt idx="986">
                  <c:v>146.13046302783314</c:v>
                </c:pt>
                <c:pt idx="987">
                  <c:v>146.13046302783314</c:v>
                </c:pt>
                <c:pt idx="988">
                  <c:v>146.13046302783314</c:v>
                </c:pt>
                <c:pt idx="989">
                  <c:v>146.13046302783314</c:v>
                </c:pt>
                <c:pt idx="990">
                  <c:v>146.13046302783314</c:v>
                </c:pt>
                <c:pt idx="991">
                  <c:v>146.13046302783314</c:v>
                </c:pt>
                <c:pt idx="992">
                  <c:v>146.13046302783314</c:v>
                </c:pt>
                <c:pt idx="993">
                  <c:v>146.13046302783314</c:v>
                </c:pt>
                <c:pt idx="994">
                  <c:v>146.13046302783314</c:v>
                </c:pt>
                <c:pt idx="995">
                  <c:v>146.13046302783314</c:v>
                </c:pt>
                <c:pt idx="996">
                  <c:v>146.13046302783314</c:v>
                </c:pt>
                <c:pt idx="997">
                  <c:v>146.13046302783314</c:v>
                </c:pt>
                <c:pt idx="998">
                  <c:v>146.13046302783314</c:v>
                </c:pt>
                <c:pt idx="999">
                  <c:v>146.13046302783314</c:v>
                </c:pt>
                <c:pt idx="1000">
                  <c:v>146.13046302783314</c:v>
                </c:pt>
                <c:pt idx="1001">
                  <c:v>146.13046302783314</c:v>
                </c:pt>
                <c:pt idx="1002">
                  <c:v>146.13046302783314</c:v>
                </c:pt>
                <c:pt idx="1003">
                  <c:v>146.13046302783314</c:v>
                </c:pt>
                <c:pt idx="1004">
                  <c:v>146.13046302783314</c:v>
                </c:pt>
                <c:pt idx="1005">
                  <c:v>146.13046302783314</c:v>
                </c:pt>
                <c:pt idx="1006">
                  <c:v>146.13046302783314</c:v>
                </c:pt>
                <c:pt idx="1007">
                  <c:v>146.13046302783314</c:v>
                </c:pt>
                <c:pt idx="1008">
                  <c:v>146.13046302783314</c:v>
                </c:pt>
                <c:pt idx="1009">
                  <c:v>146.13046302783314</c:v>
                </c:pt>
                <c:pt idx="1010">
                  <c:v>146.13046302783314</c:v>
                </c:pt>
                <c:pt idx="1011">
                  <c:v>146.13046302783314</c:v>
                </c:pt>
                <c:pt idx="1012">
                  <c:v>146.13046302783314</c:v>
                </c:pt>
                <c:pt idx="1013">
                  <c:v>146.13046302783314</c:v>
                </c:pt>
                <c:pt idx="1014">
                  <c:v>146.13046302783314</c:v>
                </c:pt>
                <c:pt idx="1015">
                  <c:v>146.13046302783314</c:v>
                </c:pt>
                <c:pt idx="1016">
                  <c:v>146.13046302783314</c:v>
                </c:pt>
                <c:pt idx="1017">
                  <c:v>146.13046302783314</c:v>
                </c:pt>
                <c:pt idx="1018">
                  <c:v>146.13046302783314</c:v>
                </c:pt>
                <c:pt idx="1019">
                  <c:v>146.13046302783314</c:v>
                </c:pt>
                <c:pt idx="1020">
                  <c:v>146.13046302783314</c:v>
                </c:pt>
                <c:pt idx="1021">
                  <c:v>146.13046302783314</c:v>
                </c:pt>
                <c:pt idx="1022">
                  <c:v>146.13046302783314</c:v>
                </c:pt>
                <c:pt idx="1023">
                  <c:v>146.13046302783314</c:v>
                </c:pt>
                <c:pt idx="1024">
                  <c:v>146.13046302783314</c:v>
                </c:pt>
                <c:pt idx="1025">
                  <c:v>146.13046302783314</c:v>
                </c:pt>
                <c:pt idx="1026">
                  <c:v>146.13046302783314</c:v>
                </c:pt>
                <c:pt idx="1027">
                  <c:v>146.13046302783314</c:v>
                </c:pt>
                <c:pt idx="1028">
                  <c:v>146.13046302783314</c:v>
                </c:pt>
                <c:pt idx="1029">
                  <c:v>146.13046302783314</c:v>
                </c:pt>
                <c:pt idx="1030">
                  <c:v>146.13046302783314</c:v>
                </c:pt>
                <c:pt idx="1031">
                  <c:v>146.13046302783314</c:v>
                </c:pt>
                <c:pt idx="1032">
                  <c:v>146.13046302783314</c:v>
                </c:pt>
                <c:pt idx="1033">
                  <c:v>146.13046302783314</c:v>
                </c:pt>
                <c:pt idx="1034">
                  <c:v>146.13046302783314</c:v>
                </c:pt>
                <c:pt idx="1035">
                  <c:v>146.13046302783314</c:v>
                </c:pt>
                <c:pt idx="1036">
                  <c:v>146.13046302783314</c:v>
                </c:pt>
                <c:pt idx="1037">
                  <c:v>146.13046302783314</c:v>
                </c:pt>
                <c:pt idx="1038">
                  <c:v>146.13046302783314</c:v>
                </c:pt>
                <c:pt idx="1039">
                  <c:v>146.13046302783314</c:v>
                </c:pt>
                <c:pt idx="1040">
                  <c:v>146.13046302783314</c:v>
                </c:pt>
                <c:pt idx="1041">
                  <c:v>146.13046302783314</c:v>
                </c:pt>
                <c:pt idx="1042">
                  <c:v>146.13046302783314</c:v>
                </c:pt>
                <c:pt idx="1043">
                  <c:v>146.13046302783314</c:v>
                </c:pt>
                <c:pt idx="1044">
                  <c:v>146.13046302783314</c:v>
                </c:pt>
                <c:pt idx="1045">
                  <c:v>146.13046302783314</c:v>
                </c:pt>
                <c:pt idx="1046">
                  <c:v>146.13046302783314</c:v>
                </c:pt>
                <c:pt idx="1047">
                  <c:v>146.13046302783314</c:v>
                </c:pt>
                <c:pt idx="1048">
                  <c:v>146.13046302783314</c:v>
                </c:pt>
                <c:pt idx="1049">
                  <c:v>146.13046302783314</c:v>
                </c:pt>
                <c:pt idx="1050">
                  <c:v>146.13046302783314</c:v>
                </c:pt>
                <c:pt idx="1051">
                  <c:v>146.33443812735922</c:v>
                </c:pt>
                <c:pt idx="1052">
                  <c:v>146.85857504069909</c:v>
                </c:pt>
                <c:pt idx="1053">
                  <c:v>147.62708272304548</c:v>
                </c:pt>
                <c:pt idx="1054">
                  <c:v>148.6859287902796</c:v>
                </c:pt>
                <c:pt idx="1055">
                  <c:v>150.09608456633651</c:v>
                </c:pt>
                <c:pt idx="1056">
                  <c:v>151.8413540955689</c:v>
                </c:pt>
                <c:pt idx="1057">
                  <c:v>153.71522560703633</c:v>
                </c:pt>
                <c:pt idx="1058">
                  <c:v>155.33991691149851</c:v>
                </c:pt>
                <c:pt idx="1059">
                  <c:v>156.55005099036481</c:v>
                </c:pt>
                <c:pt idx="1060">
                  <c:v>157.40977834666381</c:v>
                </c:pt>
                <c:pt idx="1061">
                  <c:v>157.90690335284634</c:v>
                </c:pt>
                <c:pt idx="1062">
                  <c:v>158.05156903146414</c:v>
                </c:pt>
                <c:pt idx="1063">
                  <c:v>158.05156903146414</c:v>
                </c:pt>
                <c:pt idx="1064">
                  <c:v>158.05156903146414</c:v>
                </c:pt>
                <c:pt idx="1065">
                  <c:v>158.05156903146414</c:v>
                </c:pt>
                <c:pt idx="1066">
                  <c:v>158.05156903146414</c:v>
                </c:pt>
                <c:pt idx="1067">
                  <c:v>158.05156903146414</c:v>
                </c:pt>
                <c:pt idx="1068">
                  <c:v>158.05156903146414</c:v>
                </c:pt>
                <c:pt idx="1069">
                  <c:v>158.05156903146414</c:v>
                </c:pt>
                <c:pt idx="1070">
                  <c:v>158.05156903146414</c:v>
                </c:pt>
                <c:pt idx="1071">
                  <c:v>158.05156903146414</c:v>
                </c:pt>
                <c:pt idx="1072">
                  <c:v>158.05156903146414</c:v>
                </c:pt>
                <c:pt idx="1073">
                  <c:v>158.05156903146414</c:v>
                </c:pt>
                <c:pt idx="1074">
                  <c:v>158.05156903146414</c:v>
                </c:pt>
                <c:pt idx="1075">
                  <c:v>158.05156903146414</c:v>
                </c:pt>
                <c:pt idx="1076">
                  <c:v>158.05156903146414</c:v>
                </c:pt>
                <c:pt idx="1077">
                  <c:v>158.05156903146414</c:v>
                </c:pt>
                <c:pt idx="1078">
                  <c:v>158.05156903146414</c:v>
                </c:pt>
                <c:pt idx="1079">
                  <c:v>158.05156903146414</c:v>
                </c:pt>
                <c:pt idx="1080">
                  <c:v>158.05156903146414</c:v>
                </c:pt>
                <c:pt idx="1081">
                  <c:v>158.05156903146414</c:v>
                </c:pt>
                <c:pt idx="1082">
                  <c:v>158.05156903146414</c:v>
                </c:pt>
                <c:pt idx="1083">
                  <c:v>158.05156903146414</c:v>
                </c:pt>
                <c:pt idx="1084">
                  <c:v>158.05156903146414</c:v>
                </c:pt>
                <c:pt idx="1085">
                  <c:v>158.06584174969143</c:v>
                </c:pt>
                <c:pt idx="1086">
                  <c:v>158.06584174969143</c:v>
                </c:pt>
                <c:pt idx="1087">
                  <c:v>158.06584174969143</c:v>
                </c:pt>
                <c:pt idx="1088">
                  <c:v>158.06584174969143</c:v>
                </c:pt>
                <c:pt idx="1089">
                  <c:v>158.06584174969143</c:v>
                </c:pt>
                <c:pt idx="1090">
                  <c:v>158.06584174969143</c:v>
                </c:pt>
                <c:pt idx="1091">
                  <c:v>158.06584174969143</c:v>
                </c:pt>
                <c:pt idx="1092">
                  <c:v>158.06584174969143</c:v>
                </c:pt>
                <c:pt idx="1093">
                  <c:v>158.06584174969143</c:v>
                </c:pt>
                <c:pt idx="1094">
                  <c:v>158.06584174969143</c:v>
                </c:pt>
                <c:pt idx="1095">
                  <c:v>158.06584174969143</c:v>
                </c:pt>
                <c:pt idx="1096">
                  <c:v>158.06584174969143</c:v>
                </c:pt>
                <c:pt idx="1097">
                  <c:v>158.06584174969143</c:v>
                </c:pt>
                <c:pt idx="1098">
                  <c:v>158.06584174969143</c:v>
                </c:pt>
                <c:pt idx="1099">
                  <c:v>158.06584174969143</c:v>
                </c:pt>
                <c:pt idx="1100">
                  <c:v>158.28298616951332</c:v>
                </c:pt>
                <c:pt idx="1101">
                  <c:v>158.28298616951332</c:v>
                </c:pt>
                <c:pt idx="1102">
                  <c:v>158.28298616951332</c:v>
                </c:pt>
                <c:pt idx="1103">
                  <c:v>158.28298616951332</c:v>
                </c:pt>
                <c:pt idx="1104">
                  <c:v>158.28298616951332</c:v>
                </c:pt>
                <c:pt idx="1105">
                  <c:v>158.28298616951332</c:v>
                </c:pt>
                <c:pt idx="1106">
                  <c:v>158.28298616951332</c:v>
                </c:pt>
                <c:pt idx="1107">
                  <c:v>158.28298616951332</c:v>
                </c:pt>
                <c:pt idx="1108">
                  <c:v>158.28298616951332</c:v>
                </c:pt>
                <c:pt idx="1109">
                  <c:v>158.28298616951332</c:v>
                </c:pt>
                <c:pt idx="1110">
                  <c:v>158.28298616951332</c:v>
                </c:pt>
                <c:pt idx="1111">
                  <c:v>158.28298616951332</c:v>
                </c:pt>
                <c:pt idx="1112">
                  <c:v>158.28298616951332</c:v>
                </c:pt>
                <c:pt idx="1113">
                  <c:v>158.28298616951332</c:v>
                </c:pt>
                <c:pt idx="1114">
                  <c:v>158.28298616951332</c:v>
                </c:pt>
                <c:pt idx="1115">
                  <c:v>158.28298616951332</c:v>
                </c:pt>
                <c:pt idx="1116">
                  <c:v>158.28298616951332</c:v>
                </c:pt>
                <c:pt idx="1117">
                  <c:v>158.28298616951332</c:v>
                </c:pt>
                <c:pt idx="1118">
                  <c:v>158.28298616951332</c:v>
                </c:pt>
                <c:pt idx="1119">
                  <c:v>158.28298616951332</c:v>
                </c:pt>
                <c:pt idx="1120">
                  <c:v>158.28298616951332</c:v>
                </c:pt>
                <c:pt idx="1121">
                  <c:v>158.28298616951332</c:v>
                </c:pt>
                <c:pt idx="1122">
                  <c:v>158.28298616951332</c:v>
                </c:pt>
                <c:pt idx="1123">
                  <c:v>158.28298616951332</c:v>
                </c:pt>
                <c:pt idx="1124">
                  <c:v>158.55666337946025</c:v>
                </c:pt>
                <c:pt idx="1125">
                  <c:v>159.88472913167968</c:v>
                </c:pt>
                <c:pt idx="1126">
                  <c:v>162.21709871777034</c:v>
                </c:pt>
                <c:pt idx="1127">
                  <c:v>165.01298398760596</c:v>
                </c:pt>
                <c:pt idx="1128">
                  <c:v>167.70155403738798</c:v>
                </c:pt>
                <c:pt idx="1129">
                  <c:v>169.92856134975807</c:v>
                </c:pt>
                <c:pt idx="1130">
                  <c:v>171.54374254299211</c:v>
                </c:pt>
                <c:pt idx="1131">
                  <c:v>172.7188217353189</c:v>
                </c:pt>
                <c:pt idx="1132">
                  <c:v>173.70281699993473</c:v>
                </c:pt>
                <c:pt idx="1133">
                  <c:v>174.63658557301949</c:v>
                </c:pt>
                <c:pt idx="1134">
                  <c:v>175.54481467508307</c:v>
                </c:pt>
                <c:pt idx="1135">
                  <c:v>176.32816638492838</c:v>
                </c:pt>
                <c:pt idx="1136">
                  <c:v>176.85586919326843</c:v>
                </c:pt>
                <c:pt idx="1137">
                  <c:v>177.07391743185002</c:v>
                </c:pt>
                <c:pt idx="1138">
                  <c:v>177.07391743185002</c:v>
                </c:pt>
                <c:pt idx="1139">
                  <c:v>177.07391743185002</c:v>
                </c:pt>
                <c:pt idx="1140">
                  <c:v>177.07391743185002</c:v>
                </c:pt>
                <c:pt idx="1141">
                  <c:v>177.07391743185002</c:v>
                </c:pt>
                <c:pt idx="1142">
                  <c:v>177.07391743185002</c:v>
                </c:pt>
                <c:pt idx="1143">
                  <c:v>177.07391743185002</c:v>
                </c:pt>
                <c:pt idx="1144">
                  <c:v>177.07391743185002</c:v>
                </c:pt>
                <c:pt idx="1145">
                  <c:v>177.07391743185002</c:v>
                </c:pt>
                <c:pt idx="1146">
                  <c:v>177.07391743185002</c:v>
                </c:pt>
                <c:pt idx="1147">
                  <c:v>177.53424425034964</c:v>
                </c:pt>
                <c:pt idx="1148">
                  <c:v>178.42389962414782</c:v>
                </c:pt>
                <c:pt idx="1149">
                  <c:v>179.0488955490585</c:v>
                </c:pt>
                <c:pt idx="1150">
                  <c:v>179.25096867186608</c:v>
                </c:pt>
                <c:pt idx="1151">
                  <c:v>179.25096867186608</c:v>
                </c:pt>
                <c:pt idx="1152">
                  <c:v>179.25096867186608</c:v>
                </c:pt>
                <c:pt idx="1153">
                  <c:v>179.25096867186608</c:v>
                </c:pt>
                <c:pt idx="1154">
                  <c:v>179.25096867186608</c:v>
                </c:pt>
                <c:pt idx="1155">
                  <c:v>179.25096867186608</c:v>
                </c:pt>
                <c:pt idx="1156">
                  <c:v>179.25096867186608</c:v>
                </c:pt>
                <c:pt idx="1157">
                  <c:v>179.25096867186608</c:v>
                </c:pt>
                <c:pt idx="1158">
                  <c:v>179.25096867186608</c:v>
                </c:pt>
                <c:pt idx="1159">
                  <c:v>179.25096867186608</c:v>
                </c:pt>
                <c:pt idx="1160">
                  <c:v>179.25096867186608</c:v>
                </c:pt>
                <c:pt idx="1161">
                  <c:v>179.25096867186608</c:v>
                </c:pt>
                <c:pt idx="1162">
                  <c:v>179.25096867186608</c:v>
                </c:pt>
                <c:pt idx="1163">
                  <c:v>179.25096867186608</c:v>
                </c:pt>
                <c:pt idx="1164">
                  <c:v>179.25096867186608</c:v>
                </c:pt>
                <c:pt idx="1165">
                  <c:v>179.25096867186608</c:v>
                </c:pt>
                <c:pt idx="1166">
                  <c:v>179.25096867186608</c:v>
                </c:pt>
                <c:pt idx="1167">
                  <c:v>179.25096867186608</c:v>
                </c:pt>
                <c:pt idx="1168">
                  <c:v>179.25096867186608</c:v>
                </c:pt>
                <c:pt idx="1169">
                  <c:v>179.25096867186608</c:v>
                </c:pt>
                <c:pt idx="1170">
                  <c:v>179.25096867186608</c:v>
                </c:pt>
                <c:pt idx="1171">
                  <c:v>179.25096867186608</c:v>
                </c:pt>
                <c:pt idx="1172">
                  <c:v>179.25096867186608</c:v>
                </c:pt>
                <c:pt idx="1173">
                  <c:v>179.25096867186608</c:v>
                </c:pt>
                <c:pt idx="1174">
                  <c:v>179.25096867186608</c:v>
                </c:pt>
                <c:pt idx="1175">
                  <c:v>179.25096867186608</c:v>
                </c:pt>
                <c:pt idx="1176">
                  <c:v>179.25096867186608</c:v>
                </c:pt>
                <c:pt idx="1177">
                  <c:v>179.25096867186608</c:v>
                </c:pt>
                <c:pt idx="1178">
                  <c:v>179.25096867186608</c:v>
                </c:pt>
                <c:pt idx="1179">
                  <c:v>179.25096867186608</c:v>
                </c:pt>
                <c:pt idx="1180">
                  <c:v>179.25096867186608</c:v>
                </c:pt>
                <c:pt idx="1181">
                  <c:v>179.25096867186608</c:v>
                </c:pt>
                <c:pt idx="1182">
                  <c:v>179.25096867186608</c:v>
                </c:pt>
                <c:pt idx="1183">
                  <c:v>179.25096867186608</c:v>
                </c:pt>
                <c:pt idx="1184">
                  <c:v>179.25096867186608</c:v>
                </c:pt>
                <c:pt idx="1185">
                  <c:v>179.25096867186608</c:v>
                </c:pt>
                <c:pt idx="1186">
                  <c:v>179.25096867186608</c:v>
                </c:pt>
                <c:pt idx="1187">
                  <c:v>179.25096867186608</c:v>
                </c:pt>
                <c:pt idx="1188">
                  <c:v>179.25096867186608</c:v>
                </c:pt>
                <c:pt idx="1189">
                  <c:v>179.25096867186608</c:v>
                </c:pt>
                <c:pt idx="1190">
                  <c:v>179.25096867186608</c:v>
                </c:pt>
                <c:pt idx="1191">
                  <c:v>179.25096867186608</c:v>
                </c:pt>
                <c:pt idx="1192">
                  <c:v>179.25096867186608</c:v>
                </c:pt>
                <c:pt idx="1193">
                  <c:v>179.25096867186608</c:v>
                </c:pt>
                <c:pt idx="1194">
                  <c:v>179.25096867186608</c:v>
                </c:pt>
                <c:pt idx="1195">
                  <c:v>179.25096867186608</c:v>
                </c:pt>
                <c:pt idx="1196">
                  <c:v>179.25096867186608</c:v>
                </c:pt>
                <c:pt idx="1197">
                  <c:v>179.25096867186608</c:v>
                </c:pt>
                <c:pt idx="1198">
                  <c:v>179.25096867186608</c:v>
                </c:pt>
                <c:pt idx="1199">
                  <c:v>179.25096867186608</c:v>
                </c:pt>
                <c:pt idx="1200">
                  <c:v>179.25096867186608</c:v>
                </c:pt>
                <c:pt idx="1201">
                  <c:v>179.25096867186608</c:v>
                </c:pt>
                <c:pt idx="1202">
                  <c:v>179.25096867186608</c:v>
                </c:pt>
                <c:pt idx="1203">
                  <c:v>179.25096867186608</c:v>
                </c:pt>
                <c:pt idx="1204">
                  <c:v>179.25096867186608</c:v>
                </c:pt>
                <c:pt idx="1205">
                  <c:v>179.25096867186608</c:v>
                </c:pt>
                <c:pt idx="1206">
                  <c:v>179.25096867186608</c:v>
                </c:pt>
                <c:pt idx="1207">
                  <c:v>179.25096867186608</c:v>
                </c:pt>
                <c:pt idx="1208">
                  <c:v>179.25096867186608</c:v>
                </c:pt>
                <c:pt idx="1209">
                  <c:v>179.25096867186608</c:v>
                </c:pt>
                <c:pt idx="1210">
                  <c:v>179.25096867186608</c:v>
                </c:pt>
                <c:pt idx="1211">
                  <c:v>179.25096867186608</c:v>
                </c:pt>
                <c:pt idx="1212">
                  <c:v>179.25096867186608</c:v>
                </c:pt>
                <c:pt idx="1213">
                  <c:v>179.25096867186608</c:v>
                </c:pt>
                <c:pt idx="1214">
                  <c:v>179.25096867186608</c:v>
                </c:pt>
                <c:pt idx="1215">
                  <c:v>179.25096867186608</c:v>
                </c:pt>
                <c:pt idx="1216">
                  <c:v>179.25096867186608</c:v>
                </c:pt>
                <c:pt idx="1217">
                  <c:v>179.25096867186608</c:v>
                </c:pt>
                <c:pt idx="1218">
                  <c:v>179.25096867186608</c:v>
                </c:pt>
                <c:pt idx="1219">
                  <c:v>179.25096867186608</c:v>
                </c:pt>
                <c:pt idx="1220">
                  <c:v>179.25096867186608</c:v>
                </c:pt>
                <c:pt idx="1221">
                  <c:v>179.25096867186608</c:v>
                </c:pt>
                <c:pt idx="1222">
                  <c:v>179.25096867186608</c:v>
                </c:pt>
                <c:pt idx="1223">
                  <c:v>179.25096867186608</c:v>
                </c:pt>
                <c:pt idx="1224">
                  <c:v>179.25096867186608</c:v>
                </c:pt>
                <c:pt idx="1225">
                  <c:v>179.25096867186608</c:v>
                </c:pt>
                <c:pt idx="1226">
                  <c:v>179.25096867186608</c:v>
                </c:pt>
                <c:pt idx="1227">
                  <c:v>179.25096867186608</c:v>
                </c:pt>
                <c:pt idx="1228">
                  <c:v>179.25096867186608</c:v>
                </c:pt>
                <c:pt idx="1229">
                  <c:v>179.25096867186608</c:v>
                </c:pt>
                <c:pt idx="1230">
                  <c:v>179.25096867186608</c:v>
                </c:pt>
                <c:pt idx="1231">
                  <c:v>179.25096867186608</c:v>
                </c:pt>
                <c:pt idx="1232">
                  <c:v>179.25096867186608</c:v>
                </c:pt>
                <c:pt idx="1233">
                  <c:v>179.25096867186608</c:v>
                </c:pt>
                <c:pt idx="1234">
                  <c:v>179.25096867186608</c:v>
                </c:pt>
                <c:pt idx="1235">
                  <c:v>179.25096867186608</c:v>
                </c:pt>
                <c:pt idx="1236">
                  <c:v>179.25096867186608</c:v>
                </c:pt>
                <c:pt idx="1237">
                  <c:v>179.25096867186608</c:v>
                </c:pt>
                <c:pt idx="1238">
                  <c:v>179.25096867186608</c:v>
                </c:pt>
                <c:pt idx="1239">
                  <c:v>179.25096867186608</c:v>
                </c:pt>
                <c:pt idx="1240">
                  <c:v>179.25096867186608</c:v>
                </c:pt>
                <c:pt idx="1241">
                  <c:v>179.25096867186608</c:v>
                </c:pt>
                <c:pt idx="1242">
                  <c:v>179.25096867186608</c:v>
                </c:pt>
                <c:pt idx="1243">
                  <c:v>179.25096867186608</c:v>
                </c:pt>
                <c:pt idx="1244">
                  <c:v>179.25096867186608</c:v>
                </c:pt>
                <c:pt idx="1245">
                  <c:v>179.25096867186608</c:v>
                </c:pt>
                <c:pt idx="1246">
                  <c:v>179.25096867186608</c:v>
                </c:pt>
                <c:pt idx="1247">
                  <c:v>179.25096867186608</c:v>
                </c:pt>
                <c:pt idx="1248">
                  <c:v>179.25096867186608</c:v>
                </c:pt>
                <c:pt idx="1249">
                  <c:v>179.25096867186608</c:v>
                </c:pt>
                <c:pt idx="1250">
                  <c:v>179.25096867186608</c:v>
                </c:pt>
                <c:pt idx="1251">
                  <c:v>179.25096867186608</c:v>
                </c:pt>
                <c:pt idx="1252">
                  <c:v>179.25096867186608</c:v>
                </c:pt>
                <c:pt idx="1253">
                  <c:v>179.25096867186608</c:v>
                </c:pt>
                <c:pt idx="1254">
                  <c:v>179.25096867186608</c:v>
                </c:pt>
                <c:pt idx="1255">
                  <c:v>179.25096867186608</c:v>
                </c:pt>
                <c:pt idx="1256">
                  <c:v>179.25096867186608</c:v>
                </c:pt>
                <c:pt idx="1257">
                  <c:v>179.25096867186608</c:v>
                </c:pt>
                <c:pt idx="1258">
                  <c:v>179.25096867186608</c:v>
                </c:pt>
                <c:pt idx="1259">
                  <c:v>179.25096867186608</c:v>
                </c:pt>
                <c:pt idx="1260">
                  <c:v>179.25096867186608</c:v>
                </c:pt>
                <c:pt idx="1261">
                  <c:v>179.25096867186608</c:v>
                </c:pt>
                <c:pt idx="1262">
                  <c:v>179.25096867186608</c:v>
                </c:pt>
                <c:pt idx="1263">
                  <c:v>179.25096867186608</c:v>
                </c:pt>
                <c:pt idx="1264">
                  <c:v>179.25096867186608</c:v>
                </c:pt>
                <c:pt idx="1265">
                  <c:v>179.25096867186608</c:v>
                </c:pt>
                <c:pt idx="1266">
                  <c:v>179.25096867186608</c:v>
                </c:pt>
                <c:pt idx="1267">
                  <c:v>179.25096867186608</c:v>
                </c:pt>
                <c:pt idx="1268">
                  <c:v>179.25096867186608</c:v>
                </c:pt>
                <c:pt idx="1269">
                  <c:v>179.25096867186608</c:v>
                </c:pt>
                <c:pt idx="1270">
                  <c:v>179.25096867186608</c:v>
                </c:pt>
                <c:pt idx="1271">
                  <c:v>179.25096867186608</c:v>
                </c:pt>
                <c:pt idx="1272">
                  <c:v>179.25096867186608</c:v>
                </c:pt>
                <c:pt idx="1273">
                  <c:v>179.25096867186608</c:v>
                </c:pt>
                <c:pt idx="1274">
                  <c:v>179.25096867186608</c:v>
                </c:pt>
                <c:pt idx="1275">
                  <c:v>179.25096867186608</c:v>
                </c:pt>
                <c:pt idx="1276">
                  <c:v>179.25096867186608</c:v>
                </c:pt>
                <c:pt idx="1277">
                  <c:v>179.25096867186608</c:v>
                </c:pt>
                <c:pt idx="1278">
                  <c:v>179.25096867186608</c:v>
                </c:pt>
                <c:pt idx="1279">
                  <c:v>179.25096867186608</c:v>
                </c:pt>
                <c:pt idx="1280">
                  <c:v>179.25096867186608</c:v>
                </c:pt>
                <c:pt idx="1281">
                  <c:v>179.25096867186608</c:v>
                </c:pt>
                <c:pt idx="1282">
                  <c:v>179.25096867186608</c:v>
                </c:pt>
                <c:pt idx="1283">
                  <c:v>179.25096867186608</c:v>
                </c:pt>
                <c:pt idx="1284">
                  <c:v>179.25096867186608</c:v>
                </c:pt>
                <c:pt idx="1285">
                  <c:v>179.25096867186608</c:v>
                </c:pt>
                <c:pt idx="1286">
                  <c:v>179.25096867186608</c:v>
                </c:pt>
                <c:pt idx="1287">
                  <c:v>179.25096867186608</c:v>
                </c:pt>
                <c:pt idx="1288">
                  <c:v>179.25096867186608</c:v>
                </c:pt>
                <c:pt idx="1289">
                  <c:v>179.25096867186608</c:v>
                </c:pt>
                <c:pt idx="1290">
                  <c:v>179.25096867186608</c:v>
                </c:pt>
                <c:pt idx="1291">
                  <c:v>179.25096867186608</c:v>
                </c:pt>
                <c:pt idx="1292">
                  <c:v>179.25096867186608</c:v>
                </c:pt>
                <c:pt idx="1293">
                  <c:v>179.25096867186608</c:v>
                </c:pt>
                <c:pt idx="1294">
                  <c:v>179.25096867186608</c:v>
                </c:pt>
                <c:pt idx="1295">
                  <c:v>179.25096867186608</c:v>
                </c:pt>
                <c:pt idx="1296">
                  <c:v>179.25096867186608</c:v>
                </c:pt>
                <c:pt idx="1297">
                  <c:v>179.25096867186608</c:v>
                </c:pt>
                <c:pt idx="1298">
                  <c:v>179.25096867186608</c:v>
                </c:pt>
                <c:pt idx="1299">
                  <c:v>179.25096867186608</c:v>
                </c:pt>
                <c:pt idx="1300">
                  <c:v>179.25096867186608</c:v>
                </c:pt>
                <c:pt idx="1301">
                  <c:v>179.25096867186608</c:v>
                </c:pt>
                <c:pt idx="1302">
                  <c:v>179.25096867186608</c:v>
                </c:pt>
                <c:pt idx="1303">
                  <c:v>179.25096867186608</c:v>
                </c:pt>
                <c:pt idx="1304">
                  <c:v>179.25096867186608</c:v>
                </c:pt>
                <c:pt idx="1305">
                  <c:v>179.25096867186608</c:v>
                </c:pt>
                <c:pt idx="1306">
                  <c:v>179.25096867186608</c:v>
                </c:pt>
                <c:pt idx="1307">
                  <c:v>179.25096867186608</c:v>
                </c:pt>
                <c:pt idx="1308">
                  <c:v>179.25096867186608</c:v>
                </c:pt>
                <c:pt idx="1309">
                  <c:v>179.25096867186608</c:v>
                </c:pt>
                <c:pt idx="1310">
                  <c:v>179.25096867186608</c:v>
                </c:pt>
                <c:pt idx="1311">
                  <c:v>179.25096867186608</c:v>
                </c:pt>
                <c:pt idx="1312">
                  <c:v>179.25096867186608</c:v>
                </c:pt>
                <c:pt idx="1313">
                  <c:v>179.25096867186608</c:v>
                </c:pt>
                <c:pt idx="1314">
                  <c:v>179.25096867186608</c:v>
                </c:pt>
                <c:pt idx="1315">
                  <c:v>179.25096867186608</c:v>
                </c:pt>
                <c:pt idx="1316">
                  <c:v>179.25096867186608</c:v>
                </c:pt>
                <c:pt idx="1317">
                  <c:v>179.25096867186608</c:v>
                </c:pt>
                <c:pt idx="1318">
                  <c:v>179.25096867186608</c:v>
                </c:pt>
                <c:pt idx="1319">
                  <c:v>179.25096867186608</c:v>
                </c:pt>
                <c:pt idx="1320">
                  <c:v>179.25096867186608</c:v>
                </c:pt>
                <c:pt idx="1321">
                  <c:v>179.25096867186608</c:v>
                </c:pt>
                <c:pt idx="1322">
                  <c:v>179.25096867186608</c:v>
                </c:pt>
                <c:pt idx="1323">
                  <c:v>179.25096867186608</c:v>
                </c:pt>
                <c:pt idx="1324">
                  <c:v>179.25096867186608</c:v>
                </c:pt>
                <c:pt idx="1325">
                  <c:v>179.25096867186608</c:v>
                </c:pt>
                <c:pt idx="1326">
                  <c:v>179.25096867186608</c:v>
                </c:pt>
                <c:pt idx="1327">
                  <c:v>179.25096867186608</c:v>
                </c:pt>
                <c:pt idx="1328">
                  <c:v>179.25096867186608</c:v>
                </c:pt>
                <c:pt idx="1329">
                  <c:v>179.25096867186608</c:v>
                </c:pt>
                <c:pt idx="1330">
                  <c:v>179.25096867186608</c:v>
                </c:pt>
                <c:pt idx="1331">
                  <c:v>179.25096867186608</c:v>
                </c:pt>
                <c:pt idx="1332">
                  <c:v>179.25096867186608</c:v>
                </c:pt>
                <c:pt idx="1333">
                  <c:v>179.25096867186608</c:v>
                </c:pt>
                <c:pt idx="1334">
                  <c:v>179.25096867186608</c:v>
                </c:pt>
                <c:pt idx="1335">
                  <c:v>179.25096867186608</c:v>
                </c:pt>
                <c:pt idx="1336">
                  <c:v>179.25096867186608</c:v>
                </c:pt>
                <c:pt idx="1337">
                  <c:v>179.25096867186608</c:v>
                </c:pt>
                <c:pt idx="1338">
                  <c:v>179.25096867186608</c:v>
                </c:pt>
                <c:pt idx="1339">
                  <c:v>179.25096867186608</c:v>
                </c:pt>
                <c:pt idx="1340">
                  <c:v>179.25096867186608</c:v>
                </c:pt>
                <c:pt idx="1341">
                  <c:v>179.25096867186608</c:v>
                </c:pt>
                <c:pt idx="1342">
                  <c:v>179.25096867186608</c:v>
                </c:pt>
                <c:pt idx="1343">
                  <c:v>179.25096867186608</c:v>
                </c:pt>
                <c:pt idx="1344">
                  <c:v>179.25096867186608</c:v>
                </c:pt>
                <c:pt idx="1345">
                  <c:v>179.25096867186608</c:v>
                </c:pt>
                <c:pt idx="1346">
                  <c:v>179.25096867186608</c:v>
                </c:pt>
                <c:pt idx="1347">
                  <c:v>179.25096867186608</c:v>
                </c:pt>
                <c:pt idx="1348">
                  <c:v>179.25096867186608</c:v>
                </c:pt>
                <c:pt idx="1349">
                  <c:v>179.25096867186608</c:v>
                </c:pt>
                <c:pt idx="1350">
                  <c:v>179.25096867186608</c:v>
                </c:pt>
                <c:pt idx="1351">
                  <c:v>179.25096867186608</c:v>
                </c:pt>
                <c:pt idx="1352">
                  <c:v>179.25096867186608</c:v>
                </c:pt>
                <c:pt idx="1353">
                  <c:v>179.25096867186608</c:v>
                </c:pt>
                <c:pt idx="1354">
                  <c:v>179.25096867186608</c:v>
                </c:pt>
                <c:pt idx="1355">
                  <c:v>179.25096867186608</c:v>
                </c:pt>
                <c:pt idx="1356">
                  <c:v>179.26576247819668</c:v>
                </c:pt>
                <c:pt idx="1357">
                  <c:v>179.49667290305496</c:v>
                </c:pt>
                <c:pt idx="1358">
                  <c:v>179.88752380686972</c:v>
                </c:pt>
                <c:pt idx="1359">
                  <c:v>180.42847825635542</c:v>
                </c:pt>
                <c:pt idx="1360">
                  <c:v>181.08888429044922</c:v>
                </c:pt>
                <c:pt idx="1361">
                  <c:v>181.60619851881668</c:v>
                </c:pt>
                <c:pt idx="1362">
                  <c:v>181.60619851881668</c:v>
                </c:pt>
                <c:pt idx="1363">
                  <c:v>181.60619851881668</c:v>
                </c:pt>
                <c:pt idx="1364">
                  <c:v>181.60619851881668</c:v>
                </c:pt>
                <c:pt idx="1365">
                  <c:v>181.60619851881668</c:v>
                </c:pt>
                <c:pt idx="1366">
                  <c:v>181.60619851881668</c:v>
                </c:pt>
                <c:pt idx="1367">
                  <c:v>181.60619851881668</c:v>
                </c:pt>
                <c:pt idx="1368">
                  <c:v>181.60619851881668</c:v>
                </c:pt>
                <c:pt idx="1369">
                  <c:v>181.74419483450129</c:v>
                </c:pt>
                <c:pt idx="1370">
                  <c:v>181.81588164878116</c:v>
                </c:pt>
                <c:pt idx="1371">
                  <c:v>181.81588164878116</c:v>
                </c:pt>
                <c:pt idx="1372">
                  <c:v>181.81588164878116</c:v>
                </c:pt>
                <c:pt idx="1373">
                  <c:v>181.81588164878116</c:v>
                </c:pt>
                <c:pt idx="1374">
                  <c:v>181.81588164878116</c:v>
                </c:pt>
                <c:pt idx="1375">
                  <c:v>181.81588164878116</c:v>
                </c:pt>
                <c:pt idx="1376">
                  <c:v>182.44207090030537</c:v>
                </c:pt>
                <c:pt idx="1377">
                  <c:v>184.09767708702867</c:v>
                </c:pt>
                <c:pt idx="1378">
                  <c:v>186.52007027143785</c:v>
                </c:pt>
                <c:pt idx="1379">
                  <c:v>189.00507302280351</c:v>
                </c:pt>
                <c:pt idx="1380">
                  <c:v>191.22379581984393</c:v>
                </c:pt>
                <c:pt idx="1381">
                  <c:v>192.85860279843664</c:v>
                </c:pt>
                <c:pt idx="1382">
                  <c:v>193.32901073839801</c:v>
                </c:pt>
                <c:pt idx="1383">
                  <c:v>193.32901073839801</c:v>
                </c:pt>
                <c:pt idx="1384">
                  <c:v>193.32901073839801</c:v>
                </c:pt>
                <c:pt idx="1385">
                  <c:v>193.32901073839801</c:v>
                </c:pt>
                <c:pt idx="1386">
                  <c:v>193.32901073839801</c:v>
                </c:pt>
                <c:pt idx="1387">
                  <c:v>193.32901073839801</c:v>
                </c:pt>
                <c:pt idx="1388">
                  <c:v>193.32901073839801</c:v>
                </c:pt>
                <c:pt idx="1389">
                  <c:v>193.32901073839801</c:v>
                </c:pt>
                <c:pt idx="1390">
                  <c:v>193.32901073839801</c:v>
                </c:pt>
                <c:pt idx="1391">
                  <c:v>193.32901073839801</c:v>
                </c:pt>
                <c:pt idx="1392">
                  <c:v>193.32901073839801</c:v>
                </c:pt>
                <c:pt idx="1393">
                  <c:v>193.32901073839801</c:v>
                </c:pt>
                <c:pt idx="1394">
                  <c:v>193.32901073839801</c:v>
                </c:pt>
                <c:pt idx="1395">
                  <c:v>193.32901073839801</c:v>
                </c:pt>
                <c:pt idx="1396">
                  <c:v>193.32901073839801</c:v>
                </c:pt>
                <c:pt idx="1397">
                  <c:v>193.32901073839801</c:v>
                </c:pt>
                <c:pt idx="1398">
                  <c:v>193.32901073839801</c:v>
                </c:pt>
                <c:pt idx="1399">
                  <c:v>193.32901073839801</c:v>
                </c:pt>
                <c:pt idx="1400">
                  <c:v>193.46601970078896</c:v>
                </c:pt>
                <c:pt idx="1401">
                  <c:v>193.75426767532821</c:v>
                </c:pt>
                <c:pt idx="1402">
                  <c:v>194.19945749261464</c:v>
                </c:pt>
                <c:pt idx="1403">
                  <c:v>195.00513974002592</c:v>
                </c:pt>
                <c:pt idx="1404">
                  <c:v>196.48636070163047</c:v>
                </c:pt>
                <c:pt idx="1405">
                  <c:v>198.51773620532472</c:v>
                </c:pt>
                <c:pt idx="1406">
                  <c:v>200.36077969742703</c:v>
                </c:pt>
                <c:pt idx="1407">
                  <c:v>201.36982279451053</c:v>
                </c:pt>
                <c:pt idx="1408">
                  <c:v>201.49757378207056</c:v>
                </c:pt>
                <c:pt idx="1409">
                  <c:v>201.49757378207056</c:v>
                </c:pt>
                <c:pt idx="1410">
                  <c:v>201.49757378207056</c:v>
                </c:pt>
                <c:pt idx="1411">
                  <c:v>201.49757378207056</c:v>
                </c:pt>
                <c:pt idx="1412">
                  <c:v>201.49757378207056</c:v>
                </c:pt>
                <c:pt idx="1413">
                  <c:v>201.49757378207056</c:v>
                </c:pt>
                <c:pt idx="1414">
                  <c:v>201.49757378207056</c:v>
                </c:pt>
                <c:pt idx="1415">
                  <c:v>201.49757378207056</c:v>
                </c:pt>
                <c:pt idx="1416">
                  <c:v>201.49757378207056</c:v>
                </c:pt>
                <c:pt idx="1417">
                  <c:v>201.49757378207056</c:v>
                </c:pt>
                <c:pt idx="1418">
                  <c:v>201.49757378207056</c:v>
                </c:pt>
                <c:pt idx="1419">
                  <c:v>201.49757378207056</c:v>
                </c:pt>
                <c:pt idx="1420">
                  <c:v>201.49757378207056</c:v>
                </c:pt>
                <c:pt idx="1421">
                  <c:v>201.49757378207056</c:v>
                </c:pt>
                <c:pt idx="1422">
                  <c:v>202.1735586658435</c:v>
                </c:pt>
                <c:pt idx="1423">
                  <c:v>202.91390591967945</c:v>
                </c:pt>
                <c:pt idx="1424">
                  <c:v>203.04650182415969</c:v>
                </c:pt>
                <c:pt idx="1425">
                  <c:v>203.04650182415969</c:v>
                </c:pt>
                <c:pt idx="1426">
                  <c:v>203.04650182415969</c:v>
                </c:pt>
                <c:pt idx="1427">
                  <c:v>203.04650182415969</c:v>
                </c:pt>
                <c:pt idx="1428">
                  <c:v>203.04650182415969</c:v>
                </c:pt>
                <c:pt idx="1429">
                  <c:v>203.04650182415969</c:v>
                </c:pt>
                <c:pt idx="1430">
                  <c:v>203.04650182415969</c:v>
                </c:pt>
                <c:pt idx="1431">
                  <c:v>203.55507622735226</c:v>
                </c:pt>
                <c:pt idx="1432">
                  <c:v>204.87133827810402</c:v>
                </c:pt>
                <c:pt idx="1433">
                  <c:v>206.6761884493047</c:v>
                </c:pt>
                <c:pt idx="1434">
                  <c:v>208.4212006113832</c:v>
                </c:pt>
                <c:pt idx="1435">
                  <c:v>209.59989226940232</c:v>
                </c:pt>
                <c:pt idx="1436">
                  <c:v>209.93804589095444</c:v>
                </c:pt>
                <c:pt idx="1437">
                  <c:v>209.93804589095444</c:v>
                </c:pt>
                <c:pt idx="1438">
                  <c:v>209.93804589095444</c:v>
                </c:pt>
                <c:pt idx="1439">
                  <c:v>209.93804589095444</c:v>
                </c:pt>
                <c:pt idx="1440">
                  <c:v>209.93804589095444</c:v>
                </c:pt>
                <c:pt idx="1441">
                  <c:v>209.93828388809288</c:v>
                </c:pt>
                <c:pt idx="1442">
                  <c:v>210.11541608500198</c:v>
                </c:pt>
                <c:pt idx="1443">
                  <c:v>210.22930587457947</c:v>
                </c:pt>
                <c:pt idx="1444">
                  <c:v>210.22930587457947</c:v>
                </c:pt>
                <c:pt idx="1445">
                  <c:v>210.22930587457947</c:v>
                </c:pt>
                <c:pt idx="1446">
                  <c:v>210.22930587457947</c:v>
                </c:pt>
                <c:pt idx="1447">
                  <c:v>210.28428566409463</c:v>
                </c:pt>
                <c:pt idx="1448">
                  <c:v>210.74130907183172</c:v>
                </c:pt>
                <c:pt idx="1449">
                  <c:v>211.37802598837038</c:v>
                </c:pt>
                <c:pt idx="1450">
                  <c:v>211.79529293190137</c:v>
                </c:pt>
                <c:pt idx="1451">
                  <c:v>211.92307398179011</c:v>
                </c:pt>
                <c:pt idx="1452">
                  <c:v>211.93629194289244</c:v>
                </c:pt>
                <c:pt idx="1453">
                  <c:v>211.93629194289244</c:v>
                </c:pt>
                <c:pt idx="1454">
                  <c:v>211.93629194289244</c:v>
                </c:pt>
                <c:pt idx="1455">
                  <c:v>211.93629194289244</c:v>
                </c:pt>
                <c:pt idx="1456">
                  <c:v>211.93629194289244</c:v>
                </c:pt>
                <c:pt idx="1457">
                  <c:v>211.93629194289244</c:v>
                </c:pt>
                <c:pt idx="1458">
                  <c:v>211.93629194289244</c:v>
                </c:pt>
                <c:pt idx="1459">
                  <c:v>211.93629194289244</c:v>
                </c:pt>
                <c:pt idx="1460">
                  <c:v>211.93629194289244</c:v>
                </c:pt>
                <c:pt idx="1461">
                  <c:v>211.93629194289244</c:v>
                </c:pt>
                <c:pt idx="1462">
                  <c:v>211.93629194289244</c:v>
                </c:pt>
                <c:pt idx="1463">
                  <c:v>211.93629194289244</c:v>
                </c:pt>
                <c:pt idx="1464">
                  <c:v>211.93629194289244</c:v>
                </c:pt>
                <c:pt idx="1465">
                  <c:v>211.93629194289244</c:v>
                </c:pt>
                <c:pt idx="1466">
                  <c:v>211.93629194289244</c:v>
                </c:pt>
                <c:pt idx="1467">
                  <c:v>211.93629194289244</c:v>
                </c:pt>
                <c:pt idx="1468">
                  <c:v>211.93629194289244</c:v>
                </c:pt>
                <c:pt idx="1469">
                  <c:v>211.93629194289244</c:v>
                </c:pt>
                <c:pt idx="1470">
                  <c:v>211.93629194289244</c:v>
                </c:pt>
                <c:pt idx="1471">
                  <c:v>211.93629194289244</c:v>
                </c:pt>
                <c:pt idx="1472">
                  <c:v>211.93629194289244</c:v>
                </c:pt>
                <c:pt idx="1473">
                  <c:v>211.93629194289244</c:v>
                </c:pt>
                <c:pt idx="1474">
                  <c:v>211.93629194289244</c:v>
                </c:pt>
                <c:pt idx="1475">
                  <c:v>211.93629194289244</c:v>
                </c:pt>
                <c:pt idx="1476">
                  <c:v>211.93629194289244</c:v>
                </c:pt>
                <c:pt idx="1477">
                  <c:v>211.93629194289244</c:v>
                </c:pt>
                <c:pt idx="1478">
                  <c:v>211.93629194289244</c:v>
                </c:pt>
                <c:pt idx="1479">
                  <c:v>211.93629194289244</c:v>
                </c:pt>
                <c:pt idx="1480">
                  <c:v>211.93629194289244</c:v>
                </c:pt>
                <c:pt idx="1481">
                  <c:v>211.93629194289244</c:v>
                </c:pt>
                <c:pt idx="1482">
                  <c:v>211.93629194289244</c:v>
                </c:pt>
                <c:pt idx="1483">
                  <c:v>211.93629194289244</c:v>
                </c:pt>
                <c:pt idx="1484">
                  <c:v>211.93629194289244</c:v>
                </c:pt>
                <c:pt idx="1485">
                  <c:v>211.93629194289244</c:v>
                </c:pt>
                <c:pt idx="1486">
                  <c:v>211.93629194289244</c:v>
                </c:pt>
                <c:pt idx="1487">
                  <c:v>211.93629194289244</c:v>
                </c:pt>
                <c:pt idx="1488">
                  <c:v>211.93629194289244</c:v>
                </c:pt>
                <c:pt idx="1489">
                  <c:v>211.93629194289244</c:v>
                </c:pt>
                <c:pt idx="1490">
                  <c:v>211.93629194289244</c:v>
                </c:pt>
                <c:pt idx="1491">
                  <c:v>211.93629194289244</c:v>
                </c:pt>
                <c:pt idx="1492">
                  <c:v>211.93629194289244</c:v>
                </c:pt>
                <c:pt idx="1493">
                  <c:v>211.93629194289244</c:v>
                </c:pt>
                <c:pt idx="1494">
                  <c:v>211.93629194289244</c:v>
                </c:pt>
                <c:pt idx="1495">
                  <c:v>211.93629194289244</c:v>
                </c:pt>
                <c:pt idx="1496">
                  <c:v>211.93629194289244</c:v>
                </c:pt>
                <c:pt idx="1497">
                  <c:v>211.93629194289244</c:v>
                </c:pt>
                <c:pt idx="1498">
                  <c:v>211.93629194289244</c:v>
                </c:pt>
                <c:pt idx="1499">
                  <c:v>211.93629194289244</c:v>
                </c:pt>
                <c:pt idx="1500">
                  <c:v>211.93629194289244</c:v>
                </c:pt>
                <c:pt idx="1501">
                  <c:v>211.93629194289244</c:v>
                </c:pt>
                <c:pt idx="1502">
                  <c:v>211.93629194289244</c:v>
                </c:pt>
                <c:pt idx="1503">
                  <c:v>211.93629194289244</c:v>
                </c:pt>
                <c:pt idx="1504">
                  <c:v>211.93629194289244</c:v>
                </c:pt>
                <c:pt idx="1505">
                  <c:v>211.93629194289244</c:v>
                </c:pt>
                <c:pt idx="1506">
                  <c:v>211.93629194289244</c:v>
                </c:pt>
                <c:pt idx="1507">
                  <c:v>211.93629194289244</c:v>
                </c:pt>
                <c:pt idx="1508">
                  <c:v>211.93629194289244</c:v>
                </c:pt>
                <c:pt idx="1509">
                  <c:v>211.93629194289244</c:v>
                </c:pt>
                <c:pt idx="1510">
                  <c:v>211.93629194289244</c:v>
                </c:pt>
                <c:pt idx="1511">
                  <c:v>211.93629194289244</c:v>
                </c:pt>
                <c:pt idx="1512">
                  <c:v>211.93629194289244</c:v>
                </c:pt>
                <c:pt idx="1513">
                  <c:v>211.93629194289244</c:v>
                </c:pt>
                <c:pt idx="1514">
                  <c:v>211.93629194289244</c:v>
                </c:pt>
                <c:pt idx="1515">
                  <c:v>211.93629194289244</c:v>
                </c:pt>
                <c:pt idx="1516">
                  <c:v>211.93629194289244</c:v>
                </c:pt>
                <c:pt idx="1517">
                  <c:v>211.93629194289244</c:v>
                </c:pt>
                <c:pt idx="1518">
                  <c:v>211.93629194289244</c:v>
                </c:pt>
                <c:pt idx="1519">
                  <c:v>211.93629194289244</c:v>
                </c:pt>
                <c:pt idx="1520">
                  <c:v>211.93629194289244</c:v>
                </c:pt>
                <c:pt idx="1521">
                  <c:v>211.93629194289244</c:v>
                </c:pt>
                <c:pt idx="1522">
                  <c:v>211.93629194289244</c:v>
                </c:pt>
                <c:pt idx="1523">
                  <c:v>211.93629194289244</c:v>
                </c:pt>
                <c:pt idx="1524">
                  <c:v>211.93629194289244</c:v>
                </c:pt>
                <c:pt idx="1525">
                  <c:v>211.93629194289244</c:v>
                </c:pt>
                <c:pt idx="1526">
                  <c:v>211.95904625196906</c:v>
                </c:pt>
                <c:pt idx="1527">
                  <c:v>212.45653066179227</c:v>
                </c:pt>
                <c:pt idx="1528">
                  <c:v>213.15470438702766</c:v>
                </c:pt>
                <c:pt idx="1529">
                  <c:v>213.74977793632343</c:v>
                </c:pt>
                <c:pt idx="1530">
                  <c:v>214.04764102409666</c:v>
                </c:pt>
                <c:pt idx="1531">
                  <c:v>214.04764102409666</c:v>
                </c:pt>
                <c:pt idx="1532">
                  <c:v>214.04764102409666</c:v>
                </c:pt>
                <c:pt idx="1533">
                  <c:v>214.04764102409666</c:v>
                </c:pt>
                <c:pt idx="1534">
                  <c:v>214.04764102409666</c:v>
                </c:pt>
                <c:pt idx="1535">
                  <c:v>214.04764102409666</c:v>
                </c:pt>
                <c:pt idx="1536">
                  <c:v>214.04764102409666</c:v>
                </c:pt>
                <c:pt idx="1537">
                  <c:v>214.04764102409666</c:v>
                </c:pt>
                <c:pt idx="1538">
                  <c:v>214.04764102409666</c:v>
                </c:pt>
                <c:pt idx="1539">
                  <c:v>214.04764102409666</c:v>
                </c:pt>
                <c:pt idx="1540">
                  <c:v>214.04764102409666</c:v>
                </c:pt>
                <c:pt idx="1541">
                  <c:v>214.04764102409666</c:v>
                </c:pt>
                <c:pt idx="1542">
                  <c:v>214.04764102409666</c:v>
                </c:pt>
                <c:pt idx="1543">
                  <c:v>214.04764102409666</c:v>
                </c:pt>
                <c:pt idx="1544">
                  <c:v>214.04764102409666</c:v>
                </c:pt>
                <c:pt idx="1545">
                  <c:v>214.04764102409666</c:v>
                </c:pt>
                <c:pt idx="1546">
                  <c:v>214.04764102409666</c:v>
                </c:pt>
                <c:pt idx="1547">
                  <c:v>214.04764102409666</c:v>
                </c:pt>
                <c:pt idx="1548">
                  <c:v>214.04764102409666</c:v>
                </c:pt>
                <c:pt idx="1549">
                  <c:v>214.04764102409666</c:v>
                </c:pt>
                <c:pt idx="1550">
                  <c:v>214.04764102409666</c:v>
                </c:pt>
                <c:pt idx="1551">
                  <c:v>214.04764102409666</c:v>
                </c:pt>
                <c:pt idx="1552">
                  <c:v>214.04764102409666</c:v>
                </c:pt>
                <c:pt idx="1553">
                  <c:v>214.04764102409666</c:v>
                </c:pt>
                <c:pt idx="1554">
                  <c:v>214.04764102409666</c:v>
                </c:pt>
                <c:pt idx="1555">
                  <c:v>214.04764102409666</c:v>
                </c:pt>
                <c:pt idx="1556">
                  <c:v>214.04764102409666</c:v>
                </c:pt>
                <c:pt idx="1557">
                  <c:v>214.04764102409666</c:v>
                </c:pt>
                <c:pt idx="1558">
                  <c:v>214.04764102409666</c:v>
                </c:pt>
                <c:pt idx="1559">
                  <c:v>214.04764102409666</c:v>
                </c:pt>
                <c:pt idx="1560">
                  <c:v>214.04764102409666</c:v>
                </c:pt>
                <c:pt idx="1561">
                  <c:v>214.04764102409666</c:v>
                </c:pt>
                <c:pt idx="1562">
                  <c:v>214.04764102409666</c:v>
                </c:pt>
                <c:pt idx="1563">
                  <c:v>214.04764102409666</c:v>
                </c:pt>
                <c:pt idx="1564">
                  <c:v>214.04764102409666</c:v>
                </c:pt>
                <c:pt idx="1565">
                  <c:v>214.04764102409666</c:v>
                </c:pt>
                <c:pt idx="1566">
                  <c:v>214.04764102409666</c:v>
                </c:pt>
                <c:pt idx="1567">
                  <c:v>214.04764102409666</c:v>
                </c:pt>
                <c:pt idx="1568">
                  <c:v>214.04764102409666</c:v>
                </c:pt>
                <c:pt idx="1569">
                  <c:v>214.04764102409666</c:v>
                </c:pt>
                <c:pt idx="1570">
                  <c:v>214.04764102409666</c:v>
                </c:pt>
                <c:pt idx="1571">
                  <c:v>214.04764102409666</c:v>
                </c:pt>
                <c:pt idx="1572">
                  <c:v>214.04764102409666</c:v>
                </c:pt>
                <c:pt idx="1573">
                  <c:v>214.04764102409666</c:v>
                </c:pt>
                <c:pt idx="1574">
                  <c:v>214.04764102409666</c:v>
                </c:pt>
                <c:pt idx="1575">
                  <c:v>214.04764102409666</c:v>
                </c:pt>
                <c:pt idx="1576">
                  <c:v>214.04764102409666</c:v>
                </c:pt>
                <c:pt idx="1577">
                  <c:v>214.04764102409666</c:v>
                </c:pt>
                <c:pt idx="1578">
                  <c:v>214.04764102409666</c:v>
                </c:pt>
                <c:pt idx="1579">
                  <c:v>214.04764102409666</c:v>
                </c:pt>
                <c:pt idx="1580">
                  <c:v>214.04764102409666</c:v>
                </c:pt>
                <c:pt idx="1581">
                  <c:v>214.04764102409666</c:v>
                </c:pt>
                <c:pt idx="1582">
                  <c:v>214.04764102409666</c:v>
                </c:pt>
                <c:pt idx="1583">
                  <c:v>214.04764102409666</c:v>
                </c:pt>
                <c:pt idx="1584">
                  <c:v>214.04764102409666</c:v>
                </c:pt>
                <c:pt idx="1585">
                  <c:v>214.04764102409666</c:v>
                </c:pt>
                <c:pt idx="1586">
                  <c:v>214.04764102409666</c:v>
                </c:pt>
                <c:pt idx="1587">
                  <c:v>214.04764102409666</c:v>
                </c:pt>
                <c:pt idx="1588">
                  <c:v>214.04764102409666</c:v>
                </c:pt>
                <c:pt idx="1589">
                  <c:v>214.04764102409666</c:v>
                </c:pt>
                <c:pt idx="1590">
                  <c:v>214.04764102409666</c:v>
                </c:pt>
                <c:pt idx="1591">
                  <c:v>214.04764102409666</c:v>
                </c:pt>
                <c:pt idx="1592">
                  <c:v>214.04764102409666</c:v>
                </c:pt>
                <c:pt idx="1593">
                  <c:v>214.04764102409666</c:v>
                </c:pt>
                <c:pt idx="1594">
                  <c:v>214.04764102409666</c:v>
                </c:pt>
                <c:pt idx="1595">
                  <c:v>214.04764102409666</c:v>
                </c:pt>
                <c:pt idx="1596">
                  <c:v>214.04764102409666</c:v>
                </c:pt>
                <c:pt idx="1597">
                  <c:v>214.04764102409666</c:v>
                </c:pt>
                <c:pt idx="1598">
                  <c:v>214.04764102409666</c:v>
                </c:pt>
                <c:pt idx="1599">
                  <c:v>214.04764102409666</c:v>
                </c:pt>
                <c:pt idx="1600">
                  <c:v>214.04764102409666</c:v>
                </c:pt>
                <c:pt idx="1601">
                  <c:v>214.04764102409666</c:v>
                </c:pt>
                <c:pt idx="1602">
                  <c:v>214.04764102409666</c:v>
                </c:pt>
                <c:pt idx="1603">
                  <c:v>214.04764102409666</c:v>
                </c:pt>
                <c:pt idx="1604">
                  <c:v>214.04764102409666</c:v>
                </c:pt>
                <c:pt idx="1605">
                  <c:v>214.04764102409666</c:v>
                </c:pt>
                <c:pt idx="1606">
                  <c:v>214.04764102409666</c:v>
                </c:pt>
                <c:pt idx="1607">
                  <c:v>214.04764102409666</c:v>
                </c:pt>
                <c:pt idx="1608">
                  <c:v>214.04764102409666</c:v>
                </c:pt>
                <c:pt idx="1609">
                  <c:v>214.04764102409666</c:v>
                </c:pt>
                <c:pt idx="1610">
                  <c:v>214.04764102409666</c:v>
                </c:pt>
                <c:pt idx="1611">
                  <c:v>214.04764102409666</c:v>
                </c:pt>
                <c:pt idx="1612">
                  <c:v>214.04764102409666</c:v>
                </c:pt>
                <c:pt idx="1613">
                  <c:v>214.04764102409666</c:v>
                </c:pt>
                <c:pt idx="1614">
                  <c:v>214.04764102409666</c:v>
                </c:pt>
                <c:pt idx="1615">
                  <c:v>214.04764102409666</c:v>
                </c:pt>
                <c:pt idx="1616">
                  <c:v>214.04764102409666</c:v>
                </c:pt>
                <c:pt idx="1617">
                  <c:v>214.04764102409666</c:v>
                </c:pt>
                <c:pt idx="1618">
                  <c:v>214.04764102409666</c:v>
                </c:pt>
                <c:pt idx="1619">
                  <c:v>214.04764102409666</c:v>
                </c:pt>
                <c:pt idx="1620">
                  <c:v>214.04764102409666</c:v>
                </c:pt>
                <c:pt idx="1621">
                  <c:v>214.04764102409666</c:v>
                </c:pt>
                <c:pt idx="1622">
                  <c:v>214.04764102409666</c:v>
                </c:pt>
                <c:pt idx="1623">
                  <c:v>214.04764102409666</c:v>
                </c:pt>
                <c:pt idx="1624">
                  <c:v>214.04764102409666</c:v>
                </c:pt>
                <c:pt idx="1625">
                  <c:v>214.04764102409666</c:v>
                </c:pt>
                <c:pt idx="1626">
                  <c:v>214.04764102409666</c:v>
                </c:pt>
                <c:pt idx="1627">
                  <c:v>214.04764102409666</c:v>
                </c:pt>
                <c:pt idx="1628">
                  <c:v>214.04764102409666</c:v>
                </c:pt>
                <c:pt idx="1629">
                  <c:v>214.04764102409666</c:v>
                </c:pt>
                <c:pt idx="1630">
                  <c:v>214.04764102409666</c:v>
                </c:pt>
                <c:pt idx="1631">
                  <c:v>214.04764102409666</c:v>
                </c:pt>
                <c:pt idx="1632">
                  <c:v>214.04764102409666</c:v>
                </c:pt>
                <c:pt idx="1633">
                  <c:v>214.04764102409666</c:v>
                </c:pt>
                <c:pt idx="1634">
                  <c:v>214.04764102409666</c:v>
                </c:pt>
                <c:pt idx="1635">
                  <c:v>214.04764102409666</c:v>
                </c:pt>
                <c:pt idx="1636">
                  <c:v>214.04764102409666</c:v>
                </c:pt>
                <c:pt idx="1637">
                  <c:v>214.04764102409666</c:v>
                </c:pt>
                <c:pt idx="1638">
                  <c:v>214.04764102409666</c:v>
                </c:pt>
                <c:pt idx="1639">
                  <c:v>214.04764102409666</c:v>
                </c:pt>
                <c:pt idx="1640">
                  <c:v>214.04764102409666</c:v>
                </c:pt>
                <c:pt idx="1641">
                  <c:v>214.04764102409666</c:v>
                </c:pt>
                <c:pt idx="1642">
                  <c:v>214.04764102409666</c:v>
                </c:pt>
                <c:pt idx="1643">
                  <c:v>214.04764102409666</c:v>
                </c:pt>
                <c:pt idx="1644">
                  <c:v>214.04764102409666</c:v>
                </c:pt>
                <c:pt idx="1645">
                  <c:v>214.04764102409666</c:v>
                </c:pt>
                <c:pt idx="1646">
                  <c:v>214.04764102409666</c:v>
                </c:pt>
                <c:pt idx="1647">
                  <c:v>214.04764102409666</c:v>
                </c:pt>
                <c:pt idx="1648">
                  <c:v>214.04764102409666</c:v>
                </c:pt>
                <c:pt idx="1649">
                  <c:v>214.04764102409666</c:v>
                </c:pt>
                <c:pt idx="1650">
                  <c:v>214.04764102409666</c:v>
                </c:pt>
                <c:pt idx="1651">
                  <c:v>214.04764102409666</c:v>
                </c:pt>
                <c:pt idx="1652">
                  <c:v>214.04764102409666</c:v>
                </c:pt>
                <c:pt idx="1653">
                  <c:v>214.04764102409666</c:v>
                </c:pt>
                <c:pt idx="1654">
                  <c:v>214.04764102409666</c:v>
                </c:pt>
                <c:pt idx="1655">
                  <c:v>214.04764102409666</c:v>
                </c:pt>
                <c:pt idx="1656">
                  <c:v>214.04764102409666</c:v>
                </c:pt>
                <c:pt idx="1657">
                  <c:v>214.04764102409666</c:v>
                </c:pt>
                <c:pt idx="1658">
                  <c:v>214.04764102409666</c:v>
                </c:pt>
                <c:pt idx="1659">
                  <c:v>214.04764102409666</c:v>
                </c:pt>
                <c:pt idx="1660">
                  <c:v>214.04764102409666</c:v>
                </c:pt>
                <c:pt idx="1661">
                  <c:v>214.04764102409666</c:v>
                </c:pt>
                <c:pt idx="1662">
                  <c:v>214.04764102409666</c:v>
                </c:pt>
                <c:pt idx="1663">
                  <c:v>214.04764102409666</c:v>
                </c:pt>
                <c:pt idx="1664">
                  <c:v>214.04764102409666</c:v>
                </c:pt>
                <c:pt idx="1665">
                  <c:v>214.04764102409666</c:v>
                </c:pt>
                <c:pt idx="1666">
                  <c:v>214.04764102409666</c:v>
                </c:pt>
                <c:pt idx="1667">
                  <c:v>214.04764102409666</c:v>
                </c:pt>
                <c:pt idx="1668">
                  <c:v>214.04764102409666</c:v>
                </c:pt>
                <c:pt idx="1669">
                  <c:v>214.04764102409666</c:v>
                </c:pt>
                <c:pt idx="1670">
                  <c:v>214.04764102409666</c:v>
                </c:pt>
                <c:pt idx="1671">
                  <c:v>214.04764102409666</c:v>
                </c:pt>
                <c:pt idx="1672">
                  <c:v>214.04764102409666</c:v>
                </c:pt>
                <c:pt idx="1673">
                  <c:v>214.04764102409666</c:v>
                </c:pt>
                <c:pt idx="1674">
                  <c:v>214.04764102409666</c:v>
                </c:pt>
                <c:pt idx="1675">
                  <c:v>214.04764102409666</c:v>
                </c:pt>
                <c:pt idx="1676">
                  <c:v>214.04764102409666</c:v>
                </c:pt>
                <c:pt idx="1677">
                  <c:v>214.04764102409666</c:v>
                </c:pt>
                <c:pt idx="1678">
                  <c:v>214.04764102409666</c:v>
                </c:pt>
                <c:pt idx="1679">
                  <c:v>214.04764102409666</c:v>
                </c:pt>
                <c:pt idx="1680">
                  <c:v>214.04764102409666</c:v>
                </c:pt>
                <c:pt idx="1681">
                  <c:v>214.04764102409666</c:v>
                </c:pt>
                <c:pt idx="1682">
                  <c:v>214.04764102409666</c:v>
                </c:pt>
                <c:pt idx="1683">
                  <c:v>214.04764102409666</c:v>
                </c:pt>
                <c:pt idx="1684">
                  <c:v>214.04764102409666</c:v>
                </c:pt>
                <c:pt idx="1685">
                  <c:v>214.04764102409666</c:v>
                </c:pt>
                <c:pt idx="1686">
                  <c:v>214.04764102409666</c:v>
                </c:pt>
                <c:pt idx="1687">
                  <c:v>214.04764102409666</c:v>
                </c:pt>
                <c:pt idx="1688">
                  <c:v>214.04764102409666</c:v>
                </c:pt>
                <c:pt idx="1689">
                  <c:v>214.04764102409666</c:v>
                </c:pt>
                <c:pt idx="1690">
                  <c:v>214.04764102409666</c:v>
                </c:pt>
                <c:pt idx="1691">
                  <c:v>214.04764102409666</c:v>
                </c:pt>
                <c:pt idx="1692">
                  <c:v>214.04764102409666</c:v>
                </c:pt>
                <c:pt idx="1693">
                  <c:v>214.04764102409666</c:v>
                </c:pt>
                <c:pt idx="1694">
                  <c:v>214.04764102409666</c:v>
                </c:pt>
                <c:pt idx="1695">
                  <c:v>214.04764102409666</c:v>
                </c:pt>
                <c:pt idx="1696">
                  <c:v>214.04764102409666</c:v>
                </c:pt>
                <c:pt idx="1697">
                  <c:v>214.04764102409666</c:v>
                </c:pt>
                <c:pt idx="1698">
                  <c:v>214.04764102409666</c:v>
                </c:pt>
                <c:pt idx="1699">
                  <c:v>214.04764102409666</c:v>
                </c:pt>
                <c:pt idx="1700">
                  <c:v>214.04764102409666</c:v>
                </c:pt>
                <c:pt idx="1701">
                  <c:v>214.04764102409666</c:v>
                </c:pt>
                <c:pt idx="1702">
                  <c:v>214.04764102409666</c:v>
                </c:pt>
                <c:pt idx="1703">
                  <c:v>214.04764102409666</c:v>
                </c:pt>
                <c:pt idx="1704">
                  <c:v>214.04764102409666</c:v>
                </c:pt>
                <c:pt idx="1705">
                  <c:v>214.04764102409666</c:v>
                </c:pt>
                <c:pt idx="1706">
                  <c:v>214.04764102409666</c:v>
                </c:pt>
                <c:pt idx="1707">
                  <c:v>214.04764102409666</c:v>
                </c:pt>
                <c:pt idx="1708">
                  <c:v>214.04764102409666</c:v>
                </c:pt>
                <c:pt idx="1709">
                  <c:v>214.04764102409666</c:v>
                </c:pt>
                <c:pt idx="1710">
                  <c:v>214.04764102409666</c:v>
                </c:pt>
                <c:pt idx="1711">
                  <c:v>214.04764102409666</c:v>
                </c:pt>
                <c:pt idx="1712">
                  <c:v>214.04764102409666</c:v>
                </c:pt>
                <c:pt idx="1713">
                  <c:v>214.04764102409666</c:v>
                </c:pt>
                <c:pt idx="1714">
                  <c:v>214.04764102409666</c:v>
                </c:pt>
                <c:pt idx="1715">
                  <c:v>214.04764102409666</c:v>
                </c:pt>
                <c:pt idx="1716">
                  <c:v>214.04764102409666</c:v>
                </c:pt>
                <c:pt idx="1717">
                  <c:v>214.04764102409666</c:v>
                </c:pt>
                <c:pt idx="1718">
                  <c:v>214.04764102409666</c:v>
                </c:pt>
                <c:pt idx="1719">
                  <c:v>214.04764102409666</c:v>
                </c:pt>
                <c:pt idx="1720">
                  <c:v>214.04764102409666</c:v>
                </c:pt>
                <c:pt idx="1721">
                  <c:v>214.04764102409666</c:v>
                </c:pt>
                <c:pt idx="1722">
                  <c:v>214.04764102409666</c:v>
                </c:pt>
                <c:pt idx="1723">
                  <c:v>214.04764102409666</c:v>
                </c:pt>
                <c:pt idx="1724">
                  <c:v>214.04764102409666</c:v>
                </c:pt>
                <c:pt idx="1725">
                  <c:v>214.04764102409666</c:v>
                </c:pt>
                <c:pt idx="1726">
                  <c:v>214.04764102409666</c:v>
                </c:pt>
                <c:pt idx="1727">
                  <c:v>214.04764102409666</c:v>
                </c:pt>
                <c:pt idx="1728">
                  <c:v>214.04764102409666</c:v>
                </c:pt>
                <c:pt idx="1729">
                  <c:v>214.04764102409666</c:v>
                </c:pt>
                <c:pt idx="1730">
                  <c:v>214.04764102409666</c:v>
                </c:pt>
                <c:pt idx="1731">
                  <c:v>214.04764102409666</c:v>
                </c:pt>
                <c:pt idx="1732">
                  <c:v>214.04764102409666</c:v>
                </c:pt>
                <c:pt idx="1733">
                  <c:v>214.04764102409666</c:v>
                </c:pt>
                <c:pt idx="1734">
                  <c:v>214.04764102409666</c:v>
                </c:pt>
                <c:pt idx="1735">
                  <c:v>214.04764102409666</c:v>
                </c:pt>
                <c:pt idx="1736">
                  <c:v>214.04764102409666</c:v>
                </c:pt>
                <c:pt idx="1737">
                  <c:v>214.04764102409666</c:v>
                </c:pt>
                <c:pt idx="1738">
                  <c:v>214.04764102409666</c:v>
                </c:pt>
                <c:pt idx="1739">
                  <c:v>214.04764102409666</c:v>
                </c:pt>
                <c:pt idx="1740">
                  <c:v>214.04764102409666</c:v>
                </c:pt>
                <c:pt idx="1741">
                  <c:v>214.04764102409666</c:v>
                </c:pt>
                <c:pt idx="1742">
                  <c:v>214.04764102409666</c:v>
                </c:pt>
                <c:pt idx="1743">
                  <c:v>214.04764102409666</c:v>
                </c:pt>
                <c:pt idx="1744">
                  <c:v>214.04764102409666</c:v>
                </c:pt>
                <c:pt idx="1745">
                  <c:v>214.04764102409666</c:v>
                </c:pt>
                <c:pt idx="1746">
                  <c:v>214.04764102409666</c:v>
                </c:pt>
                <c:pt idx="1747">
                  <c:v>214.04764102409666</c:v>
                </c:pt>
                <c:pt idx="1748">
                  <c:v>214.04764102409666</c:v>
                </c:pt>
                <c:pt idx="1749">
                  <c:v>214.04764102409666</c:v>
                </c:pt>
                <c:pt idx="1750">
                  <c:v>214.04764102409666</c:v>
                </c:pt>
                <c:pt idx="1751">
                  <c:v>214.04764102409666</c:v>
                </c:pt>
                <c:pt idx="1752">
                  <c:v>214.04764102409666</c:v>
                </c:pt>
                <c:pt idx="1753">
                  <c:v>214.04764102409666</c:v>
                </c:pt>
                <c:pt idx="1754">
                  <c:v>214.04764102409666</c:v>
                </c:pt>
                <c:pt idx="1755">
                  <c:v>214.04764102409666</c:v>
                </c:pt>
                <c:pt idx="1756">
                  <c:v>214.04764102409666</c:v>
                </c:pt>
                <c:pt idx="1757">
                  <c:v>214.04764102409666</c:v>
                </c:pt>
                <c:pt idx="1758">
                  <c:v>214.04764102409666</c:v>
                </c:pt>
                <c:pt idx="1759">
                  <c:v>214.04764102409666</c:v>
                </c:pt>
                <c:pt idx="1760">
                  <c:v>214.04764102409666</c:v>
                </c:pt>
                <c:pt idx="1761">
                  <c:v>214.04764102409666</c:v>
                </c:pt>
                <c:pt idx="1762">
                  <c:v>214.04764102409666</c:v>
                </c:pt>
                <c:pt idx="1763">
                  <c:v>214.04764102409666</c:v>
                </c:pt>
                <c:pt idx="1764">
                  <c:v>214.04764102409666</c:v>
                </c:pt>
                <c:pt idx="1765">
                  <c:v>214.04764102409666</c:v>
                </c:pt>
                <c:pt idx="1766">
                  <c:v>214.04764102409666</c:v>
                </c:pt>
                <c:pt idx="1767">
                  <c:v>214.04764102409666</c:v>
                </c:pt>
                <c:pt idx="1768">
                  <c:v>214.04764102409666</c:v>
                </c:pt>
                <c:pt idx="1769">
                  <c:v>214.55849270974173</c:v>
                </c:pt>
                <c:pt idx="1770">
                  <c:v>215.62440258195855</c:v>
                </c:pt>
                <c:pt idx="1771">
                  <c:v>217.0391070220536</c:v>
                </c:pt>
                <c:pt idx="1772">
                  <c:v>218.56013642112626</c:v>
                </c:pt>
                <c:pt idx="1773">
                  <c:v>220.03612761292689</c:v>
                </c:pt>
                <c:pt idx="1774">
                  <c:v>221.3583519478766</c:v>
                </c:pt>
                <c:pt idx="1775">
                  <c:v>222.45271867014964</c:v>
                </c:pt>
                <c:pt idx="1776">
                  <c:v>223.36927415758433</c:v>
                </c:pt>
                <c:pt idx="1777">
                  <c:v>224.24451690885988</c:v>
                </c:pt>
                <c:pt idx="1778">
                  <c:v>225.21502160289285</c:v>
                </c:pt>
                <c:pt idx="1779">
                  <c:v>226.37803698282349</c:v>
                </c:pt>
                <c:pt idx="1780">
                  <c:v>227.72930187683033</c:v>
                </c:pt>
                <c:pt idx="1781">
                  <c:v>229.13900398402652</c:v>
                </c:pt>
                <c:pt idx="1782">
                  <c:v>230.43411158921469</c:v>
                </c:pt>
                <c:pt idx="1783">
                  <c:v>231.4979088448566</c:v>
                </c:pt>
                <c:pt idx="1784">
                  <c:v>232.29381593670229</c:v>
                </c:pt>
                <c:pt idx="1785">
                  <c:v>232.86871804697455</c:v>
                </c:pt>
                <c:pt idx="1786">
                  <c:v>233.31688157640102</c:v>
                </c:pt>
                <c:pt idx="1787">
                  <c:v>233.70469676913794</c:v>
                </c:pt>
                <c:pt idx="1788">
                  <c:v>234.06840689188013</c:v>
                </c:pt>
                <c:pt idx="1789">
                  <c:v>234.44211842281277</c:v>
                </c:pt>
                <c:pt idx="1790">
                  <c:v>234.85350502771803</c:v>
                </c:pt>
                <c:pt idx="1791">
                  <c:v>235.30534887342225</c:v>
                </c:pt>
                <c:pt idx="1792">
                  <c:v>235.76467711278289</c:v>
                </c:pt>
                <c:pt idx="1793">
                  <c:v>236.15845667647653</c:v>
                </c:pt>
                <c:pt idx="1794">
                  <c:v>236.45674377720781</c:v>
                </c:pt>
                <c:pt idx="1795">
                  <c:v>236.58621062447861</c:v>
                </c:pt>
                <c:pt idx="1796">
                  <c:v>236.58621062447861</c:v>
                </c:pt>
                <c:pt idx="1797">
                  <c:v>236.58621062447861</c:v>
                </c:pt>
                <c:pt idx="1798">
                  <c:v>236.58621062447861</c:v>
                </c:pt>
                <c:pt idx="1799">
                  <c:v>236.58621062447861</c:v>
                </c:pt>
                <c:pt idx="1800">
                  <c:v>236.58621062447861</c:v>
                </c:pt>
                <c:pt idx="1801">
                  <c:v>236.58621062447861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354-4F95-8963-C0A32F10B0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2283823"/>
        <c:axId val="1092281423"/>
      </c:scatterChart>
      <c:valAx>
        <c:axId val="109228382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br>
                  <a:rPr lang="en-GB"/>
                </a:br>
                <a:r>
                  <a:rPr lang="en-GB"/>
                  <a:t>S</a:t>
                </a:r>
              </a:p>
            </c:rich>
          </c:tx>
          <c:layout>
            <c:manualLayout>
              <c:xMode val="edge"/>
              <c:yMode val="edge"/>
              <c:x val="0.48646888871471688"/>
              <c:y val="0.858075737380930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2281423"/>
        <c:crosses val="autoZero"/>
        <c:crossBetween val="midCat"/>
      </c:valAx>
      <c:valAx>
        <c:axId val="1092281423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</a:t>
                </a:r>
                <a:br>
                  <a:rPr lang="en-GB"/>
                </a:br>
                <a:r>
                  <a:rPr lang="en-GB"/>
                  <a:t>kJ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22838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695273744933842"/>
          <c:y val="0.38028017748429338"/>
          <c:w val="0.12738830622511824"/>
          <c:h val="0.153960045560001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20</xdr:col>
      <xdr:colOff>631029</xdr:colOff>
      <xdr:row>15</xdr:row>
      <xdr:rowOff>118270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2D01547-68A9-4B97-A384-481D040A9D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3401</xdr:colOff>
      <xdr:row>18</xdr:row>
      <xdr:rowOff>-1</xdr:rowOff>
    </xdr:from>
    <xdr:to>
      <xdr:col>20</xdr:col>
      <xdr:colOff>631029</xdr:colOff>
      <xdr:row>33</xdr:row>
      <xdr:rowOff>163285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EC50970-6D00-4EDA-8215-E2D4F40794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9814</xdr:colOff>
      <xdr:row>1</xdr:row>
      <xdr:rowOff>5603</xdr:rowOff>
    </xdr:from>
    <xdr:to>
      <xdr:col>21</xdr:col>
      <xdr:colOff>28013</xdr:colOff>
      <xdr:row>15</xdr:row>
      <xdr:rowOff>147405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5CBE2ED-127F-4765-88DB-30A3AAA775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5603</xdr:colOff>
      <xdr:row>17</xdr:row>
      <xdr:rowOff>3360</xdr:rowOff>
    </xdr:from>
    <xdr:to>
      <xdr:col>21</xdr:col>
      <xdr:colOff>28014</xdr:colOff>
      <xdr:row>31</xdr:row>
      <xdr:rowOff>146144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E77F7CD-CAE5-415F-A10C-25878DA9C2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</xdr:colOff>
      <xdr:row>1</xdr:row>
      <xdr:rowOff>0</xdr:rowOff>
    </xdr:from>
    <xdr:to>
      <xdr:col>21</xdr:col>
      <xdr:colOff>0</xdr:colOff>
      <xdr:row>16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59A1DF2-A996-4634-B91B-425C242B7D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20</xdr:col>
      <xdr:colOff>625928</xdr:colOff>
      <xdr:row>15</xdr:row>
      <xdr:rowOff>142619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8C50514-39F1-4C1F-818D-CF8BEB4838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3403</xdr:colOff>
      <xdr:row>1</xdr:row>
      <xdr:rowOff>0</xdr:rowOff>
    </xdr:from>
    <xdr:to>
      <xdr:col>14</xdr:col>
      <xdr:colOff>25978</xdr:colOff>
      <xdr:row>16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BE47322-C798-4D70-895F-D31CE132BF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23131</xdr:colOff>
      <xdr:row>1</xdr:row>
      <xdr:rowOff>27895</xdr:rowOff>
    </xdr:from>
    <xdr:to>
      <xdr:col>21</xdr:col>
      <xdr:colOff>40822</xdr:colOff>
      <xdr:row>16</xdr:row>
      <xdr:rowOff>56470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F8F407C-4CF9-41E2-8C7D-52440CEA3C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18</xdr:row>
      <xdr:rowOff>0</xdr:rowOff>
    </xdr:from>
    <xdr:to>
      <xdr:col>21</xdr:col>
      <xdr:colOff>17691</xdr:colOff>
      <xdr:row>33</xdr:row>
      <xdr:rowOff>28574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D4A11D6-C2C1-4136-959E-2E64630741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F31"/>
  <sheetViews>
    <sheetView tabSelected="1" workbookViewId="0">
      <selection activeCell="G26" sqref="G26"/>
    </sheetView>
  </sheetViews>
  <sheetFormatPr defaultRowHeight="14.25" x14ac:dyDescent="0.45"/>
  <cols>
    <col min="1" max="1" width="9.06640625" style="1"/>
    <col min="2" max="2" width="26.53125" style="1" bestFit="1" customWidth="1"/>
    <col min="3" max="3" width="6.73046875" style="1" bestFit="1" customWidth="1"/>
    <col min="4" max="4" width="5.9296875" style="1" customWidth="1"/>
    <col min="5" max="5" width="19.86328125" style="1" bestFit="1" customWidth="1"/>
    <col min="6" max="6" width="6.19921875" style="1" bestFit="1" customWidth="1"/>
    <col min="7" max="7" width="19.86328125" style="1" bestFit="1" customWidth="1"/>
    <col min="8" max="8" width="12.19921875" style="1" bestFit="1" customWidth="1"/>
    <col min="9" max="9" width="6.06640625" style="1" customWidth="1"/>
    <col min="10" max="10" width="15.9296875" style="1" bestFit="1" customWidth="1"/>
    <col min="11" max="11" width="5.73046875" style="1" bestFit="1" customWidth="1"/>
    <col min="12" max="16384" width="9.06640625" style="1"/>
  </cols>
  <sheetData>
    <row r="1" spans="2:6" ht="14.65" thickBot="1" x14ac:dyDescent="0.5"/>
    <row r="2" spans="2:6" ht="14.65" thickTop="1" x14ac:dyDescent="0.45">
      <c r="B2" s="65" t="s">
        <v>6</v>
      </c>
      <c r="C2" s="66"/>
      <c r="E2" s="67" t="s">
        <v>30</v>
      </c>
      <c r="F2" s="68"/>
    </row>
    <row r="3" spans="2:6" x14ac:dyDescent="0.45">
      <c r="B3" s="48" t="s">
        <v>46</v>
      </c>
      <c r="C3" s="53">
        <v>188</v>
      </c>
      <c r="E3" s="48" t="s">
        <v>4</v>
      </c>
      <c r="F3" s="53">
        <v>40.99</v>
      </c>
    </row>
    <row r="4" spans="2:6" x14ac:dyDescent="0.45">
      <c r="B4" s="48" t="s">
        <v>47</v>
      </c>
      <c r="C4" s="53">
        <f>C3+25+75</f>
        <v>288</v>
      </c>
      <c r="E4" s="48" t="s">
        <v>17</v>
      </c>
      <c r="F4" s="53">
        <f>F7-F9</f>
        <v>23.938888888888886</v>
      </c>
    </row>
    <row r="5" spans="2:6" x14ac:dyDescent="0.45">
      <c r="B5" s="48" t="s">
        <v>45</v>
      </c>
      <c r="C5" s="53">
        <v>140500</v>
      </c>
      <c r="E5" s="48" t="s">
        <v>33</v>
      </c>
      <c r="F5" s="53">
        <f>(F4/F3)*C$4</f>
        <v>168.19712124908511</v>
      </c>
    </row>
    <row r="6" spans="2:6" x14ac:dyDescent="0.45">
      <c r="B6" s="48" t="s">
        <v>29</v>
      </c>
      <c r="C6" s="53">
        <f>C5/C3</f>
        <v>747.34042553191489</v>
      </c>
      <c r="E6" s="48" t="s">
        <v>7</v>
      </c>
      <c r="F6" s="53">
        <v>93.56</v>
      </c>
    </row>
    <row r="7" spans="2:6" x14ac:dyDescent="0.45">
      <c r="B7" s="48" t="s">
        <v>72</v>
      </c>
      <c r="C7" s="53">
        <v>185</v>
      </c>
      <c r="E7" s="48" t="s">
        <v>1</v>
      </c>
      <c r="F7" s="53">
        <f>F6*1000/3600</f>
        <v>25.988888888888887</v>
      </c>
    </row>
    <row r="8" spans="2:6" x14ac:dyDescent="0.45">
      <c r="B8" s="48" t="s">
        <v>73</v>
      </c>
      <c r="C8" s="55">
        <v>297.72000000000003</v>
      </c>
      <c r="E8" s="48" t="s">
        <v>8</v>
      </c>
      <c r="F8" s="53">
        <v>7.38</v>
      </c>
    </row>
    <row r="9" spans="2:6" ht="14.65" thickBot="1" x14ac:dyDescent="0.5">
      <c r="B9" s="48" t="s">
        <v>71</v>
      </c>
      <c r="C9" s="53">
        <f>C8*(1000/3600)</f>
        <v>82.700000000000017</v>
      </c>
      <c r="E9" s="50" t="s">
        <v>2</v>
      </c>
      <c r="F9" s="52">
        <f>F8*1000/3600</f>
        <v>2.0499999999999998</v>
      </c>
    </row>
    <row r="10" spans="2:6" ht="15" thickTop="1" thickBot="1" x14ac:dyDescent="0.5">
      <c r="B10" s="48" t="s">
        <v>0</v>
      </c>
      <c r="C10" s="53">
        <v>0.02</v>
      </c>
    </row>
    <row r="11" spans="2:6" ht="14.65" thickTop="1" x14ac:dyDescent="0.45">
      <c r="B11" s="48" t="s">
        <v>9</v>
      </c>
      <c r="C11" s="49">
        <f>(2*C12)/(C21*C13*C14^2)</f>
        <v>0.69583315707946514</v>
      </c>
      <c r="E11" s="69" t="s">
        <v>31</v>
      </c>
      <c r="F11" s="66"/>
    </row>
    <row r="12" spans="2:6" x14ac:dyDescent="0.45">
      <c r="B12" s="48" t="s">
        <v>3</v>
      </c>
      <c r="C12" s="53">
        <f>F$14-F$5</f>
        <v>218.28563737160454</v>
      </c>
      <c r="E12" s="48" t="s">
        <v>4</v>
      </c>
      <c r="F12" s="49">
        <v>20.3</v>
      </c>
    </row>
    <row r="13" spans="2:6" x14ac:dyDescent="0.45">
      <c r="B13" s="48" t="s">
        <v>34</v>
      </c>
      <c r="C13" s="53">
        <v>0.48</v>
      </c>
      <c r="E13" s="48" t="s">
        <v>17</v>
      </c>
      <c r="F13" s="49">
        <f>F16-F18</f>
        <v>27.241666666666667</v>
      </c>
    </row>
    <row r="14" spans="2:6" x14ac:dyDescent="0.45">
      <c r="B14" s="48" t="s">
        <v>5</v>
      </c>
      <c r="C14" s="53">
        <f>AVERAGE(F16,F18)</f>
        <v>32.665277777777774</v>
      </c>
      <c r="E14" s="48" t="s">
        <v>33</v>
      </c>
      <c r="F14" s="49">
        <f>(F13/F12)*C$4</f>
        <v>386.48275862068965</v>
      </c>
    </row>
    <row r="15" spans="2:6" x14ac:dyDescent="0.45">
      <c r="B15" s="48" t="s">
        <v>44</v>
      </c>
      <c r="C15" s="53">
        <f>C10*C4*9.81</f>
        <v>56.505600000000001</v>
      </c>
      <c r="E15" s="48" t="s">
        <v>7</v>
      </c>
      <c r="F15" s="49">
        <v>166.63</v>
      </c>
    </row>
    <row r="16" spans="2:6" x14ac:dyDescent="0.45">
      <c r="B16" s="48" t="s">
        <v>74</v>
      </c>
      <c r="C16" s="53">
        <v>10</v>
      </c>
      <c r="E16" s="48" t="s">
        <v>1</v>
      </c>
      <c r="F16" s="49">
        <f>F15*1000/3600</f>
        <v>46.286111111111111</v>
      </c>
    </row>
    <row r="17" spans="2:6" x14ac:dyDescent="0.45">
      <c r="B17" s="48" t="s">
        <v>68</v>
      </c>
      <c r="C17" s="53">
        <v>0.32300000000000001</v>
      </c>
      <c r="E17" s="48" t="s">
        <v>8</v>
      </c>
      <c r="F17" s="49">
        <v>68.56</v>
      </c>
    </row>
    <row r="18" spans="2:6" ht="14.65" thickBot="1" x14ac:dyDescent="0.5">
      <c r="B18" s="50" t="s">
        <v>16</v>
      </c>
      <c r="C18" s="54">
        <f>C16*C17^2</f>
        <v>1.0432900000000001</v>
      </c>
      <c r="D18" s="34"/>
      <c r="E18" s="50" t="s">
        <v>2</v>
      </c>
      <c r="F18" s="51">
        <f>F17*1000/3600</f>
        <v>19.044444444444444</v>
      </c>
    </row>
    <row r="19" spans="2:6" ht="15" thickTop="1" thickBot="1" x14ac:dyDescent="0.5"/>
    <row r="20" spans="2:6" ht="14.65" thickTop="1" x14ac:dyDescent="0.45">
      <c r="B20" s="65" t="s">
        <v>25</v>
      </c>
      <c r="C20" s="66"/>
      <c r="D20" s="34"/>
    </row>
    <row r="21" spans="2:6" ht="14.65" thickBot="1" x14ac:dyDescent="0.5">
      <c r="B21" s="50" t="s">
        <v>10</v>
      </c>
      <c r="C21" s="52">
        <v>1.2250000000000001</v>
      </c>
      <c r="D21" s="34"/>
    </row>
    <row r="22" spans="2:6" ht="14.65" thickTop="1" x14ac:dyDescent="0.45">
      <c r="D22" s="34"/>
    </row>
    <row r="23" spans="2:6" x14ac:dyDescent="0.45">
      <c r="D23" s="34"/>
    </row>
    <row r="28" spans="2:6" x14ac:dyDescent="0.45">
      <c r="D28" s="34"/>
    </row>
    <row r="31" spans="2:6" x14ac:dyDescent="0.45">
      <c r="D31" s="34"/>
    </row>
  </sheetData>
  <mergeCells count="4">
    <mergeCell ref="B2:C2"/>
    <mergeCell ref="E2:F2"/>
    <mergeCell ref="E11:F11"/>
    <mergeCell ref="B20:C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FD79E-32CA-4B0B-9C34-926CD1830CD8}">
  <sheetPr>
    <tabColor theme="7" tint="0.59999389629810485"/>
  </sheetPr>
  <dimension ref="B1:I32"/>
  <sheetViews>
    <sheetView workbookViewId="0">
      <selection activeCell="B3" sqref="B3:C3"/>
    </sheetView>
  </sheetViews>
  <sheetFormatPr defaultRowHeight="14.25" x14ac:dyDescent="0.45"/>
  <cols>
    <col min="1" max="1" width="9.06640625" style="1"/>
    <col min="2" max="2" width="26.59765625" style="1" bestFit="1" customWidth="1"/>
    <col min="3" max="3" width="10.19921875" style="1" bestFit="1" customWidth="1"/>
    <col min="4" max="4" width="9.06640625" style="1"/>
    <col min="5" max="5" width="25.19921875" style="1" customWidth="1"/>
    <col min="6" max="6" width="9.265625" style="1" bestFit="1" customWidth="1"/>
    <col min="7" max="7" width="9.06640625" style="1"/>
    <col min="8" max="8" width="11.59765625" style="1" customWidth="1"/>
    <col min="9" max="10" width="9.06640625" style="1"/>
    <col min="11" max="11" width="24" style="1" bestFit="1" customWidth="1"/>
    <col min="12" max="16384" width="9.06640625" style="1"/>
  </cols>
  <sheetData>
    <row r="1" spans="2:9" x14ac:dyDescent="0.45">
      <c r="B1" s="76" t="s">
        <v>63</v>
      </c>
      <c r="C1" s="76"/>
      <c r="D1" s="76"/>
      <c r="E1" s="76"/>
      <c r="F1" s="76"/>
    </row>
    <row r="2" spans="2:9" ht="14.65" thickBot="1" x14ac:dyDescent="0.5">
      <c r="D2" s="18"/>
      <c r="G2" s="18"/>
    </row>
    <row r="3" spans="2:9" ht="14.65" thickTop="1" x14ac:dyDescent="0.45">
      <c r="B3" s="65" t="s">
        <v>50</v>
      </c>
      <c r="C3" s="66"/>
      <c r="E3" s="65" t="s">
        <v>54</v>
      </c>
      <c r="F3" s="66"/>
    </row>
    <row r="4" spans="2:9" x14ac:dyDescent="0.45">
      <c r="B4" s="48" t="s">
        <v>26</v>
      </c>
      <c r="C4" s="49">
        <f>MAX(Calculations!S:S)</f>
        <v>4158.5212396605057</v>
      </c>
      <c r="E4" s="60" t="s">
        <v>67</v>
      </c>
      <c r="F4" s="62">
        <f>B26*1</f>
        <v>5.2895630978079007</v>
      </c>
    </row>
    <row r="5" spans="2:9" x14ac:dyDescent="0.45">
      <c r="B5" s="48" t="s">
        <v>27</v>
      </c>
      <c r="C5" s="49">
        <f>MAX(Calculations!T:T)</f>
        <v>404.02768787906274</v>
      </c>
      <c r="E5" s="60" t="s">
        <v>82</v>
      </c>
      <c r="F5" s="61">
        <v>6000</v>
      </c>
    </row>
    <row r="6" spans="2:9" ht="14.65" thickBot="1" x14ac:dyDescent="0.5">
      <c r="B6" s="50" t="s">
        <v>28</v>
      </c>
      <c r="C6" s="51">
        <f>C4-C5</f>
        <v>3754.4935517814429</v>
      </c>
      <c r="E6" s="60" t="s">
        <v>81</v>
      </c>
      <c r="F6" s="62">
        <f>((B26*1000)/((2*PI()*F5)/60))</f>
        <v>8.4186011381260606</v>
      </c>
    </row>
    <row r="7" spans="2:9" ht="15" thickTop="1" thickBot="1" x14ac:dyDescent="0.5">
      <c r="E7" s="63" t="s">
        <v>69</v>
      </c>
      <c r="F7" s="64">
        <v>0.89500000000000002</v>
      </c>
    </row>
    <row r="8" spans="2:9" ht="14.65" thickTop="1" x14ac:dyDescent="0.45">
      <c r="B8" s="65" t="s">
        <v>51</v>
      </c>
      <c r="C8" s="66"/>
      <c r="E8" s="74" t="s">
        <v>56</v>
      </c>
      <c r="F8" s="75"/>
    </row>
    <row r="9" spans="2:9" ht="14.65" thickBot="1" x14ac:dyDescent="0.5">
      <c r="B9" s="48" t="s">
        <v>52</v>
      </c>
      <c r="C9" s="53">
        <f>COUNTIF(Calculations!Q2:Q1802, "&gt;0")</f>
        <v>342</v>
      </c>
      <c r="E9" s="50" t="s">
        <v>57</v>
      </c>
      <c r="F9" s="52">
        <v>0.9</v>
      </c>
    </row>
    <row r="10" spans="2:9" ht="14.65" thickTop="1" x14ac:dyDescent="0.45">
      <c r="B10" s="48" t="s">
        <v>51</v>
      </c>
      <c r="C10" s="53" cm="1">
        <f t="array" ref="C10">SUM(IF((Calculations!Q2:Q1802&gt;0)*(Calculations!Q1:Q1801=0),1,0))</f>
        <v>47</v>
      </c>
      <c r="E10" s="65" t="s">
        <v>55</v>
      </c>
      <c r="F10" s="66"/>
    </row>
    <row r="11" spans="2:9" x14ac:dyDescent="0.45">
      <c r="B11" s="48" t="s">
        <v>59</v>
      </c>
      <c r="C11" s="49">
        <f>C9/C10</f>
        <v>7.2765957446808507</v>
      </c>
      <c r="E11" s="48" t="s">
        <v>66</v>
      </c>
      <c r="F11" s="49">
        <f>C12</f>
        <v>38.490012328729826</v>
      </c>
    </row>
    <row r="12" spans="2:9" ht="14.65" thickBot="1" x14ac:dyDescent="0.5">
      <c r="B12" s="50" t="s">
        <v>90</v>
      </c>
      <c r="C12" s="51">
        <f>MAX(Calculations!R:R)</f>
        <v>38.490012328729826</v>
      </c>
      <c r="E12" s="48" t="s">
        <v>70</v>
      </c>
      <c r="F12" s="53">
        <v>0.95</v>
      </c>
      <c r="I12" s="34"/>
    </row>
    <row r="13" spans="2:9" ht="15" thickTop="1" thickBot="1" x14ac:dyDescent="0.5">
      <c r="E13" s="65" t="s">
        <v>61</v>
      </c>
      <c r="F13" s="66"/>
    </row>
    <row r="14" spans="2:9" ht="15" thickTop="1" thickBot="1" x14ac:dyDescent="0.5">
      <c r="B14" s="72" t="s">
        <v>88</v>
      </c>
      <c r="C14" s="73"/>
      <c r="E14" s="70">
        <f>(F12*F9*F7)^2</f>
        <v>0.58556930062500012</v>
      </c>
      <c r="F14" s="71"/>
    </row>
    <row r="15" spans="2:9" ht="14.65" thickTop="1" x14ac:dyDescent="0.45">
      <c r="B15" s="58" t="s">
        <v>86</v>
      </c>
      <c r="C15" s="59">
        <v>100</v>
      </c>
    </row>
    <row r="16" spans="2:9" x14ac:dyDescent="0.45">
      <c r="B16" s="60" t="s">
        <v>85</v>
      </c>
      <c r="C16" s="61">
        <v>50</v>
      </c>
      <c r="E16" s="74" t="s">
        <v>76</v>
      </c>
      <c r="F16" s="75"/>
    </row>
    <row r="17" spans="2:6" x14ac:dyDescent="0.45">
      <c r="B17" s="60" t="s">
        <v>84</v>
      </c>
      <c r="C17" s="61">
        <f>(C15+C16)/2</f>
        <v>75</v>
      </c>
      <c r="E17" s="48" t="s">
        <v>78</v>
      </c>
      <c r="F17" s="55">
        <f>F4*1.2</f>
        <v>6.3474757173694805</v>
      </c>
    </row>
    <row r="18" spans="2:6" x14ac:dyDescent="0.45">
      <c r="B18" s="60" t="s">
        <v>83</v>
      </c>
      <c r="C18" s="62">
        <f>B26*1000/C17</f>
        <v>70.527507970772007</v>
      </c>
      <c r="E18" s="48" t="s">
        <v>81</v>
      </c>
      <c r="F18" s="55">
        <f>F6*1.2</f>
        <v>10.102321365751273</v>
      </c>
    </row>
    <row r="19" spans="2:6" x14ac:dyDescent="0.45">
      <c r="B19" s="60" t="s">
        <v>65</v>
      </c>
      <c r="C19" s="62">
        <f>(2*(C12*1000))/(C15^2-C16^2)</f>
        <v>10.264003287661287</v>
      </c>
      <c r="E19" s="48" t="s">
        <v>87</v>
      </c>
      <c r="F19" s="55">
        <f>C15*1.2</f>
        <v>120</v>
      </c>
    </row>
    <row r="20" spans="2:6" ht="14.65" thickBot="1" x14ac:dyDescent="0.5">
      <c r="B20" s="60" t="s">
        <v>89</v>
      </c>
      <c r="C20" s="61">
        <v>2.7</v>
      </c>
      <c r="E20" s="50" t="s">
        <v>79</v>
      </c>
      <c r="F20" s="56">
        <f>C18*1.2</f>
        <v>84.633009564926411</v>
      </c>
    </row>
    <row r="21" spans="2:6" ht="14.65" thickTop="1" x14ac:dyDescent="0.45">
      <c r="B21" s="60" t="s">
        <v>60</v>
      </c>
      <c r="C21" s="61">
        <f>ROUNDUP((C15/C20),0.1)</f>
        <v>38</v>
      </c>
    </row>
    <row r="22" spans="2:6" x14ac:dyDescent="0.45">
      <c r="B22" s="60" t="s">
        <v>64</v>
      </c>
      <c r="C22" s="62">
        <f>C21*C19</f>
        <v>390.03212493112892</v>
      </c>
      <c r="E22" s="74" t="s">
        <v>77</v>
      </c>
      <c r="F22" s="75"/>
    </row>
    <row r="23" spans="2:6" ht="14.65" thickBot="1" x14ac:dyDescent="0.5">
      <c r="B23" s="63" t="s">
        <v>75</v>
      </c>
      <c r="C23" s="64">
        <f>(0.5*C19*(C15^2-C16^2))/1000</f>
        <v>38.490012328729826</v>
      </c>
      <c r="E23" s="48" t="s">
        <v>78</v>
      </c>
      <c r="F23" s="55">
        <f>(B26/F9)*1.3</f>
        <v>7.6404800301669678</v>
      </c>
    </row>
    <row r="24" spans="2:6" ht="15" thickTop="1" thickBot="1" x14ac:dyDescent="0.5">
      <c r="E24" s="48" t="s">
        <v>87</v>
      </c>
      <c r="F24" s="55">
        <f>C15*1.2</f>
        <v>120</v>
      </c>
    </row>
    <row r="25" spans="2:6" ht="15" thickTop="1" thickBot="1" x14ac:dyDescent="0.5">
      <c r="B25" s="65" t="s">
        <v>49</v>
      </c>
      <c r="C25" s="66"/>
      <c r="E25" s="50" t="s">
        <v>79</v>
      </c>
      <c r="F25" s="56">
        <f>C18*1.2</f>
        <v>84.633009564926411</v>
      </c>
    </row>
    <row r="26" spans="2:6" ht="15" thickTop="1" thickBot="1" x14ac:dyDescent="0.5">
      <c r="B26" s="70">
        <f>C12/C11</f>
        <v>5.2895630978079007</v>
      </c>
      <c r="C26" s="71"/>
    </row>
    <row r="27" spans="2:6" ht="14.65" thickTop="1" x14ac:dyDescent="0.45">
      <c r="B27" s="65" t="s">
        <v>62</v>
      </c>
      <c r="C27" s="66"/>
      <c r="E27" s="74" t="s">
        <v>80</v>
      </c>
      <c r="F27" s="75"/>
    </row>
    <row r="28" spans="2:6" ht="14.65" thickBot="1" x14ac:dyDescent="0.5">
      <c r="B28" s="70">
        <f>C12*E14</f>
        <v>22.538569600381955</v>
      </c>
      <c r="C28" s="71"/>
      <c r="E28" s="48" t="s">
        <v>78</v>
      </c>
      <c r="F28" s="55">
        <f>(B26/F12)*1.2</f>
        <v>6.6815533867047172</v>
      </c>
    </row>
    <row r="29" spans="2:6" ht="14.65" thickTop="1" x14ac:dyDescent="0.45">
      <c r="E29" s="48" t="s">
        <v>65</v>
      </c>
      <c r="F29" s="55">
        <f>C19*1.2</f>
        <v>12.316803945193545</v>
      </c>
    </row>
    <row r="30" spans="2:6" x14ac:dyDescent="0.45">
      <c r="E30" s="48" t="s">
        <v>87</v>
      </c>
      <c r="F30" s="55">
        <f>C15*1.2</f>
        <v>120</v>
      </c>
    </row>
    <row r="31" spans="2:6" ht="14.65" thickBot="1" x14ac:dyDescent="0.5">
      <c r="B31" s="76"/>
      <c r="C31" s="76"/>
      <c r="E31" s="50" t="s">
        <v>79</v>
      </c>
      <c r="F31" s="56">
        <f>C18*1.2</f>
        <v>84.633009564926411</v>
      </c>
    </row>
    <row r="32" spans="2:6" ht="14.65" thickTop="1" x14ac:dyDescent="0.45"/>
  </sheetData>
  <mergeCells count="17">
    <mergeCell ref="E27:F27"/>
    <mergeCell ref="B31:C31"/>
    <mergeCell ref="B26:C26"/>
    <mergeCell ref="B25:C25"/>
    <mergeCell ref="B27:C27"/>
    <mergeCell ref="B28:C28"/>
    <mergeCell ref="E14:F14"/>
    <mergeCell ref="B8:C8"/>
    <mergeCell ref="B14:C14"/>
    <mergeCell ref="E22:F22"/>
    <mergeCell ref="B1:F1"/>
    <mergeCell ref="E13:F13"/>
    <mergeCell ref="E10:F10"/>
    <mergeCell ref="E3:F3"/>
    <mergeCell ref="E8:F8"/>
    <mergeCell ref="B3:C3"/>
    <mergeCell ref="E16:F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E4665-9D62-4381-BC51-0388D542D0C1}">
  <sheetPr>
    <tabColor theme="9" tint="0.59999389629810485"/>
  </sheetPr>
  <dimension ref="A1:U1803"/>
  <sheetViews>
    <sheetView zoomScale="70" zoomScaleNormal="7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E1" sqref="E1"/>
    </sheetView>
  </sheetViews>
  <sheetFormatPr defaultRowHeight="14.25" x14ac:dyDescent="0.45"/>
  <cols>
    <col min="1" max="1" width="10" style="2" bestFit="1" customWidth="1"/>
    <col min="2" max="2" width="8.19921875" bestFit="1" customWidth="1"/>
    <col min="3" max="3" width="8.06640625" bestFit="1" customWidth="1"/>
    <col min="4" max="4" width="7.46484375" bestFit="1" customWidth="1"/>
    <col min="5" max="5" width="11.9296875" style="23" bestFit="1" customWidth="1"/>
    <col min="6" max="6" width="15" customWidth="1"/>
    <col min="7" max="8" width="12.1328125" customWidth="1"/>
    <col min="9" max="9" width="14.33203125" bestFit="1" customWidth="1"/>
    <col min="10" max="10" width="13.73046875" customWidth="1"/>
    <col min="11" max="11" width="10.3984375" style="23" customWidth="1"/>
    <col min="12" max="13" width="10.59765625" customWidth="1"/>
    <col min="14" max="14" width="10.59765625" style="23" customWidth="1"/>
    <col min="15" max="16" width="10.59765625" customWidth="1"/>
    <col min="17" max="17" width="10.59765625" style="47" customWidth="1"/>
    <col min="18" max="18" width="14.1328125" style="23" customWidth="1"/>
    <col min="19" max="19" width="11.19921875" bestFit="1" customWidth="1"/>
    <col min="20" max="20" width="10.86328125" style="23" bestFit="1" customWidth="1"/>
    <col min="21" max="21" width="9.6640625" style="23" bestFit="1" customWidth="1"/>
  </cols>
  <sheetData>
    <row r="1" spans="1:21" ht="76.150000000000006" customHeight="1" x14ac:dyDescent="0.45">
      <c r="A1" s="13" t="s">
        <v>11</v>
      </c>
      <c r="B1" s="13" t="s">
        <v>18</v>
      </c>
      <c r="C1" s="13" t="s">
        <v>19</v>
      </c>
      <c r="D1" s="13" t="s">
        <v>20</v>
      </c>
      <c r="E1" s="27" t="s">
        <v>21</v>
      </c>
      <c r="F1" s="19" t="s">
        <v>48</v>
      </c>
      <c r="G1" s="14" t="s">
        <v>22</v>
      </c>
      <c r="H1" s="14" t="s">
        <v>41</v>
      </c>
      <c r="I1" s="14" t="s">
        <v>32</v>
      </c>
      <c r="J1" s="17" t="s">
        <v>23</v>
      </c>
      <c r="K1" s="31" t="s">
        <v>24</v>
      </c>
      <c r="L1" s="24" t="s">
        <v>35</v>
      </c>
      <c r="M1" s="15" t="s">
        <v>40</v>
      </c>
      <c r="N1" s="32" t="s">
        <v>39</v>
      </c>
      <c r="O1" s="25" t="s">
        <v>36</v>
      </c>
      <c r="P1" s="16" t="s">
        <v>37</v>
      </c>
      <c r="Q1" s="16" t="s">
        <v>38</v>
      </c>
      <c r="R1" s="35" t="s">
        <v>53</v>
      </c>
      <c r="S1" s="26" t="s">
        <v>42</v>
      </c>
      <c r="T1" s="33" t="s">
        <v>43</v>
      </c>
      <c r="U1" s="57" t="s">
        <v>58</v>
      </c>
    </row>
    <row r="2" spans="1:21" x14ac:dyDescent="0.45">
      <c r="A2" s="10" t="s">
        <v>12</v>
      </c>
      <c r="B2" s="11">
        <v>0</v>
      </c>
      <c r="C2" s="11">
        <v>0</v>
      </c>
      <c r="D2" s="12">
        <v>0</v>
      </c>
      <c r="E2" s="28">
        <v>0</v>
      </c>
      <c r="F2" s="20">
        <f>'Dynamic Data'!C$4*E2</f>
        <v>0</v>
      </c>
      <c r="G2" s="12">
        <f>(0.5*'Dynamic Data'!C$21*'Dynamic Data'!C$11*'Dynamic Data'!C$13*D2^2)</f>
        <v>0</v>
      </c>
      <c r="H2" s="12">
        <f>'Dynamic Data'!C$15</f>
        <v>56.505600000000001</v>
      </c>
      <c r="I2" s="12">
        <f>'Dynamic Data'!C$15+G2+F2</f>
        <v>56.505600000000001</v>
      </c>
      <c r="J2" s="12">
        <f>IF(I2 &gt; 0, I2,)</f>
        <v>56.505600000000001</v>
      </c>
      <c r="K2" s="28">
        <f>IF(I2 &lt;= 0, I2,)*-1</f>
        <v>0</v>
      </c>
      <c r="L2" s="20">
        <f>(D2/1000)*(('Dynamic Data'!C$4*9.81*'Dynamic Data'!C$10)+(0.5*'Dynamic Data'!C$21*'Dynamic Data'!C$11*'Dynamic Data'!C$13*D2^2)+('Dynamic Data'!C$4*'Dynamic Data'!C$18*E2))</f>
        <v>0</v>
      </c>
      <c r="M2" s="12">
        <f>IF(L2 &gt; 0, L2,)</f>
        <v>0</v>
      </c>
      <c r="N2" s="28">
        <f>ABS(IF(L2 &lt;= 0, L2,))</f>
        <v>0</v>
      </c>
      <c r="O2" s="20">
        <f t="shared" ref="O2:O65" si="0">(B3 - B2) * (L3 + L2) / 2</f>
        <v>0</v>
      </c>
      <c r="P2" s="12">
        <f>IF(O2 &gt;= 0, O2,)</f>
        <v>0</v>
      </c>
      <c r="Q2" s="42">
        <f>ABS(IF(O2 &lt;= 0, O2,))</f>
        <v>0</v>
      </c>
      <c r="R2" s="36"/>
      <c r="S2" s="20">
        <f>SUM($P$2:P2)</f>
        <v>0</v>
      </c>
      <c r="T2" s="28">
        <f>SUM($Q$2:Q2)</f>
        <v>0</v>
      </c>
      <c r="U2" s="22">
        <f>T2*'KERS System Values'!E$14</f>
        <v>0</v>
      </c>
    </row>
    <row r="3" spans="1:21" x14ac:dyDescent="0.45">
      <c r="A3" s="7" t="s">
        <v>12</v>
      </c>
      <c r="B3" s="8">
        <v>1</v>
      </c>
      <c r="C3" s="8">
        <v>1</v>
      </c>
      <c r="D3" s="3">
        <v>0</v>
      </c>
      <c r="E3" s="29">
        <v>0</v>
      </c>
      <c r="F3" s="21">
        <f>'Dynamic Data'!C$4*E3</f>
        <v>0</v>
      </c>
      <c r="G3" s="3">
        <f>(0.5*'Dynamic Data'!C$21*'Dynamic Data'!C$11*'Dynamic Data'!C$13*D3^2)</f>
        <v>0</v>
      </c>
      <c r="H3" s="3">
        <f>'Dynamic Data'!C$15</f>
        <v>56.505600000000001</v>
      </c>
      <c r="I3" s="3">
        <f>'Dynamic Data'!C$15+G3+F3</f>
        <v>56.505600000000001</v>
      </c>
      <c r="J3" s="3">
        <f t="shared" ref="J3:J4" si="1">IF(I3 &gt; 0, I3,)</f>
        <v>56.505600000000001</v>
      </c>
      <c r="K3" s="29">
        <f t="shared" ref="K3:K4" si="2">IF(I3 &lt;= 0, I3,)*-1</f>
        <v>0</v>
      </c>
      <c r="L3" s="21">
        <f>(D3/1000)*(('Dynamic Data'!C$4*9.81*'Dynamic Data'!C$10)+(0.5*'Dynamic Data'!C$21*'Dynamic Data'!C$11*'Dynamic Data'!C$13*D3^2)+('Dynamic Data'!C$4*'Dynamic Data'!C$18*E3))</f>
        <v>0</v>
      </c>
      <c r="M3" s="3">
        <f>IF(L3 &gt; 0, L3,)</f>
        <v>0</v>
      </c>
      <c r="N3" s="29">
        <f t="shared" ref="N3:N4" si="3">ABS(IF(L3 &lt;= 0, L3,))</f>
        <v>0</v>
      </c>
      <c r="O3" s="21">
        <f t="shared" si="0"/>
        <v>0</v>
      </c>
      <c r="P3" s="3">
        <f t="shared" ref="P3:P4" si="4">IF(O3 &gt;= 0, O3,)</f>
        <v>0</v>
      </c>
      <c r="Q3" s="43">
        <f>ABS(IF(O3 &lt;= 0, O3,))</f>
        <v>0</v>
      </c>
      <c r="R3" s="37"/>
      <c r="S3" s="21">
        <f>SUM($P$2:P3)</f>
        <v>0</v>
      </c>
      <c r="T3" s="29">
        <f>SUM($Q$2:Q3)</f>
        <v>0</v>
      </c>
      <c r="U3" s="22">
        <f>T3*'KERS System Values'!E$14</f>
        <v>0</v>
      </c>
    </row>
    <row r="4" spans="1:21" x14ac:dyDescent="0.45">
      <c r="A4" s="5" t="s">
        <v>12</v>
      </c>
      <c r="B4" s="6">
        <v>2</v>
      </c>
      <c r="C4" s="6">
        <v>2</v>
      </c>
      <c r="D4" s="4">
        <v>0</v>
      </c>
      <c r="E4" s="30">
        <v>0</v>
      </c>
      <c r="F4" s="20">
        <f>'Dynamic Data'!C$4*E4</f>
        <v>0</v>
      </c>
      <c r="G4" s="12">
        <f>(0.5*'Dynamic Data'!C$21*'Dynamic Data'!C$11*'Dynamic Data'!C$13*D4^2)</f>
        <v>0</v>
      </c>
      <c r="H4" s="12">
        <f>'Dynamic Data'!C$15</f>
        <v>56.505600000000001</v>
      </c>
      <c r="I4" s="12">
        <f>'Dynamic Data'!C$15+G4+F4</f>
        <v>56.505600000000001</v>
      </c>
      <c r="J4" s="12">
        <f t="shared" si="1"/>
        <v>56.505600000000001</v>
      </c>
      <c r="K4" s="28">
        <f t="shared" si="2"/>
        <v>0</v>
      </c>
      <c r="L4" s="20">
        <f>(D4/1000)*(('Dynamic Data'!C$4*9.81*'Dynamic Data'!C$10)+(0.5*'Dynamic Data'!C$21*'Dynamic Data'!C$11*'Dynamic Data'!C$13*D4^2)+('Dynamic Data'!C$4*'Dynamic Data'!C$18*E4))</f>
        <v>0</v>
      </c>
      <c r="M4" s="12">
        <f t="shared" ref="M4:M67" si="5">IF(L4 &gt; 0, L4,)</f>
        <v>0</v>
      </c>
      <c r="N4" s="28">
        <f t="shared" si="3"/>
        <v>0</v>
      </c>
      <c r="O4" s="20">
        <f t="shared" si="0"/>
        <v>0</v>
      </c>
      <c r="P4" s="12">
        <f t="shared" si="4"/>
        <v>0</v>
      </c>
      <c r="Q4" s="42">
        <f t="shared" ref="Q4:Q67" si="6">ABS(IF(O4 &lt;= 0, O4,))</f>
        <v>0</v>
      </c>
      <c r="R4" s="36"/>
      <c r="S4" s="20">
        <f>SUM($P$2:P4)</f>
        <v>0</v>
      </c>
      <c r="T4" s="28">
        <f>SUM($Q$2:Q4)</f>
        <v>0</v>
      </c>
      <c r="U4" s="22">
        <f>T4*'KERS System Values'!E$14</f>
        <v>0</v>
      </c>
    </row>
    <row r="5" spans="1:21" x14ac:dyDescent="0.45">
      <c r="A5" s="7" t="s">
        <v>12</v>
      </c>
      <c r="B5" s="8">
        <v>3</v>
      </c>
      <c r="C5" s="8">
        <v>3</v>
      </c>
      <c r="D5" s="3">
        <v>0</v>
      </c>
      <c r="E5" s="29">
        <v>0</v>
      </c>
      <c r="F5" s="21">
        <f>'Dynamic Data'!C$4*E5</f>
        <v>0</v>
      </c>
      <c r="G5" s="3">
        <f>(0.5*'Dynamic Data'!C$21*'Dynamic Data'!C$11*'Dynamic Data'!C$13*D5^2)</f>
        <v>0</v>
      </c>
      <c r="H5" s="3">
        <f>'Dynamic Data'!C$15</f>
        <v>56.505600000000001</v>
      </c>
      <c r="I5" s="3">
        <f>'Dynamic Data'!C$15+G5+F5</f>
        <v>56.505600000000001</v>
      </c>
      <c r="J5" s="3">
        <f t="shared" ref="J5:J68" si="7">IF(I5 &gt; 0, I5,)</f>
        <v>56.505600000000001</v>
      </c>
      <c r="K5" s="29">
        <f t="shared" ref="K5:K68" si="8">IF(I5 &lt;= 0, I5,)*-1</f>
        <v>0</v>
      </c>
      <c r="L5" s="21">
        <f>(D5/1000)*(('Dynamic Data'!C$4*9.81*'Dynamic Data'!C$10)+(0.5*'Dynamic Data'!C$21*'Dynamic Data'!C$11*'Dynamic Data'!C$13*D5^2)+('Dynamic Data'!C$4*'Dynamic Data'!C$18*E5))</f>
        <v>0</v>
      </c>
      <c r="M5" s="3">
        <f t="shared" si="5"/>
        <v>0</v>
      </c>
      <c r="N5" s="29">
        <f t="shared" ref="N5:N68" si="9">ABS(IF(L5 &lt;= 0, L5,))</f>
        <v>0</v>
      </c>
      <c r="O5" s="21">
        <f t="shared" si="0"/>
        <v>0</v>
      </c>
      <c r="P5" s="3">
        <f t="shared" ref="P5:P68" si="10">IF(O5 &gt;= 0, O5,)</f>
        <v>0</v>
      </c>
      <c r="Q5" s="43">
        <f t="shared" si="6"/>
        <v>0</v>
      </c>
      <c r="R5" s="37"/>
      <c r="S5" s="21">
        <f>SUM($P$2:P5)</f>
        <v>0</v>
      </c>
      <c r="T5" s="29">
        <f>SUM($Q$2:Q5)</f>
        <v>0</v>
      </c>
      <c r="U5" s="22">
        <f>T5*'KERS System Values'!E$14</f>
        <v>0</v>
      </c>
    </row>
    <row r="6" spans="1:21" x14ac:dyDescent="0.45">
      <c r="A6" s="5" t="s">
        <v>12</v>
      </c>
      <c r="B6" s="6">
        <v>4</v>
      </c>
      <c r="C6" s="6">
        <v>4</v>
      </c>
      <c r="D6" s="4">
        <v>0</v>
      </c>
      <c r="E6" s="30">
        <v>0</v>
      </c>
      <c r="F6" s="20">
        <f>'Dynamic Data'!C$4*E6</f>
        <v>0</v>
      </c>
      <c r="G6" s="12">
        <f>(0.5*'Dynamic Data'!C$21*'Dynamic Data'!C$11*'Dynamic Data'!C$13*D6^2)</f>
        <v>0</v>
      </c>
      <c r="H6" s="12">
        <f>'Dynamic Data'!C$15</f>
        <v>56.505600000000001</v>
      </c>
      <c r="I6" s="12">
        <f>'Dynamic Data'!C$15+G6+F6</f>
        <v>56.505600000000001</v>
      </c>
      <c r="J6" s="12">
        <f t="shared" si="7"/>
        <v>56.505600000000001</v>
      </c>
      <c r="K6" s="28">
        <f t="shared" si="8"/>
        <v>0</v>
      </c>
      <c r="L6" s="20">
        <f>(D6/1000)*(('Dynamic Data'!C$4*9.81*'Dynamic Data'!C$10)+(0.5*'Dynamic Data'!C$21*'Dynamic Data'!C$11*'Dynamic Data'!C$13*D6^2)+('Dynamic Data'!C$4*'Dynamic Data'!C$18*E6))</f>
        <v>0</v>
      </c>
      <c r="M6" s="12">
        <f t="shared" si="5"/>
        <v>0</v>
      </c>
      <c r="N6" s="28">
        <f t="shared" si="9"/>
        <v>0</v>
      </c>
      <c r="O6" s="20">
        <f t="shared" si="0"/>
        <v>0</v>
      </c>
      <c r="P6" s="12">
        <f t="shared" si="10"/>
        <v>0</v>
      </c>
      <c r="Q6" s="42">
        <f t="shared" si="6"/>
        <v>0</v>
      </c>
      <c r="R6" s="36"/>
      <c r="S6" s="20">
        <f>SUM($P$2:P6)</f>
        <v>0</v>
      </c>
      <c r="T6" s="28">
        <f>SUM($Q$2:Q6)</f>
        <v>0</v>
      </c>
      <c r="U6" s="22">
        <f>T6*'KERS System Values'!E$14</f>
        <v>0</v>
      </c>
    </row>
    <row r="7" spans="1:21" x14ac:dyDescent="0.45">
      <c r="A7" s="7" t="s">
        <v>12</v>
      </c>
      <c r="B7" s="8">
        <v>5</v>
      </c>
      <c r="C7" s="8">
        <v>5</v>
      </c>
      <c r="D7" s="3">
        <v>0</v>
      </c>
      <c r="E7" s="29">
        <v>0</v>
      </c>
      <c r="F7" s="21">
        <f>'Dynamic Data'!C$4*E7</f>
        <v>0</v>
      </c>
      <c r="G7" s="3">
        <f>(0.5*'Dynamic Data'!C$21*'Dynamic Data'!C$11*'Dynamic Data'!C$13*D7^2)</f>
        <v>0</v>
      </c>
      <c r="H7" s="3">
        <f>'Dynamic Data'!C$15</f>
        <v>56.505600000000001</v>
      </c>
      <c r="I7" s="3">
        <f>'Dynamic Data'!C$15+G7+F7</f>
        <v>56.505600000000001</v>
      </c>
      <c r="J7" s="3">
        <f t="shared" si="7"/>
        <v>56.505600000000001</v>
      </c>
      <c r="K7" s="29">
        <f t="shared" si="8"/>
        <v>0</v>
      </c>
      <c r="L7" s="21">
        <f>(D7/1000)*(('Dynamic Data'!C$4*9.81*'Dynamic Data'!C$10)+(0.5*'Dynamic Data'!C$21*'Dynamic Data'!C$11*'Dynamic Data'!C$13*D7^2)+('Dynamic Data'!C$4*'Dynamic Data'!C$18*E7))</f>
        <v>0</v>
      </c>
      <c r="M7" s="3">
        <f t="shared" si="5"/>
        <v>0</v>
      </c>
      <c r="N7" s="29">
        <f t="shared" si="9"/>
        <v>0</v>
      </c>
      <c r="O7" s="21">
        <f t="shared" si="0"/>
        <v>0</v>
      </c>
      <c r="P7" s="3">
        <f t="shared" si="10"/>
        <v>0</v>
      </c>
      <c r="Q7" s="43">
        <f t="shared" si="6"/>
        <v>0</v>
      </c>
      <c r="R7" s="37"/>
      <c r="S7" s="21">
        <f>SUM($P$2:P7)</f>
        <v>0</v>
      </c>
      <c r="T7" s="29">
        <f>SUM($Q$2:Q7)</f>
        <v>0</v>
      </c>
      <c r="U7" s="22">
        <f>T7*'KERS System Values'!E$14</f>
        <v>0</v>
      </c>
    </row>
    <row r="8" spans="1:21" x14ac:dyDescent="0.45">
      <c r="A8" s="5" t="s">
        <v>12</v>
      </c>
      <c r="B8" s="6">
        <v>6</v>
      </c>
      <c r="C8" s="6">
        <v>6</v>
      </c>
      <c r="D8" s="4">
        <v>0</v>
      </c>
      <c r="E8" s="30">
        <v>0</v>
      </c>
      <c r="F8" s="20">
        <f>'Dynamic Data'!C$4*E8</f>
        <v>0</v>
      </c>
      <c r="G8" s="12">
        <f>(0.5*'Dynamic Data'!C$21*'Dynamic Data'!C$11*'Dynamic Data'!C$13*D8^2)</f>
        <v>0</v>
      </c>
      <c r="H8" s="12">
        <f>'Dynamic Data'!C$15</f>
        <v>56.505600000000001</v>
      </c>
      <c r="I8" s="12">
        <f>'Dynamic Data'!C$15+G8+F8</f>
        <v>56.505600000000001</v>
      </c>
      <c r="J8" s="12">
        <f t="shared" si="7"/>
        <v>56.505600000000001</v>
      </c>
      <c r="K8" s="28">
        <f t="shared" si="8"/>
        <v>0</v>
      </c>
      <c r="L8" s="20">
        <f>(D8/1000)*(('Dynamic Data'!C$4*9.81*'Dynamic Data'!C$10)+(0.5*'Dynamic Data'!C$21*'Dynamic Data'!C$11*'Dynamic Data'!C$13*D8^2)+('Dynamic Data'!C$4*'Dynamic Data'!C$18*E8))</f>
        <v>0</v>
      </c>
      <c r="M8" s="12">
        <f t="shared" si="5"/>
        <v>0</v>
      </c>
      <c r="N8" s="28">
        <f t="shared" si="9"/>
        <v>0</v>
      </c>
      <c r="O8" s="20">
        <f t="shared" si="0"/>
        <v>0</v>
      </c>
      <c r="P8" s="12">
        <f t="shared" si="10"/>
        <v>0</v>
      </c>
      <c r="Q8" s="42">
        <f t="shared" si="6"/>
        <v>0</v>
      </c>
      <c r="R8" s="36"/>
      <c r="S8" s="20">
        <f>SUM($P$2:P8)</f>
        <v>0</v>
      </c>
      <c r="T8" s="28">
        <f>SUM($Q$2:Q8)</f>
        <v>0</v>
      </c>
      <c r="U8" s="22">
        <f>T8*'KERS System Values'!E$14</f>
        <v>0</v>
      </c>
    </row>
    <row r="9" spans="1:21" x14ac:dyDescent="0.45">
      <c r="A9" s="7" t="s">
        <v>12</v>
      </c>
      <c r="B9" s="8">
        <v>7</v>
      </c>
      <c r="C9" s="8">
        <v>7</v>
      </c>
      <c r="D9" s="3">
        <v>0</v>
      </c>
      <c r="E9" s="29">
        <v>0</v>
      </c>
      <c r="F9" s="21">
        <f>'Dynamic Data'!C$4*E9</f>
        <v>0</v>
      </c>
      <c r="G9" s="3">
        <f>(0.5*'Dynamic Data'!C$21*'Dynamic Data'!C$11*'Dynamic Data'!C$13*D9^2)</f>
        <v>0</v>
      </c>
      <c r="H9" s="3">
        <f>'Dynamic Data'!C$15</f>
        <v>56.505600000000001</v>
      </c>
      <c r="I9" s="3">
        <f>'Dynamic Data'!C$15+G9+F9</f>
        <v>56.505600000000001</v>
      </c>
      <c r="J9" s="3">
        <f t="shared" si="7"/>
        <v>56.505600000000001</v>
      </c>
      <c r="K9" s="29">
        <f t="shared" si="8"/>
        <v>0</v>
      </c>
      <c r="L9" s="21">
        <f>(D9/1000)*(('Dynamic Data'!C$4*9.81*'Dynamic Data'!C$10)+(0.5*'Dynamic Data'!C$21*'Dynamic Data'!C$11*'Dynamic Data'!C$13*D9^2)+('Dynamic Data'!C$4*'Dynamic Data'!C$18*E9))</f>
        <v>0</v>
      </c>
      <c r="M9" s="3">
        <f t="shared" si="5"/>
        <v>0</v>
      </c>
      <c r="N9" s="29">
        <f t="shared" si="9"/>
        <v>0</v>
      </c>
      <c r="O9" s="21">
        <f t="shared" si="0"/>
        <v>0</v>
      </c>
      <c r="P9" s="3">
        <f t="shared" si="10"/>
        <v>0</v>
      </c>
      <c r="Q9" s="43">
        <f t="shared" si="6"/>
        <v>0</v>
      </c>
      <c r="R9" s="37"/>
      <c r="S9" s="21">
        <f>SUM($P$2:P9)</f>
        <v>0</v>
      </c>
      <c r="T9" s="29">
        <f>SUM($Q$2:Q9)</f>
        <v>0</v>
      </c>
      <c r="U9" s="22">
        <f>T9*'KERS System Values'!E$14</f>
        <v>0</v>
      </c>
    </row>
    <row r="10" spans="1:21" x14ac:dyDescent="0.45">
      <c r="A10" s="5" t="s">
        <v>12</v>
      </c>
      <c r="B10" s="6">
        <v>8</v>
      </c>
      <c r="C10" s="6">
        <v>8</v>
      </c>
      <c r="D10" s="4">
        <v>0</v>
      </c>
      <c r="E10" s="30">
        <v>0</v>
      </c>
      <c r="F10" s="20">
        <f>'Dynamic Data'!C$4*E10</f>
        <v>0</v>
      </c>
      <c r="G10" s="12">
        <f>(0.5*'Dynamic Data'!C$21*'Dynamic Data'!C$11*'Dynamic Data'!C$13*D10^2)</f>
        <v>0</v>
      </c>
      <c r="H10" s="12">
        <f>'Dynamic Data'!C$15</f>
        <v>56.505600000000001</v>
      </c>
      <c r="I10" s="12">
        <f>'Dynamic Data'!C$15+G10+F10</f>
        <v>56.505600000000001</v>
      </c>
      <c r="J10" s="12">
        <f t="shared" si="7"/>
        <v>56.505600000000001</v>
      </c>
      <c r="K10" s="28">
        <f t="shared" si="8"/>
        <v>0</v>
      </c>
      <c r="L10" s="20">
        <f>(D10/1000)*(('Dynamic Data'!C$4*9.81*'Dynamic Data'!C$10)+(0.5*'Dynamic Data'!C$21*'Dynamic Data'!C$11*'Dynamic Data'!C$13*D10^2)+('Dynamic Data'!C$4*'Dynamic Data'!C$18*E10))</f>
        <v>0</v>
      </c>
      <c r="M10" s="12">
        <f t="shared" si="5"/>
        <v>0</v>
      </c>
      <c r="N10" s="28">
        <f t="shared" si="9"/>
        <v>0</v>
      </c>
      <c r="O10" s="20">
        <f t="shared" si="0"/>
        <v>0</v>
      </c>
      <c r="P10" s="12">
        <f t="shared" si="10"/>
        <v>0</v>
      </c>
      <c r="Q10" s="42">
        <f t="shared" si="6"/>
        <v>0</v>
      </c>
      <c r="R10" s="36"/>
      <c r="S10" s="20">
        <f>SUM($P$2:P10)</f>
        <v>0</v>
      </c>
      <c r="T10" s="28">
        <f>SUM($Q$2:Q10)</f>
        <v>0</v>
      </c>
      <c r="U10" s="22">
        <f>T10*'KERS System Values'!E$14</f>
        <v>0</v>
      </c>
    </row>
    <row r="11" spans="1:21" x14ac:dyDescent="0.45">
      <c r="A11" s="7" t="s">
        <v>12</v>
      </c>
      <c r="B11" s="8">
        <v>9</v>
      </c>
      <c r="C11" s="8">
        <v>9</v>
      </c>
      <c r="D11" s="3">
        <v>0</v>
      </c>
      <c r="E11" s="29">
        <v>0</v>
      </c>
      <c r="F11" s="21">
        <f>'Dynamic Data'!C$4*E11</f>
        <v>0</v>
      </c>
      <c r="G11" s="3">
        <f>(0.5*'Dynamic Data'!C$21*'Dynamic Data'!C$11*'Dynamic Data'!C$13*D11^2)</f>
        <v>0</v>
      </c>
      <c r="H11" s="3">
        <f>'Dynamic Data'!C$15</f>
        <v>56.505600000000001</v>
      </c>
      <c r="I11" s="3">
        <f>'Dynamic Data'!C$15+G11+F11</f>
        <v>56.505600000000001</v>
      </c>
      <c r="J11" s="3">
        <f t="shared" si="7"/>
        <v>56.505600000000001</v>
      </c>
      <c r="K11" s="29">
        <f t="shared" si="8"/>
        <v>0</v>
      </c>
      <c r="L11" s="21">
        <f>(D11/1000)*(('Dynamic Data'!C$4*9.81*'Dynamic Data'!C$10)+(0.5*'Dynamic Data'!C$21*'Dynamic Data'!C$11*'Dynamic Data'!C$13*D11^2)+('Dynamic Data'!C$4*'Dynamic Data'!C$18*E11))</f>
        <v>0</v>
      </c>
      <c r="M11" s="3">
        <f t="shared" si="5"/>
        <v>0</v>
      </c>
      <c r="N11" s="29">
        <f t="shared" si="9"/>
        <v>0</v>
      </c>
      <c r="O11" s="21">
        <f t="shared" si="0"/>
        <v>0</v>
      </c>
      <c r="P11" s="3">
        <f t="shared" si="10"/>
        <v>0</v>
      </c>
      <c r="Q11" s="43">
        <f t="shared" si="6"/>
        <v>0</v>
      </c>
      <c r="R11" s="37"/>
      <c r="S11" s="21">
        <f>SUM($P$2:P11)</f>
        <v>0</v>
      </c>
      <c r="T11" s="29">
        <f>SUM($Q$2:Q11)</f>
        <v>0</v>
      </c>
      <c r="U11" s="22">
        <f>T11*'KERS System Values'!E$14</f>
        <v>0</v>
      </c>
    </row>
    <row r="12" spans="1:21" x14ac:dyDescent="0.45">
      <c r="A12" s="5" t="s">
        <v>12</v>
      </c>
      <c r="B12" s="6">
        <v>10</v>
      </c>
      <c r="C12" s="6">
        <v>10</v>
      </c>
      <c r="D12" s="4">
        <v>0</v>
      </c>
      <c r="E12" s="30">
        <v>0</v>
      </c>
      <c r="F12" s="20">
        <f>'Dynamic Data'!C$4*E12</f>
        <v>0</v>
      </c>
      <c r="G12" s="12">
        <f>(0.5*'Dynamic Data'!C$21*'Dynamic Data'!C$11*'Dynamic Data'!C$13*D12^2)</f>
        <v>0</v>
      </c>
      <c r="H12" s="12">
        <f>'Dynamic Data'!C$15</f>
        <v>56.505600000000001</v>
      </c>
      <c r="I12" s="12">
        <f>'Dynamic Data'!C$15+G12+F12</f>
        <v>56.505600000000001</v>
      </c>
      <c r="J12" s="12">
        <f t="shared" si="7"/>
        <v>56.505600000000001</v>
      </c>
      <c r="K12" s="28">
        <f t="shared" si="8"/>
        <v>0</v>
      </c>
      <c r="L12" s="20">
        <f>(D12/1000)*(('Dynamic Data'!C$4*9.81*'Dynamic Data'!C$10)+(0.5*'Dynamic Data'!C$21*'Dynamic Data'!C$11*'Dynamic Data'!C$13*D12^2)+('Dynamic Data'!C$4*'Dynamic Data'!C$18*E12))</f>
        <v>0</v>
      </c>
      <c r="M12" s="12">
        <f t="shared" si="5"/>
        <v>0</v>
      </c>
      <c r="N12" s="28">
        <f t="shared" si="9"/>
        <v>0</v>
      </c>
      <c r="O12" s="20">
        <f t="shared" si="0"/>
        <v>0</v>
      </c>
      <c r="P12" s="12">
        <f t="shared" si="10"/>
        <v>0</v>
      </c>
      <c r="Q12" s="42">
        <f t="shared" si="6"/>
        <v>0</v>
      </c>
      <c r="R12" s="36"/>
      <c r="S12" s="20">
        <f>SUM($P$2:P12)</f>
        <v>0</v>
      </c>
      <c r="T12" s="28">
        <f>SUM($Q$2:Q12)</f>
        <v>0</v>
      </c>
      <c r="U12" s="22">
        <f>T12*'KERS System Values'!E$14</f>
        <v>0</v>
      </c>
    </row>
    <row r="13" spans="1:21" x14ac:dyDescent="0.45">
      <c r="A13" s="7" t="s">
        <v>12</v>
      </c>
      <c r="B13" s="8">
        <v>11</v>
      </c>
      <c r="C13" s="8">
        <v>11</v>
      </c>
      <c r="D13" s="3">
        <v>0</v>
      </c>
      <c r="E13" s="29">
        <v>2.777777777777778E-2</v>
      </c>
      <c r="F13" s="21">
        <f>'Dynamic Data'!C$4*E13</f>
        <v>8</v>
      </c>
      <c r="G13" s="3">
        <f>(0.5*'Dynamic Data'!C$21*'Dynamic Data'!C$11*'Dynamic Data'!C$13*D13^2)</f>
        <v>0</v>
      </c>
      <c r="H13" s="3">
        <f>'Dynamic Data'!C$15</f>
        <v>56.505600000000001</v>
      </c>
      <c r="I13" s="3">
        <f>'Dynamic Data'!C$15+G13+F13</f>
        <v>64.505600000000001</v>
      </c>
      <c r="J13" s="3">
        <f t="shared" si="7"/>
        <v>64.505600000000001</v>
      </c>
      <c r="K13" s="29">
        <f t="shared" si="8"/>
        <v>0</v>
      </c>
      <c r="L13" s="21">
        <f>(D13/1000)*(('Dynamic Data'!C$4*9.81*'Dynamic Data'!C$10)+(0.5*'Dynamic Data'!C$21*'Dynamic Data'!C$11*'Dynamic Data'!C$13*D13^2)+('Dynamic Data'!C$4*'Dynamic Data'!C$18*E13))</f>
        <v>0</v>
      </c>
      <c r="M13" s="3">
        <f t="shared" si="5"/>
        <v>0</v>
      </c>
      <c r="N13" s="29">
        <f t="shared" si="9"/>
        <v>0</v>
      </c>
      <c r="O13" s="21">
        <f t="shared" si="0"/>
        <v>3.5402764278933637E-3</v>
      </c>
      <c r="P13" s="3">
        <f t="shared" si="10"/>
        <v>3.5402764278933637E-3</v>
      </c>
      <c r="Q13" s="43">
        <f t="shared" si="6"/>
        <v>0</v>
      </c>
      <c r="R13" s="37"/>
      <c r="S13" s="21">
        <f>SUM($P$2:P13)</f>
        <v>3.5402764278933637E-3</v>
      </c>
      <c r="T13" s="29">
        <f>SUM($Q$2:Q13)</f>
        <v>0</v>
      </c>
      <c r="U13" s="22">
        <f>T13*'KERS System Values'!E$14</f>
        <v>0</v>
      </c>
    </row>
    <row r="14" spans="1:21" x14ac:dyDescent="0.45">
      <c r="A14" s="5" t="s">
        <v>12</v>
      </c>
      <c r="B14" s="6">
        <v>12</v>
      </c>
      <c r="C14" s="6">
        <v>12</v>
      </c>
      <c r="D14" s="4">
        <v>5.5555555555555559E-2</v>
      </c>
      <c r="E14" s="30">
        <v>0.2361111111111111</v>
      </c>
      <c r="F14" s="20">
        <f>'Dynamic Data'!C$4*E14</f>
        <v>68</v>
      </c>
      <c r="G14" s="12">
        <f>(0.5*'Dynamic Data'!C$21*'Dynamic Data'!C$11*'Dynamic Data'!C$13*D14^2)</f>
        <v>6.3140416105358877E-4</v>
      </c>
      <c r="H14" s="12">
        <f>'Dynamic Data'!C$15</f>
        <v>56.505600000000001</v>
      </c>
      <c r="I14" s="12">
        <f>'Dynamic Data'!C$15+G14+F14</f>
        <v>124.50623140416106</v>
      </c>
      <c r="J14" s="12">
        <f t="shared" si="7"/>
        <v>124.50623140416106</v>
      </c>
      <c r="K14" s="28">
        <f t="shared" si="8"/>
        <v>0</v>
      </c>
      <c r="L14" s="20">
        <f>(D14/1000)*(('Dynamic Data'!C$4*9.81*'Dynamic Data'!C$10)+(0.5*'Dynamic Data'!C$21*'Dynamic Data'!C$11*'Dynamic Data'!C$13*D14^2)+('Dynamic Data'!C$4*'Dynamic Data'!C$18*E14))</f>
        <v>7.0805528557867274E-3</v>
      </c>
      <c r="M14" s="12">
        <f t="shared" si="5"/>
        <v>7.0805528557867274E-3</v>
      </c>
      <c r="N14" s="28">
        <f t="shared" si="9"/>
        <v>0</v>
      </c>
      <c r="O14" s="20">
        <f t="shared" si="0"/>
        <v>6.8129778680126901E-2</v>
      </c>
      <c r="P14" s="12">
        <f t="shared" si="10"/>
        <v>6.8129778680126901E-2</v>
      </c>
      <c r="Q14" s="42">
        <f t="shared" si="6"/>
        <v>0</v>
      </c>
      <c r="R14" s="36"/>
      <c r="S14" s="20">
        <f>SUM($P$2:P14)</f>
        <v>7.167005510802027E-2</v>
      </c>
      <c r="T14" s="28">
        <f>SUM($Q$2:Q14)</f>
        <v>0</v>
      </c>
      <c r="U14" s="22">
        <f>T14*'KERS System Values'!E$14</f>
        <v>0</v>
      </c>
    </row>
    <row r="15" spans="1:21" x14ac:dyDescent="0.45">
      <c r="A15" s="7" t="s">
        <v>12</v>
      </c>
      <c r="B15" s="8">
        <v>13</v>
      </c>
      <c r="C15" s="8">
        <v>13</v>
      </c>
      <c r="D15" s="3">
        <v>0.47222222222222221</v>
      </c>
      <c r="E15" s="29">
        <v>0.72222222222222221</v>
      </c>
      <c r="F15" s="21">
        <f>'Dynamic Data'!C$4*E15</f>
        <v>208</v>
      </c>
      <c r="G15" s="3">
        <f>(0.5*'Dynamic Data'!C$21*'Dynamic Data'!C$11*'Dynamic Data'!C$13*D15^2)</f>
        <v>4.5618950636121779E-2</v>
      </c>
      <c r="H15" s="3">
        <f>'Dynamic Data'!C$15</f>
        <v>56.505600000000001</v>
      </c>
      <c r="I15" s="3">
        <f>'Dynamic Data'!C$15+G15+F15</f>
        <v>264.5512189506361</v>
      </c>
      <c r="J15" s="3">
        <f t="shared" si="7"/>
        <v>264.5512189506361</v>
      </c>
      <c r="K15" s="29">
        <f t="shared" si="8"/>
        <v>0</v>
      </c>
      <c r="L15" s="21">
        <f>(D15/1000)*(('Dynamic Data'!C$4*9.81*'Dynamic Data'!C$10)+(0.5*'Dynamic Data'!C$21*'Dynamic Data'!C$11*'Dynamic Data'!C$13*D15^2)+('Dynamic Data'!C$4*'Dynamic Data'!C$18*E15))</f>
        <v>0.12917900450446707</v>
      </c>
      <c r="M15" s="3">
        <f t="shared" si="5"/>
        <v>0.12917900450446707</v>
      </c>
      <c r="N15" s="29">
        <f t="shared" si="9"/>
        <v>0</v>
      </c>
      <c r="O15" s="21">
        <f t="shared" si="0"/>
        <v>0.36396326247728972</v>
      </c>
      <c r="P15" s="3">
        <f t="shared" si="10"/>
        <v>0.36396326247728972</v>
      </c>
      <c r="Q15" s="43">
        <f t="shared" si="6"/>
        <v>0</v>
      </c>
      <c r="R15" s="37"/>
      <c r="S15" s="21">
        <f>SUM($P$2:P15)</f>
        <v>0.43563331758530999</v>
      </c>
      <c r="T15" s="29">
        <f>SUM($Q$2:Q15)</f>
        <v>0</v>
      </c>
      <c r="U15" s="22">
        <f>T15*'KERS System Values'!E$14</f>
        <v>0</v>
      </c>
    </row>
    <row r="16" spans="1:21" x14ac:dyDescent="0.45">
      <c r="A16" s="5" t="s">
        <v>12</v>
      </c>
      <c r="B16" s="6">
        <v>14</v>
      </c>
      <c r="C16" s="6">
        <v>14</v>
      </c>
      <c r="D16" s="4">
        <v>1.5000000000000002</v>
      </c>
      <c r="E16" s="30">
        <v>1.1388888888888891</v>
      </c>
      <c r="F16" s="20">
        <f>'Dynamic Data'!C$4*E16</f>
        <v>328.00000000000006</v>
      </c>
      <c r="G16" s="12">
        <f>(0.5*'Dynamic Data'!C$21*'Dynamic Data'!C$11*'Dynamic Data'!C$13*D16^2)</f>
        <v>0.46029363340806634</v>
      </c>
      <c r="H16" s="12">
        <f>'Dynamic Data'!C$15</f>
        <v>56.505600000000001</v>
      </c>
      <c r="I16" s="12">
        <f>'Dynamic Data'!C$15+G16+F16</f>
        <v>384.96589363340814</v>
      </c>
      <c r="J16" s="12">
        <f t="shared" si="7"/>
        <v>384.96589363340814</v>
      </c>
      <c r="K16" s="28">
        <f t="shared" si="8"/>
        <v>0</v>
      </c>
      <c r="L16" s="20">
        <f>(D16/1000)*(('Dynamic Data'!C$4*9.81*'Dynamic Data'!C$10)+(0.5*'Dynamic Data'!C$21*'Dynamic Data'!C$11*'Dynamic Data'!C$13*D16^2)+('Dynamic Data'!C$4*'Dynamic Data'!C$18*E16))</f>
        <v>0.59874752045011237</v>
      </c>
      <c r="M16" s="12">
        <f t="shared" si="5"/>
        <v>0.59874752045011237</v>
      </c>
      <c r="N16" s="28">
        <f t="shared" si="9"/>
        <v>0</v>
      </c>
      <c r="O16" s="20">
        <f t="shared" si="0"/>
        <v>0.82102953503778586</v>
      </c>
      <c r="P16" s="12">
        <f t="shared" si="10"/>
        <v>0.82102953503778586</v>
      </c>
      <c r="Q16" s="42">
        <f t="shared" si="6"/>
        <v>0</v>
      </c>
      <c r="R16" s="36"/>
      <c r="S16" s="20">
        <f>SUM($P$2:P16)</f>
        <v>1.2566628526230958</v>
      </c>
      <c r="T16" s="28">
        <f>SUM($Q$2:Q16)</f>
        <v>0</v>
      </c>
      <c r="U16" s="22">
        <f>T16*'KERS System Values'!E$14</f>
        <v>0</v>
      </c>
    </row>
    <row r="17" spans="1:21" x14ac:dyDescent="0.45">
      <c r="A17" s="7" t="s">
        <v>12</v>
      </c>
      <c r="B17" s="8">
        <v>15</v>
      </c>
      <c r="C17" s="8">
        <v>15</v>
      </c>
      <c r="D17" s="3">
        <v>2.75</v>
      </c>
      <c r="E17" s="29">
        <v>1.0694444444444444</v>
      </c>
      <c r="F17" s="21">
        <f>'Dynamic Data'!C$4*E17</f>
        <v>308</v>
      </c>
      <c r="G17" s="3">
        <f>(0.5*'Dynamic Data'!C$21*'Dynamic Data'!C$11*'Dynamic Data'!C$13*D17^2)</f>
        <v>1.5470980456215557</v>
      </c>
      <c r="H17" s="3">
        <f>'Dynamic Data'!C$15</f>
        <v>56.505600000000001</v>
      </c>
      <c r="I17" s="3">
        <f>'Dynamic Data'!C$15+G17+F17</f>
        <v>366.05269804562158</v>
      </c>
      <c r="J17" s="3">
        <f t="shared" si="7"/>
        <v>366.05269804562158</v>
      </c>
      <c r="K17" s="29">
        <f t="shared" si="8"/>
        <v>0</v>
      </c>
      <c r="L17" s="21">
        <f>(D17/1000)*(('Dynamic Data'!C$4*9.81*'Dynamic Data'!C$10)+(0.5*'Dynamic Data'!C$21*'Dynamic Data'!C$11*'Dynamic Data'!C$13*D17^2)+('Dynamic Data'!C$4*'Dynamic Data'!C$18*E17))</f>
        <v>1.0433115496254592</v>
      </c>
      <c r="M17" s="3">
        <f t="shared" si="5"/>
        <v>1.0433115496254592</v>
      </c>
      <c r="N17" s="29">
        <f t="shared" si="9"/>
        <v>0</v>
      </c>
      <c r="O17" s="21">
        <f t="shared" si="0"/>
        <v>1.1608915290204627</v>
      </c>
      <c r="P17" s="3">
        <f t="shared" si="10"/>
        <v>1.1608915290204627</v>
      </c>
      <c r="Q17" s="43">
        <f t="shared" si="6"/>
        <v>0</v>
      </c>
      <c r="R17" s="37"/>
      <c r="S17" s="21">
        <f>SUM($P$2:P17)</f>
        <v>2.4175543816435585</v>
      </c>
      <c r="T17" s="29">
        <f>SUM($Q$2:Q17)</f>
        <v>0</v>
      </c>
      <c r="U17" s="22">
        <f>T17*'KERS System Values'!E$14</f>
        <v>0</v>
      </c>
    </row>
    <row r="18" spans="1:21" x14ac:dyDescent="0.45">
      <c r="A18" s="5" t="s">
        <v>12</v>
      </c>
      <c r="B18" s="6">
        <v>16</v>
      </c>
      <c r="C18" s="6">
        <v>16</v>
      </c>
      <c r="D18" s="4">
        <v>3.6388888888888888</v>
      </c>
      <c r="E18" s="30">
        <v>0.97222222222222199</v>
      </c>
      <c r="F18" s="20">
        <f>'Dynamic Data'!C$4*E18</f>
        <v>279.99999999999994</v>
      </c>
      <c r="G18" s="12">
        <f>(0.5*'Dynamic Data'!C$21*'Dynamic Data'!C$11*'Dynamic Data'!C$13*D18^2)</f>
        <v>2.7088817019601588</v>
      </c>
      <c r="H18" s="12">
        <f>'Dynamic Data'!C$15</f>
        <v>56.505600000000001</v>
      </c>
      <c r="I18" s="12">
        <f>'Dynamic Data'!C$15+G18+F18</f>
        <v>339.2144817019601</v>
      </c>
      <c r="J18" s="12">
        <f t="shared" si="7"/>
        <v>339.2144817019601</v>
      </c>
      <c r="K18" s="28">
        <f t="shared" si="8"/>
        <v>0</v>
      </c>
      <c r="L18" s="20">
        <f>(D18/1000)*(('Dynamic Data'!C$4*9.81*'Dynamic Data'!C$10)+(0.5*'Dynamic Data'!C$21*'Dynamic Data'!C$11*'Dynamic Data'!C$13*D18^2)+('Dynamic Data'!C$4*'Dynamic Data'!C$18*E18))</f>
        <v>1.2784715084154661</v>
      </c>
      <c r="M18" s="12">
        <f t="shared" si="5"/>
        <v>1.2784715084154661</v>
      </c>
      <c r="N18" s="28">
        <f t="shared" si="9"/>
        <v>0</v>
      </c>
      <c r="O18" s="20">
        <f t="shared" si="0"/>
        <v>1.6248478467327712</v>
      </c>
      <c r="P18" s="12">
        <f t="shared" si="10"/>
        <v>1.6248478467327712</v>
      </c>
      <c r="Q18" s="42">
        <f t="shared" si="6"/>
        <v>0</v>
      </c>
      <c r="R18" s="36"/>
      <c r="S18" s="20">
        <f>SUM($P$2:P18)</f>
        <v>4.0424022283763295</v>
      </c>
      <c r="T18" s="28">
        <f>SUM($Q$2:Q18)</f>
        <v>0</v>
      </c>
      <c r="U18" s="22">
        <f>T18*'KERS System Values'!E$14</f>
        <v>0</v>
      </c>
    </row>
    <row r="19" spans="1:21" x14ac:dyDescent="0.45">
      <c r="A19" s="7" t="s">
        <v>12</v>
      </c>
      <c r="B19" s="8">
        <v>17</v>
      </c>
      <c r="C19" s="8">
        <v>17</v>
      </c>
      <c r="D19" s="3">
        <v>4.6944444444444446</v>
      </c>
      <c r="E19" s="29">
        <v>1.1944444444444444</v>
      </c>
      <c r="F19" s="21">
        <f>'Dynamic Data'!C$4*E19</f>
        <v>344</v>
      </c>
      <c r="G19" s="3">
        <f>(0.5*'Dynamic Data'!C$21*'Dynamic Data'!C$11*'Dynamic Data'!C$13*D19^2)</f>
        <v>4.5083835609628871</v>
      </c>
      <c r="H19" s="3">
        <f>'Dynamic Data'!C$15</f>
        <v>56.505600000000001</v>
      </c>
      <c r="I19" s="3">
        <f>'Dynamic Data'!C$15+G19+F19</f>
        <v>405.01398356096286</v>
      </c>
      <c r="J19" s="3">
        <f t="shared" si="7"/>
        <v>405.01398356096286</v>
      </c>
      <c r="K19" s="29">
        <f t="shared" si="8"/>
        <v>0</v>
      </c>
      <c r="L19" s="21">
        <f>(D19/1000)*(('Dynamic Data'!C$4*9.81*'Dynamic Data'!C$10)+(0.5*'Dynamic Data'!C$21*'Dynamic Data'!C$11*'Dynamic Data'!C$13*D19^2)+('Dynamic Data'!C$4*'Dynamic Data'!C$18*E19))</f>
        <v>1.9712241850500762</v>
      </c>
      <c r="M19" s="3">
        <f t="shared" si="5"/>
        <v>1.9712241850500762</v>
      </c>
      <c r="N19" s="29">
        <f t="shared" si="9"/>
        <v>0</v>
      </c>
      <c r="O19" s="21">
        <f t="shared" si="0"/>
        <v>2.3228631627581908</v>
      </c>
      <c r="P19" s="3">
        <f t="shared" si="10"/>
        <v>2.3228631627581908</v>
      </c>
      <c r="Q19" s="43">
        <f t="shared" si="6"/>
        <v>0</v>
      </c>
      <c r="R19" s="37"/>
      <c r="S19" s="21">
        <f>SUM($P$2:P19)</f>
        <v>6.3652653911345203</v>
      </c>
      <c r="T19" s="29">
        <f>SUM($Q$2:Q19)</f>
        <v>0</v>
      </c>
      <c r="U19" s="22">
        <f>T19*'KERS System Values'!E$14</f>
        <v>0</v>
      </c>
    </row>
    <row r="20" spans="1:21" x14ac:dyDescent="0.45">
      <c r="A20" s="5" t="s">
        <v>12</v>
      </c>
      <c r="B20" s="6">
        <v>18</v>
      </c>
      <c r="C20" s="6">
        <v>18</v>
      </c>
      <c r="D20" s="4">
        <v>6.0277777777777777</v>
      </c>
      <c r="E20" s="30">
        <v>1.2638888888888891</v>
      </c>
      <c r="F20" s="20">
        <f>'Dynamic Data'!C$4*E20</f>
        <v>364.00000000000006</v>
      </c>
      <c r="G20" s="12">
        <f>(0.5*'Dynamic Data'!C$21*'Dynamic Data'!C$11*'Dynamic Data'!C$13*D20^2)</f>
        <v>7.4330476349631089</v>
      </c>
      <c r="H20" s="12">
        <f>'Dynamic Data'!C$15</f>
        <v>56.505600000000001</v>
      </c>
      <c r="I20" s="12">
        <f>'Dynamic Data'!C$15+G20+F20</f>
        <v>427.93864763496316</v>
      </c>
      <c r="J20" s="12">
        <f t="shared" si="7"/>
        <v>427.93864763496316</v>
      </c>
      <c r="K20" s="28">
        <f t="shared" si="8"/>
        <v>0</v>
      </c>
      <c r="L20" s="20">
        <f>(D20/1000)*(('Dynamic Data'!C$4*9.81*'Dynamic Data'!C$10)+(0.5*'Dynamic Data'!C$21*'Dynamic Data'!C$11*'Dynamic Data'!C$13*D20^2)+('Dynamic Data'!C$4*'Dynamic Data'!C$18*E20))</f>
        <v>2.6745021404663056</v>
      </c>
      <c r="M20" s="12">
        <f t="shared" si="5"/>
        <v>2.6745021404663056</v>
      </c>
      <c r="N20" s="28">
        <f t="shared" si="9"/>
        <v>0</v>
      </c>
      <c r="O20" s="20">
        <f t="shared" si="0"/>
        <v>2.4538774408396735</v>
      </c>
      <c r="P20" s="12">
        <f t="shared" si="10"/>
        <v>2.4538774408396735</v>
      </c>
      <c r="Q20" s="42">
        <f t="shared" si="6"/>
        <v>0</v>
      </c>
      <c r="R20" s="36"/>
      <c r="S20" s="20">
        <f>SUM($P$2:P20)</f>
        <v>8.8191428319741938</v>
      </c>
      <c r="T20" s="28">
        <f>SUM($Q$2:Q20)</f>
        <v>0</v>
      </c>
      <c r="U20" s="22">
        <f>T20*'KERS System Values'!E$14</f>
        <v>0</v>
      </c>
    </row>
    <row r="21" spans="1:21" x14ac:dyDescent="0.45">
      <c r="A21" s="7" t="s">
        <v>12</v>
      </c>
      <c r="B21" s="8">
        <v>19</v>
      </c>
      <c r="C21" s="8">
        <v>19</v>
      </c>
      <c r="D21" s="3">
        <v>7.2222222222222223</v>
      </c>
      <c r="E21" s="29">
        <v>0.80555555555555558</v>
      </c>
      <c r="F21" s="21">
        <f>'Dynamic Data'!C$4*E21</f>
        <v>232</v>
      </c>
      <c r="G21" s="3">
        <f>(0.5*'Dynamic Data'!C$21*'Dynamic Data'!C$11*'Dynamic Data'!C$13*D21^2)</f>
        <v>10.67073032180565</v>
      </c>
      <c r="H21" s="3">
        <f>'Dynamic Data'!C$15</f>
        <v>56.505600000000001</v>
      </c>
      <c r="I21" s="3">
        <f>'Dynamic Data'!C$15+G21+F21</f>
        <v>299.17633032180566</v>
      </c>
      <c r="J21" s="3">
        <f t="shared" si="7"/>
        <v>299.17633032180566</v>
      </c>
      <c r="K21" s="29">
        <f t="shared" si="8"/>
        <v>0</v>
      </c>
      <c r="L21" s="21">
        <f>(D21/1000)*(('Dynamic Data'!C$4*9.81*'Dynamic Data'!C$10)+(0.5*'Dynamic Data'!C$21*'Dynamic Data'!C$11*'Dynamic Data'!C$13*D21^2)+('Dynamic Data'!C$4*'Dynamic Data'!C$18*E21))</f>
        <v>2.233252741213041</v>
      </c>
      <c r="M21" s="3">
        <f t="shared" si="5"/>
        <v>2.233252741213041</v>
      </c>
      <c r="N21" s="29">
        <f t="shared" si="9"/>
        <v>0</v>
      </c>
      <c r="O21" s="21">
        <f t="shared" si="0"/>
        <v>1.7127631393978797</v>
      </c>
      <c r="P21" s="3">
        <f t="shared" si="10"/>
        <v>1.7127631393978797</v>
      </c>
      <c r="Q21" s="43">
        <f t="shared" si="6"/>
        <v>0</v>
      </c>
      <c r="R21" s="37"/>
      <c r="S21" s="21">
        <f>SUM($P$2:P21)</f>
        <v>10.531905971372073</v>
      </c>
      <c r="T21" s="29">
        <f>SUM($Q$2:Q21)</f>
        <v>0</v>
      </c>
      <c r="U21" s="22">
        <f>T21*'KERS System Values'!E$14</f>
        <v>0</v>
      </c>
    </row>
    <row r="22" spans="1:21" x14ac:dyDescent="0.45">
      <c r="A22" s="5" t="s">
        <v>12</v>
      </c>
      <c r="B22" s="6">
        <v>20</v>
      </c>
      <c r="C22" s="6">
        <v>20</v>
      </c>
      <c r="D22" s="4">
        <v>7.6388888888888893</v>
      </c>
      <c r="E22" s="30">
        <v>0.29166666666666685</v>
      </c>
      <c r="F22" s="20">
        <f>'Dynamic Data'!C$4*E22</f>
        <v>84.000000000000057</v>
      </c>
      <c r="G22" s="12">
        <f>(0.5*'Dynamic Data'!C$21*'Dynamic Data'!C$11*'Dynamic Data'!C$13*D22^2)</f>
        <v>11.937484919919411</v>
      </c>
      <c r="H22" s="12">
        <f>'Dynamic Data'!C$15</f>
        <v>56.505600000000001</v>
      </c>
      <c r="I22" s="12">
        <f>'Dynamic Data'!C$15+G22+F22</f>
        <v>152.44308491991947</v>
      </c>
      <c r="J22" s="12">
        <f t="shared" si="7"/>
        <v>152.44308491991947</v>
      </c>
      <c r="K22" s="28">
        <f t="shared" si="8"/>
        <v>0</v>
      </c>
      <c r="L22" s="20">
        <f>(D22/1000)*(('Dynamic Data'!C$4*9.81*'Dynamic Data'!C$10)+(0.5*'Dynamic Data'!C$21*'Dynamic Data'!C$11*'Dynamic Data'!C$13*D22^2)+('Dynamic Data'!C$4*'Dynamic Data'!C$18*E22))</f>
        <v>1.1922735375827183</v>
      </c>
      <c r="M22" s="12">
        <f t="shared" si="5"/>
        <v>1.1922735375827183</v>
      </c>
      <c r="N22" s="28">
        <f t="shared" si="9"/>
        <v>0</v>
      </c>
      <c r="O22" s="20">
        <f t="shared" si="0"/>
        <v>0.99560541647548306</v>
      </c>
      <c r="P22" s="12">
        <f t="shared" si="10"/>
        <v>0.99560541647548306</v>
      </c>
      <c r="Q22" s="42">
        <f t="shared" si="6"/>
        <v>0</v>
      </c>
      <c r="R22" s="36"/>
      <c r="S22" s="20">
        <f>SUM($P$2:P22)</f>
        <v>11.527511387847555</v>
      </c>
      <c r="T22" s="28">
        <f>SUM($Q$2:Q22)</f>
        <v>0</v>
      </c>
      <c r="U22" s="22">
        <f>T22*'KERS System Values'!E$14</f>
        <v>0</v>
      </c>
    </row>
    <row r="23" spans="1:21" x14ac:dyDescent="0.45">
      <c r="A23" s="7" t="s">
        <v>12</v>
      </c>
      <c r="B23" s="8">
        <v>21</v>
      </c>
      <c r="C23" s="8">
        <v>21</v>
      </c>
      <c r="D23" s="3">
        <v>7.8055555555555562</v>
      </c>
      <c r="E23" s="29">
        <v>0.1111111111111112</v>
      </c>
      <c r="F23" s="21">
        <f>'Dynamic Data'!C$4*E23</f>
        <v>32.000000000000028</v>
      </c>
      <c r="G23" s="3">
        <f>(0.5*'Dynamic Data'!C$21*'Dynamic Data'!C$11*'Dynamic Data'!C$13*D23^2)</f>
        <v>12.464075990238106</v>
      </c>
      <c r="H23" s="3">
        <f>'Dynamic Data'!C$15</f>
        <v>56.505600000000001</v>
      </c>
      <c r="I23" s="3">
        <f>'Dynamic Data'!C$15+G23+F23</f>
        <v>100.96967599023813</v>
      </c>
      <c r="J23" s="3">
        <f t="shared" si="7"/>
        <v>100.96967599023813</v>
      </c>
      <c r="K23" s="29">
        <f t="shared" si="8"/>
        <v>0</v>
      </c>
      <c r="L23" s="21">
        <f>(D23/1000)*(('Dynamic Data'!C$4*9.81*'Dynamic Data'!C$10)+(0.5*'Dynamic Data'!C$21*'Dynamic Data'!C$11*'Dynamic Data'!C$13*D23^2)+('Dynamic Data'!C$4*'Dynamic Data'!C$18*E23))</f>
        <v>0.79893729536824787</v>
      </c>
      <c r="M23" s="3">
        <f t="shared" si="5"/>
        <v>0.79893729536824787</v>
      </c>
      <c r="N23" s="29">
        <f t="shared" si="9"/>
        <v>0</v>
      </c>
      <c r="O23" s="21">
        <f t="shared" si="0"/>
        <v>0.78607751026349093</v>
      </c>
      <c r="P23" s="3">
        <f t="shared" si="10"/>
        <v>0.78607751026349093</v>
      </c>
      <c r="Q23" s="43">
        <f t="shared" si="6"/>
        <v>0</v>
      </c>
      <c r="R23" s="37"/>
      <c r="S23" s="21">
        <f>SUM($P$2:P23)</f>
        <v>12.313588898111046</v>
      </c>
      <c r="T23" s="29">
        <f>SUM($Q$2:Q23)</f>
        <v>0</v>
      </c>
      <c r="U23" s="22">
        <f>T23*'KERS System Values'!E$14</f>
        <v>0</v>
      </c>
    </row>
    <row r="24" spans="1:21" x14ac:dyDescent="0.45">
      <c r="A24" s="5" t="s">
        <v>12</v>
      </c>
      <c r="B24" s="6">
        <v>22</v>
      </c>
      <c r="C24" s="6">
        <v>22</v>
      </c>
      <c r="D24" s="4">
        <v>7.8611111111111116</v>
      </c>
      <c r="E24" s="30">
        <v>9.7222222222222127E-2</v>
      </c>
      <c r="F24" s="20">
        <f>'Dynamic Data'!C$4*E24</f>
        <v>27.999999999999972</v>
      </c>
      <c r="G24" s="12">
        <f>(0.5*'Dynamic Data'!C$21*'Dynamic Data'!C$11*'Dynamic Data'!C$13*D24^2)</f>
        <v>12.642131963655219</v>
      </c>
      <c r="H24" s="12">
        <f>'Dynamic Data'!C$15</f>
        <v>56.505600000000001</v>
      </c>
      <c r="I24" s="12">
        <f>'Dynamic Data'!C$15+G24+F24</f>
        <v>97.14773196365519</v>
      </c>
      <c r="J24" s="12">
        <f t="shared" si="7"/>
        <v>97.14773196365519</v>
      </c>
      <c r="K24" s="28">
        <f t="shared" si="8"/>
        <v>0</v>
      </c>
      <c r="L24" s="20">
        <f>(D24/1000)*(('Dynamic Data'!C$4*9.81*'Dynamic Data'!C$10)+(0.5*'Dynamic Data'!C$21*'Dynamic Data'!C$11*'Dynamic Data'!C$13*D24^2)+('Dynamic Data'!C$4*'Dynamic Data'!C$18*E24))</f>
        <v>0.7732177251587341</v>
      </c>
      <c r="M24" s="12">
        <f t="shared" si="5"/>
        <v>0.7732177251587341</v>
      </c>
      <c r="N24" s="28">
        <f t="shared" si="9"/>
        <v>0</v>
      </c>
      <c r="O24" s="20">
        <f t="shared" si="0"/>
        <v>0.79854356931379611</v>
      </c>
      <c r="P24" s="12">
        <f t="shared" si="10"/>
        <v>0.79854356931379611</v>
      </c>
      <c r="Q24" s="42">
        <f t="shared" si="6"/>
        <v>0</v>
      </c>
      <c r="R24" s="36"/>
      <c r="S24" s="20">
        <f>SUM($P$2:P24)</f>
        <v>13.112132467424843</v>
      </c>
      <c r="T24" s="28">
        <f>SUM($Q$2:Q24)</f>
        <v>0</v>
      </c>
      <c r="U24" s="22">
        <f>T24*'KERS System Values'!E$14</f>
        <v>0</v>
      </c>
    </row>
    <row r="25" spans="1:21" x14ac:dyDescent="0.45">
      <c r="A25" s="7" t="s">
        <v>12</v>
      </c>
      <c r="B25" s="8">
        <v>23</v>
      </c>
      <c r="C25" s="8">
        <v>23</v>
      </c>
      <c r="D25" s="3">
        <v>8</v>
      </c>
      <c r="E25" s="29">
        <v>0.1111111111111112</v>
      </c>
      <c r="F25" s="21">
        <f>'Dynamic Data'!C$4*E25</f>
        <v>32.000000000000028</v>
      </c>
      <c r="G25" s="3">
        <f>(0.5*'Dynamic Data'!C$21*'Dynamic Data'!C$11*'Dynamic Data'!C$13*D25^2)</f>
        <v>13.092796683607215</v>
      </c>
      <c r="H25" s="3">
        <f>'Dynamic Data'!C$15</f>
        <v>56.505600000000001</v>
      </c>
      <c r="I25" s="3">
        <f>'Dynamic Data'!C$15+G25+F25</f>
        <v>101.59839668360725</v>
      </c>
      <c r="J25" s="3">
        <f t="shared" si="7"/>
        <v>101.59839668360725</v>
      </c>
      <c r="K25" s="29">
        <f t="shared" si="8"/>
        <v>0</v>
      </c>
      <c r="L25" s="21">
        <f>(D25/1000)*(('Dynamic Data'!C$4*9.81*'Dynamic Data'!C$10)+(0.5*'Dynamic Data'!C$21*'Dynamic Data'!C$11*'Dynamic Data'!C$13*D25^2)+('Dynamic Data'!C$4*'Dynamic Data'!C$18*E25))</f>
        <v>0.82386941346885811</v>
      </c>
      <c r="M25" s="3">
        <f t="shared" si="5"/>
        <v>0.82386941346885811</v>
      </c>
      <c r="N25" s="29">
        <f t="shared" si="9"/>
        <v>0</v>
      </c>
      <c r="O25" s="21">
        <f t="shared" si="0"/>
        <v>1.0316668334941308</v>
      </c>
      <c r="P25" s="3">
        <f t="shared" si="10"/>
        <v>1.0316668334941308</v>
      </c>
      <c r="Q25" s="43">
        <f t="shared" si="6"/>
        <v>0</v>
      </c>
      <c r="R25" s="37"/>
      <c r="S25" s="21">
        <f>SUM($P$2:P25)</f>
        <v>14.143799300918973</v>
      </c>
      <c r="T25" s="29">
        <f>SUM($Q$2:Q25)</f>
        <v>0</v>
      </c>
      <c r="U25" s="22">
        <f>T25*'KERS System Values'!E$14</f>
        <v>0</v>
      </c>
    </row>
    <row r="26" spans="1:21" x14ac:dyDescent="0.45">
      <c r="A26" s="5" t="s">
        <v>12</v>
      </c>
      <c r="B26" s="6">
        <v>24</v>
      </c>
      <c r="C26" s="6">
        <v>24</v>
      </c>
      <c r="D26" s="4">
        <v>8.0833333333333339</v>
      </c>
      <c r="E26" s="30">
        <v>0.27777777777777779</v>
      </c>
      <c r="F26" s="20">
        <f>'Dynamic Data'!C$4*E26</f>
        <v>80</v>
      </c>
      <c r="G26" s="12">
        <f>(0.5*'Dynamic Data'!C$21*'Dynamic Data'!C$11*'Dynamic Data'!C$13*D26^2)</f>
        <v>13.366983940544738</v>
      </c>
      <c r="H26" s="12">
        <f>'Dynamic Data'!C$15</f>
        <v>56.505600000000001</v>
      </c>
      <c r="I26" s="12">
        <f>'Dynamic Data'!C$15+G26+F26</f>
        <v>149.87258394054476</v>
      </c>
      <c r="J26" s="12">
        <f t="shared" si="7"/>
        <v>149.87258394054476</v>
      </c>
      <c r="K26" s="28">
        <f t="shared" si="8"/>
        <v>0</v>
      </c>
      <c r="L26" s="20">
        <f>(D26/1000)*(('Dynamic Data'!C$4*9.81*'Dynamic Data'!C$10)+(0.5*'Dynamic Data'!C$21*'Dynamic Data'!C$11*'Dynamic Data'!C$13*D26^2)+('Dynamic Data'!C$4*'Dynamic Data'!C$18*E26))</f>
        <v>1.2394642535194036</v>
      </c>
      <c r="M26" s="12">
        <f t="shared" si="5"/>
        <v>1.2394642535194036</v>
      </c>
      <c r="N26" s="28">
        <f t="shared" si="9"/>
        <v>0</v>
      </c>
      <c r="O26" s="20">
        <f t="shared" si="0"/>
        <v>1.4253594325059855</v>
      </c>
      <c r="P26" s="12">
        <f t="shared" si="10"/>
        <v>1.4253594325059855</v>
      </c>
      <c r="Q26" s="42">
        <f t="shared" si="6"/>
        <v>0</v>
      </c>
      <c r="R26" s="36"/>
      <c r="S26" s="20">
        <f>SUM($P$2:P26)</f>
        <v>15.569158733424958</v>
      </c>
      <c r="T26" s="28">
        <f>SUM($Q$2:Q26)</f>
        <v>0</v>
      </c>
      <c r="U26" s="22">
        <f>T26*'KERS System Values'!E$14</f>
        <v>0</v>
      </c>
    </row>
    <row r="27" spans="1:21" x14ac:dyDescent="0.45">
      <c r="A27" s="7" t="s">
        <v>12</v>
      </c>
      <c r="B27" s="8">
        <v>25</v>
      </c>
      <c r="C27" s="8">
        <v>25</v>
      </c>
      <c r="D27" s="3">
        <v>8.5555555555555554</v>
      </c>
      <c r="E27" s="29">
        <v>0.38888888888888851</v>
      </c>
      <c r="F27" s="21">
        <f>'Dynamic Data'!C$4*E27</f>
        <v>111.99999999999989</v>
      </c>
      <c r="G27" s="3">
        <f>(0.5*'Dynamic Data'!C$21*'Dynamic Data'!C$11*'Dynamic Data'!C$13*D27^2)</f>
        <v>14.974381083546909</v>
      </c>
      <c r="H27" s="3">
        <f>'Dynamic Data'!C$15</f>
        <v>56.505600000000001</v>
      </c>
      <c r="I27" s="3">
        <f>'Dynamic Data'!C$15+G27+F27</f>
        <v>183.47998108354679</v>
      </c>
      <c r="J27" s="3">
        <f t="shared" si="7"/>
        <v>183.47998108354679</v>
      </c>
      <c r="K27" s="29">
        <f t="shared" si="8"/>
        <v>0</v>
      </c>
      <c r="L27" s="21">
        <f>(D27/1000)*(('Dynamic Data'!C$4*9.81*'Dynamic Data'!C$10)+(0.5*'Dynamic Data'!C$21*'Dynamic Data'!C$11*'Dynamic Data'!C$13*D27^2)+('Dynamic Data'!C$4*'Dynamic Data'!C$18*E27))</f>
        <v>1.6112546114925672</v>
      </c>
      <c r="M27" s="3">
        <f t="shared" si="5"/>
        <v>1.6112546114925672</v>
      </c>
      <c r="N27" s="29">
        <f t="shared" si="9"/>
        <v>0</v>
      </c>
      <c r="O27" s="21">
        <f t="shared" si="0"/>
        <v>1.7372976411203074</v>
      </c>
      <c r="P27" s="3">
        <f t="shared" si="10"/>
        <v>1.7372976411203074</v>
      </c>
      <c r="Q27" s="43">
        <f t="shared" si="6"/>
        <v>0</v>
      </c>
      <c r="R27" s="37"/>
      <c r="S27" s="21">
        <f>SUM($P$2:P27)</f>
        <v>17.306456374545267</v>
      </c>
      <c r="T27" s="29">
        <f>SUM($Q$2:Q27)</f>
        <v>0</v>
      </c>
      <c r="U27" s="22">
        <f>T27*'KERS System Values'!E$14</f>
        <v>0</v>
      </c>
    </row>
    <row r="28" spans="1:21" x14ac:dyDescent="0.45">
      <c r="A28" s="5" t="s">
        <v>12</v>
      </c>
      <c r="B28" s="6">
        <v>26</v>
      </c>
      <c r="C28" s="6">
        <v>26</v>
      </c>
      <c r="D28" s="4">
        <v>8.8611111111111107</v>
      </c>
      <c r="E28" s="30">
        <v>0.45833333333333343</v>
      </c>
      <c r="F28" s="20">
        <f>'Dynamic Data'!C$4*E28</f>
        <v>132.00000000000003</v>
      </c>
      <c r="G28" s="12">
        <f>(0.5*'Dynamic Data'!C$21*'Dynamic Data'!C$11*'Dynamic Data'!C$13*D28^2)</f>
        <v>16.06307970824356</v>
      </c>
      <c r="H28" s="12">
        <f>'Dynamic Data'!C$15</f>
        <v>56.505600000000001</v>
      </c>
      <c r="I28" s="12">
        <f>'Dynamic Data'!C$15+G28+F28</f>
        <v>204.56867970824359</v>
      </c>
      <c r="J28" s="12">
        <f t="shared" si="7"/>
        <v>204.56867970824359</v>
      </c>
      <c r="K28" s="28">
        <f t="shared" si="8"/>
        <v>0</v>
      </c>
      <c r="L28" s="20">
        <f>(D28/1000)*(('Dynamic Data'!C$4*9.81*'Dynamic Data'!C$10)+(0.5*'Dynamic Data'!C$21*'Dynamic Data'!C$11*'Dynamic Data'!C$13*D28^2)+('Dynamic Data'!C$4*'Dynamic Data'!C$18*E28))</f>
        <v>1.8633406707480475</v>
      </c>
      <c r="M28" s="12">
        <f t="shared" si="5"/>
        <v>1.8633406707480475</v>
      </c>
      <c r="N28" s="28">
        <f t="shared" si="9"/>
        <v>0</v>
      </c>
      <c r="O28" s="20">
        <f t="shared" si="0"/>
        <v>2.2151526425016361</v>
      </c>
      <c r="P28" s="12">
        <f t="shared" si="10"/>
        <v>2.2151526425016361</v>
      </c>
      <c r="Q28" s="42">
        <f t="shared" si="6"/>
        <v>0</v>
      </c>
      <c r="R28" s="36"/>
      <c r="S28" s="20">
        <f>SUM($P$2:P28)</f>
        <v>19.521609017046902</v>
      </c>
      <c r="T28" s="28">
        <f>SUM($Q$2:Q28)</f>
        <v>0</v>
      </c>
      <c r="U28" s="22">
        <f>T28*'KERS System Values'!E$14</f>
        <v>0</v>
      </c>
    </row>
    <row r="29" spans="1:21" x14ac:dyDescent="0.45">
      <c r="A29" s="7" t="s">
        <v>12</v>
      </c>
      <c r="B29" s="8">
        <v>27</v>
      </c>
      <c r="C29" s="8">
        <v>27</v>
      </c>
      <c r="D29" s="3">
        <v>9.4722222222222232</v>
      </c>
      <c r="E29" s="29">
        <v>0.65277777777777812</v>
      </c>
      <c r="F29" s="21">
        <f>'Dynamic Data'!C$4*E29</f>
        <v>188.00000000000011</v>
      </c>
      <c r="G29" s="3">
        <f>(0.5*'Dynamic Data'!C$21*'Dynamic Data'!C$11*'Dynamic Data'!C$13*D29^2)</f>
        <v>18.355076812868088</v>
      </c>
      <c r="H29" s="3">
        <f>'Dynamic Data'!C$15</f>
        <v>56.505600000000001</v>
      </c>
      <c r="I29" s="3">
        <f>'Dynamic Data'!C$15+G29+F29</f>
        <v>262.86067681286818</v>
      </c>
      <c r="J29" s="3">
        <f t="shared" si="7"/>
        <v>262.86067681286818</v>
      </c>
      <c r="K29" s="29">
        <f t="shared" si="8"/>
        <v>0</v>
      </c>
      <c r="L29" s="21">
        <f>(D29/1000)*(('Dynamic Data'!C$4*9.81*'Dynamic Data'!C$10)+(0.5*'Dynamic Data'!C$21*'Dynamic Data'!C$11*'Dynamic Data'!C$13*D29^2)+('Dynamic Data'!C$4*'Dynamic Data'!C$18*E29))</f>
        <v>2.5669646142552245</v>
      </c>
      <c r="M29" s="3">
        <f t="shared" si="5"/>
        <v>2.5669646142552245</v>
      </c>
      <c r="N29" s="29">
        <f t="shared" si="9"/>
        <v>0</v>
      </c>
      <c r="O29" s="21">
        <f t="shared" si="0"/>
        <v>2.7388848347043577</v>
      </c>
      <c r="P29" s="3">
        <f t="shared" si="10"/>
        <v>2.7388848347043577</v>
      </c>
      <c r="Q29" s="43">
        <f t="shared" si="6"/>
        <v>0</v>
      </c>
      <c r="R29" s="37"/>
      <c r="S29" s="21">
        <f>SUM($P$2:P29)</f>
        <v>22.26049385175126</v>
      </c>
      <c r="T29" s="29">
        <f>SUM($Q$2:Q29)</f>
        <v>0</v>
      </c>
      <c r="U29" s="22">
        <f>T29*'KERS System Values'!E$14</f>
        <v>0</v>
      </c>
    </row>
    <row r="30" spans="1:21" x14ac:dyDescent="0.45">
      <c r="A30" s="5" t="s">
        <v>12</v>
      </c>
      <c r="B30" s="6">
        <v>28</v>
      </c>
      <c r="C30" s="6">
        <v>28</v>
      </c>
      <c r="D30" s="4">
        <v>10.166666666666668</v>
      </c>
      <c r="E30" s="30">
        <v>0.69444444444444442</v>
      </c>
      <c r="F30" s="20">
        <f>'Dynamic Data'!C$4*E30</f>
        <v>200</v>
      </c>
      <c r="G30" s="12">
        <f>(0.5*'Dynamic Data'!C$21*'Dynamic Data'!C$11*'Dynamic Data'!C$13*D30^2)</f>
        <v>21.145093949523634</v>
      </c>
      <c r="H30" s="12">
        <f>'Dynamic Data'!C$15</f>
        <v>56.505600000000001</v>
      </c>
      <c r="I30" s="12">
        <f>'Dynamic Data'!C$15+G30+F30</f>
        <v>277.65069394952366</v>
      </c>
      <c r="J30" s="12">
        <f t="shared" si="7"/>
        <v>277.65069394952366</v>
      </c>
      <c r="K30" s="28">
        <f t="shared" si="8"/>
        <v>0</v>
      </c>
      <c r="L30" s="20">
        <f>(D30/1000)*(('Dynamic Data'!C$4*9.81*'Dynamic Data'!C$10)+(0.5*'Dynamic Data'!C$21*'Dynamic Data'!C$11*'Dynamic Data'!C$13*D30^2)+('Dynamic Data'!C$4*'Dynamic Data'!C$18*E30))</f>
        <v>2.910805055153491</v>
      </c>
      <c r="M30" s="12">
        <f t="shared" si="5"/>
        <v>2.910805055153491</v>
      </c>
      <c r="N30" s="28">
        <f t="shared" si="9"/>
        <v>0</v>
      </c>
      <c r="O30" s="20">
        <f t="shared" si="0"/>
        <v>2.9584529310576451</v>
      </c>
      <c r="P30" s="12">
        <f t="shared" si="10"/>
        <v>2.9584529310576451</v>
      </c>
      <c r="Q30" s="42">
        <f t="shared" si="6"/>
        <v>0</v>
      </c>
      <c r="R30" s="36"/>
      <c r="S30" s="20">
        <f>SUM($P$2:P30)</f>
        <v>25.218946782808906</v>
      </c>
      <c r="T30" s="28">
        <f>SUM($Q$2:Q30)</f>
        <v>0</v>
      </c>
      <c r="U30" s="22">
        <f>T30*'KERS System Values'!E$14</f>
        <v>0</v>
      </c>
    </row>
    <row r="31" spans="1:21" x14ac:dyDescent="0.45">
      <c r="A31" s="7" t="s">
        <v>12</v>
      </c>
      <c r="B31" s="8">
        <v>29</v>
      </c>
      <c r="C31" s="8">
        <v>29</v>
      </c>
      <c r="D31" s="3">
        <v>10.861111111111112</v>
      </c>
      <c r="E31" s="29">
        <v>0.65277777777777712</v>
      </c>
      <c r="F31" s="21">
        <f>'Dynamic Data'!C$4*E31</f>
        <v>187.9999999999998</v>
      </c>
      <c r="G31" s="3">
        <f>(0.5*'Dynamic Data'!C$21*'Dynamic Data'!C$11*'Dynamic Data'!C$13*D31^2)</f>
        <v>24.132424886508431</v>
      </c>
      <c r="H31" s="3">
        <f>'Dynamic Data'!C$15</f>
        <v>56.505600000000001</v>
      </c>
      <c r="I31" s="3">
        <f>'Dynamic Data'!C$15+G31+F31</f>
        <v>268.63802488650822</v>
      </c>
      <c r="J31" s="3">
        <f t="shared" si="7"/>
        <v>268.63802488650822</v>
      </c>
      <c r="K31" s="29">
        <f t="shared" si="8"/>
        <v>0</v>
      </c>
      <c r="L31" s="21">
        <f>(D31/1000)*(('Dynamic Data'!C$4*9.81*'Dynamic Data'!C$10)+(0.5*'Dynamic Data'!C$21*'Dynamic Data'!C$11*'Dynamic Data'!C$13*D31^2)+('Dynamic Data'!C$4*'Dynamic Data'!C$18*E31))</f>
        <v>3.0061008069617992</v>
      </c>
      <c r="M31" s="3">
        <f t="shared" si="5"/>
        <v>3.0061008069617992</v>
      </c>
      <c r="N31" s="29">
        <f t="shared" si="9"/>
        <v>0</v>
      </c>
      <c r="O31" s="21">
        <f t="shared" si="0"/>
        <v>2.7954968142837036</v>
      </c>
      <c r="P31" s="3">
        <f t="shared" si="10"/>
        <v>2.7954968142837036</v>
      </c>
      <c r="Q31" s="43">
        <f t="shared" si="6"/>
        <v>0</v>
      </c>
      <c r="R31" s="37"/>
      <c r="S31" s="21">
        <f>SUM($P$2:P31)</f>
        <v>28.014443597092608</v>
      </c>
      <c r="T31" s="29">
        <f>SUM($Q$2:Q31)</f>
        <v>0</v>
      </c>
      <c r="U31" s="22">
        <f>T31*'KERS System Values'!E$14</f>
        <v>0</v>
      </c>
    </row>
    <row r="32" spans="1:21" x14ac:dyDescent="0.45">
      <c r="A32" s="5" t="s">
        <v>12</v>
      </c>
      <c r="B32" s="6">
        <v>30</v>
      </c>
      <c r="C32" s="6">
        <v>30</v>
      </c>
      <c r="D32" s="4">
        <v>11.472222222222221</v>
      </c>
      <c r="E32" s="30">
        <v>0.47222222222222199</v>
      </c>
      <c r="F32" s="20">
        <f>'Dynamic Data'!C$4*E32</f>
        <v>135.99999999999994</v>
      </c>
      <c r="G32" s="12">
        <f>(0.5*'Dynamic Data'!C$21*'Dynamic Data'!C$11*'Dynamic Data'!C$13*D32^2)</f>
        <v>26.924494086687389</v>
      </c>
      <c r="H32" s="12">
        <f>'Dynamic Data'!C$15</f>
        <v>56.505600000000001</v>
      </c>
      <c r="I32" s="12">
        <f>'Dynamic Data'!C$15+G32+F32</f>
        <v>219.43009408668735</v>
      </c>
      <c r="J32" s="12">
        <f t="shared" si="7"/>
        <v>219.43009408668735</v>
      </c>
      <c r="K32" s="28">
        <f t="shared" si="8"/>
        <v>0</v>
      </c>
      <c r="L32" s="20">
        <f>(D32/1000)*(('Dynamic Data'!C$4*9.81*'Dynamic Data'!C$10)+(0.5*'Dynamic Data'!C$21*'Dynamic Data'!C$11*'Dynamic Data'!C$13*D32^2)+('Dynamic Data'!C$4*'Dynamic Data'!C$18*E32))</f>
        <v>2.5848928216056075</v>
      </c>
      <c r="M32" s="12">
        <f>IF(L32 &gt; 0, L32,)</f>
        <v>2.5848928216056075</v>
      </c>
      <c r="N32" s="28">
        <f t="shared" si="9"/>
        <v>0</v>
      </c>
      <c r="O32" s="20">
        <f t="shared" si="0"/>
        <v>2.2869502130628017</v>
      </c>
      <c r="P32" s="12">
        <f t="shared" si="10"/>
        <v>2.2869502130628017</v>
      </c>
      <c r="Q32" s="42">
        <f t="shared" si="6"/>
        <v>0</v>
      </c>
      <c r="R32" s="36"/>
      <c r="S32" s="20">
        <f>SUM($P$2:P32)</f>
        <v>30.30139381015541</v>
      </c>
      <c r="T32" s="28">
        <f>SUM($Q$2:Q32)</f>
        <v>0</v>
      </c>
      <c r="U32" s="22">
        <f>T32*'KERS System Values'!E$14</f>
        <v>0</v>
      </c>
    </row>
    <row r="33" spans="1:21" x14ac:dyDescent="0.45">
      <c r="A33" s="7" t="s">
        <v>12</v>
      </c>
      <c r="B33" s="8">
        <v>31</v>
      </c>
      <c r="C33" s="8">
        <v>31</v>
      </c>
      <c r="D33" s="3">
        <v>11.805555555555555</v>
      </c>
      <c r="E33" s="29">
        <v>0.27777777777777779</v>
      </c>
      <c r="F33" s="21">
        <f>'Dynamic Data'!C$4*E33</f>
        <v>80</v>
      </c>
      <c r="G33" s="3">
        <f>(0.5*'Dynamic Data'!C$21*'Dynamic Data'!C$11*'Dynamic Data'!C$13*D33^2)</f>
        <v>28.511844147576113</v>
      </c>
      <c r="H33" s="3">
        <f>'Dynamic Data'!C$15</f>
        <v>56.505600000000001</v>
      </c>
      <c r="I33" s="3">
        <f>'Dynamic Data'!C$15+G33+F33</f>
        <v>165.0174441475761</v>
      </c>
      <c r="J33" s="3">
        <f t="shared" si="7"/>
        <v>165.0174441475761</v>
      </c>
      <c r="K33" s="29">
        <f t="shared" si="8"/>
        <v>0</v>
      </c>
      <c r="L33" s="21">
        <f>(D33/1000)*(('Dynamic Data'!C$4*9.81*'Dynamic Data'!C$10)+(0.5*'Dynamic Data'!C$21*'Dynamic Data'!C$11*'Dynamic Data'!C$13*D33^2)+('Dynamic Data'!C$4*'Dynamic Data'!C$18*E33))</f>
        <v>1.9890076045199958</v>
      </c>
      <c r="M33" s="3">
        <f t="shared" si="5"/>
        <v>1.9890076045199958</v>
      </c>
      <c r="N33" s="29">
        <f t="shared" si="9"/>
        <v>0</v>
      </c>
      <c r="O33" s="21">
        <f t="shared" si="0"/>
        <v>1.8636621384666612</v>
      </c>
      <c r="P33" s="3">
        <f t="shared" si="10"/>
        <v>1.8636621384666612</v>
      </c>
      <c r="Q33" s="43">
        <f t="shared" si="6"/>
        <v>0</v>
      </c>
      <c r="R33" s="37"/>
      <c r="S33" s="21">
        <f>SUM($P$2:P33)</f>
        <v>32.165055948622069</v>
      </c>
      <c r="T33" s="29">
        <f>SUM($Q$2:Q33)</f>
        <v>0</v>
      </c>
      <c r="U33" s="22">
        <f>T33*'KERS System Values'!E$14</f>
        <v>0</v>
      </c>
    </row>
    <row r="34" spans="1:21" x14ac:dyDescent="0.45">
      <c r="A34" s="5" t="s">
        <v>12</v>
      </c>
      <c r="B34" s="6">
        <v>32</v>
      </c>
      <c r="C34" s="6">
        <v>32</v>
      </c>
      <c r="D34" s="4">
        <v>12.027777777777777</v>
      </c>
      <c r="E34" s="30">
        <v>0.19444444444444425</v>
      </c>
      <c r="F34" s="20">
        <f>'Dynamic Data'!C$4*E34</f>
        <v>55.999999999999943</v>
      </c>
      <c r="G34" s="12">
        <f>(0.5*'Dynamic Data'!C$21*'Dynamic Data'!C$11*'Dynamic Data'!C$13*D34^2)</f>
        <v>29.595333687944066</v>
      </c>
      <c r="H34" s="12">
        <f>'Dynamic Data'!C$15</f>
        <v>56.505600000000001</v>
      </c>
      <c r="I34" s="12">
        <f>'Dynamic Data'!C$15+G34+F34</f>
        <v>142.10093368794401</v>
      </c>
      <c r="J34" s="12">
        <f t="shared" si="7"/>
        <v>142.10093368794401</v>
      </c>
      <c r="K34" s="28">
        <f t="shared" si="8"/>
        <v>0</v>
      </c>
      <c r="L34" s="20">
        <f>(D34/1000)*(('Dynamic Data'!C$4*9.81*'Dynamic Data'!C$10)+(0.5*'Dynamic Data'!C$21*'Dynamic Data'!C$11*'Dynamic Data'!C$13*D34^2)+('Dynamic Data'!C$4*'Dynamic Data'!C$18*E34))</f>
        <v>1.7383166724133265</v>
      </c>
      <c r="M34" s="12">
        <f t="shared" si="5"/>
        <v>1.7383166724133265</v>
      </c>
      <c r="N34" s="28">
        <f t="shared" si="9"/>
        <v>0</v>
      </c>
      <c r="O34" s="20">
        <f t="shared" si="0"/>
        <v>1.6790619386390853</v>
      </c>
      <c r="P34" s="12">
        <f t="shared" si="10"/>
        <v>1.6790619386390853</v>
      </c>
      <c r="Q34" s="42">
        <f t="shared" si="6"/>
        <v>0</v>
      </c>
      <c r="R34" s="36"/>
      <c r="S34" s="20">
        <f>SUM($P$2:P34)</f>
        <v>33.844117887261156</v>
      </c>
      <c r="T34" s="28">
        <f>SUM($Q$2:Q34)</f>
        <v>0</v>
      </c>
      <c r="U34" s="22">
        <f>T34*'KERS System Values'!E$14</f>
        <v>0</v>
      </c>
    </row>
    <row r="35" spans="1:21" x14ac:dyDescent="0.45">
      <c r="A35" s="7" t="s">
        <v>12</v>
      </c>
      <c r="B35" s="8">
        <v>33</v>
      </c>
      <c r="C35" s="8">
        <v>33</v>
      </c>
      <c r="D35" s="3">
        <v>12.194444444444445</v>
      </c>
      <c r="E35" s="29">
        <v>0.15277777777777798</v>
      </c>
      <c r="F35" s="21">
        <f>'Dynamic Data'!C$4*E35</f>
        <v>44.000000000000057</v>
      </c>
      <c r="G35" s="3">
        <f>(0.5*'Dynamic Data'!C$21*'Dynamic Data'!C$11*'Dynamic Data'!C$13*D35^2)</f>
        <v>30.421210330602168</v>
      </c>
      <c r="H35" s="3">
        <f>'Dynamic Data'!C$15</f>
        <v>56.505600000000001</v>
      </c>
      <c r="I35" s="3">
        <f>'Dynamic Data'!C$15+G35+F35</f>
        <v>130.92681033060222</v>
      </c>
      <c r="J35" s="3">
        <f t="shared" si="7"/>
        <v>130.92681033060222</v>
      </c>
      <c r="K35" s="29">
        <f t="shared" si="8"/>
        <v>0</v>
      </c>
      <c r="L35" s="21">
        <f>(D35/1000)*(('Dynamic Data'!C$4*9.81*'Dynamic Data'!C$10)+(0.5*'Dynamic Data'!C$21*'Dynamic Data'!C$11*'Dynamic Data'!C$13*D35^2)+('Dynamic Data'!C$4*'Dynamic Data'!C$18*E35))</f>
        <v>1.619807204864844</v>
      </c>
      <c r="M35" s="3">
        <f t="shared" si="5"/>
        <v>1.619807204864844</v>
      </c>
      <c r="N35" s="29">
        <f t="shared" si="9"/>
        <v>0</v>
      </c>
      <c r="O35" s="21">
        <f t="shared" si="0"/>
        <v>1.5046568122515072</v>
      </c>
      <c r="P35" s="3">
        <f t="shared" si="10"/>
        <v>1.5046568122515072</v>
      </c>
      <c r="Q35" s="43">
        <f t="shared" si="6"/>
        <v>0</v>
      </c>
      <c r="R35" s="37"/>
      <c r="S35" s="21">
        <f>SUM($P$2:P35)</f>
        <v>35.34877469951266</v>
      </c>
      <c r="T35" s="29">
        <f>SUM($Q$2:Q35)</f>
        <v>0</v>
      </c>
      <c r="U35" s="22">
        <f>T35*'KERS System Values'!E$14</f>
        <v>0</v>
      </c>
    </row>
    <row r="36" spans="1:21" x14ac:dyDescent="0.45">
      <c r="A36" s="5" t="s">
        <v>12</v>
      </c>
      <c r="B36" s="6">
        <v>34</v>
      </c>
      <c r="C36" s="6">
        <v>34</v>
      </c>
      <c r="D36" s="4">
        <v>12.333333333333334</v>
      </c>
      <c r="E36" s="30">
        <v>8.3333333333333523E-2</v>
      </c>
      <c r="F36" s="20">
        <f>'Dynamic Data'!C$4*E36</f>
        <v>24.000000000000053</v>
      </c>
      <c r="G36" s="12">
        <f>(0.5*'Dynamic Data'!C$21*'Dynamic Data'!C$11*'Dynamic Data'!C$13*D36^2)</f>
        <v>31.118122673365065</v>
      </c>
      <c r="H36" s="12">
        <f>'Dynamic Data'!C$15</f>
        <v>56.505600000000001</v>
      </c>
      <c r="I36" s="12">
        <f>'Dynamic Data'!C$15+G36+F36</f>
        <v>111.62372267336512</v>
      </c>
      <c r="J36" s="12">
        <f t="shared" si="7"/>
        <v>111.62372267336512</v>
      </c>
      <c r="K36" s="28">
        <f t="shared" si="8"/>
        <v>0</v>
      </c>
      <c r="L36" s="20">
        <f>(D36/1000)*(('Dynamic Data'!C$4*9.81*'Dynamic Data'!C$10)+(0.5*'Dynamic Data'!C$21*'Dynamic Data'!C$11*'Dynamic Data'!C$13*D36^2)+('Dynamic Data'!C$4*'Dynamic Data'!C$18*E36))</f>
        <v>1.3895064196381701</v>
      </c>
      <c r="M36" s="12">
        <f t="shared" si="5"/>
        <v>1.3895064196381701</v>
      </c>
      <c r="N36" s="28">
        <f t="shared" si="9"/>
        <v>0</v>
      </c>
      <c r="O36" s="20">
        <f t="shared" si="0"/>
        <v>1.1855989160750704</v>
      </c>
      <c r="P36" s="12">
        <f t="shared" si="10"/>
        <v>1.1855989160750704</v>
      </c>
      <c r="Q36" s="42">
        <f t="shared" si="6"/>
        <v>0</v>
      </c>
      <c r="R36" s="36"/>
      <c r="S36" s="20">
        <f>SUM($P$2:P36)</f>
        <v>36.534373615587732</v>
      </c>
      <c r="T36" s="28">
        <f>SUM($Q$2:Q36)</f>
        <v>0</v>
      </c>
      <c r="U36" s="22">
        <f>T36*'KERS System Values'!E$14</f>
        <v>0</v>
      </c>
    </row>
    <row r="37" spans="1:21" x14ac:dyDescent="0.45">
      <c r="A37" s="7" t="s">
        <v>12</v>
      </c>
      <c r="B37" s="8">
        <v>35</v>
      </c>
      <c r="C37" s="8">
        <v>35</v>
      </c>
      <c r="D37" s="3">
        <v>12.361111111111112</v>
      </c>
      <c r="E37" s="29">
        <v>-2.7777777777777186E-2</v>
      </c>
      <c r="F37" s="21">
        <f>'Dynamic Data'!C$4*E37</f>
        <v>-7.9999999999998295</v>
      </c>
      <c r="G37" s="3">
        <f>(0.5*'Dynamic Data'!C$21*'Dynamic Data'!C$11*'Dynamic Data'!C$13*D37^2)</f>
        <v>31.258452248159234</v>
      </c>
      <c r="H37" s="3">
        <f>'Dynamic Data'!C$15</f>
        <v>56.505600000000001</v>
      </c>
      <c r="I37" s="3">
        <f>'Dynamic Data'!C$15+G37+F37</f>
        <v>79.764052248159402</v>
      </c>
      <c r="J37" s="3">
        <f t="shared" si="7"/>
        <v>79.764052248159402</v>
      </c>
      <c r="K37" s="29">
        <f t="shared" si="8"/>
        <v>0</v>
      </c>
      <c r="L37" s="21">
        <f>(D37/1000)*(('Dynamic Data'!C$4*9.81*'Dynamic Data'!C$10)+(0.5*'Dynamic Data'!C$21*'Dynamic Data'!C$11*'Dynamic Data'!C$13*D37^2)+('Dynamic Data'!C$4*'Dynamic Data'!C$18*E37))</f>
        <v>0.98169141251197078</v>
      </c>
      <c r="M37" s="3">
        <f t="shared" si="5"/>
        <v>0.98169141251197078</v>
      </c>
      <c r="N37" s="29">
        <f t="shared" si="9"/>
        <v>0</v>
      </c>
      <c r="O37" s="21">
        <f t="shared" si="0"/>
        <v>0.56590670262359866</v>
      </c>
      <c r="P37" s="3">
        <f t="shared" si="10"/>
        <v>0.56590670262359866</v>
      </c>
      <c r="Q37" s="43">
        <f t="shared" si="6"/>
        <v>0</v>
      </c>
      <c r="R37" s="37"/>
      <c r="S37" s="21">
        <f>SUM($P$2:P37)</f>
        <v>37.100280318211333</v>
      </c>
      <c r="T37" s="29">
        <f>SUM($Q$2:Q37)</f>
        <v>0</v>
      </c>
      <c r="U37" s="22">
        <f>T37*'KERS System Values'!E$14</f>
        <v>0</v>
      </c>
    </row>
    <row r="38" spans="1:21" x14ac:dyDescent="0.45">
      <c r="A38" s="5" t="s">
        <v>12</v>
      </c>
      <c r="B38" s="6">
        <v>36</v>
      </c>
      <c r="C38" s="6">
        <v>36</v>
      </c>
      <c r="D38" s="4">
        <v>12.277777777777779</v>
      </c>
      <c r="E38" s="30">
        <v>-0.24999999999999961</v>
      </c>
      <c r="F38" s="20">
        <f>'Dynamic Data'!C$4*E38</f>
        <v>-71.999999999999886</v>
      </c>
      <c r="G38" s="12">
        <f>(0.5*'Dynamic Data'!C$21*'Dynamic Data'!C$11*'Dynamic Data'!C$13*D38^2)</f>
        <v>30.83841063001833</v>
      </c>
      <c r="H38" s="12">
        <f>'Dynamic Data'!C$15</f>
        <v>56.505600000000001</v>
      </c>
      <c r="I38" s="12">
        <f>'Dynamic Data'!C$15+G38+F38</f>
        <v>15.344010630018445</v>
      </c>
      <c r="J38" s="12">
        <f t="shared" si="7"/>
        <v>15.344010630018445</v>
      </c>
      <c r="K38" s="28">
        <f t="shared" si="8"/>
        <v>0</v>
      </c>
      <c r="L38" s="20">
        <f>(D38/1000)*(('Dynamic Data'!C$4*9.81*'Dynamic Data'!C$10)+(0.5*'Dynamic Data'!C$21*'Dynamic Data'!C$11*'Dynamic Data'!C$13*D38^2)+('Dynamic Data'!C$4*'Dynamic Data'!C$18*E38))</f>
        <v>0.15012199273522653</v>
      </c>
      <c r="M38" s="12">
        <f t="shared" si="5"/>
        <v>0.15012199273522653</v>
      </c>
      <c r="N38" s="28">
        <f t="shared" si="9"/>
        <v>0</v>
      </c>
      <c r="O38" s="20">
        <f t="shared" si="0"/>
        <v>-0.48335689848351321</v>
      </c>
      <c r="P38" s="12">
        <f t="shared" si="10"/>
        <v>0</v>
      </c>
      <c r="Q38" s="44">
        <f t="shared" si="6"/>
        <v>0.48335689848351321</v>
      </c>
      <c r="R38" s="36"/>
      <c r="S38" s="20">
        <f>SUM($P$2:P38)</f>
        <v>37.100280318211333</v>
      </c>
      <c r="T38" s="28">
        <f>SUM($Q$2:Q38)</f>
        <v>0.48335689848351321</v>
      </c>
      <c r="U38" s="22">
        <f>T38*'KERS System Values'!E$14</f>
        <v>0.28303896099726</v>
      </c>
    </row>
    <row r="39" spans="1:21" x14ac:dyDescent="0.45">
      <c r="A39" s="7" t="s">
        <v>12</v>
      </c>
      <c r="B39" s="8">
        <v>37</v>
      </c>
      <c r="C39" s="8">
        <v>37</v>
      </c>
      <c r="D39" s="3">
        <v>11.861111111111112</v>
      </c>
      <c r="E39" s="29">
        <v>-0.59722222222222276</v>
      </c>
      <c r="F39" s="21">
        <f>'Dynamic Data'!C$4*E39</f>
        <v>-172.00000000000017</v>
      </c>
      <c r="G39" s="3">
        <f>(0.5*'Dynamic Data'!C$21*'Dynamic Data'!C$11*'Dynamic Data'!C$13*D39^2)</f>
        <v>28.780822320184953</v>
      </c>
      <c r="H39" s="3">
        <f>'Dynamic Data'!C$15</f>
        <v>56.505600000000001</v>
      </c>
      <c r="I39" s="3">
        <f>'Dynamic Data'!C$15+G39+F39</f>
        <v>-86.713577679815216</v>
      </c>
      <c r="J39" s="3">
        <f t="shared" si="7"/>
        <v>0</v>
      </c>
      <c r="K39" s="29">
        <f t="shared" si="8"/>
        <v>86.713577679815216</v>
      </c>
      <c r="L39" s="21">
        <f>(D39/1000)*(('Dynamic Data'!C$4*9.81*'Dynamic Data'!C$10)+(0.5*'Dynamic Data'!C$21*'Dynamic Data'!C$11*'Dynamic Data'!C$13*D39^2)+('Dynamic Data'!C$4*'Dynamic Data'!C$18*E39))</f>
        <v>-1.1168357897022529</v>
      </c>
      <c r="M39" s="3">
        <f t="shared" si="5"/>
        <v>0</v>
      </c>
      <c r="N39" s="29">
        <f t="shared" si="9"/>
        <v>1.1168357897022529</v>
      </c>
      <c r="O39" s="21">
        <f t="shared" si="0"/>
        <v>-1.4242172856715682</v>
      </c>
      <c r="P39" s="3">
        <f t="shared" si="10"/>
        <v>0</v>
      </c>
      <c r="Q39" s="45">
        <f t="shared" si="6"/>
        <v>1.4242172856715682</v>
      </c>
      <c r="R39" s="37"/>
      <c r="S39" s="21">
        <f>SUM($P$2:P39)</f>
        <v>37.100280318211333</v>
      </c>
      <c r="T39" s="29">
        <f>SUM($Q$2:Q39)</f>
        <v>1.9075741841550815</v>
      </c>
      <c r="U39" s="22">
        <f>T39*'KERS System Values'!E$14</f>
        <v>1.1170168809059964</v>
      </c>
    </row>
    <row r="40" spans="1:21" x14ac:dyDescent="0.45">
      <c r="A40" s="5" t="s">
        <v>12</v>
      </c>
      <c r="B40" s="6">
        <v>38</v>
      </c>
      <c r="C40" s="6">
        <v>38</v>
      </c>
      <c r="D40" s="4">
        <v>11.083333333333334</v>
      </c>
      <c r="E40" s="30">
        <v>-0.79166666666666707</v>
      </c>
      <c r="F40" s="20">
        <f>'Dynamic Data'!C$4*E40</f>
        <v>-228.00000000000011</v>
      </c>
      <c r="G40" s="12">
        <f>(0.5*'Dynamic Data'!C$21*'Dynamic Data'!C$11*'Dynamic Data'!C$13*D40^2)</f>
        <v>25.130043460973095</v>
      </c>
      <c r="H40" s="12">
        <f>'Dynamic Data'!C$15</f>
        <v>56.505600000000001</v>
      </c>
      <c r="I40" s="12">
        <f>'Dynamic Data'!C$15+G40+F40</f>
        <v>-146.36435653902703</v>
      </c>
      <c r="J40" s="12">
        <f t="shared" si="7"/>
        <v>0</v>
      </c>
      <c r="K40" s="28">
        <f t="shared" si="8"/>
        <v>146.36435653902703</v>
      </c>
      <c r="L40" s="20">
        <f>(D40/1000)*(('Dynamic Data'!C$4*9.81*'Dynamic Data'!C$10)+(0.5*'Dynamic Data'!C$21*'Dynamic Data'!C$11*'Dynamic Data'!C$13*D40^2)+('Dynamic Data'!C$4*'Dynamic Data'!C$18*E40))</f>
        <v>-1.7315987816408835</v>
      </c>
      <c r="M40" s="12">
        <f t="shared" si="5"/>
        <v>0</v>
      </c>
      <c r="N40" s="28">
        <f t="shared" si="9"/>
        <v>1.7315987816408835</v>
      </c>
      <c r="O40" s="20">
        <f t="shared" si="0"/>
        <v>-1.6009794860640265</v>
      </c>
      <c r="P40" s="12">
        <f t="shared" si="10"/>
        <v>0</v>
      </c>
      <c r="Q40" s="44">
        <f t="shared" si="6"/>
        <v>1.6009794860640265</v>
      </c>
      <c r="R40" s="36"/>
      <c r="S40" s="20">
        <f>SUM($P$2:P40)</f>
        <v>37.100280318211333</v>
      </c>
      <c r="T40" s="28">
        <f>SUM($Q$2:Q40)</f>
        <v>3.5085536702191078</v>
      </c>
      <c r="U40" s="22">
        <f>T40*'KERS System Values'!E$14</f>
        <v>2.0545013188754804</v>
      </c>
    </row>
    <row r="41" spans="1:21" x14ac:dyDescent="0.45">
      <c r="A41" s="7" t="s">
        <v>12</v>
      </c>
      <c r="B41" s="8">
        <v>39</v>
      </c>
      <c r="C41" s="8">
        <v>39</v>
      </c>
      <c r="D41" s="3">
        <v>10.277777777777779</v>
      </c>
      <c r="E41" s="29">
        <v>-0.73611111111111072</v>
      </c>
      <c r="F41" s="21">
        <f>'Dynamic Data'!C$4*E41</f>
        <v>-211.99999999999989</v>
      </c>
      <c r="G41" s="3">
        <f>(0.5*'Dynamic Data'!C$21*'Dynamic Data'!C$11*'Dynamic Data'!C$13*D41^2)</f>
        <v>21.609807412059077</v>
      </c>
      <c r="H41" s="3">
        <f>'Dynamic Data'!C$15</f>
        <v>56.505600000000001</v>
      </c>
      <c r="I41" s="3">
        <f>'Dynamic Data'!C$15+G41+F41</f>
        <v>-133.8845925879408</v>
      </c>
      <c r="J41" s="3">
        <f t="shared" si="7"/>
        <v>0</v>
      </c>
      <c r="K41" s="29">
        <f t="shared" si="8"/>
        <v>133.8845925879408</v>
      </c>
      <c r="L41" s="21">
        <f>(D41/1000)*(('Dynamic Data'!C$4*9.81*'Dynamic Data'!C$10)+(0.5*'Dynamic Data'!C$21*'Dynamic Data'!C$11*'Dynamic Data'!C$13*D41^2)+('Dynamic Data'!C$4*'Dynamic Data'!C$18*E41))</f>
        <v>-1.4703601904871697</v>
      </c>
      <c r="M41" s="3">
        <f t="shared" si="5"/>
        <v>0</v>
      </c>
      <c r="N41" s="29">
        <f t="shared" si="9"/>
        <v>1.4703601904871697</v>
      </c>
      <c r="O41" s="21">
        <f t="shared" si="0"/>
        <v>-1.3153818480614214</v>
      </c>
      <c r="P41" s="3">
        <f t="shared" si="10"/>
        <v>0</v>
      </c>
      <c r="Q41" s="45">
        <f t="shared" si="6"/>
        <v>1.3153818480614214</v>
      </c>
      <c r="R41" s="37"/>
      <c r="S41" s="21">
        <f>SUM($P$2:P41)</f>
        <v>37.100280318211333</v>
      </c>
      <c r="T41" s="29">
        <f>SUM($Q$2:Q41)</f>
        <v>4.8239355182805292</v>
      </c>
      <c r="U41" s="22">
        <f>T41*'KERS System Values'!E$14</f>
        <v>2.824748547699627</v>
      </c>
    </row>
    <row r="42" spans="1:21" x14ac:dyDescent="0.45">
      <c r="A42" s="5" t="s">
        <v>12</v>
      </c>
      <c r="B42" s="6">
        <v>40</v>
      </c>
      <c r="C42" s="6">
        <v>40</v>
      </c>
      <c r="D42" s="4">
        <v>9.6111111111111125</v>
      </c>
      <c r="E42" s="30">
        <v>-0.65277777777777812</v>
      </c>
      <c r="F42" s="20">
        <f>'Dynamic Data'!C$4*E42</f>
        <v>-188.00000000000011</v>
      </c>
      <c r="G42" s="12">
        <f>(0.5*'Dynamic Data'!C$21*'Dynamic Data'!C$11*'Dynamic Data'!C$13*D42^2)</f>
        <v>18.897295136172861</v>
      </c>
      <c r="H42" s="12">
        <f>'Dynamic Data'!C$15</f>
        <v>56.505600000000001</v>
      </c>
      <c r="I42" s="12">
        <f>'Dynamic Data'!C$15+G42+F42</f>
        <v>-112.59710486382725</v>
      </c>
      <c r="J42" s="12">
        <f t="shared" si="7"/>
        <v>0</v>
      </c>
      <c r="K42" s="28">
        <f t="shared" si="8"/>
        <v>112.59710486382725</v>
      </c>
      <c r="L42" s="20">
        <f>(D42/1000)*(('Dynamic Data'!C$4*9.81*'Dynamic Data'!C$10)+(0.5*'Dynamic Data'!C$21*'Dynamic Data'!C$11*'Dynamic Data'!C$13*D42^2)+('Dynamic Data'!C$4*'Dynamic Data'!C$18*E42))</f>
        <v>-1.160403505635673</v>
      </c>
      <c r="M42" s="12">
        <f t="shared" si="5"/>
        <v>0</v>
      </c>
      <c r="N42" s="28">
        <f t="shared" si="9"/>
        <v>1.160403505635673</v>
      </c>
      <c r="O42" s="20">
        <f t="shared" si="0"/>
        <v>-1.3012226247480632</v>
      </c>
      <c r="P42" s="12">
        <f t="shared" si="10"/>
        <v>0</v>
      </c>
      <c r="Q42" s="44">
        <f t="shared" si="6"/>
        <v>1.3012226247480632</v>
      </c>
      <c r="R42" s="36"/>
      <c r="S42" s="20">
        <f>SUM($P$2:P42)</f>
        <v>37.100280318211333</v>
      </c>
      <c r="T42" s="28">
        <f>SUM($Q$2:Q42)</f>
        <v>6.1251581430285924</v>
      </c>
      <c r="U42" s="22">
        <f>T42*'KERS System Values'!E$14</f>
        <v>3.5867045700307774</v>
      </c>
    </row>
    <row r="43" spans="1:21" x14ac:dyDescent="0.45">
      <c r="A43" s="7" t="s">
        <v>12</v>
      </c>
      <c r="B43" s="8">
        <v>41</v>
      </c>
      <c r="C43" s="8">
        <v>41</v>
      </c>
      <c r="D43" s="3">
        <v>8.9722222222222214</v>
      </c>
      <c r="E43" s="29">
        <v>-0.7777777777777779</v>
      </c>
      <c r="F43" s="21">
        <f>'Dynamic Data'!C$4*E43</f>
        <v>-224.00000000000003</v>
      </c>
      <c r="G43" s="3">
        <f>(0.5*'Dynamic Data'!C$21*'Dynamic Data'!C$11*'Dynamic Data'!C$13*D43^2)</f>
        <v>16.46844117963996</v>
      </c>
      <c r="H43" s="3">
        <f>'Dynamic Data'!C$15</f>
        <v>56.505600000000001</v>
      </c>
      <c r="I43" s="3">
        <f>'Dynamic Data'!C$15+G43+F43</f>
        <v>-151.02595882036007</v>
      </c>
      <c r="J43" s="3">
        <f t="shared" si="7"/>
        <v>0</v>
      </c>
      <c r="K43" s="29">
        <f t="shared" si="8"/>
        <v>151.02595882036007</v>
      </c>
      <c r="L43" s="21">
        <f>(D43/1000)*(('Dynamic Data'!C$4*9.81*'Dynamic Data'!C$10)+(0.5*'Dynamic Data'!C$21*'Dynamic Data'!C$11*'Dynamic Data'!C$13*D43^2)+('Dynamic Data'!C$4*'Dynamic Data'!C$18*E43))</f>
        <v>-1.4420417438604531</v>
      </c>
      <c r="M43" s="3">
        <f t="shared" si="5"/>
        <v>0</v>
      </c>
      <c r="N43" s="29">
        <f t="shared" si="9"/>
        <v>1.4420417438604531</v>
      </c>
      <c r="O43" s="21">
        <f t="shared" si="0"/>
        <v>-1.6501754244165592</v>
      </c>
      <c r="P43" s="3">
        <f t="shared" si="10"/>
        <v>0</v>
      </c>
      <c r="Q43" s="45">
        <f t="shared" si="6"/>
        <v>1.6501754244165592</v>
      </c>
      <c r="R43" s="37"/>
      <c r="S43" s="21">
        <f>SUM($P$2:P43)</f>
        <v>37.100280318211333</v>
      </c>
      <c r="T43" s="29">
        <f>SUM($Q$2:Q43)</f>
        <v>7.775333567445152</v>
      </c>
      <c r="U43" s="22">
        <f>T43*'KERS System Values'!E$14</f>
        <v>4.5529966392149452</v>
      </c>
    </row>
    <row r="44" spans="1:21" x14ac:dyDescent="0.45">
      <c r="A44" s="5" t="s">
        <v>12</v>
      </c>
      <c r="B44" s="6">
        <v>42</v>
      </c>
      <c r="C44" s="6">
        <v>42</v>
      </c>
      <c r="D44" s="4">
        <v>8.0555555555555554</v>
      </c>
      <c r="E44" s="30">
        <v>-0.99999999999999933</v>
      </c>
      <c r="F44" s="20">
        <f>'Dynamic Data'!C$4*E44</f>
        <v>-287.99999999999983</v>
      </c>
      <c r="G44" s="12">
        <f>(0.5*'Dynamic Data'!C$21*'Dynamic Data'!C$11*'Dynamic Data'!C$13*D44^2)</f>
        <v>13.275272486151701</v>
      </c>
      <c r="H44" s="12">
        <f>'Dynamic Data'!C$15</f>
        <v>56.505600000000001</v>
      </c>
      <c r="I44" s="12">
        <f>'Dynamic Data'!C$15+G44+F44</f>
        <v>-218.21912751384812</v>
      </c>
      <c r="J44" s="12">
        <f t="shared" si="7"/>
        <v>0</v>
      </c>
      <c r="K44" s="28">
        <f t="shared" si="8"/>
        <v>218.21912751384812</v>
      </c>
      <c r="L44" s="20">
        <f>(D44/1000)*(('Dynamic Data'!C$4*9.81*'Dynamic Data'!C$10)+(0.5*'Dynamic Data'!C$21*'Dynamic Data'!C$11*'Dynamic Data'!C$13*D44^2)+('Dynamic Data'!C$4*'Dynamic Data'!C$18*E44))</f>
        <v>-1.8583091049726652</v>
      </c>
      <c r="M44" s="12">
        <f t="shared" si="5"/>
        <v>0</v>
      </c>
      <c r="N44" s="28">
        <f t="shared" si="9"/>
        <v>1.8583091049726652</v>
      </c>
      <c r="O44" s="20">
        <f t="shared" si="0"/>
        <v>-1.6867719297044412</v>
      </c>
      <c r="P44" s="12">
        <f t="shared" si="10"/>
        <v>0</v>
      </c>
      <c r="Q44" s="44">
        <f t="shared" si="6"/>
        <v>1.6867719297044412</v>
      </c>
      <c r="R44" s="36"/>
      <c r="S44" s="20">
        <f>SUM($P$2:P44)</f>
        <v>37.100280318211333</v>
      </c>
      <c r="T44" s="28">
        <f>SUM($Q$2:Q44)</f>
        <v>9.4621054971495937</v>
      </c>
      <c r="U44" s="22">
        <f>T44*'KERS System Values'!E$14</f>
        <v>5.5407184984058571</v>
      </c>
    </row>
    <row r="45" spans="1:21" x14ac:dyDescent="0.45">
      <c r="A45" s="7" t="s">
        <v>12</v>
      </c>
      <c r="B45" s="8">
        <v>43</v>
      </c>
      <c r="C45" s="8">
        <v>43</v>
      </c>
      <c r="D45" s="3">
        <v>6.9722222222222232</v>
      </c>
      <c r="E45" s="29">
        <v>-0.94444444444444453</v>
      </c>
      <c r="F45" s="21">
        <f>'Dynamic Data'!C$4*E45</f>
        <v>-272</v>
      </c>
      <c r="G45" s="3">
        <f>(0.5*'Dynamic Data'!C$21*'Dynamic Data'!C$11*'Dynamic Data'!C$13*D45^2)</f>
        <v>9.944773387634287</v>
      </c>
      <c r="H45" s="3">
        <f>'Dynamic Data'!C$15</f>
        <v>56.505600000000001</v>
      </c>
      <c r="I45" s="3">
        <f>'Dynamic Data'!C$15+G45+F45</f>
        <v>-205.54962661236573</v>
      </c>
      <c r="J45" s="3">
        <f t="shared" si="7"/>
        <v>0</v>
      </c>
      <c r="K45" s="29">
        <f t="shared" si="8"/>
        <v>205.54962661236573</v>
      </c>
      <c r="L45" s="21">
        <f>(D45/1000)*(('Dynamic Data'!C$4*9.81*'Dynamic Data'!C$10)+(0.5*'Dynamic Data'!C$21*'Dynamic Data'!C$11*'Dynamic Data'!C$13*D45^2)+('Dynamic Data'!C$4*'Dynamic Data'!C$18*E45))</f>
        <v>-1.515234754436217</v>
      </c>
      <c r="M45" s="3">
        <f t="shared" si="5"/>
        <v>0</v>
      </c>
      <c r="N45" s="29">
        <f t="shared" si="9"/>
        <v>1.515234754436217</v>
      </c>
      <c r="O45" s="21">
        <f t="shared" si="0"/>
        <v>-1.0998291109907234</v>
      </c>
      <c r="P45" s="3">
        <f t="shared" si="10"/>
        <v>0</v>
      </c>
      <c r="Q45" s="45">
        <f t="shared" si="6"/>
        <v>1.0998291109907234</v>
      </c>
      <c r="R45" s="37"/>
      <c r="S45" s="21">
        <f>SUM($P$2:P45)</f>
        <v>37.100280318211333</v>
      </c>
      <c r="T45" s="29">
        <f>SUM($Q$2:Q45)</f>
        <v>10.561934608140318</v>
      </c>
      <c r="U45" s="22">
        <f>T45*'KERS System Values'!E$14</f>
        <v>6.1847446617357109</v>
      </c>
    </row>
    <row r="46" spans="1:21" x14ac:dyDescent="0.45">
      <c r="A46" s="5" t="s">
        <v>12</v>
      </c>
      <c r="B46" s="6">
        <v>44</v>
      </c>
      <c r="C46" s="6">
        <v>44</v>
      </c>
      <c r="D46" s="4">
        <v>6.166666666666667</v>
      </c>
      <c r="E46" s="30">
        <v>-0.5833333333333337</v>
      </c>
      <c r="F46" s="20">
        <f>'Dynamic Data'!C$4*E46</f>
        <v>-168.00000000000011</v>
      </c>
      <c r="G46" s="12">
        <f>(0.5*'Dynamic Data'!C$21*'Dynamic Data'!C$11*'Dynamic Data'!C$13*D46^2)</f>
        <v>7.7795306683412662</v>
      </c>
      <c r="H46" s="12">
        <f>'Dynamic Data'!C$15</f>
        <v>56.505600000000001</v>
      </c>
      <c r="I46" s="12">
        <f>'Dynamic Data'!C$15+G46+F46</f>
        <v>-103.71486933165885</v>
      </c>
      <c r="J46" s="12">
        <f t="shared" si="7"/>
        <v>0</v>
      </c>
      <c r="K46" s="28">
        <f t="shared" si="8"/>
        <v>103.71486933165885</v>
      </c>
      <c r="L46" s="20">
        <f>(D46/1000)*(('Dynamic Data'!C$4*9.81*'Dynamic Data'!C$10)+(0.5*'Dynamic Data'!C$21*'Dynamic Data'!C$11*'Dynamic Data'!C$13*D46^2)+('Dynamic Data'!C$4*'Dynamic Data'!C$18*E46))</f>
        <v>-0.68442346754522965</v>
      </c>
      <c r="M46" s="12">
        <f t="shared" si="5"/>
        <v>0</v>
      </c>
      <c r="N46" s="28">
        <f t="shared" si="9"/>
        <v>0.68442346754522965</v>
      </c>
      <c r="O46" s="20">
        <f t="shared" si="0"/>
        <v>-0.37622122600099267</v>
      </c>
      <c r="P46" s="12">
        <f t="shared" si="10"/>
        <v>0</v>
      </c>
      <c r="Q46" s="44">
        <f t="shared" si="6"/>
        <v>0.37622122600099267</v>
      </c>
      <c r="R46" s="36"/>
      <c r="S46" s="20">
        <f>SUM($P$2:P46)</f>
        <v>37.100280318211333</v>
      </c>
      <c r="T46" s="28">
        <f>SUM($Q$2:Q46)</f>
        <v>10.938155834141311</v>
      </c>
      <c r="U46" s="22">
        <f>T46*'KERS System Values'!E$14</f>
        <v>6.4050482619253923</v>
      </c>
    </row>
    <row r="47" spans="1:21" x14ac:dyDescent="0.45">
      <c r="A47" s="7" t="s">
        <v>12</v>
      </c>
      <c r="B47" s="8">
        <v>45</v>
      </c>
      <c r="C47" s="8">
        <v>45</v>
      </c>
      <c r="D47" s="3">
        <v>5.8055555555555554</v>
      </c>
      <c r="E47" s="29">
        <v>-0.25000000000000011</v>
      </c>
      <c r="F47" s="21">
        <f>'Dynamic Data'!C$4*E47</f>
        <v>-72.000000000000028</v>
      </c>
      <c r="G47" s="3">
        <f>(0.5*'Dynamic Data'!C$21*'Dynamic Data'!C$11*'Dynamic Data'!C$13*D47^2)</f>
        <v>6.8950912897454515</v>
      </c>
      <c r="H47" s="3">
        <f>'Dynamic Data'!C$15</f>
        <v>56.505600000000001</v>
      </c>
      <c r="I47" s="3">
        <f>'Dynamic Data'!C$15+G47+F47</f>
        <v>-8.5993087102545758</v>
      </c>
      <c r="J47" s="3">
        <f t="shared" si="7"/>
        <v>0</v>
      </c>
      <c r="K47" s="29">
        <f t="shared" si="8"/>
        <v>8.5993087102545758</v>
      </c>
      <c r="L47" s="21">
        <f>(D47/1000)*(('Dynamic Data'!C$4*9.81*'Dynamic Data'!C$10)+(0.5*'Dynamic Data'!C$21*'Dynamic Data'!C$11*'Dynamic Data'!C$13*D47^2)+('Dynamic Data'!C$4*'Dynamic Data'!C$18*E47))</f>
        <v>-6.8018984456755735E-2</v>
      </c>
      <c r="M47" s="3">
        <f t="shared" si="5"/>
        <v>0</v>
      </c>
      <c r="N47" s="29">
        <f t="shared" si="9"/>
        <v>6.8018984456755735E-2</v>
      </c>
      <c r="O47" s="21">
        <f t="shared" si="0"/>
        <v>-2.0833107035506674E-2</v>
      </c>
      <c r="P47" s="3">
        <f t="shared" si="10"/>
        <v>0</v>
      </c>
      <c r="Q47" s="45">
        <f t="shared" si="6"/>
        <v>2.0833107035506674E-2</v>
      </c>
      <c r="R47" s="37"/>
      <c r="S47" s="21">
        <f>SUM($P$2:P47)</f>
        <v>37.100280318211333</v>
      </c>
      <c r="T47" s="29">
        <f>SUM($Q$2:Q47)</f>
        <v>10.958988941176818</v>
      </c>
      <c r="U47" s="22">
        <f>T47*'KERS System Values'!E$14</f>
        <v>6.41724748984202</v>
      </c>
    </row>
    <row r="48" spans="1:21" x14ac:dyDescent="0.45">
      <c r="A48" s="5" t="s">
        <v>12</v>
      </c>
      <c r="B48" s="6">
        <v>46</v>
      </c>
      <c r="C48" s="6">
        <v>46</v>
      </c>
      <c r="D48" s="4">
        <v>5.666666666666667</v>
      </c>
      <c r="E48" s="30">
        <v>-0.19444444444444425</v>
      </c>
      <c r="F48" s="20">
        <f>'Dynamic Data'!C$4*E48</f>
        <v>-55.999999999999943</v>
      </c>
      <c r="G48" s="12">
        <f>(0.5*'Dynamic Data'!C$21*'Dynamic Data'!C$11*'Dynamic Data'!C$13*D48^2)</f>
        <v>6.5691288916015376</v>
      </c>
      <c r="H48" s="12">
        <f>'Dynamic Data'!C$15</f>
        <v>56.505600000000001</v>
      </c>
      <c r="I48" s="12">
        <f>'Dynamic Data'!C$15+G48+F48</f>
        <v>7.0747288916015947</v>
      </c>
      <c r="J48" s="12">
        <f t="shared" si="7"/>
        <v>7.0747288916015947</v>
      </c>
      <c r="K48" s="28">
        <f t="shared" si="8"/>
        <v>0</v>
      </c>
      <c r="L48" s="20">
        <f>(D48/1000)*(('Dynamic Data'!C$4*9.81*'Dynamic Data'!C$10)+(0.5*'Dynamic Data'!C$21*'Dynamic Data'!C$11*'Dynamic Data'!C$13*D48^2)+('Dynamic Data'!C$4*'Dynamic Data'!C$18*E48))</f>
        <v>2.6352770385742387E-2</v>
      </c>
      <c r="M48" s="12">
        <f t="shared" si="5"/>
        <v>2.6352770385742387E-2</v>
      </c>
      <c r="N48" s="28">
        <f t="shared" si="9"/>
        <v>0</v>
      </c>
      <c r="O48" s="20">
        <f t="shared" si="0"/>
        <v>-4.3577590749169698E-2</v>
      </c>
      <c r="P48" s="12">
        <f t="shared" si="10"/>
        <v>0</v>
      </c>
      <c r="Q48" s="44">
        <f t="shared" si="6"/>
        <v>4.3577590749169698E-2</v>
      </c>
      <c r="R48" s="36"/>
      <c r="S48" s="20">
        <f>SUM($P$2:P48)</f>
        <v>37.100280318211333</v>
      </c>
      <c r="T48" s="28">
        <f>SUM($Q$2:Q48)</f>
        <v>11.002566531925988</v>
      </c>
      <c r="U48" s="22">
        <f>T48*'KERS System Values'!E$14</f>
        <v>6.4427651891799336</v>
      </c>
    </row>
    <row r="49" spans="1:21" x14ac:dyDescent="0.45">
      <c r="A49" s="7" t="s">
        <v>12</v>
      </c>
      <c r="B49" s="8">
        <v>47</v>
      </c>
      <c r="C49" s="8">
        <v>47</v>
      </c>
      <c r="D49" s="3">
        <v>5.416666666666667</v>
      </c>
      <c r="E49" s="29">
        <v>-0.27777777777777779</v>
      </c>
      <c r="F49" s="21">
        <f>'Dynamic Data'!C$4*E49</f>
        <v>-80</v>
      </c>
      <c r="G49" s="3">
        <f>(0.5*'Dynamic Data'!C$21*'Dynamic Data'!C$11*'Dynamic Data'!C$13*D49^2)</f>
        <v>6.0022858060156787</v>
      </c>
      <c r="H49" s="3">
        <f>'Dynamic Data'!C$15</f>
        <v>56.505600000000001</v>
      </c>
      <c r="I49" s="3">
        <f>'Dynamic Data'!C$15+G49+F49</f>
        <v>-17.492114193984321</v>
      </c>
      <c r="J49" s="3">
        <f t="shared" si="7"/>
        <v>0</v>
      </c>
      <c r="K49" s="29">
        <f t="shared" si="8"/>
        <v>17.492114193984321</v>
      </c>
      <c r="L49" s="21">
        <f>(D49/1000)*(('Dynamic Data'!C$4*9.81*'Dynamic Data'!C$10)+(0.5*'Dynamic Data'!C$21*'Dynamic Data'!C$11*'Dynamic Data'!C$13*D49^2)+('Dynamic Data'!C$4*'Dynamic Data'!C$18*E49))</f>
        <v>-0.11350795188408179</v>
      </c>
      <c r="M49" s="3">
        <f t="shared" si="5"/>
        <v>0</v>
      </c>
      <c r="N49" s="29">
        <f t="shared" si="9"/>
        <v>0.11350795188408179</v>
      </c>
      <c r="O49" s="21">
        <f t="shared" si="0"/>
        <v>-7.9993981404193656E-2</v>
      </c>
      <c r="P49" s="3">
        <f t="shared" si="10"/>
        <v>0</v>
      </c>
      <c r="Q49" s="45">
        <f t="shared" si="6"/>
        <v>7.9993981404193656E-2</v>
      </c>
      <c r="R49" s="38">
        <f>SUM(Q38:Q49)</f>
        <v>11.082560513330181</v>
      </c>
      <c r="S49" s="21">
        <f>SUM($P$2:P49)</f>
        <v>37.100280318211333</v>
      </c>
      <c r="T49" s="29">
        <f>SUM($Q$2:Q49)</f>
        <v>11.082560513330181</v>
      </c>
      <c r="U49" s="22">
        <f>T49*'KERS System Values'!E$14</f>
        <v>6.4896072089249968</v>
      </c>
    </row>
    <row r="50" spans="1:21" x14ac:dyDescent="0.45">
      <c r="A50" s="5" t="s">
        <v>12</v>
      </c>
      <c r="B50" s="6">
        <v>48</v>
      </c>
      <c r="C50" s="6">
        <v>48</v>
      </c>
      <c r="D50" s="4">
        <v>5.1111111111111107</v>
      </c>
      <c r="E50" s="30">
        <v>-0.23611111111111099</v>
      </c>
      <c r="F50" s="20">
        <f>'Dynamic Data'!C$4*E50</f>
        <v>-67.999999999999972</v>
      </c>
      <c r="G50" s="12">
        <f>(0.5*'Dynamic Data'!C$21*'Dynamic Data'!C$11*'Dynamic Data'!C$13*D50^2)</f>
        <v>5.3442048191575742</v>
      </c>
      <c r="H50" s="12">
        <f>'Dynamic Data'!C$15</f>
        <v>56.505600000000001</v>
      </c>
      <c r="I50" s="12">
        <f>'Dynamic Data'!C$15+G50+F50</f>
        <v>-6.1501951808423954</v>
      </c>
      <c r="J50" s="12">
        <f t="shared" si="7"/>
        <v>0</v>
      </c>
      <c r="K50" s="28">
        <f t="shared" si="8"/>
        <v>6.1501951808423954</v>
      </c>
      <c r="L50" s="20">
        <f>(D50/1000)*(('Dynamic Data'!C$4*9.81*'Dynamic Data'!C$10)+(0.5*'Dynamic Data'!C$21*'Dynamic Data'!C$11*'Dynamic Data'!C$13*D50^2)+('Dynamic Data'!C$4*'Dynamic Data'!C$18*E50))</f>
        <v>-4.648001092430553E-2</v>
      </c>
      <c r="M50" s="12">
        <f t="shared" si="5"/>
        <v>0</v>
      </c>
      <c r="N50" s="28">
        <f t="shared" si="9"/>
        <v>4.648001092430553E-2</v>
      </c>
      <c r="O50" s="20">
        <f t="shared" si="0"/>
        <v>6.6916975649341584E-2</v>
      </c>
      <c r="P50" s="12">
        <f t="shared" si="10"/>
        <v>6.6916975649341584E-2</v>
      </c>
      <c r="Q50" s="42">
        <f t="shared" si="6"/>
        <v>0</v>
      </c>
      <c r="R50" s="36"/>
      <c r="S50" s="20">
        <f>SUM($P$2:P50)</f>
        <v>37.167197293860674</v>
      </c>
      <c r="T50" s="28">
        <f>SUM($Q$2:Q50)</f>
        <v>11.082560513330181</v>
      </c>
      <c r="U50" s="22">
        <f>T50*'KERS System Values'!E$14</f>
        <v>6.4896072089249968</v>
      </c>
    </row>
    <row r="51" spans="1:21" x14ac:dyDescent="0.45">
      <c r="A51" s="7" t="s">
        <v>12</v>
      </c>
      <c r="B51" s="8">
        <v>49</v>
      </c>
      <c r="C51" s="8">
        <v>49</v>
      </c>
      <c r="D51" s="3">
        <v>4.9444444444444446</v>
      </c>
      <c r="E51" s="29">
        <v>-8.3333333333333037E-2</v>
      </c>
      <c r="F51" s="21">
        <f>'Dynamic Data'!C$4*E51</f>
        <v>-23.999999999999915</v>
      </c>
      <c r="G51" s="3">
        <f>(0.5*'Dynamic Data'!C$21*'Dynamic Data'!C$11*'Dynamic Data'!C$13*D51^2)</f>
        <v>5.0013523597054759</v>
      </c>
      <c r="H51" s="3">
        <f>'Dynamic Data'!C$15</f>
        <v>56.505600000000001</v>
      </c>
      <c r="I51" s="3">
        <f>'Dynamic Data'!C$15+G51+F51</f>
        <v>37.506952359705565</v>
      </c>
      <c r="J51" s="3">
        <f t="shared" si="7"/>
        <v>37.506952359705565</v>
      </c>
      <c r="K51" s="29">
        <f t="shared" si="8"/>
        <v>0</v>
      </c>
      <c r="L51" s="21">
        <f>(D51/1000)*(('Dynamic Data'!C$4*9.81*'Dynamic Data'!C$10)+(0.5*'Dynamic Data'!C$21*'Dynamic Data'!C$11*'Dynamic Data'!C$13*D51^2)+('Dynamic Data'!C$4*'Dynamic Data'!C$18*E51))</f>
        <v>0.18031396222298871</v>
      </c>
      <c r="M51" s="3">
        <f t="shared" si="5"/>
        <v>0.18031396222298871</v>
      </c>
      <c r="N51" s="29">
        <f t="shared" si="9"/>
        <v>0</v>
      </c>
      <c r="O51" s="21">
        <f t="shared" si="0"/>
        <v>0.20094792000076606</v>
      </c>
      <c r="P51" s="3">
        <f t="shared" si="10"/>
        <v>0.20094792000076606</v>
      </c>
      <c r="Q51" s="43">
        <f t="shared" si="6"/>
        <v>0</v>
      </c>
      <c r="R51" s="37"/>
      <c r="S51" s="21">
        <f>SUM($P$2:P51)</f>
        <v>37.368145213861439</v>
      </c>
      <c r="T51" s="29">
        <f>SUM($Q$2:Q51)</f>
        <v>11.082560513330181</v>
      </c>
      <c r="U51" s="22">
        <f>T51*'KERS System Values'!E$14</f>
        <v>6.4896072089249968</v>
      </c>
    </row>
    <row r="52" spans="1:21" x14ac:dyDescent="0.45">
      <c r="A52" s="5" t="s">
        <v>12</v>
      </c>
      <c r="B52" s="6">
        <v>50</v>
      </c>
      <c r="C52" s="6">
        <v>50</v>
      </c>
      <c r="D52" s="4">
        <v>4.9444444444444446</v>
      </c>
      <c r="E52" s="30">
        <v>-5.5555555555555851E-2</v>
      </c>
      <c r="F52" s="20">
        <f>'Dynamic Data'!C$4*E52</f>
        <v>-16.000000000000085</v>
      </c>
      <c r="G52" s="12">
        <f>(0.5*'Dynamic Data'!C$21*'Dynamic Data'!C$11*'Dynamic Data'!C$13*D52^2)</f>
        <v>5.0013523597054759</v>
      </c>
      <c r="H52" s="12">
        <f>'Dynamic Data'!C$15</f>
        <v>56.505600000000001</v>
      </c>
      <c r="I52" s="12">
        <f>'Dynamic Data'!C$15+G52+F52</f>
        <v>45.506952359705394</v>
      </c>
      <c r="J52" s="12">
        <f t="shared" si="7"/>
        <v>45.506952359705394</v>
      </c>
      <c r="K52" s="28">
        <f t="shared" si="8"/>
        <v>0</v>
      </c>
      <c r="L52" s="20">
        <f>(D52/1000)*(('Dynamic Data'!C$4*9.81*'Dynamic Data'!C$10)+(0.5*'Dynamic Data'!C$21*'Dynamic Data'!C$11*'Dynamic Data'!C$13*D52^2)+('Dynamic Data'!C$4*'Dynamic Data'!C$18*E52))</f>
        <v>0.22158187777854338</v>
      </c>
      <c r="M52" s="12">
        <f t="shared" si="5"/>
        <v>0.22158187777854338</v>
      </c>
      <c r="N52" s="28">
        <f t="shared" si="9"/>
        <v>0</v>
      </c>
      <c r="O52" s="20">
        <f t="shared" si="0"/>
        <v>4.7107755952223537E-2</v>
      </c>
      <c r="P52" s="12">
        <f t="shared" si="10"/>
        <v>4.7107755952223537E-2</v>
      </c>
      <c r="Q52" s="42">
        <f t="shared" si="6"/>
        <v>0</v>
      </c>
      <c r="R52" s="36"/>
      <c r="S52" s="20">
        <f>SUM($P$2:P52)</f>
        <v>37.415252969813665</v>
      </c>
      <c r="T52" s="28">
        <f>SUM($Q$2:Q52)</f>
        <v>11.082560513330181</v>
      </c>
      <c r="U52" s="22">
        <f>T52*'KERS System Values'!E$14</f>
        <v>6.4896072089249968</v>
      </c>
    </row>
    <row r="53" spans="1:21" x14ac:dyDescent="0.45">
      <c r="A53" s="7" t="s">
        <v>12</v>
      </c>
      <c r="B53" s="8">
        <v>51</v>
      </c>
      <c r="C53" s="8">
        <v>51</v>
      </c>
      <c r="D53" s="3">
        <v>4.833333333333333</v>
      </c>
      <c r="E53" s="29">
        <v>-0.29166666666666685</v>
      </c>
      <c r="F53" s="21">
        <f>'Dynamic Data'!C$4*E53</f>
        <v>-84.000000000000057</v>
      </c>
      <c r="G53" s="3">
        <f>(0.5*'Dynamic Data'!C$21*'Dynamic Data'!C$11*'Dynamic Data'!C$13*D53^2)</f>
        <v>4.7790980950146116</v>
      </c>
      <c r="H53" s="3">
        <f>'Dynamic Data'!C$15</f>
        <v>56.505600000000001</v>
      </c>
      <c r="I53" s="3">
        <f>'Dynamic Data'!C$15+G53+F53</f>
        <v>-22.715301904985445</v>
      </c>
      <c r="J53" s="3">
        <f t="shared" si="7"/>
        <v>0</v>
      </c>
      <c r="K53" s="29">
        <f t="shared" si="8"/>
        <v>22.715301904985445</v>
      </c>
      <c r="L53" s="21">
        <f>(D53/1000)*(('Dynamic Data'!C$4*9.81*'Dynamic Data'!C$10)+(0.5*'Dynamic Data'!C$21*'Dynamic Data'!C$11*'Dynamic Data'!C$13*D53^2)+('Dynamic Data'!C$4*'Dynamic Data'!C$18*E53))</f>
        <v>-0.1273663658740963</v>
      </c>
      <c r="M53" s="3">
        <f t="shared" si="5"/>
        <v>0</v>
      </c>
      <c r="N53" s="29">
        <f t="shared" si="9"/>
        <v>0.1273663658740963</v>
      </c>
      <c r="O53" s="21">
        <f t="shared" si="0"/>
        <v>-0.32327703466263091</v>
      </c>
      <c r="P53" s="3">
        <f t="shared" si="10"/>
        <v>0</v>
      </c>
      <c r="Q53" s="44">
        <f t="shared" si="6"/>
        <v>0.32327703466263091</v>
      </c>
      <c r="R53" s="37"/>
      <c r="S53" s="21">
        <f>SUM($P$2:P53)</f>
        <v>37.415252969813665</v>
      </c>
      <c r="T53" s="29">
        <f>SUM($Q$2:Q53)</f>
        <v>11.405837547992812</v>
      </c>
      <c r="U53" s="22">
        <f>T53*'KERS System Values'!E$14</f>
        <v>6.6789083160205172</v>
      </c>
    </row>
    <row r="54" spans="1:21" x14ac:dyDescent="0.45">
      <c r="A54" s="5" t="s">
        <v>12</v>
      </c>
      <c r="B54" s="6">
        <v>52</v>
      </c>
      <c r="C54" s="6">
        <v>52</v>
      </c>
      <c r="D54" s="4">
        <v>4.3611111111111107</v>
      </c>
      <c r="E54" s="30">
        <v>-0.5972222222222221</v>
      </c>
      <c r="F54" s="20">
        <f>'Dynamic Data'!C$4*E54</f>
        <v>-171.99999999999997</v>
      </c>
      <c r="G54" s="12">
        <f>(0.5*'Dynamic Data'!C$21*'Dynamic Data'!C$11*'Dynamic Data'!C$13*D54^2)</f>
        <v>3.8908702914524764</v>
      </c>
      <c r="H54" s="12">
        <f>'Dynamic Data'!C$15</f>
        <v>56.505600000000001</v>
      </c>
      <c r="I54" s="12">
        <f>'Dynamic Data'!C$15+G54+F54</f>
        <v>-111.60352970854748</v>
      </c>
      <c r="J54" s="12">
        <f t="shared" si="7"/>
        <v>0</v>
      </c>
      <c r="K54" s="28">
        <f t="shared" si="8"/>
        <v>111.60352970854748</v>
      </c>
      <c r="L54" s="20">
        <f>(D54/1000)*(('Dynamic Data'!C$4*9.81*'Dynamic Data'!C$10)+(0.5*'Dynamic Data'!C$21*'Dynamic Data'!C$11*'Dynamic Data'!C$13*D54^2)+('Dynamic Data'!C$4*'Dynamic Data'!C$18*E54))</f>
        <v>-0.51918770345116549</v>
      </c>
      <c r="M54" s="12">
        <f t="shared" si="5"/>
        <v>0</v>
      </c>
      <c r="N54" s="28">
        <f t="shared" si="9"/>
        <v>0.51918770345116549</v>
      </c>
      <c r="O54" s="20">
        <f t="shared" si="0"/>
        <v>-0.4251983719622941</v>
      </c>
      <c r="P54" s="12">
        <f t="shared" si="10"/>
        <v>0</v>
      </c>
      <c r="Q54" s="45">
        <f t="shared" si="6"/>
        <v>0.4251983719622941</v>
      </c>
      <c r="R54" s="36"/>
      <c r="S54" s="20">
        <f>SUM($P$2:P54)</f>
        <v>37.415252969813665</v>
      </c>
      <c r="T54" s="28">
        <f>SUM($Q$2:Q54)</f>
        <v>11.831035919955106</v>
      </c>
      <c r="U54" s="22">
        <f>T54*'KERS System Values'!E$14</f>
        <v>6.9278914293173663</v>
      </c>
    </row>
    <row r="55" spans="1:21" x14ac:dyDescent="0.45">
      <c r="A55" s="7" t="s">
        <v>12</v>
      </c>
      <c r="B55" s="8">
        <v>53</v>
      </c>
      <c r="C55" s="8">
        <v>53</v>
      </c>
      <c r="D55" s="3">
        <v>3.6388888888888888</v>
      </c>
      <c r="E55" s="29">
        <v>-0.49999999999999994</v>
      </c>
      <c r="F55" s="21">
        <f>'Dynamic Data'!C$4*E55</f>
        <v>-143.99999999999997</v>
      </c>
      <c r="G55" s="3">
        <f>(0.5*'Dynamic Data'!C$21*'Dynamic Data'!C$11*'Dynamic Data'!C$13*D55^2)</f>
        <v>2.7088817019601588</v>
      </c>
      <c r="H55" s="3">
        <f>'Dynamic Data'!C$15</f>
        <v>56.505600000000001</v>
      </c>
      <c r="I55" s="3">
        <f>'Dynamic Data'!C$15+G55+F55</f>
        <v>-84.785518298039818</v>
      </c>
      <c r="J55" s="3">
        <f t="shared" si="7"/>
        <v>0</v>
      </c>
      <c r="K55" s="29">
        <f t="shared" si="8"/>
        <v>84.785518298039818</v>
      </c>
      <c r="L55" s="21">
        <f>(D55/1000)*(('Dynamic Data'!C$4*9.81*'Dynamic Data'!C$10)+(0.5*'Dynamic Data'!C$21*'Dynamic Data'!C$11*'Dynamic Data'!C$13*D55^2)+('Dynamic Data'!C$4*'Dynamic Data'!C$18*E55))</f>
        <v>-0.3312090404734227</v>
      </c>
      <c r="M55" s="3">
        <f t="shared" si="5"/>
        <v>0</v>
      </c>
      <c r="N55" s="29">
        <f t="shared" si="9"/>
        <v>0.3312090404734227</v>
      </c>
      <c r="O55" s="21">
        <f t="shared" si="0"/>
        <v>-0.14390529264309934</v>
      </c>
      <c r="P55" s="3">
        <f t="shared" si="10"/>
        <v>0</v>
      </c>
      <c r="Q55" s="44">
        <f t="shared" si="6"/>
        <v>0.14390529264309934</v>
      </c>
      <c r="R55" s="39">
        <f>SUM(Q53:Q55)</f>
        <v>0.89238069926802444</v>
      </c>
      <c r="S55" s="21">
        <f>SUM($P$2:P55)</f>
        <v>37.415252969813665</v>
      </c>
      <c r="T55" s="29">
        <f>SUM($Q$2:Q55)</f>
        <v>11.974941212598205</v>
      </c>
      <c r="U55" s="22">
        <f>T55*'KERS System Values'!E$14</f>
        <v>7.0121579508866221</v>
      </c>
    </row>
    <row r="56" spans="1:21" x14ac:dyDescent="0.45">
      <c r="A56" s="5" t="s">
        <v>12</v>
      </c>
      <c r="B56" s="6">
        <v>54</v>
      </c>
      <c r="C56" s="6">
        <v>54</v>
      </c>
      <c r="D56" s="4">
        <v>3.3611111111111112</v>
      </c>
      <c r="E56" s="30">
        <v>-0.15277777777777773</v>
      </c>
      <c r="F56" s="20">
        <f>'Dynamic Data'!C$4*E56</f>
        <v>-43.999999999999986</v>
      </c>
      <c r="G56" s="12">
        <f>(0.5*'Dynamic Data'!C$21*'Dynamic Data'!C$11*'Dynamic Data'!C$13*D56^2)</f>
        <v>2.3110970804963982</v>
      </c>
      <c r="H56" s="12">
        <f>'Dynamic Data'!C$15</f>
        <v>56.505600000000001</v>
      </c>
      <c r="I56" s="12">
        <f>'Dynamic Data'!C$15+G56+F56</f>
        <v>14.816697080496411</v>
      </c>
      <c r="J56" s="12">
        <f t="shared" si="7"/>
        <v>14.816697080496411</v>
      </c>
      <c r="K56" s="28">
        <f t="shared" si="8"/>
        <v>0</v>
      </c>
      <c r="L56" s="20">
        <f>(D56/1000)*(('Dynamic Data'!C$4*9.81*'Dynamic Data'!C$10)+(0.5*'Dynamic Data'!C$21*'Dynamic Data'!C$11*'Dynamic Data'!C$13*D56^2)+('Dynamic Data'!C$4*'Dynamic Data'!C$18*E56))</f>
        <v>4.3398455187224037E-2</v>
      </c>
      <c r="M56" s="12">
        <f t="shared" si="5"/>
        <v>4.3398455187224037E-2</v>
      </c>
      <c r="N56" s="28">
        <f t="shared" si="9"/>
        <v>0</v>
      </c>
      <c r="O56" s="20">
        <f t="shared" si="0"/>
        <v>0.11270838589326693</v>
      </c>
      <c r="P56" s="12">
        <f t="shared" si="10"/>
        <v>0.11270838589326693</v>
      </c>
      <c r="Q56" s="42">
        <f t="shared" si="6"/>
        <v>0</v>
      </c>
      <c r="R56" s="36"/>
      <c r="S56" s="20">
        <f>SUM($P$2:P56)</f>
        <v>37.527961355706928</v>
      </c>
      <c r="T56" s="28">
        <f>SUM($Q$2:Q56)</f>
        <v>11.974941212598205</v>
      </c>
      <c r="U56" s="22">
        <f>T56*'KERS System Values'!E$14</f>
        <v>7.0121579508866221</v>
      </c>
    </row>
    <row r="57" spans="1:21" x14ac:dyDescent="0.45">
      <c r="A57" s="7" t="s">
        <v>12</v>
      </c>
      <c r="B57" s="8">
        <v>55</v>
      </c>
      <c r="C57" s="8">
        <v>55</v>
      </c>
      <c r="D57" s="3">
        <v>3.3333333333333335</v>
      </c>
      <c r="E57" s="29">
        <v>-1.388888888888884E-2</v>
      </c>
      <c r="F57" s="21">
        <f>'Dynamic Data'!C$4*E57</f>
        <v>-3.9999999999999858</v>
      </c>
      <c r="G57" s="3">
        <f>(0.5*'Dynamic Data'!C$21*'Dynamic Data'!C$11*'Dynamic Data'!C$13*D57^2)</f>
        <v>2.2730549797929194</v>
      </c>
      <c r="H57" s="3">
        <f>'Dynamic Data'!C$15</f>
        <v>56.505600000000001</v>
      </c>
      <c r="I57" s="3">
        <f>'Dynamic Data'!C$15+G57+F57</f>
        <v>54.778654979792933</v>
      </c>
      <c r="J57" s="3">
        <f t="shared" si="7"/>
        <v>54.778654979792933</v>
      </c>
      <c r="K57" s="29">
        <f t="shared" si="8"/>
        <v>0</v>
      </c>
      <c r="L57" s="21">
        <f>(D57/1000)*(('Dynamic Data'!C$4*9.81*'Dynamic Data'!C$10)+(0.5*'Dynamic Data'!C$21*'Dynamic Data'!C$11*'Dynamic Data'!C$13*D57^2)+('Dynamic Data'!C$4*'Dynamic Data'!C$18*E57))</f>
        <v>0.18201831659930981</v>
      </c>
      <c r="M57" s="3">
        <f t="shared" si="5"/>
        <v>0.18201831659930981</v>
      </c>
      <c r="N57" s="29">
        <f t="shared" si="9"/>
        <v>0</v>
      </c>
      <c r="O57" s="21">
        <f t="shared" si="0"/>
        <v>0.18897358326597646</v>
      </c>
      <c r="P57" s="3">
        <f t="shared" si="10"/>
        <v>0.18897358326597646</v>
      </c>
      <c r="Q57" s="43">
        <f t="shared" si="6"/>
        <v>0</v>
      </c>
      <c r="R57" s="37"/>
      <c r="S57" s="21">
        <f>SUM($P$2:P57)</f>
        <v>37.716934938972905</v>
      </c>
      <c r="T57" s="29">
        <f>SUM($Q$2:Q57)</f>
        <v>11.974941212598205</v>
      </c>
      <c r="U57" s="22">
        <f>T57*'KERS System Values'!E$14</f>
        <v>7.0121579508866221</v>
      </c>
    </row>
    <row r="58" spans="1:21" x14ac:dyDescent="0.45">
      <c r="A58" s="5" t="s">
        <v>12</v>
      </c>
      <c r="B58" s="6">
        <v>56</v>
      </c>
      <c r="C58" s="6">
        <v>56</v>
      </c>
      <c r="D58" s="4">
        <v>3.3333333333333335</v>
      </c>
      <c r="E58" s="30">
        <v>0</v>
      </c>
      <c r="F58" s="20">
        <f>'Dynamic Data'!C$4*E58</f>
        <v>0</v>
      </c>
      <c r="G58" s="12">
        <f>(0.5*'Dynamic Data'!C$21*'Dynamic Data'!C$11*'Dynamic Data'!C$13*D58^2)</f>
        <v>2.2730549797929194</v>
      </c>
      <c r="H58" s="12">
        <f>'Dynamic Data'!C$15</f>
        <v>56.505600000000001</v>
      </c>
      <c r="I58" s="12">
        <f>'Dynamic Data'!C$15+G58+F58</f>
        <v>58.778654979792918</v>
      </c>
      <c r="J58" s="12">
        <f t="shared" si="7"/>
        <v>58.778654979792918</v>
      </c>
      <c r="K58" s="28">
        <f t="shared" si="8"/>
        <v>0</v>
      </c>
      <c r="L58" s="20">
        <f>(D58/1000)*(('Dynamic Data'!C$4*9.81*'Dynamic Data'!C$10)+(0.5*'Dynamic Data'!C$21*'Dynamic Data'!C$11*'Dynamic Data'!C$13*D58^2)+('Dynamic Data'!C$4*'Dynamic Data'!C$18*E58))</f>
        <v>0.19592884993264309</v>
      </c>
      <c r="M58" s="12">
        <f t="shared" si="5"/>
        <v>0.19592884993264309</v>
      </c>
      <c r="N58" s="28">
        <f t="shared" si="9"/>
        <v>0</v>
      </c>
      <c r="O58" s="20">
        <f t="shared" si="0"/>
        <v>0.21679464993264316</v>
      </c>
      <c r="P58" s="12">
        <f t="shared" si="10"/>
        <v>0.21679464993264316</v>
      </c>
      <c r="Q58" s="42">
        <f t="shared" si="6"/>
        <v>0</v>
      </c>
      <c r="R58" s="36"/>
      <c r="S58" s="20">
        <f>SUM($P$2:P58)</f>
        <v>37.93372958890555</v>
      </c>
      <c r="T58" s="28">
        <f>SUM($Q$2:Q58)</f>
        <v>11.974941212598205</v>
      </c>
      <c r="U58" s="22">
        <f>T58*'KERS System Values'!E$14</f>
        <v>7.0121579508866221</v>
      </c>
    </row>
    <row r="59" spans="1:21" x14ac:dyDescent="0.45">
      <c r="A59" s="7" t="s">
        <v>12</v>
      </c>
      <c r="B59" s="8">
        <v>57</v>
      </c>
      <c r="C59" s="8">
        <v>57</v>
      </c>
      <c r="D59" s="3">
        <v>3.3333333333333335</v>
      </c>
      <c r="E59" s="29">
        <v>4.1666666666666761E-2</v>
      </c>
      <c r="F59" s="21">
        <f>'Dynamic Data'!C$4*E59</f>
        <v>12.000000000000027</v>
      </c>
      <c r="G59" s="3">
        <f>(0.5*'Dynamic Data'!C$21*'Dynamic Data'!C$11*'Dynamic Data'!C$13*D59^2)</f>
        <v>2.2730549797929194</v>
      </c>
      <c r="H59" s="3">
        <f>'Dynamic Data'!C$15</f>
        <v>56.505600000000001</v>
      </c>
      <c r="I59" s="3">
        <f>'Dynamic Data'!C$15+G59+F59</f>
        <v>70.778654979792947</v>
      </c>
      <c r="J59" s="3">
        <f t="shared" si="7"/>
        <v>70.778654979792947</v>
      </c>
      <c r="K59" s="29">
        <f t="shared" si="8"/>
        <v>0</v>
      </c>
      <c r="L59" s="21">
        <f>(D59/1000)*(('Dynamic Data'!C$4*9.81*'Dynamic Data'!C$10)+(0.5*'Dynamic Data'!C$21*'Dynamic Data'!C$11*'Dynamic Data'!C$13*D59^2)+('Dynamic Data'!C$4*'Dynamic Data'!C$18*E59))</f>
        <v>0.23766044993264324</v>
      </c>
      <c r="M59" s="3">
        <f t="shared" si="5"/>
        <v>0.23766044993264324</v>
      </c>
      <c r="N59" s="29">
        <f t="shared" si="9"/>
        <v>0</v>
      </c>
      <c r="O59" s="21">
        <f t="shared" si="0"/>
        <v>0.26221523429606919</v>
      </c>
      <c r="P59" s="3">
        <f t="shared" si="10"/>
        <v>0.26221523429606919</v>
      </c>
      <c r="Q59" s="43">
        <f t="shared" si="6"/>
        <v>0</v>
      </c>
      <c r="R59" s="37"/>
      <c r="S59" s="21">
        <f>SUM($P$2:P59)</f>
        <v>38.195944823201621</v>
      </c>
      <c r="T59" s="29">
        <f>SUM($Q$2:Q59)</f>
        <v>11.974941212598205</v>
      </c>
      <c r="U59" s="22">
        <f>T59*'KERS System Values'!E$14</f>
        <v>7.0121579508866221</v>
      </c>
    </row>
    <row r="60" spans="1:21" x14ac:dyDescent="0.45">
      <c r="A60" s="5" t="s">
        <v>12</v>
      </c>
      <c r="B60" s="6">
        <v>58</v>
      </c>
      <c r="C60" s="6">
        <v>58</v>
      </c>
      <c r="D60" s="4">
        <v>3.416666666666667</v>
      </c>
      <c r="E60" s="30">
        <v>8.3333333333333287E-2</v>
      </c>
      <c r="F60" s="20">
        <f>'Dynamic Data'!C$4*E60</f>
        <v>23.999999999999986</v>
      </c>
      <c r="G60" s="12">
        <f>(0.5*'Dynamic Data'!C$21*'Dynamic Data'!C$11*'Dynamic Data'!C$13*D60^2)</f>
        <v>2.3881283881449362</v>
      </c>
      <c r="H60" s="12">
        <f>'Dynamic Data'!C$15</f>
        <v>56.505600000000001</v>
      </c>
      <c r="I60" s="12">
        <f>'Dynamic Data'!C$15+G60+F60</f>
        <v>82.893728388144922</v>
      </c>
      <c r="J60" s="12">
        <f t="shared" si="7"/>
        <v>82.893728388144922</v>
      </c>
      <c r="K60" s="28">
        <f t="shared" si="8"/>
        <v>0</v>
      </c>
      <c r="L60" s="20">
        <f>(D60/1000)*(('Dynamic Data'!C$4*9.81*'Dynamic Data'!C$10)+(0.5*'Dynamic Data'!C$21*'Dynamic Data'!C$11*'Dynamic Data'!C$13*D60^2)+('Dynamic Data'!C$4*'Dynamic Data'!C$18*E60))</f>
        <v>0.2867700186594952</v>
      </c>
      <c r="M60" s="12">
        <f t="shared" si="5"/>
        <v>0.2867700186594952</v>
      </c>
      <c r="N60" s="28">
        <f t="shared" si="9"/>
        <v>0</v>
      </c>
      <c r="O60" s="20">
        <f t="shared" si="0"/>
        <v>0.42192810478138554</v>
      </c>
      <c r="P60" s="12">
        <f t="shared" si="10"/>
        <v>0.42192810478138554</v>
      </c>
      <c r="Q60" s="42">
        <f t="shared" si="6"/>
        <v>0</v>
      </c>
      <c r="R60" s="36"/>
      <c r="S60" s="20">
        <f>SUM($P$2:P60)</f>
        <v>38.617872927983008</v>
      </c>
      <c r="T60" s="28">
        <f>SUM($Q$2:Q60)</f>
        <v>11.974941212598205</v>
      </c>
      <c r="U60" s="22">
        <f>T60*'KERS System Values'!E$14</f>
        <v>7.0121579508866221</v>
      </c>
    </row>
    <row r="61" spans="1:21" x14ac:dyDescent="0.45">
      <c r="A61" s="7" t="s">
        <v>12</v>
      </c>
      <c r="B61" s="8">
        <v>59</v>
      </c>
      <c r="C61" s="8">
        <v>59</v>
      </c>
      <c r="D61" s="3">
        <v>3.5</v>
      </c>
      <c r="E61" s="29">
        <v>0.33333333333333315</v>
      </c>
      <c r="F61" s="21">
        <f>'Dynamic Data'!C$4*E61</f>
        <v>95.999999999999943</v>
      </c>
      <c r="G61" s="3">
        <f>(0.5*'Dynamic Data'!C$21*'Dynamic Data'!C$11*'Dynamic Data'!C$13*D61^2)</f>
        <v>2.5060431152216935</v>
      </c>
      <c r="H61" s="3">
        <f>'Dynamic Data'!C$15</f>
        <v>56.505600000000001</v>
      </c>
      <c r="I61" s="3">
        <f>'Dynamic Data'!C$15+G61+F61</f>
        <v>155.01164311522163</v>
      </c>
      <c r="J61" s="3">
        <f t="shared" si="7"/>
        <v>155.01164311522163</v>
      </c>
      <c r="K61" s="29">
        <f t="shared" si="8"/>
        <v>0</v>
      </c>
      <c r="L61" s="21">
        <f>(D61/1000)*(('Dynamic Data'!C$4*9.81*'Dynamic Data'!C$10)+(0.5*'Dynamic Data'!C$21*'Dynamic Data'!C$11*'Dynamic Data'!C$13*D61^2)+('Dynamic Data'!C$4*'Dynamic Data'!C$18*E61))</f>
        <v>0.55708619090327582</v>
      </c>
      <c r="M61" s="3">
        <f t="shared" si="5"/>
        <v>0.55708619090327582</v>
      </c>
      <c r="N61" s="29">
        <f t="shared" si="9"/>
        <v>0</v>
      </c>
      <c r="O61" s="21">
        <f t="shared" si="0"/>
        <v>0.63091827184011862</v>
      </c>
      <c r="P61" s="3">
        <f t="shared" si="10"/>
        <v>0.63091827184011862</v>
      </c>
      <c r="Q61" s="43">
        <f t="shared" si="6"/>
        <v>0</v>
      </c>
      <c r="R61" s="37"/>
      <c r="S61" s="21">
        <f>SUM($P$2:P61)</f>
        <v>39.248791199823124</v>
      </c>
      <c r="T61" s="29">
        <f>SUM($Q$2:Q61)</f>
        <v>11.974941212598205</v>
      </c>
      <c r="U61" s="22">
        <f>T61*'KERS System Values'!E$14</f>
        <v>7.0121579508866221</v>
      </c>
    </row>
    <row r="62" spans="1:21" x14ac:dyDescent="0.45">
      <c r="A62" s="5" t="s">
        <v>12</v>
      </c>
      <c r="B62" s="6">
        <v>60</v>
      </c>
      <c r="C62" s="6">
        <v>60</v>
      </c>
      <c r="D62" s="4">
        <v>4.083333333333333</v>
      </c>
      <c r="E62" s="30">
        <v>0.37500000000000011</v>
      </c>
      <c r="F62" s="20">
        <f>'Dynamic Data'!C$4*E62</f>
        <v>108.00000000000003</v>
      </c>
      <c r="G62" s="12">
        <f>(0.5*'Dynamic Data'!C$21*'Dynamic Data'!C$11*'Dynamic Data'!C$13*D62^2)</f>
        <v>3.4110031290517489</v>
      </c>
      <c r="H62" s="12">
        <f>'Dynamic Data'!C$15</f>
        <v>56.505600000000001</v>
      </c>
      <c r="I62" s="12">
        <f>'Dynamic Data'!C$15+G62+F62</f>
        <v>167.91660312905179</v>
      </c>
      <c r="J62" s="12">
        <f t="shared" si="7"/>
        <v>167.91660312905179</v>
      </c>
      <c r="K62" s="28">
        <f t="shared" si="8"/>
        <v>0</v>
      </c>
      <c r="L62" s="20">
        <f>(D62/1000)*(('Dynamic Data'!C$4*9.81*'Dynamic Data'!C$10)+(0.5*'Dynamic Data'!C$21*'Dynamic Data'!C$11*'Dynamic Data'!C$13*D62^2)+('Dynamic Data'!C$4*'Dynamic Data'!C$18*E62))</f>
        <v>0.70475035277696141</v>
      </c>
      <c r="M62" s="12">
        <f t="shared" si="5"/>
        <v>0.70475035277696141</v>
      </c>
      <c r="N62" s="28">
        <f t="shared" si="9"/>
        <v>0</v>
      </c>
      <c r="O62" s="20">
        <f t="shared" si="0"/>
        <v>0.58671731826672335</v>
      </c>
      <c r="P62" s="12">
        <f t="shared" si="10"/>
        <v>0.58671731826672335</v>
      </c>
      <c r="Q62" s="42">
        <f t="shared" si="6"/>
        <v>0</v>
      </c>
      <c r="R62" s="36"/>
      <c r="S62" s="20">
        <f>SUM($P$2:P62)</f>
        <v>39.835508518089846</v>
      </c>
      <c r="T62" s="28">
        <f>SUM($Q$2:Q62)</f>
        <v>11.974941212598205</v>
      </c>
      <c r="U62" s="22">
        <f>T62*'KERS System Values'!E$14</f>
        <v>7.0121579508866221</v>
      </c>
    </row>
    <row r="63" spans="1:21" x14ac:dyDescent="0.45">
      <c r="A63" s="7" t="s">
        <v>12</v>
      </c>
      <c r="B63" s="8">
        <v>61</v>
      </c>
      <c r="C63" s="8">
        <v>61</v>
      </c>
      <c r="D63" s="3">
        <v>4.25</v>
      </c>
      <c r="E63" s="29">
        <v>0.16666666666666682</v>
      </c>
      <c r="F63" s="21">
        <f>'Dynamic Data'!C$4*E63</f>
        <v>48.000000000000043</v>
      </c>
      <c r="G63" s="3">
        <f>(0.5*'Dynamic Data'!C$21*'Dynamic Data'!C$11*'Dynamic Data'!C$13*D63^2)</f>
        <v>3.6951350015258644</v>
      </c>
      <c r="H63" s="3">
        <f>'Dynamic Data'!C$15</f>
        <v>56.505600000000001</v>
      </c>
      <c r="I63" s="3">
        <f>'Dynamic Data'!C$15+G63+F63</f>
        <v>108.20073500152591</v>
      </c>
      <c r="J63" s="3">
        <f t="shared" si="7"/>
        <v>108.20073500152591</v>
      </c>
      <c r="K63" s="29">
        <f t="shared" si="8"/>
        <v>0</v>
      </c>
      <c r="L63" s="21">
        <f>(D63/1000)*(('Dynamic Data'!C$4*9.81*'Dynamic Data'!C$10)+(0.5*'Dynamic Data'!C$21*'Dynamic Data'!C$11*'Dynamic Data'!C$13*D63^2)+('Dynamic Data'!C$4*'Dynamic Data'!C$18*E63))</f>
        <v>0.46868428375648519</v>
      </c>
      <c r="M63" s="3">
        <f t="shared" si="5"/>
        <v>0.46868428375648519</v>
      </c>
      <c r="N63" s="29">
        <f t="shared" si="9"/>
        <v>0</v>
      </c>
      <c r="O63" s="21">
        <f t="shared" si="0"/>
        <v>0.45087954287372767</v>
      </c>
      <c r="P63" s="3">
        <f t="shared" si="10"/>
        <v>0.45087954287372767</v>
      </c>
      <c r="Q63" s="43">
        <f t="shared" si="6"/>
        <v>0</v>
      </c>
      <c r="R63" s="37"/>
      <c r="S63" s="21">
        <f>SUM($P$2:P63)</f>
        <v>40.286388060963574</v>
      </c>
      <c r="T63" s="29">
        <f>SUM($Q$2:Q63)</f>
        <v>11.974941212598205</v>
      </c>
      <c r="U63" s="22">
        <f>T63*'KERS System Values'!E$14</f>
        <v>7.0121579508866221</v>
      </c>
    </row>
    <row r="64" spans="1:21" x14ac:dyDescent="0.45">
      <c r="A64" s="5" t="s">
        <v>12</v>
      </c>
      <c r="B64" s="6">
        <v>62</v>
      </c>
      <c r="C64" s="6">
        <v>62</v>
      </c>
      <c r="D64" s="4">
        <v>4.416666666666667</v>
      </c>
      <c r="E64" s="30">
        <v>0.12499999999999981</v>
      </c>
      <c r="F64" s="20">
        <f>'Dynamic Data'!C$4*E64</f>
        <v>35.999999999999943</v>
      </c>
      <c r="G64" s="12">
        <f>(0.5*'Dynamic Data'!C$21*'Dynamic Data'!C$11*'Dynamic Data'!C$13*D64^2)</f>
        <v>3.9906321488989445</v>
      </c>
      <c r="H64" s="12">
        <f>'Dynamic Data'!C$15</f>
        <v>56.505600000000001</v>
      </c>
      <c r="I64" s="12">
        <f>'Dynamic Data'!C$15+G64+F64</f>
        <v>96.496232148898883</v>
      </c>
      <c r="J64" s="12">
        <f t="shared" si="7"/>
        <v>96.496232148898883</v>
      </c>
      <c r="K64" s="28">
        <f t="shared" si="8"/>
        <v>0</v>
      </c>
      <c r="L64" s="20">
        <f>(D64/1000)*(('Dynamic Data'!C$4*9.81*'Dynamic Data'!C$10)+(0.5*'Dynamic Data'!C$21*'Dynamic Data'!C$11*'Dynamic Data'!C$13*D64^2)+('Dynamic Data'!C$4*'Dynamic Data'!C$18*E64))</f>
        <v>0.43307480199097015</v>
      </c>
      <c r="M64" s="12">
        <f t="shared" si="5"/>
        <v>0.43307480199097015</v>
      </c>
      <c r="N64" s="28">
        <f t="shared" si="9"/>
        <v>0</v>
      </c>
      <c r="O64" s="20">
        <f t="shared" si="0"/>
        <v>0.46567126707199857</v>
      </c>
      <c r="P64" s="12">
        <f t="shared" si="10"/>
        <v>0.46567126707199857</v>
      </c>
      <c r="Q64" s="42">
        <f t="shared" si="6"/>
        <v>0</v>
      </c>
      <c r="R64" s="36"/>
      <c r="S64" s="20">
        <f>SUM($P$2:P64)</f>
        <v>40.752059328035571</v>
      </c>
      <c r="T64" s="28">
        <f>SUM($Q$2:Q64)</f>
        <v>11.974941212598205</v>
      </c>
      <c r="U64" s="22">
        <f>T64*'KERS System Values'!E$14</f>
        <v>7.0121579508866221</v>
      </c>
    </row>
    <row r="65" spans="1:21" x14ac:dyDescent="0.45">
      <c r="A65" s="7" t="s">
        <v>12</v>
      </c>
      <c r="B65" s="8">
        <v>63</v>
      </c>
      <c r="C65" s="8">
        <v>63</v>
      </c>
      <c r="D65" s="3">
        <v>4.5</v>
      </c>
      <c r="E65" s="29">
        <v>0.16666666666666682</v>
      </c>
      <c r="F65" s="21">
        <f>'Dynamic Data'!C$4*E65</f>
        <v>48.000000000000043</v>
      </c>
      <c r="G65" s="3">
        <f>(0.5*'Dynamic Data'!C$21*'Dynamic Data'!C$11*'Dynamic Data'!C$13*D65^2)</f>
        <v>4.142642700672595</v>
      </c>
      <c r="H65" s="3">
        <f>'Dynamic Data'!C$15</f>
        <v>56.505600000000001</v>
      </c>
      <c r="I65" s="3">
        <f>'Dynamic Data'!C$15+G65+F65</f>
        <v>108.64824270067264</v>
      </c>
      <c r="J65" s="3">
        <f t="shared" si="7"/>
        <v>108.64824270067264</v>
      </c>
      <c r="K65" s="29">
        <f t="shared" si="8"/>
        <v>0</v>
      </c>
      <c r="L65" s="21">
        <f>(D65/1000)*(('Dynamic Data'!C$4*9.81*'Dynamic Data'!C$10)+(0.5*'Dynamic Data'!C$21*'Dynamic Data'!C$11*'Dynamic Data'!C$13*D65^2)+('Dynamic Data'!C$4*'Dynamic Data'!C$18*E65))</f>
        <v>0.49826773215302694</v>
      </c>
      <c r="M65" s="3">
        <f t="shared" si="5"/>
        <v>0.49826773215302694</v>
      </c>
      <c r="N65" s="29">
        <f t="shared" si="9"/>
        <v>0</v>
      </c>
      <c r="O65" s="21">
        <f t="shared" si="0"/>
        <v>0.55287708646382594</v>
      </c>
      <c r="P65" s="3">
        <f t="shared" si="10"/>
        <v>0.55287708646382594</v>
      </c>
      <c r="Q65" s="43">
        <f t="shared" si="6"/>
        <v>0</v>
      </c>
      <c r="R65" s="37"/>
      <c r="S65" s="21">
        <f>SUM($P$2:P65)</f>
        <v>41.304936414499394</v>
      </c>
      <c r="T65" s="29">
        <f>SUM($Q$2:Q65)</f>
        <v>11.974941212598205</v>
      </c>
      <c r="U65" s="22">
        <f>T65*'KERS System Values'!E$14</f>
        <v>7.0121579508866221</v>
      </c>
    </row>
    <row r="66" spans="1:21" x14ac:dyDescent="0.45">
      <c r="A66" s="5" t="s">
        <v>12</v>
      </c>
      <c r="B66" s="6">
        <v>64</v>
      </c>
      <c r="C66" s="6">
        <v>64</v>
      </c>
      <c r="D66" s="4">
        <v>4.7500000000000009</v>
      </c>
      <c r="E66" s="30">
        <v>0.2222222222222224</v>
      </c>
      <c r="F66" s="20">
        <f>'Dynamic Data'!C$4*E66</f>
        <v>64.000000000000057</v>
      </c>
      <c r="G66" s="12">
        <f>(0.5*'Dynamic Data'!C$21*'Dynamic Data'!C$11*'Dynamic Data'!C$13*D66^2)</f>
        <v>4.6157222683419983</v>
      </c>
      <c r="H66" s="12">
        <f>'Dynamic Data'!C$15</f>
        <v>56.505600000000001</v>
      </c>
      <c r="I66" s="12">
        <f>'Dynamic Data'!C$15+G66+F66</f>
        <v>125.12132226834206</v>
      </c>
      <c r="J66" s="12">
        <f t="shared" si="7"/>
        <v>125.12132226834206</v>
      </c>
      <c r="K66" s="28">
        <f t="shared" si="8"/>
        <v>0</v>
      </c>
      <c r="L66" s="20">
        <f>(D66/1000)*(('Dynamic Data'!C$4*9.81*'Dynamic Data'!C$10)+(0.5*'Dynamic Data'!C$21*'Dynamic Data'!C$11*'Dynamic Data'!C$13*D66^2)+('Dynamic Data'!C$4*'Dynamic Data'!C$18*E66))</f>
        <v>0.60748644077462499</v>
      </c>
      <c r="M66" s="12">
        <f t="shared" si="5"/>
        <v>0.60748644077462499</v>
      </c>
      <c r="N66" s="28">
        <f t="shared" si="9"/>
        <v>0</v>
      </c>
      <c r="O66" s="20">
        <f t="shared" ref="O66:O129" si="11">(B67 - B66) * (L67 + L66) / 2</f>
        <v>0.55897186372102881</v>
      </c>
      <c r="P66" s="12">
        <f t="shared" si="10"/>
        <v>0.55897186372102881</v>
      </c>
      <c r="Q66" s="42">
        <f t="shared" si="6"/>
        <v>0</v>
      </c>
      <c r="R66" s="36"/>
      <c r="S66" s="20">
        <f>SUM($P$2:P66)</f>
        <v>41.863908278220421</v>
      </c>
      <c r="T66" s="28">
        <f>SUM($Q$2:Q66)</f>
        <v>11.974941212598205</v>
      </c>
      <c r="U66" s="22">
        <f>T66*'KERS System Values'!E$14</f>
        <v>7.0121579508866221</v>
      </c>
    </row>
    <row r="67" spans="1:21" x14ac:dyDescent="0.45">
      <c r="A67" s="7" t="s">
        <v>12</v>
      </c>
      <c r="B67" s="8">
        <v>65</v>
      </c>
      <c r="C67" s="8">
        <v>65</v>
      </c>
      <c r="D67" s="3">
        <v>4.9444444444444446</v>
      </c>
      <c r="E67" s="29">
        <v>0.1388888888888889</v>
      </c>
      <c r="F67" s="21">
        <f>'Dynamic Data'!C$4*E67</f>
        <v>40</v>
      </c>
      <c r="G67" s="3">
        <f>(0.5*'Dynamic Data'!C$21*'Dynamic Data'!C$11*'Dynamic Data'!C$13*D67^2)</f>
        <v>5.0013523597054759</v>
      </c>
      <c r="H67" s="3">
        <f>'Dynamic Data'!C$15</f>
        <v>56.505600000000001</v>
      </c>
      <c r="I67" s="3">
        <f>'Dynamic Data'!C$15+G67+F67</f>
        <v>101.50695235970548</v>
      </c>
      <c r="J67" s="3">
        <f t="shared" si="7"/>
        <v>101.50695235970548</v>
      </c>
      <c r="K67" s="29">
        <f t="shared" si="8"/>
        <v>0</v>
      </c>
      <c r="L67" s="21">
        <f>(D67/1000)*(('Dynamic Data'!C$4*9.81*'Dynamic Data'!C$10)+(0.5*'Dynamic Data'!C$21*'Dynamic Data'!C$11*'Dynamic Data'!C$13*D67^2)+('Dynamic Data'!C$4*'Dynamic Data'!C$18*E67))</f>
        <v>0.51045728666743273</v>
      </c>
      <c r="M67" s="3">
        <f t="shared" si="5"/>
        <v>0.51045728666743273</v>
      </c>
      <c r="N67" s="29">
        <f t="shared" si="9"/>
        <v>0</v>
      </c>
      <c r="O67" s="21">
        <f t="shared" si="11"/>
        <v>0.47322282590791787</v>
      </c>
      <c r="P67" s="3">
        <f t="shared" si="10"/>
        <v>0.47322282590791787</v>
      </c>
      <c r="Q67" s="43">
        <f t="shared" si="6"/>
        <v>0</v>
      </c>
      <c r="R67" s="37"/>
      <c r="S67" s="21">
        <f>SUM($P$2:P67)</f>
        <v>42.337131104128339</v>
      </c>
      <c r="T67" s="29">
        <f>SUM($Q$2:Q67)</f>
        <v>11.974941212598205</v>
      </c>
      <c r="U67" s="22">
        <f>T67*'KERS System Values'!E$14</f>
        <v>7.0121579508866221</v>
      </c>
    </row>
    <row r="68" spans="1:21" x14ac:dyDescent="0.45">
      <c r="A68" s="5" t="s">
        <v>12</v>
      </c>
      <c r="B68" s="6">
        <v>66</v>
      </c>
      <c r="C68" s="6">
        <v>66</v>
      </c>
      <c r="D68" s="4">
        <v>5.0277777777777786</v>
      </c>
      <c r="E68" s="30">
        <v>8.3333333333333037E-2</v>
      </c>
      <c r="F68" s="20">
        <f>'Dynamic Data'!C$4*E68</f>
        <v>23.999999999999915</v>
      </c>
      <c r="G68" s="12">
        <f>(0.5*'Dynamic Data'!C$21*'Dynamic Data'!C$11*'Dynamic Data'!C$13*D68^2)</f>
        <v>5.1713579300691563</v>
      </c>
      <c r="H68" s="12">
        <f>'Dynamic Data'!C$15</f>
        <v>56.505600000000001</v>
      </c>
      <c r="I68" s="12">
        <f>'Dynamic Data'!C$15+G68+F68</f>
        <v>85.676957930069079</v>
      </c>
      <c r="J68" s="12">
        <f t="shared" si="7"/>
        <v>85.676957930069079</v>
      </c>
      <c r="K68" s="28">
        <f t="shared" si="8"/>
        <v>0</v>
      </c>
      <c r="L68" s="20">
        <f>(D68/1000)*(('Dynamic Data'!C$4*9.81*'Dynamic Data'!C$10)+(0.5*'Dynamic Data'!C$21*'Dynamic Data'!C$11*'Dynamic Data'!C$13*D68^2)+('Dynamic Data'!C$4*'Dynamic Data'!C$18*E68))</f>
        <v>0.43598836514840295</v>
      </c>
      <c r="M68" s="12">
        <f t="shared" ref="M68:M131" si="12">IF(L68 &gt; 0, L68,)</f>
        <v>0.43598836514840295</v>
      </c>
      <c r="N68" s="28">
        <f t="shared" si="9"/>
        <v>0</v>
      </c>
      <c r="O68" s="20">
        <f t="shared" si="11"/>
        <v>0.61067912377871525</v>
      </c>
      <c r="P68" s="12">
        <f t="shared" si="10"/>
        <v>0.61067912377871525</v>
      </c>
      <c r="Q68" s="42">
        <f t="shared" ref="Q68:Q131" si="13">ABS(IF(O68 &lt;= 0, O68,))</f>
        <v>0</v>
      </c>
      <c r="R68" s="36"/>
      <c r="S68" s="20">
        <f>SUM($P$2:P68)</f>
        <v>42.947810227907055</v>
      </c>
      <c r="T68" s="28">
        <f>SUM($Q$2:Q68)</f>
        <v>11.974941212598205</v>
      </c>
      <c r="U68" s="22">
        <f>T68*'KERS System Values'!E$14</f>
        <v>7.0121579508866221</v>
      </c>
    </row>
    <row r="69" spans="1:21" x14ac:dyDescent="0.45">
      <c r="A69" s="7" t="s">
        <v>12</v>
      </c>
      <c r="B69" s="8">
        <v>67</v>
      </c>
      <c r="C69" s="8">
        <v>67</v>
      </c>
      <c r="D69" s="3">
        <v>5.1111111111111107</v>
      </c>
      <c r="E69" s="29">
        <v>0.30555555555555547</v>
      </c>
      <c r="F69" s="21">
        <f>'Dynamic Data'!C$4*E69</f>
        <v>87.999999999999972</v>
      </c>
      <c r="G69" s="3">
        <f>(0.5*'Dynamic Data'!C$21*'Dynamic Data'!C$11*'Dynamic Data'!C$13*D69^2)</f>
        <v>5.3442048191575742</v>
      </c>
      <c r="H69" s="3">
        <f>'Dynamic Data'!C$15</f>
        <v>56.505600000000001</v>
      </c>
      <c r="I69" s="3">
        <f>'Dynamic Data'!C$15+G69+F69</f>
        <v>149.84980481915755</v>
      </c>
      <c r="J69" s="3">
        <f t="shared" ref="J69:J132" si="14">IF(I69 &gt; 0, I69,)</f>
        <v>149.84980481915755</v>
      </c>
      <c r="K69" s="29">
        <f t="shared" ref="K69:K132" si="15">IF(I69 &lt;= 0, I69,)*-1</f>
        <v>0</v>
      </c>
      <c r="L69" s="21">
        <f>(D69/1000)*(('Dynamic Data'!C$4*9.81*'Dynamic Data'!C$10)+(0.5*'Dynamic Data'!C$21*'Dynamic Data'!C$11*'Dynamic Data'!C$13*D69^2)+('Dynamic Data'!C$4*'Dynamic Data'!C$18*E69))</f>
        <v>0.7853698824090275</v>
      </c>
      <c r="M69" s="3">
        <f t="shared" si="12"/>
        <v>0.7853698824090275</v>
      </c>
      <c r="N69" s="29">
        <f t="shared" ref="N69:N132" si="16">ABS(IF(L69 &lt;= 0, L69,))</f>
        <v>0</v>
      </c>
      <c r="O69" s="21">
        <f t="shared" si="11"/>
        <v>1.1351071522350349</v>
      </c>
      <c r="P69" s="3">
        <f t="shared" ref="P69:P132" si="17">IF(O69 &gt;= 0, O69,)</f>
        <v>1.1351071522350349</v>
      </c>
      <c r="Q69" s="43">
        <f t="shared" si="13"/>
        <v>0</v>
      </c>
      <c r="R69" s="37"/>
      <c r="S69" s="21">
        <f>SUM($P$2:P69)</f>
        <v>44.082917380142092</v>
      </c>
      <c r="T69" s="29">
        <f>SUM($Q$2:Q69)</f>
        <v>11.974941212598205</v>
      </c>
      <c r="U69" s="22">
        <f>T69*'KERS System Values'!E$14</f>
        <v>7.0121579508866221</v>
      </c>
    </row>
    <row r="70" spans="1:21" x14ac:dyDescent="0.45">
      <c r="A70" s="5" t="s">
        <v>12</v>
      </c>
      <c r="B70" s="6">
        <v>68</v>
      </c>
      <c r="C70" s="6">
        <v>68</v>
      </c>
      <c r="D70" s="4">
        <v>5.6388888888888893</v>
      </c>
      <c r="E70" s="30">
        <v>0.66666666666666674</v>
      </c>
      <c r="F70" s="20">
        <f>'Dynamic Data'!C$4*E70</f>
        <v>192.00000000000003</v>
      </c>
      <c r="G70" s="12">
        <f>(0.5*'Dynamic Data'!C$21*'Dynamic Data'!C$11*'Dynamic Data'!C$13*D70^2)</f>
        <v>6.504883518214335</v>
      </c>
      <c r="H70" s="12">
        <f>'Dynamic Data'!C$15</f>
        <v>56.505600000000001</v>
      </c>
      <c r="I70" s="12">
        <f>'Dynamic Data'!C$15+G70+F70</f>
        <v>255.01048351821436</v>
      </c>
      <c r="J70" s="12">
        <f t="shared" si="14"/>
        <v>255.01048351821436</v>
      </c>
      <c r="K70" s="28">
        <f t="shared" si="15"/>
        <v>0</v>
      </c>
      <c r="L70" s="20">
        <f>(D70/1000)*(('Dynamic Data'!C$4*9.81*'Dynamic Data'!C$10)+(0.5*'Dynamic Data'!C$21*'Dynamic Data'!C$11*'Dynamic Data'!C$13*D70^2)+('Dynamic Data'!C$4*'Dynamic Data'!C$18*E70))</f>
        <v>1.4848444220610424</v>
      </c>
      <c r="M70" s="12">
        <f t="shared" si="12"/>
        <v>1.4848444220610424</v>
      </c>
      <c r="N70" s="28">
        <f t="shared" si="16"/>
        <v>0</v>
      </c>
      <c r="O70" s="20">
        <f t="shared" si="11"/>
        <v>1.7855770040686296</v>
      </c>
      <c r="P70" s="12">
        <f t="shared" si="17"/>
        <v>1.7855770040686296</v>
      </c>
      <c r="Q70" s="42">
        <f t="shared" si="13"/>
        <v>0</v>
      </c>
      <c r="R70" s="36"/>
      <c r="S70" s="20">
        <f>SUM($P$2:P70)</f>
        <v>45.86849438421072</v>
      </c>
      <c r="T70" s="28">
        <f>SUM($Q$2:Q70)</f>
        <v>11.974941212598205</v>
      </c>
      <c r="U70" s="22">
        <f>T70*'KERS System Values'!E$14</f>
        <v>7.0121579508866221</v>
      </c>
    </row>
    <row r="71" spans="1:21" x14ac:dyDescent="0.45">
      <c r="A71" s="7" t="s">
        <v>12</v>
      </c>
      <c r="B71" s="8">
        <v>69</v>
      </c>
      <c r="C71" s="8">
        <v>69</v>
      </c>
      <c r="D71" s="3">
        <v>6.4444444444444446</v>
      </c>
      <c r="E71" s="29">
        <v>0.86111111111111094</v>
      </c>
      <c r="F71" s="21">
        <f>'Dynamic Data'!C$4*E71</f>
        <v>247.99999999999994</v>
      </c>
      <c r="G71" s="3">
        <f>(0.5*'Dynamic Data'!C$21*'Dynamic Data'!C$11*'Dynamic Data'!C$13*D71^2)</f>
        <v>8.4961743911370906</v>
      </c>
      <c r="H71" s="3">
        <f>'Dynamic Data'!C$15</f>
        <v>56.505600000000001</v>
      </c>
      <c r="I71" s="3">
        <f>'Dynamic Data'!C$15+G71+F71</f>
        <v>313.00177439113702</v>
      </c>
      <c r="J71" s="3">
        <f t="shared" si="14"/>
        <v>313.00177439113702</v>
      </c>
      <c r="K71" s="29">
        <f t="shared" si="15"/>
        <v>0</v>
      </c>
      <c r="L71" s="21">
        <f>(D71/1000)*(('Dynamic Data'!C$4*9.81*'Dynamic Data'!C$10)+(0.5*'Dynamic Data'!C$21*'Dynamic Data'!C$11*'Dynamic Data'!C$13*D71^2)+('Dynamic Data'!C$4*'Dynamic Data'!C$18*E71))</f>
        <v>2.0863095860762169</v>
      </c>
      <c r="M71" s="3">
        <f t="shared" si="12"/>
        <v>2.0863095860762169</v>
      </c>
      <c r="N71" s="29">
        <f t="shared" si="16"/>
        <v>0</v>
      </c>
      <c r="O71" s="21">
        <f t="shared" si="11"/>
        <v>2.3056561967209106</v>
      </c>
      <c r="P71" s="3">
        <f t="shared" si="17"/>
        <v>2.3056561967209106</v>
      </c>
      <c r="Q71" s="43">
        <f t="shared" si="13"/>
        <v>0</v>
      </c>
      <c r="R71" s="37"/>
      <c r="S71" s="21">
        <f>SUM($P$2:P71)</f>
        <v>48.174150580931631</v>
      </c>
      <c r="T71" s="29">
        <f>SUM($Q$2:Q71)</f>
        <v>11.974941212598205</v>
      </c>
      <c r="U71" s="22">
        <f>T71*'KERS System Values'!E$14</f>
        <v>7.0121579508866221</v>
      </c>
    </row>
    <row r="72" spans="1:21" x14ac:dyDescent="0.45">
      <c r="A72" s="5" t="s">
        <v>12</v>
      </c>
      <c r="B72" s="6">
        <v>70</v>
      </c>
      <c r="C72" s="6">
        <v>70</v>
      </c>
      <c r="D72" s="4">
        <v>7.3611111111111116</v>
      </c>
      <c r="E72" s="30">
        <v>0.91666666666666685</v>
      </c>
      <c r="F72" s="20">
        <f>'Dynamic Data'!C$4*E72</f>
        <v>264.00000000000006</v>
      </c>
      <c r="G72" s="12">
        <f>(0.5*'Dynamic Data'!C$21*'Dynamic Data'!C$11*'Dynamic Data'!C$13*D72^2)</f>
        <v>11.085089302497067</v>
      </c>
      <c r="H72" s="12">
        <f>'Dynamic Data'!C$15</f>
        <v>56.505600000000001</v>
      </c>
      <c r="I72" s="12">
        <f>'Dynamic Data'!C$15+G72+F72</f>
        <v>331.59068930249714</v>
      </c>
      <c r="J72" s="12">
        <f t="shared" si="14"/>
        <v>331.59068930249714</v>
      </c>
      <c r="K72" s="28">
        <f t="shared" si="15"/>
        <v>0</v>
      </c>
      <c r="L72" s="20">
        <f>(D72/1000)*(('Dynamic Data'!C$4*9.81*'Dynamic Data'!C$10)+(0.5*'Dynamic Data'!C$21*'Dynamic Data'!C$11*'Dynamic Data'!C$13*D72^2)+('Dynamic Data'!C$4*'Dynamic Data'!C$18*E72))</f>
        <v>2.5250028073656043</v>
      </c>
      <c r="M72" s="12">
        <f t="shared" si="12"/>
        <v>2.5250028073656043</v>
      </c>
      <c r="N72" s="28">
        <f t="shared" si="16"/>
        <v>0</v>
      </c>
      <c r="O72" s="20">
        <f t="shared" si="11"/>
        <v>2.6079969148814985</v>
      </c>
      <c r="P72" s="12">
        <f t="shared" si="17"/>
        <v>2.6079969148814985</v>
      </c>
      <c r="Q72" s="42">
        <f t="shared" si="13"/>
        <v>0</v>
      </c>
      <c r="R72" s="36"/>
      <c r="S72" s="20">
        <f>SUM($P$2:P72)</f>
        <v>50.782147495813128</v>
      </c>
      <c r="T72" s="28">
        <f>SUM($Q$2:Q72)</f>
        <v>11.974941212598205</v>
      </c>
      <c r="U72" s="22">
        <f>T72*'KERS System Values'!E$14</f>
        <v>7.0121579508866221</v>
      </c>
    </row>
    <row r="73" spans="1:21" x14ac:dyDescent="0.45">
      <c r="A73" s="7" t="s">
        <v>12</v>
      </c>
      <c r="B73" s="8">
        <v>71</v>
      </c>
      <c r="C73" s="8">
        <v>71</v>
      </c>
      <c r="D73" s="3">
        <v>8.2777777777777786</v>
      </c>
      <c r="E73" s="29">
        <v>0.84722222222222243</v>
      </c>
      <c r="F73" s="21">
        <f>'Dynamic Data'!C$4*E73</f>
        <v>244.00000000000006</v>
      </c>
      <c r="G73" s="3">
        <f>(0.5*'Dynamic Data'!C$21*'Dynamic Data'!C$11*'Dynamic Data'!C$13*D73^2)</f>
        <v>14.017803779550727</v>
      </c>
      <c r="H73" s="3">
        <f>'Dynamic Data'!C$15</f>
        <v>56.505600000000001</v>
      </c>
      <c r="I73" s="3">
        <f>'Dynamic Data'!C$15+G73+F73</f>
        <v>314.52340377955079</v>
      </c>
      <c r="J73" s="3">
        <f t="shared" si="14"/>
        <v>314.52340377955079</v>
      </c>
      <c r="K73" s="29">
        <f t="shared" si="15"/>
        <v>0</v>
      </c>
      <c r="L73" s="21">
        <f>(D73/1000)*(('Dynamic Data'!C$4*9.81*'Dynamic Data'!C$10)+(0.5*'Dynamic Data'!C$21*'Dynamic Data'!C$11*'Dynamic Data'!C$13*D73^2)+('Dynamic Data'!C$4*'Dynamic Data'!C$18*E73))</f>
        <v>2.6909910223973927</v>
      </c>
      <c r="M73" s="3">
        <f t="shared" si="12"/>
        <v>2.6909910223973927</v>
      </c>
      <c r="N73" s="29">
        <f t="shared" si="16"/>
        <v>0</v>
      </c>
      <c r="O73" s="21">
        <f t="shared" si="11"/>
        <v>2.5464737933173169</v>
      </c>
      <c r="P73" s="3">
        <f t="shared" si="17"/>
        <v>2.5464737933173169</v>
      </c>
      <c r="Q73" s="43">
        <f t="shared" si="13"/>
        <v>0</v>
      </c>
      <c r="R73" s="37"/>
      <c r="S73" s="21">
        <f>SUM($P$2:P73)</f>
        <v>53.328621289130446</v>
      </c>
      <c r="T73" s="29">
        <f>SUM($Q$2:Q73)</f>
        <v>11.974941212598205</v>
      </c>
      <c r="U73" s="22">
        <f>T73*'KERS System Values'!E$14</f>
        <v>7.0121579508866221</v>
      </c>
    </row>
    <row r="74" spans="1:21" x14ac:dyDescent="0.45">
      <c r="A74" s="5" t="s">
        <v>12</v>
      </c>
      <c r="B74" s="6">
        <v>72</v>
      </c>
      <c r="C74" s="6">
        <v>72</v>
      </c>
      <c r="D74" s="4">
        <v>9.0555555555555571</v>
      </c>
      <c r="E74" s="30">
        <v>0.63888888888888862</v>
      </c>
      <c r="F74" s="20">
        <f>'Dynamic Data'!C$4*E74</f>
        <v>183.99999999999991</v>
      </c>
      <c r="G74" s="12">
        <f>(0.5*'Dynamic Data'!C$21*'Dynamic Data'!C$11*'Dynamic Data'!C$13*D74^2)</f>
        <v>16.775777155032806</v>
      </c>
      <c r="H74" s="12">
        <f>'Dynamic Data'!C$15</f>
        <v>56.505600000000001</v>
      </c>
      <c r="I74" s="12">
        <f>'Dynamic Data'!C$15+G74+F74</f>
        <v>257.28137715503271</v>
      </c>
      <c r="J74" s="12">
        <f t="shared" si="14"/>
        <v>257.28137715503271</v>
      </c>
      <c r="K74" s="28">
        <f t="shared" si="15"/>
        <v>0</v>
      </c>
      <c r="L74" s="20">
        <f>(D74/1000)*(('Dynamic Data'!C$4*9.81*'Dynamic Data'!C$10)+(0.5*'Dynamic Data'!C$21*'Dynamic Data'!C$11*'Dynamic Data'!C$13*D74^2)+('Dynamic Data'!C$4*'Dynamic Data'!C$18*E74))</f>
        <v>2.4019565642372411</v>
      </c>
      <c r="M74" s="12">
        <f t="shared" si="12"/>
        <v>2.4019565642372411</v>
      </c>
      <c r="N74" s="28">
        <f t="shared" si="16"/>
        <v>0</v>
      </c>
      <c r="O74" s="20">
        <f t="shared" si="11"/>
        <v>2.1384102965770873</v>
      </c>
      <c r="P74" s="12">
        <f t="shared" si="17"/>
        <v>2.1384102965770873</v>
      </c>
      <c r="Q74" s="42">
        <f t="shared" si="13"/>
        <v>0</v>
      </c>
      <c r="R74" s="36"/>
      <c r="S74" s="20">
        <f>SUM($P$2:P74)</f>
        <v>55.467031585707531</v>
      </c>
      <c r="T74" s="28">
        <f>SUM($Q$2:Q74)</f>
        <v>11.974941212598205</v>
      </c>
      <c r="U74" s="22">
        <f>T74*'KERS System Values'!E$14</f>
        <v>7.0121579508866221</v>
      </c>
    </row>
    <row r="75" spans="1:21" x14ac:dyDescent="0.45">
      <c r="A75" s="7" t="s">
        <v>12</v>
      </c>
      <c r="B75" s="8">
        <v>73</v>
      </c>
      <c r="C75" s="8">
        <v>73</v>
      </c>
      <c r="D75" s="3">
        <v>9.5555555555555554</v>
      </c>
      <c r="E75" s="29">
        <v>0.40277777777777757</v>
      </c>
      <c r="F75" s="21">
        <f>'Dynamic Data'!C$4*E75</f>
        <v>115.99999999999994</v>
      </c>
      <c r="G75" s="3">
        <f>(0.5*'Dynamic Data'!C$21*'Dynamic Data'!C$11*'Dynamic Data'!C$13*D75^2)</f>
        <v>18.679460700609365</v>
      </c>
      <c r="H75" s="3">
        <f>'Dynamic Data'!C$15</f>
        <v>56.505600000000001</v>
      </c>
      <c r="I75" s="3">
        <f>'Dynamic Data'!C$15+G75+F75</f>
        <v>191.18506070060931</v>
      </c>
      <c r="J75" s="3">
        <f t="shared" si="14"/>
        <v>191.18506070060931</v>
      </c>
      <c r="K75" s="29">
        <f t="shared" si="15"/>
        <v>0</v>
      </c>
      <c r="L75" s="21">
        <f>(D75/1000)*(('Dynamic Data'!C$4*9.81*'Dynamic Data'!C$10)+(0.5*'Dynamic Data'!C$21*'Dynamic Data'!C$11*'Dynamic Data'!C$13*D75^2)+('Dynamic Data'!C$4*'Dynamic Data'!C$18*E75))</f>
        <v>1.8748640289169332</v>
      </c>
      <c r="M75" s="3">
        <f t="shared" si="12"/>
        <v>1.8748640289169332</v>
      </c>
      <c r="N75" s="29">
        <f t="shared" si="16"/>
        <v>0</v>
      </c>
      <c r="O75" s="21">
        <f t="shared" si="11"/>
        <v>1.7256403749996347</v>
      </c>
      <c r="P75" s="3">
        <f t="shared" si="17"/>
        <v>1.7256403749996347</v>
      </c>
      <c r="Q75" s="43">
        <f t="shared" si="13"/>
        <v>0</v>
      </c>
      <c r="R75" s="37"/>
      <c r="S75" s="21">
        <f>SUM($P$2:P75)</f>
        <v>57.192671960707166</v>
      </c>
      <c r="T75" s="29">
        <f>SUM($Q$2:Q75)</f>
        <v>11.974941212598205</v>
      </c>
      <c r="U75" s="22">
        <f>T75*'KERS System Values'!E$14</f>
        <v>7.0121579508866221</v>
      </c>
    </row>
    <row r="76" spans="1:21" x14ac:dyDescent="0.45">
      <c r="A76" s="5" t="s">
        <v>12</v>
      </c>
      <c r="B76" s="6">
        <v>74</v>
      </c>
      <c r="C76" s="6">
        <v>74</v>
      </c>
      <c r="D76" s="4">
        <v>9.8611111111111107</v>
      </c>
      <c r="E76" s="30">
        <v>0.27777777777777779</v>
      </c>
      <c r="F76" s="20">
        <f>'Dynamic Data'!C$4*E76</f>
        <v>80</v>
      </c>
      <c r="G76" s="12">
        <f>(0.5*'Dynamic Data'!C$21*'Dynamic Data'!C$11*'Dynamic Data'!C$13*D76^2)</f>
        <v>19.893177349194627</v>
      </c>
      <c r="H76" s="12">
        <f>'Dynamic Data'!C$15</f>
        <v>56.505600000000001</v>
      </c>
      <c r="I76" s="12">
        <f>'Dynamic Data'!C$15+G76+F76</f>
        <v>156.39877734919463</v>
      </c>
      <c r="J76" s="12">
        <f t="shared" si="14"/>
        <v>156.39877734919463</v>
      </c>
      <c r="K76" s="28">
        <f t="shared" si="15"/>
        <v>0</v>
      </c>
      <c r="L76" s="20">
        <f>(D76/1000)*(('Dynamic Data'!C$4*9.81*'Dynamic Data'!C$10)+(0.5*'Dynamic Data'!C$21*'Dynamic Data'!C$11*'Dynamic Data'!C$13*D76^2)+('Dynamic Data'!C$4*'Dynamic Data'!C$18*E76))</f>
        <v>1.5764167210823361</v>
      </c>
      <c r="M76" s="12">
        <f t="shared" si="12"/>
        <v>1.5764167210823361</v>
      </c>
      <c r="N76" s="28">
        <f t="shared" si="16"/>
        <v>0</v>
      </c>
      <c r="O76" s="20">
        <f t="shared" si="11"/>
        <v>1.5804658438854597</v>
      </c>
      <c r="P76" s="12">
        <f t="shared" si="17"/>
        <v>1.5804658438854597</v>
      </c>
      <c r="Q76" s="42">
        <f t="shared" si="13"/>
        <v>0</v>
      </c>
      <c r="R76" s="36"/>
      <c r="S76" s="20">
        <f>SUM($P$2:P76)</f>
        <v>58.773137804592629</v>
      </c>
      <c r="T76" s="28">
        <f>SUM($Q$2:Q76)</f>
        <v>11.974941212598205</v>
      </c>
      <c r="U76" s="22">
        <f>T76*'KERS System Values'!E$14</f>
        <v>7.0121579508866221</v>
      </c>
    </row>
    <row r="77" spans="1:21" x14ac:dyDescent="0.45">
      <c r="A77" s="7" t="s">
        <v>12</v>
      </c>
      <c r="B77" s="8">
        <v>75</v>
      </c>
      <c r="C77" s="8">
        <v>75</v>
      </c>
      <c r="D77" s="3">
        <v>10.111111111111111</v>
      </c>
      <c r="E77" s="29">
        <v>0.26388888888888867</v>
      </c>
      <c r="F77" s="21">
        <f>'Dynamic Data'!C$4*E77</f>
        <v>75.999999999999943</v>
      </c>
      <c r="G77" s="3">
        <f>(0.5*'Dynamic Data'!C$21*'Dynamic Data'!C$11*'Dynamic Data'!C$13*D77^2)</f>
        <v>20.914631430739071</v>
      </c>
      <c r="H77" s="3">
        <f>'Dynamic Data'!C$15</f>
        <v>56.505600000000001</v>
      </c>
      <c r="I77" s="3">
        <f>'Dynamic Data'!C$15+G77+F77</f>
        <v>153.42023143073902</v>
      </c>
      <c r="J77" s="3">
        <f t="shared" si="14"/>
        <v>153.42023143073902</v>
      </c>
      <c r="K77" s="29">
        <f t="shared" si="15"/>
        <v>0</v>
      </c>
      <c r="L77" s="21">
        <f>(D77/1000)*(('Dynamic Data'!C$4*9.81*'Dynamic Data'!C$10)+(0.5*'Dynamic Data'!C$21*'Dynamic Data'!C$11*'Dynamic Data'!C$13*D77^2)+('Dynamic Data'!C$4*'Dynamic Data'!C$18*E77))</f>
        <v>1.5845149666885834</v>
      </c>
      <c r="M77" s="3">
        <f t="shared" si="12"/>
        <v>1.5845149666885834</v>
      </c>
      <c r="N77" s="29">
        <f t="shared" si="16"/>
        <v>0</v>
      </c>
      <c r="O77" s="21">
        <f t="shared" si="11"/>
        <v>1.6556859973491287</v>
      </c>
      <c r="P77" s="3">
        <f t="shared" si="17"/>
        <v>1.6556859973491287</v>
      </c>
      <c r="Q77" s="43">
        <f t="shared" si="13"/>
        <v>0</v>
      </c>
      <c r="R77" s="37"/>
      <c r="S77" s="21">
        <f>SUM($P$2:P77)</f>
        <v>60.428823801941761</v>
      </c>
      <c r="T77" s="29">
        <f>SUM($Q$2:Q77)</f>
        <v>11.974941212598205</v>
      </c>
      <c r="U77" s="22">
        <f>T77*'KERS System Values'!E$14</f>
        <v>7.0121579508866221</v>
      </c>
    </row>
    <row r="78" spans="1:21" x14ac:dyDescent="0.45">
      <c r="A78" s="5" t="s">
        <v>12</v>
      </c>
      <c r="B78" s="6">
        <v>76</v>
      </c>
      <c r="C78" s="6">
        <v>76</v>
      </c>
      <c r="D78" s="4">
        <v>10.388888888888889</v>
      </c>
      <c r="E78" s="30">
        <v>0.29166666666666685</v>
      </c>
      <c r="F78" s="20">
        <f>'Dynamic Data'!C$4*E78</f>
        <v>84.000000000000057</v>
      </c>
      <c r="G78" s="12">
        <f>(0.5*'Dynamic Data'!C$21*'Dynamic Data'!C$11*'Dynamic Data'!C$13*D78^2)</f>
        <v>22.079572107882946</v>
      </c>
      <c r="H78" s="12">
        <f>'Dynamic Data'!C$15</f>
        <v>56.505600000000001</v>
      </c>
      <c r="I78" s="12">
        <f>'Dynamic Data'!C$15+G78+F78</f>
        <v>162.58517210788301</v>
      </c>
      <c r="J78" s="12">
        <f t="shared" si="14"/>
        <v>162.58517210788301</v>
      </c>
      <c r="K78" s="28">
        <f t="shared" si="15"/>
        <v>0</v>
      </c>
      <c r="L78" s="20">
        <f>(D78/1000)*(('Dynamic Data'!C$4*9.81*'Dynamic Data'!C$10)+(0.5*'Dynamic Data'!C$21*'Dynamic Data'!C$11*'Dynamic Data'!C$13*D78^2)+('Dynamic Data'!C$4*'Dynamic Data'!C$18*E78))</f>
        <v>1.7268570280096738</v>
      </c>
      <c r="M78" s="12">
        <f t="shared" si="12"/>
        <v>1.7268570280096738</v>
      </c>
      <c r="N78" s="28">
        <f t="shared" si="16"/>
        <v>0</v>
      </c>
      <c r="O78" s="20">
        <f t="shared" si="11"/>
        <v>1.7146694517905474</v>
      </c>
      <c r="P78" s="12">
        <f t="shared" si="17"/>
        <v>1.7146694517905474</v>
      </c>
      <c r="Q78" s="42">
        <f t="shared" si="13"/>
        <v>0</v>
      </c>
      <c r="R78" s="36"/>
      <c r="S78" s="20">
        <f>SUM($P$2:P78)</f>
        <v>62.143493253732309</v>
      </c>
      <c r="T78" s="28">
        <f>SUM($Q$2:Q78)</f>
        <v>11.974941212598205</v>
      </c>
      <c r="U78" s="22">
        <f>T78*'KERS System Values'!E$14</f>
        <v>7.0121579508866221</v>
      </c>
    </row>
    <row r="79" spans="1:21" x14ac:dyDescent="0.45">
      <c r="A79" s="7" t="s">
        <v>12</v>
      </c>
      <c r="B79" s="8">
        <v>77</v>
      </c>
      <c r="C79" s="8">
        <v>77</v>
      </c>
      <c r="D79" s="3">
        <v>10.694444444444445</v>
      </c>
      <c r="E79" s="29">
        <v>0.26388888888888867</v>
      </c>
      <c r="F79" s="21">
        <f>'Dynamic Data'!C$4*E79</f>
        <v>75.999999999999943</v>
      </c>
      <c r="G79" s="3">
        <f>(0.5*'Dynamic Data'!C$21*'Dynamic Data'!C$11*'Dynamic Data'!C$13*D79^2)</f>
        <v>23.397470443042046</v>
      </c>
      <c r="H79" s="3">
        <f>'Dynamic Data'!C$15</f>
        <v>56.505600000000001</v>
      </c>
      <c r="I79" s="3">
        <f>'Dynamic Data'!C$15+G79+F79</f>
        <v>155.903070443042</v>
      </c>
      <c r="J79" s="3">
        <f t="shared" si="14"/>
        <v>155.903070443042</v>
      </c>
      <c r="K79" s="29">
        <f t="shared" si="15"/>
        <v>0</v>
      </c>
      <c r="L79" s="21">
        <f>(D79/1000)*(('Dynamic Data'!C$4*9.81*'Dynamic Data'!C$10)+(0.5*'Dynamic Data'!C$21*'Dynamic Data'!C$11*'Dynamic Data'!C$13*D79^2)+('Dynamic Data'!C$4*'Dynamic Data'!C$18*E79))</f>
        <v>1.7024818755714213</v>
      </c>
      <c r="M79" s="3">
        <f t="shared" si="12"/>
        <v>1.7024818755714213</v>
      </c>
      <c r="N79" s="29">
        <f t="shared" si="16"/>
        <v>0</v>
      </c>
      <c r="O79" s="21">
        <f t="shared" si="11"/>
        <v>1.5205261347278367</v>
      </c>
      <c r="P79" s="3">
        <f t="shared" si="17"/>
        <v>1.5205261347278367</v>
      </c>
      <c r="Q79" s="43">
        <f t="shared" si="13"/>
        <v>0</v>
      </c>
      <c r="R79" s="37"/>
      <c r="S79" s="21">
        <f>SUM($P$2:P79)</f>
        <v>63.664019388460147</v>
      </c>
      <c r="T79" s="29">
        <f>SUM($Q$2:Q79)</f>
        <v>11.974941212598205</v>
      </c>
      <c r="U79" s="22">
        <f>T79*'KERS System Values'!E$14</f>
        <v>7.0121579508866221</v>
      </c>
    </row>
    <row r="80" spans="1:21" x14ac:dyDescent="0.45">
      <c r="A80" s="5" t="s">
        <v>12</v>
      </c>
      <c r="B80" s="6">
        <v>78</v>
      </c>
      <c r="C80" s="6">
        <v>78</v>
      </c>
      <c r="D80" s="4">
        <v>10.916666666666666</v>
      </c>
      <c r="E80" s="30">
        <v>0.1388888888888889</v>
      </c>
      <c r="F80" s="20">
        <f>'Dynamic Data'!C$4*E80</f>
        <v>40</v>
      </c>
      <c r="G80" s="12">
        <f>(0.5*'Dynamic Data'!C$21*'Dynamic Data'!C$11*'Dynamic Data'!C$13*D80^2)</f>
        <v>24.379935317641429</v>
      </c>
      <c r="H80" s="12">
        <f>'Dynamic Data'!C$15</f>
        <v>56.505600000000001</v>
      </c>
      <c r="I80" s="12">
        <f>'Dynamic Data'!C$15+G80+F80</f>
        <v>120.88553531764143</v>
      </c>
      <c r="J80" s="12">
        <f t="shared" si="14"/>
        <v>120.88553531764143</v>
      </c>
      <c r="K80" s="28">
        <f t="shared" si="15"/>
        <v>0</v>
      </c>
      <c r="L80" s="20">
        <f>(D80/1000)*(('Dynamic Data'!C$4*9.81*'Dynamic Data'!C$10)+(0.5*'Dynamic Data'!C$21*'Dynamic Data'!C$11*'Dynamic Data'!C$13*D80^2)+('Dynamic Data'!C$4*'Dynamic Data'!C$18*E80))</f>
        <v>1.3385703938842524</v>
      </c>
      <c r="M80" s="12">
        <f t="shared" si="12"/>
        <v>1.3385703938842524</v>
      </c>
      <c r="N80" s="28">
        <f t="shared" si="16"/>
        <v>0</v>
      </c>
      <c r="O80" s="20">
        <f t="shared" si="11"/>
        <v>1.0457137702761983</v>
      </c>
      <c r="P80" s="12">
        <f t="shared" si="17"/>
        <v>1.0457137702761983</v>
      </c>
      <c r="Q80" s="42">
        <f t="shared" si="13"/>
        <v>0</v>
      </c>
      <c r="R80" s="36"/>
      <c r="S80" s="20">
        <f>SUM($P$2:P80)</f>
        <v>64.709733158736341</v>
      </c>
      <c r="T80" s="28">
        <f>SUM($Q$2:Q80)</f>
        <v>11.974941212598205</v>
      </c>
      <c r="U80" s="22">
        <f>T80*'KERS System Values'!E$14</f>
        <v>7.0121579508866221</v>
      </c>
    </row>
    <row r="81" spans="1:21" x14ac:dyDescent="0.45">
      <c r="A81" s="7" t="s">
        <v>12</v>
      </c>
      <c r="B81" s="8">
        <v>79</v>
      </c>
      <c r="C81" s="8">
        <v>79</v>
      </c>
      <c r="D81" s="3">
        <v>10.972222222222223</v>
      </c>
      <c r="E81" s="29">
        <v>-4.1666666666666269E-2</v>
      </c>
      <c r="F81" s="21">
        <f>'Dynamic Data'!C$4*E81</f>
        <v>-11.999999999999886</v>
      </c>
      <c r="G81" s="3">
        <f>(0.5*'Dynamic Data'!C$21*'Dynamic Data'!C$11*'Dynamic Data'!C$13*D81^2)</f>
        <v>24.628708557096548</v>
      </c>
      <c r="H81" s="3">
        <f>'Dynamic Data'!C$15</f>
        <v>56.505600000000001</v>
      </c>
      <c r="I81" s="3">
        <f>'Dynamic Data'!C$15+G81+F81</f>
        <v>69.134308557096659</v>
      </c>
      <c r="J81" s="3">
        <f t="shared" si="14"/>
        <v>69.134308557096659</v>
      </c>
      <c r="K81" s="29">
        <f t="shared" si="15"/>
        <v>0</v>
      </c>
      <c r="L81" s="21">
        <f>(D81/1000)*(('Dynamic Data'!C$4*9.81*'Dynamic Data'!C$10)+(0.5*'Dynamic Data'!C$21*'Dynamic Data'!C$11*'Dynamic Data'!C$13*D81^2)+('Dynamic Data'!C$4*'Dynamic Data'!C$18*E81))</f>
        <v>0.75285714666814407</v>
      </c>
      <c r="M81" s="3">
        <f t="shared" si="12"/>
        <v>0.75285714666814407</v>
      </c>
      <c r="N81" s="29">
        <f t="shared" si="16"/>
        <v>0</v>
      </c>
      <c r="O81" s="21">
        <f t="shared" si="11"/>
        <v>0.58650393246441179</v>
      </c>
      <c r="P81" s="3">
        <f t="shared" si="17"/>
        <v>0.58650393246441179</v>
      </c>
      <c r="Q81" s="43">
        <f t="shared" si="13"/>
        <v>0</v>
      </c>
      <c r="R81" s="37"/>
      <c r="S81" s="21">
        <f>SUM($P$2:P81)</f>
        <v>65.296237091200751</v>
      </c>
      <c r="T81" s="29">
        <f>SUM($Q$2:Q81)</f>
        <v>11.974941212598205</v>
      </c>
      <c r="U81" s="22">
        <f>T81*'KERS System Values'!E$14</f>
        <v>7.0121579508866221</v>
      </c>
    </row>
    <row r="82" spans="1:21" x14ac:dyDescent="0.45">
      <c r="A82" s="5" t="s">
        <v>12</v>
      </c>
      <c r="B82" s="6">
        <v>80</v>
      </c>
      <c r="C82" s="6">
        <v>80</v>
      </c>
      <c r="D82" s="4">
        <v>10.833333333333334</v>
      </c>
      <c r="E82" s="30">
        <v>-0.1388888888888889</v>
      </c>
      <c r="F82" s="20">
        <f>'Dynamic Data'!C$4*E82</f>
        <v>-40</v>
      </c>
      <c r="G82" s="12">
        <f>(0.5*'Dynamic Data'!C$21*'Dynamic Data'!C$11*'Dynamic Data'!C$13*D82^2)</f>
        <v>24.009143224062715</v>
      </c>
      <c r="H82" s="12">
        <f>'Dynamic Data'!C$15</f>
        <v>56.505600000000001</v>
      </c>
      <c r="I82" s="12">
        <f>'Dynamic Data'!C$15+G82+F82</f>
        <v>40.514743224062713</v>
      </c>
      <c r="J82" s="12">
        <f t="shared" si="14"/>
        <v>40.514743224062713</v>
      </c>
      <c r="K82" s="28">
        <f t="shared" si="15"/>
        <v>0</v>
      </c>
      <c r="L82" s="20">
        <f>(D82/1000)*(('Dynamic Data'!C$4*9.81*'Dynamic Data'!C$10)+(0.5*'Dynamic Data'!C$21*'Dynamic Data'!C$11*'Dynamic Data'!C$13*D82^2)+('Dynamic Data'!C$4*'Dynamic Data'!C$18*E82))</f>
        <v>0.42015071826067946</v>
      </c>
      <c r="M82" s="12">
        <f t="shared" si="12"/>
        <v>0.42015071826067946</v>
      </c>
      <c r="N82" s="28">
        <f t="shared" si="16"/>
        <v>0</v>
      </c>
      <c r="O82" s="20">
        <f t="shared" si="11"/>
        <v>0.25798299691605003</v>
      </c>
      <c r="P82" s="12">
        <f t="shared" si="17"/>
        <v>0.25798299691605003</v>
      </c>
      <c r="Q82" s="42">
        <f t="shared" si="13"/>
        <v>0</v>
      </c>
      <c r="R82" s="36"/>
      <c r="S82" s="20">
        <f>SUM($P$2:P82)</f>
        <v>65.554220088116807</v>
      </c>
      <c r="T82" s="28">
        <f>SUM($Q$2:Q82)</f>
        <v>11.974941212598205</v>
      </c>
      <c r="U82" s="22">
        <f>T82*'KERS System Values'!E$14</f>
        <v>7.0121579508866221</v>
      </c>
    </row>
    <row r="83" spans="1:21" x14ac:dyDescent="0.45">
      <c r="A83" s="7" t="s">
        <v>12</v>
      </c>
      <c r="B83" s="8">
        <v>81</v>
      </c>
      <c r="C83" s="8">
        <v>81</v>
      </c>
      <c r="D83" s="3">
        <v>10.694444444444445</v>
      </c>
      <c r="E83" s="29">
        <v>-0.23611111111111149</v>
      </c>
      <c r="F83" s="21">
        <f>'Dynamic Data'!C$4*E83</f>
        <v>-68.000000000000114</v>
      </c>
      <c r="G83" s="3">
        <f>(0.5*'Dynamic Data'!C$21*'Dynamic Data'!C$11*'Dynamic Data'!C$13*D83^2)</f>
        <v>23.397470443042046</v>
      </c>
      <c r="H83" s="3">
        <f>'Dynamic Data'!C$15</f>
        <v>56.505600000000001</v>
      </c>
      <c r="I83" s="3">
        <f>'Dynamic Data'!C$15+G83+F83</f>
        <v>11.903070443041941</v>
      </c>
      <c r="J83" s="3">
        <f t="shared" si="14"/>
        <v>11.903070443041941</v>
      </c>
      <c r="K83" s="29">
        <f t="shared" si="15"/>
        <v>0</v>
      </c>
      <c r="L83" s="21">
        <f>(D83/1000)*(('Dynamic Data'!C$4*9.81*'Dynamic Data'!C$10)+(0.5*'Dynamic Data'!C$21*'Dynamic Data'!C$11*'Dynamic Data'!C$13*D83^2)+('Dynamic Data'!C$4*'Dynamic Data'!C$18*E83))</f>
        <v>9.5815275571420611E-2</v>
      </c>
      <c r="M83" s="3">
        <f t="shared" si="12"/>
        <v>9.5815275571420611E-2</v>
      </c>
      <c r="N83" s="29">
        <f t="shared" si="16"/>
        <v>0</v>
      </c>
      <c r="O83" s="21">
        <f t="shared" si="11"/>
        <v>0.13012231560572013</v>
      </c>
      <c r="P83" s="3">
        <f t="shared" si="17"/>
        <v>0.13012231560572013</v>
      </c>
      <c r="Q83" s="43">
        <f t="shared" si="13"/>
        <v>0</v>
      </c>
      <c r="R83" s="37"/>
      <c r="S83" s="21">
        <f>SUM($P$2:P83)</f>
        <v>65.684342403722525</v>
      </c>
      <c r="T83" s="29">
        <f>SUM($Q$2:Q83)</f>
        <v>11.974941212598205</v>
      </c>
      <c r="U83" s="22">
        <f>T83*'KERS System Values'!E$14</f>
        <v>7.0121579508866221</v>
      </c>
    </row>
    <row r="84" spans="1:21" x14ac:dyDescent="0.45">
      <c r="A84" s="5" t="s">
        <v>12</v>
      </c>
      <c r="B84" s="6">
        <v>82</v>
      </c>
      <c r="C84" s="6">
        <v>82</v>
      </c>
      <c r="D84" s="4">
        <v>10.361111111111111</v>
      </c>
      <c r="E84" s="30">
        <v>-0.20833333333333331</v>
      </c>
      <c r="F84" s="20">
        <f>'Dynamic Data'!C$4*E84</f>
        <v>-59.999999999999993</v>
      </c>
      <c r="G84" s="12">
        <f>(0.5*'Dynamic Data'!C$21*'Dynamic Data'!C$11*'Dynamic Data'!C$13*D84^2)</f>
        <v>21.961657380806184</v>
      </c>
      <c r="H84" s="12">
        <f>'Dynamic Data'!C$15</f>
        <v>56.505600000000001</v>
      </c>
      <c r="I84" s="12">
        <f>'Dynamic Data'!C$15+G84+F84</f>
        <v>18.467257380806195</v>
      </c>
      <c r="J84" s="12">
        <f t="shared" si="14"/>
        <v>18.467257380806195</v>
      </c>
      <c r="K84" s="28">
        <f t="shared" si="15"/>
        <v>0</v>
      </c>
      <c r="L84" s="20">
        <f>(D84/1000)*(('Dynamic Data'!C$4*9.81*'Dynamic Data'!C$10)+(0.5*'Dynamic Data'!C$21*'Dynamic Data'!C$11*'Dynamic Data'!C$13*D84^2)+('Dynamic Data'!C$4*'Dynamic Data'!C$18*E84))</f>
        <v>0.16442935564001968</v>
      </c>
      <c r="M84" s="12">
        <f t="shared" si="12"/>
        <v>0.16442935564001968</v>
      </c>
      <c r="N84" s="28">
        <f t="shared" si="16"/>
        <v>0</v>
      </c>
      <c r="O84" s="20">
        <f t="shared" si="11"/>
        <v>0.35496864368753694</v>
      </c>
      <c r="P84" s="12">
        <f t="shared" si="17"/>
        <v>0.35496864368753694</v>
      </c>
      <c r="Q84" s="42">
        <f t="shared" si="13"/>
        <v>0</v>
      </c>
      <c r="R84" s="36"/>
      <c r="S84" s="20">
        <f>SUM($P$2:P84)</f>
        <v>66.039311047410067</v>
      </c>
      <c r="T84" s="28">
        <f>SUM($Q$2:Q84)</f>
        <v>11.974941212598205</v>
      </c>
      <c r="U84" s="22">
        <f>T84*'KERS System Values'!E$14</f>
        <v>7.0121579508866221</v>
      </c>
    </row>
    <row r="85" spans="1:21" x14ac:dyDescent="0.45">
      <c r="A85" s="7" t="s">
        <v>12</v>
      </c>
      <c r="B85" s="8">
        <v>83</v>
      </c>
      <c r="C85" s="8">
        <v>83</v>
      </c>
      <c r="D85" s="3">
        <v>10.277777777777779</v>
      </c>
      <c r="E85" s="29">
        <v>-8.3333333333332538E-2</v>
      </c>
      <c r="F85" s="21">
        <f>'Dynamic Data'!C$4*E85</f>
        <v>-23.999999999999773</v>
      </c>
      <c r="G85" s="3">
        <f>(0.5*'Dynamic Data'!C$21*'Dynamic Data'!C$11*'Dynamic Data'!C$13*D85^2)</f>
        <v>21.609807412059077</v>
      </c>
      <c r="H85" s="3">
        <f>'Dynamic Data'!C$15</f>
        <v>56.505600000000001</v>
      </c>
      <c r="I85" s="3">
        <f>'Dynamic Data'!C$15+G85+F85</f>
        <v>54.115407412059312</v>
      </c>
      <c r="J85" s="3">
        <f t="shared" si="14"/>
        <v>54.115407412059312</v>
      </c>
      <c r="K85" s="29">
        <f t="shared" si="15"/>
        <v>0</v>
      </c>
      <c r="L85" s="21">
        <f>(D85/1000)*(('Dynamic Data'!C$4*9.81*'Dynamic Data'!C$10)+(0.5*'Dynamic Data'!C$21*'Dynamic Data'!C$11*'Dynamic Data'!C$13*D85^2)+('Dynamic Data'!C$4*'Dynamic Data'!C$18*E85))</f>
        <v>0.54550793173505419</v>
      </c>
      <c r="M85" s="3">
        <f t="shared" si="12"/>
        <v>0.54550793173505419</v>
      </c>
      <c r="N85" s="29">
        <f t="shared" si="16"/>
        <v>0</v>
      </c>
      <c r="O85" s="21">
        <f t="shared" si="11"/>
        <v>0.43515981900179723</v>
      </c>
      <c r="P85" s="3">
        <f t="shared" si="17"/>
        <v>0.43515981900179723</v>
      </c>
      <c r="Q85" s="43">
        <f t="shared" si="13"/>
        <v>0</v>
      </c>
      <c r="R85" s="37"/>
      <c r="S85" s="21">
        <f>SUM($P$2:P85)</f>
        <v>66.474470866411863</v>
      </c>
      <c r="T85" s="29">
        <f>SUM($Q$2:Q85)</f>
        <v>11.974941212598205</v>
      </c>
      <c r="U85" s="22">
        <f>T85*'KERS System Values'!E$14</f>
        <v>7.0121579508866221</v>
      </c>
    </row>
    <row r="86" spans="1:21" x14ac:dyDescent="0.45">
      <c r="A86" s="5" t="s">
        <v>12</v>
      </c>
      <c r="B86" s="6">
        <v>84</v>
      </c>
      <c r="C86" s="6">
        <v>84</v>
      </c>
      <c r="D86" s="4">
        <v>10.194444444444446</v>
      </c>
      <c r="E86" s="30">
        <v>-0.15277777777777798</v>
      </c>
      <c r="F86" s="20">
        <f>'Dynamic Data'!C$4*E86</f>
        <v>-44.000000000000057</v>
      </c>
      <c r="G86" s="12">
        <f>(0.5*'Dynamic Data'!C$21*'Dynamic Data'!C$11*'Dynamic Data'!C$13*D86^2)</f>
        <v>21.26079876203671</v>
      </c>
      <c r="H86" s="12">
        <f>'Dynamic Data'!C$15</f>
        <v>56.505600000000001</v>
      </c>
      <c r="I86" s="12">
        <f>'Dynamic Data'!C$15+G86+F86</f>
        <v>33.766398762036658</v>
      </c>
      <c r="J86" s="12">
        <f t="shared" si="14"/>
        <v>33.766398762036658</v>
      </c>
      <c r="K86" s="28">
        <f t="shared" si="15"/>
        <v>0</v>
      </c>
      <c r="L86" s="20">
        <f>(D86/1000)*(('Dynamic Data'!C$4*9.81*'Dynamic Data'!C$10)+(0.5*'Dynamic Data'!C$21*'Dynamic Data'!C$11*'Dynamic Data'!C$13*D86^2)+('Dynamic Data'!C$4*'Dynamic Data'!C$18*E86))</f>
        <v>0.32481170626854033</v>
      </c>
      <c r="M86" s="12">
        <f t="shared" si="12"/>
        <v>0.32481170626854033</v>
      </c>
      <c r="N86" s="28">
        <f t="shared" si="16"/>
        <v>0</v>
      </c>
      <c r="O86" s="20">
        <f t="shared" si="11"/>
        <v>0.25427674495853414</v>
      </c>
      <c r="P86" s="12">
        <f t="shared" si="17"/>
        <v>0.25427674495853414</v>
      </c>
      <c r="Q86" s="42">
        <f t="shared" si="13"/>
        <v>0</v>
      </c>
      <c r="R86" s="36"/>
      <c r="S86" s="20">
        <f>SUM($P$2:P86)</f>
        <v>66.728747611370395</v>
      </c>
      <c r="T86" s="28">
        <f>SUM($Q$2:Q86)</f>
        <v>11.974941212598205</v>
      </c>
      <c r="U86" s="22">
        <f>T86*'KERS System Values'!E$14</f>
        <v>7.0121579508866221</v>
      </c>
    </row>
    <row r="87" spans="1:21" x14ac:dyDescent="0.45">
      <c r="A87" s="7" t="s">
        <v>12</v>
      </c>
      <c r="B87" s="8">
        <v>85</v>
      </c>
      <c r="C87" s="8">
        <v>85</v>
      </c>
      <c r="D87" s="3">
        <v>9.9722222222222214</v>
      </c>
      <c r="E87" s="29">
        <v>-0.19444444444444522</v>
      </c>
      <c r="F87" s="21">
        <f>'Dynamic Data'!C$4*E87</f>
        <v>-56.000000000000227</v>
      </c>
      <c r="G87" s="3">
        <f>(0.5*'Dynamic Data'!C$21*'Dynamic Data'!C$11*'Dynamic Data'!C$13*D87^2)</f>
        <v>20.343999920186885</v>
      </c>
      <c r="H87" s="3">
        <f>'Dynamic Data'!C$15</f>
        <v>56.505600000000001</v>
      </c>
      <c r="I87" s="3">
        <f>'Dynamic Data'!C$15+G87+F87</f>
        <v>20.849599920186662</v>
      </c>
      <c r="J87" s="3">
        <f t="shared" si="14"/>
        <v>20.849599920186662</v>
      </c>
      <c r="K87" s="29">
        <f t="shared" si="15"/>
        <v>0</v>
      </c>
      <c r="L87" s="21">
        <f>(D87/1000)*(('Dynamic Data'!C$4*9.81*'Dynamic Data'!C$10)+(0.5*'Dynamic Data'!C$21*'Dynamic Data'!C$11*'Dynamic Data'!C$13*D87^2)+('Dynamic Data'!C$4*'Dynamic Data'!C$18*E87))</f>
        <v>0.18374178364852797</v>
      </c>
      <c r="M87" s="3">
        <f t="shared" si="12"/>
        <v>0.18374178364852797</v>
      </c>
      <c r="N87" s="29">
        <f t="shared" si="16"/>
        <v>0</v>
      </c>
      <c r="O87" s="21">
        <f t="shared" si="11"/>
        <v>0.19936027567832182</v>
      </c>
      <c r="P87" s="3">
        <f t="shared" si="17"/>
        <v>0.19936027567832182</v>
      </c>
      <c r="Q87" s="43">
        <f t="shared" si="13"/>
        <v>0</v>
      </c>
      <c r="R87" s="37"/>
      <c r="S87" s="21">
        <f>SUM($P$2:P87)</f>
        <v>66.928107887048711</v>
      </c>
      <c r="T87" s="29">
        <f>SUM($Q$2:Q87)</f>
        <v>11.974941212598205</v>
      </c>
      <c r="U87" s="22">
        <f>T87*'KERS System Values'!E$14</f>
        <v>7.0121579508866221</v>
      </c>
    </row>
    <row r="88" spans="1:21" x14ac:dyDescent="0.45">
      <c r="A88" s="5" t="s">
        <v>12</v>
      </c>
      <c r="B88" s="6">
        <v>86</v>
      </c>
      <c r="C88" s="6">
        <v>86</v>
      </c>
      <c r="D88" s="4">
        <v>9.8055555555555554</v>
      </c>
      <c r="E88" s="30">
        <v>-0.18055555555555516</v>
      </c>
      <c r="F88" s="20">
        <f>'Dynamic Data'!C$4*E88</f>
        <v>-51.999999999999886</v>
      </c>
      <c r="G88" s="12">
        <f>(0.5*'Dynamic Data'!C$21*'Dynamic Data'!C$11*'Dynamic Data'!C$13*D88^2)</f>
        <v>19.669660276181659</v>
      </c>
      <c r="H88" s="12">
        <f>'Dynamic Data'!C$15</f>
        <v>56.505600000000001</v>
      </c>
      <c r="I88" s="12">
        <f>'Dynamic Data'!C$15+G88+F88</f>
        <v>24.175260276181774</v>
      </c>
      <c r="J88" s="12">
        <f t="shared" si="14"/>
        <v>24.175260276181774</v>
      </c>
      <c r="K88" s="28">
        <f t="shared" si="15"/>
        <v>0</v>
      </c>
      <c r="L88" s="20">
        <f>(D88/1000)*(('Dynamic Data'!C$4*9.81*'Dynamic Data'!C$10)+(0.5*'Dynamic Data'!C$21*'Dynamic Data'!C$11*'Dynamic Data'!C$13*D88^2)+('Dynamic Data'!C$4*'Dynamic Data'!C$18*E88))</f>
        <v>0.21497876770811569</v>
      </c>
      <c r="M88" s="12">
        <f t="shared" si="12"/>
        <v>0.21497876770811569</v>
      </c>
      <c r="N88" s="28">
        <f t="shared" si="16"/>
        <v>0</v>
      </c>
      <c r="O88" s="20">
        <f t="shared" si="11"/>
        <v>0.24924431103622305</v>
      </c>
      <c r="P88" s="12">
        <f t="shared" si="17"/>
        <v>0.24924431103622305</v>
      </c>
      <c r="Q88" s="42">
        <f t="shared" si="13"/>
        <v>0</v>
      </c>
      <c r="R88" s="36"/>
      <c r="S88" s="20">
        <f>SUM($P$2:P88)</f>
        <v>67.177352198084932</v>
      </c>
      <c r="T88" s="28">
        <f>SUM($Q$2:Q88)</f>
        <v>11.974941212598205</v>
      </c>
      <c r="U88" s="22">
        <f>T88*'KERS System Values'!E$14</f>
        <v>7.0121579508866221</v>
      </c>
    </row>
    <row r="89" spans="1:21" x14ac:dyDescent="0.45">
      <c r="A89" s="7" t="s">
        <v>12</v>
      </c>
      <c r="B89" s="8">
        <v>87</v>
      </c>
      <c r="C89" s="8">
        <v>87</v>
      </c>
      <c r="D89" s="3">
        <v>9.6111111111111125</v>
      </c>
      <c r="E89" s="29">
        <v>-0.15277777777777699</v>
      </c>
      <c r="F89" s="21">
        <f>'Dynamic Data'!C$4*E89</f>
        <v>-43.999999999999773</v>
      </c>
      <c r="G89" s="3">
        <f>(0.5*'Dynamic Data'!C$21*'Dynamic Data'!C$11*'Dynamic Data'!C$13*D89^2)</f>
        <v>18.897295136172861</v>
      </c>
      <c r="H89" s="3">
        <f>'Dynamic Data'!C$15</f>
        <v>56.505600000000001</v>
      </c>
      <c r="I89" s="3">
        <f>'Dynamic Data'!C$15+G89+F89</f>
        <v>31.402895136173086</v>
      </c>
      <c r="J89" s="3">
        <f t="shared" si="14"/>
        <v>31.402895136173086</v>
      </c>
      <c r="K89" s="29">
        <f t="shared" si="15"/>
        <v>0</v>
      </c>
      <c r="L89" s="21">
        <f>(D89/1000)*(('Dynamic Data'!C$4*9.81*'Dynamic Data'!C$10)+(0.5*'Dynamic Data'!C$21*'Dynamic Data'!C$11*'Dynamic Data'!C$13*D89^2)+('Dynamic Data'!C$4*'Dynamic Data'!C$18*E89))</f>
        <v>0.2835098543643304</v>
      </c>
      <c r="M89" s="3">
        <f t="shared" si="12"/>
        <v>0.2835098543643304</v>
      </c>
      <c r="N89" s="29">
        <f t="shared" si="16"/>
        <v>0</v>
      </c>
      <c r="O89" s="21">
        <f t="shared" si="11"/>
        <v>-3.7352519719337396E-2</v>
      </c>
      <c r="P89" s="3">
        <f t="shared" si="17"/>
        <v>0</v>
      </c>
      <c r="Q89" s="44">
        <f t="shared" si="13"/>
        <v>3.7352519719337396E-2</v>
      </c>
      <c r="R89" s="37"/>
      <c r="S89" s="21">
        <f>SUM($P$2:P89)</f>
        <v>67.177352198084932</v>
      </c>
      <c r="T89" s="29">
        <f>SUM($Q$2:Q89)</f>
        <v>12.012293732317543</v>
      </c>
      <c r="U89" s="22">
        <f>T89*'KERS System Values'!E$14</f>
        <v>7.0340304397352558</v>
      </c>
    </row>
    <row r="90" spans="1:21" x14ac:dyDescent="0.45">
      <c r="A90" s="5" t="s">
        <v>12</v>
      </c>
      <c r="B90" s="6">
        <v>88</v>
      </c>
      <c r="C90" s="6">
        <v>88</v>
      </c>
      <c r="D90" s="4">
        <v>9.5000000000000018</v>
      </c>
      <c r="E90" s="30">
        <v>-0.37500000000000039</v>
      </c>
      <c r="F90" s="20">
        <f>'Dynamic Data'!C$4*E90</f>
        <v>-108.00000000000011</v>
      </c>
      <c r="G90" s="12">
        <f>(0.5*'Dynamic Data'!C$21*'Dynamic Data'!C$11*'Dynamic Data'!C$13*D90^2)</f>
        <v>18.462889073367993</v>
      </c>
      <c r="H90" s="12">
        <f>'Dynamic Data'!C$15</f>
        <v>56.505600000000001</v>
      </c>
      <c r="I90" s="12">
        <f>'Dynamic Data'!C$15+G90+F90</f>
        <v>-33.031510926632123</v>
      </c>
      <c r="J90" s="12">
        <f t="shared" si="14"/>
        <v>0</v>
      </c>
      <c r="K90" s="28">
        <f t="shared" si="15"/>
        <v>33.031510926632123</v>
      </c>
      <c r="L90" s="20">
        <f>(D90/1000)*(('Dynamic Data'!C$4*9.81*'Dynamic Data'!C$10)+(0.5*'Dynamic Data'!C$21*'Dynamic Data'!C$11*'Dynamic Data'!C$13*D90^2)+('Dynamic Data'!C$4*'Dynamic Data'!C$18*E90))</f>
        <v>-0.3582148938030052</v>
      </c>
      <c r="M90" s="12">
        <f t="shared" si="12"/>
        <v>0</v>
      </c>
      <c r="N90" s="28">
        <f t="shared" si="16"/>
        <v>0.3582148938030052</v>
      </c>
      <c r="O90" s="20">
        <f t="shared" si="11"/>
        <v>-1.1333576681941462</v>
      </c>
      <c r="P90" s="12">
        <f t="shared" si="17"/>
        <v>0</v>
      </c>
      <c r="Q90" s="45">
        <f t="shared" si="13"/>
        <v>1.1333576681941462</v>
      </c>
      <c r="R90" s="36"/>
      <c r="S90" s="20">
        <f>SUM($P$2:P90)</f>
        <v>67.177352198084932</v>
      </c>
      <c r="T90" s="28">
        <f>SUM($Q$2:Q90)</f>
        <v>13.145651400511689</v>
      </c>
      <c r="U90" s="22">
        <f>T90*'KERS System Values'!E$14</f>
        <v>7.6976898968576828</v>
      </c>
    </row>
    <row r="91" spans="1:21" x14ac:dyDescent="0.45">
      <c r="A91" s="7" t="s">
        <v>12</v>
      </c>
      <c r="B91" s="8">
        <v>89</v>
      </c>
      <c r="C91" s="8">
        <v>89</v>
      </c>
      <c r="D91" s="3">
        <v>8.8611111111111107</v>
      </c>
      <c r="E91" s="29">
        <v>-0.95833333333333359</v>
      </c>
      <c r="F91" s="21">
        <f>'Dynamic Data'!C$4*E91</f>
        <v>-276.00000000000006</v>
      </c>
      <c r="G91" s="3">
        <f>(0.5*'Dynamic Data'!C$21*'Dynamic Data'!C$11*'Dynamic Data'!C$13*D91^2)</f>
        <v>16.06307970824356</v>
      </c>
      <c r="H91" s="3">
        <f>'Dynamic Data'!C$15</f>
        <v>56.505600000000001</v>
      </c>
      <c r="I91" s="3">
        <f>'Dynamic Data'!C$15+G91+F91</f>
        <v>-203.43132029175649</v>
      </c>
      <c r="J91" s="3">
        <f t="shared" si="14"/>
        <v>0</v>
      </c>
      <c r="K91" s="29">
        <f t="shared" si="15"/>
        <v>203.43132029175649</v>
      </c>
      <c r="L91" s="21">
        <f>(D91/1000)*(('Dynamic Data'!C$4*9.81*'Dynamic Data'!C$10)+(0.5*'Dynamic Data'!C$21*'Dynamic Data'!C$11*'Dynamic Data'!C$13*D91^2)+('Dynamic Data'!C$4*'Dynamic Data'!C$18*E91))</f>
        <v>-1.9085004425852872</v>
      </c>
      <c r="M91" s="3">
        <f t="shared" si="12"/>
        <v>0</v>
      </c>
      <c r="N91" s="29">
        <f t="shared" si="16"/>
        <v>1.9085004425852872</v>
      </c>
      <c r="O91" s="21">
        <f t="shared" si="11"/>
        <v>-2.2618927689442705</v>
      </c>
      <c r="P91" s="3">
        <f t="shared" si="17"/>
        <v>0</v>
      </c>
      <c r="Q91" s="44">
        <f t="shared" si="13"/>
        <v>2.2618927689442705</v>
      </c>
      <c r="R91" s="37"/>
      <c r="S91" s="21">
        <f>SUM($P$2:P91)</f>
        <v>67.177352198084932</v>
      </c>
      <c r="T91" s="29">
        <f>SUM($Q$2:Q91)</f>
        <v>15.40754416945596</v>
      </c>
      <c r="U91" s="22">
        <f>T91*'KERS System Values'!E$14</f>
        <v>9.0221848636571256</v>
      </c>
    </row>
    <row r="92" spans="1:21" x14ac:dyDescent="0.45">
      <c r="A92" s="5" t="s">
        <v>12</v>
      </c>
      <c r="B92" s="6">
        <v>90</v>
      </c>
      <c r="C92" s="6">
        <v>90</v>
      </c>
      <c r="D92" s="4">
        <v>7.5833333333333339</v>
      </c>
      <c r="E92" s="30">
        <v>-1.3749999999999998</v>
      </c>
      <c r="F92" s="20">
        <f>'Dynamic Data'!C$4*E92</f>
        <v>-395.99999999999994</v>
      </c>
      <c r="G92" s="12">
        <f>(0.5*'Dynamic Data'!C$21*'Dynamic Data'!C$11*'Dynamic Data'!C$13*D92^2)</f>
        <v>11.764480179790729</v>
      </c>
      <c r="H92" s="12">
        <f>'Dynamic Data'!C$15</f>
        <v>56.505600000000001</v>
      </c>
      <c r="I92" s="12">
        <f>'Dynamic Data'!C$15+G92+F92</f>
        <v>-327.7299198202092</v>
      </c>
      <c r="J92" s="12">
        <f t="shared" si="14"/>
        <v>0</v>
      </c>
      <c r="K92" s="28">
        <f t="shared" si="15"/>
        <v>327.7299198202092</v>
      </c>
      <c r="L92" s="20">
        <f>(D92/1000)*(('Dynamic Data'!C$4*9.81*'Dynamic Data'!C$10)+(0.5*'Dynamic Data'!C$21*'Dynamic Data'!C$11*'Dynamic Data'!C$13*D92^2)+('Dynamic Data'!C$4*'Dynamic Data'!C$18*E92))</f>
        <v>-2.6152850953032538</v>
      </c>
      <c r="M92" s="12">
        <f t="shared" si="12"/>
        <v>0</v>
      </c>
      <c r="N92" s="28">
        <f t="shared" si="16"/>
        <v>2.6152850953032538</v>
      </c>
      <c r="O92" s="20">
        <f t="shared" si="11"/>
        <v>-2.4250283215860069</v>
      </c>
      <c r="P92" s="12">
        <f t="shared" si="17"/>
        <v>0</v>
      </c>
      <c r="Q92" s="45">
        <f t="shared" si="13"/>
        <v>2.4250283215860069</v>
      </c>
      <c r="R92" s="36"/>
      <c r="S92" s="20">
        <f>SUM($P$2:P92)</f>
        <v>67.177352198084932</v>
      </c>
      <c r="T92" s="28">
        <f>SUM($Q$2:Q92)</f>
        <v>17.832572491041965</v>
      </c>
      <c r="U92" s="22">
        <f>T92*'KERS System Values'!E$14</f>
        <v>10.442207001924059</v>
      </c>
    </row>
    <row r="93" spans="1:21" x14ac:dyDescent="0.45">
      <c r="A93" s="7" t="s">
        <v>12</v>
      </c>
      <c r="B93" s="8">
        <v>91</v>
      </c>
      <c r="C93" s="8">
        <v>91</v>
      </c>
      <c r="D93" s="3">
        <v>6.1111111111111116</v>
      </c>
      <c r="E93" s="29">
        <v>-1.4305555555555556</v>
      </c>
      <c r="F93" s="21">
        <f>'Dynamic Data'!C$4*E93</f>
        <v>-412</v>
      </c>
      <c r="G93" s="3">
        <f>(0.5*'Dynamic Data'!C$21*'Dynamic Data'!C$11*'Dynamic Data'!C$13*D93^2)</f>
        <v>7.639990348748424</v>
      </c>
      <c r="H93" s="3">
        <f>'Dynamic Data'!C$15</f>
        <v>56.505600000000001</v>
      </c>
      <c r="I93" s="3">
        <f>'Dynamic Data'!C$15+G93+F93</f>
        <v>-347.85440965125156</v>
      </c>
      <c r="J93" s="3">
        <f t="shared" si="14"/>
        <v>0</v>
      </c>
      <c r="K93" s="29">
        <f t="shared" si="15"/>
        <v>347.85440965125156</v>
      </c>
      <c r="L93" s="21">
        <f>(D93/1000)*(('Dynamic Data'!C$4*9.81*'Dynamic Data'!C$10)+(0.5*'Dynamic Data'!C$21*'Dynamic Data'!C$11*'Dynamic Data'!C$13*D93^2)+('Dynamic Data'!C$4*'Dynamic Data'!C$18*E93))</f>
        <v>-2.23477154786876</v>
      </c>
      <c r="M93" s="3">
        <f t="shared" si="12"/>
        <v>0</v>
      </c>
      <c r="N93" s="29">
        <f t="shared" si="16"/>
        <v>2.23477154786876</v>
      </c>
      <c r="O93" s="21">
        <f t="shared" si="11"/>
        <v>-1.7417555994786293</v>
      </c>
      <c r="P93" s="3">
        <f t="shared" si="17"/>
        <v>0</v>
      </c>
      <c r="Q93" s="44">
        <f t="shared" si="13"/>
        <v>1.7417555994786293</v>
      </c>
      <c r="R93" s="37"/>
      <c r="S93" s="21">
        <f>SUM($P$2:P93)</f>
        <v>67.177352198084932</v>
      </c>
      <c r="T93" s="29">
        <f>SUM($Q$2:Q93)</f>
        <v>19.574328090520595</v>
      </c>
      <c r="U93" s="22">
        <f>T93*'KERS System Values'!E$14</f>
        <v>11.462125610170439</v>
      </c>
    </row>
    <row r="94" spans="1:21" x14ac:dyDescent="0.45">
      <c r="A94" s="5" t="s">
        <v>12</v>
      </c>
      <c r="B94" s="6">
        <v>92</v>
      </c>
      <c r="C94" s="6">
        <v>92</v>
      </c>
      <c r="D94" s="4">
        <v>4.7222222222222223</v>
      </c>
      <c r="E94" s="30">
        <v>-1.0833333333333335</v>
      </c>
      <c r="F94" s="20">
        <f>'Dynamic Data'!C$4*E94</f>
        <v>-312.00000000000006</v>
      </c>
      <c r="G94" s="12">
        <f>(0.5*'Dynamic Data'!C$21*'Dynamic Data'!C$11*'Dynamic Data'!C$13*D94^2)</f>
        <v>4.5618950636121784</v>
      </c>
      <c r="H94" s="12">
        <f>'Dynamic Data'!C$15</f>
        <v>56.505600000000001</v>
      </c>
      <c r="I94" s="12">
        <f>'Dynamic Data'!C$15+G94+F94</f>
        <v>-250.93250493638789</v>
      </c>
      <c r="J94" s="12">
        <f t="shared" si="14"/>
        <v>0</v>
      </c>
      <c r="K94" s="28">
        <f t="shared" si="15"/>
        <v>250.93250493638789</v>
      </c>
      <c r="L94" s="20">
        <f>(D94/1000)*(('Dynamic Data'!C$4*9.81*'Dynamic Data'!C$10)+(0.5*'Dynamic Data'!C$21*'Dynamic Data'!C$11*'Dynamic Data'!C$13*D94^2)+('Dynamic Data'!C$4*'Dynamic Data'!C$18*E94))</f>
        <v>-1.2487396510884985</v>
      </c>
      <c r="M94" s="12">
        <f t="shared" si="12"/>
        <v>0</v>
      </c>
      <c r="N94" s="28">
        <f t="shared" si="16"/>
        <v>1.2487396510884985</v>
      </c>
      <c r="O94" s="20">
        <f t="shared" si="11"/>
        <v>-0.91817076735850345</v>
      </c>
      <c r="P94" s="12">
        <f t="shared" si="17"/>
        <v>0</v>
      </c>
      <c r="Q94" s="45">
        <f t="shared" si="13"/>
        <v>0.91817076735850345</v>
      </c>
      <c r="R94" s="36"/>
      <c r="S94" s="20">
        <f>SUM($P$2:P94)</f>
        <v>67.177352198084932</v>
      </c>
      <c r="T94" s="28">
        <f>SUM($Q$2:Q94)</f>
        <v>20.492498857879099</v>
      </c>
      <c r="U94" s="22">
        <f>T94*'KERS System Values'!E$14</f>
        <v>11.999778224266878</v>
      </c>
    </row>
    <row r="95" spans="1:21" x14ac:dyDescent="0.45">
      <c r="A95" s="7" t="s">
        <v>12</v>
      </c>
      <c r="B95" s="8">
        <v>93</v>
      </c>
      <c r="C95" s="8">
        <v>93</v>
      </c>
      <c r="D95" s="3">
        <v>3.9444444444444446</v>
      </c>
      <c r="E95" s="29">
        <v>-0.69444444444444442</v>
      </c>
      <c r="F95" s="21">
        <f>'Dynamic Data'!C$4*E95</f>
        <v>-200</v>
      </c>
      <c r="G95" s="3">
        <f>(0.5*'Dynamic Data'!C$21*'Dynamic Data'!C$11*'Dynamic Data'!C$13*D95^2)</f>
        <v>3.1829083758711412</v>
      </c>
      <c r="H95" s="3">
        <f>'Dynamic Data'!C$15</f>
        <v>56.505600000000001</v>
      </c>
      <c r="I95" s="3">
        <f>'Dynamic Data'!C$15+G95+F95</f>
        <v>-140.31149162412885</v>
      </c>
      <c r="J95" s="3">
        <f t="shared" si="14"/>
        <v>0</v>
      </c>
      <c r="K95" s="29">
        <f t="shared" si="15"/>
        <v>140.31149162412885</v>
      </c>
      <c r="L95" s="21">
        <f>(D95/1000)*(('Dynamic Data'!C$4*9.81*'Dynamic Data'!C$10)+(0.5*'Dynamic Data'!C$21*'Dynamic Data'!C$11*'Dynamic Data'!C$13*D95^2)+('Dynamic Data'!C$4*'Dynamic Data'!C$18*E95))</f>
        <v>-0.5876018836285084</v>
      </c>
      <c r="M95" s="3">
        <f t="shared" si="12"/>
        <v>0</v>
      </c>
      <c r="N95" s="29">
        <f t="shared" si="16"/>
        <v>0.5876018836285084</v>
      </c>
      <c r="O95" s="21">
        <f t="shared" si="11"/>
        <v>-0.55055511684793268</v>
      </c>
      <c r="P95" s="3">
        <f t="shared" si="17"/>
        <v>0</v>
      </c>
      <c r="Q95" s="44">
        <f t="shared" si="13"/>
        <v>0.55055511684793268</v>
      </c>
      <c r="R95" s="37"/>
      <c r="S95" s="21">
        <f>SUM($P$2:P95)</f>
        <v>67.177352198084932</v>
      </c>
      <c r="T95" s="29">
        <f>SUM($Q$2:Q95)</f>
        <v>21.04305397472703</v>
      </c>
      <c r="U95" s="22">
        <f>T95*'KERS System Values'!E$14</f>
        <v>12.322166398995035</v>
      </c>
    </row>
    <row r="96" spans="1:21" x14ac:dyDescent="0.45">
      <c r="A96" s="5" t="s">
        <v>12</v>
      </c>
      <c r="B96" s="6">
        <v>94</v>
      </c>
      <c r="C96" s="6">
        <v>94</v>
      </c>
      <c r="D96" s="4">
        <v>3.3333333333333335</v>
      </c>
      <c r="E96" s="30">
        <v>-0.70833333333333326</v>
      </c>
      <c r="F96" s="20">
        <f>'Dynamic Data'!C$4*E96</f>
        <v>-203.99999999999997</v>
      </c>
      <c r="G96" s="12">
        <f>(0.5*'Dynamic Data'!C$21*'Dynamic Data'!C$11*'Dynamic Data'!C$13*D96^2)</f>
        <v>2.2730549797929194</v>
      </c>
      <c r="H96" s="12">
        <f>'Dynamic Data'!C$15</f>
        <v>56.505600000000001</v>
      </c>
      <c r="I96" s="12">
        <f>'Dynamic Data'!C$15+G96+F96</f>
        <v>-145.22134502020705</v>
      </c>
      <c r="J96" s="12">
        <f t="shared" si="14"/>
        <v>0</v>
      </c>
      <c r="K96" s="28">
        <f t="shared" si="15"/>
        <v>145.22134502020705</v>
      </c>
      <c r="L96" s="20">
        <f>(D96/1000)*(('Dynamic Data'!C$4*9.81*'Dynamic Data'!C$10)+(0.5*'Dynamic Data'!C$21*'Dynamic Data'!C$11*'Dynamic Data'!C$13*D96^2)+('Dynamic Data'!C$4*'Dynamic Data'!C$18*E96))</f>
        <v>-0.51350835006735696</v>
      </c>
      <c r="M96" s="12">
        <f t="shared" si="12"/>
        <v>0</v>
      </c>
      <c r="N96" s="28">
        <f t="shared" si="16"/>
        <v>0.51350835006735696</v>
      </c>
      <c r="O96" s="20">
        <f t="shared" si="11"/>
        <v>-0.51069871883559059</v>
      </c>
      <c r="P96" s="12">
        <f t="shared" si="17"/>
        <v>0</v>
      </c>
      <c r="Q96" s="45">
        <f t="shared" si="13"/>
        <v>0.51069871883559059</v>
      </c>
      <c r="R96" s="36"/>
      <c r="S96" s="20">
        <f>SUM($P$2:P96)</f>
        <v>67.177352198084932</v>
      </c>
      <c r="T96" s="28">
        <f>SUM($Q$2:Q96)</f>
        <v>21.553752693562622</v>
      </c>
      <c r="U96" s="22">
        <f>T96*'KERS System Values'!E$14</f>
        <v>12.621215890613676</v>
      </c>
    </row>
    <row r="97" spans="1:21" x14ac:dyDescent="0.45">
      <c r="A97" s="7" t="s">
        <v>12</v>
      </c>
      <c r="B97" s="8">
        <v>95</v>
      </c>
      <c r="C97" s="8">
        <v>95</v>
      </c>
      <c r="D97" s="3">
        <v>2.5277777777777777</v>
      </c>
      <c r="E97" s="29">
        <v>-0.86111111111111116</v>
      </c>
      <c r="F97" s="21">
        <f>'Dynamic Data'!C$4*E97</f>
        <v>-248</v>
      </c>
      <c r="G97" s="3">
        <f>(0.5*'Dynamic Data'!C$21*'Dynamic Data'!C$11*'Dynamic Data'!C$13*D97^2)</f>
        <v>1.3071644644211919</v>
      </c>
      <c r="H97" s="3">
        <f>'Dynamic Data'!C$15</f>
        <v>56.505600000000001</v>
      </c>
      <c r="I97" s="3">
        <f>'Dynamic Data'!C$15+G97+F97</f>
        <v>-190.18723553557879</v>
      </c>
      <c r="J97" s="3">
        <f t="shared" si="14"/>
        <v>0</v>
      </c>
      <c r="K97" s="29">
        <f t="shared" si="15"/>
        <v>190.18723553557879</v>
      </c>
      <c r="L97" s="21">
        <f>(D97/1000)*(('Dynamic Data'!C$4*9.81*'Dynamic Data'!C$10)+(0.5*'Dynamic Data'!C$21*'Dynamic Data'!C$11*'Dynamic Data'!C$13*D97^2)+('Dynamic Data'!C$4*'Dynamic Data'!C$18*E97))</f>
        <v>-0.50788908760382423</v>
      </c>
      <c r="M97" s="3">
        <f t="shared" si="12"/>
        <v>0</v>
      </c>
      <c r="N97" s="29">
        <f t="shared" si="16"/>
        <v>0.50788908760382423</v>
      </c>
      <c r="O97" s="21">
        <f t="shared" si="11"/>
        <v>-0.39289255724402505</v>
      </c>
      <c r="P97" s="3">
        <f t="shared" si="17"/>
        <v>0</v>
      </c>
      <c r="Q97" s="44">
        <f t="shared" si="13"/>
        <v>0.39289255724402505</v>
      </c>
      <c r="R97" s="37"/>
      <c r="S97" s="21">
        <f>SUM($P$2:P97)</f>
        <v>67.177352198084932</v>
      </c>
      <c r="T97" s="29">
        <f>SUM($Q$2:Q97)</f>
        <v>21.946645250806647</v>
      </c>
      <c r="U97" s="22">
        <f>T97*'KERS System Values'!E$14</f>
        <v>12.851281710579828</v>
      </c>
    </row>
    <row r="98" spans="1:21" x14ac:dyDescent="0.45">
      <c r="A98" s="5" t="s">
        <v>12</v>
      </c>
      <c r="B98" s="6">
        <v>96</v>
      </c>
      <c r="C98" s="6">
        <v>96</v>
      </c>
      <c r="D98" s="4">
        <v>1.6111111111111112</v>
      </c>
      <c r="E98" s="30">
        <v>-0.76388888888888884</v>
      </c>
      <c r="F98" s="20">
        <f>'Dynamic Data'!C$4*E98</f>
        <v>-220</v>
      </c>
      <c r="G98" s="12">
        <f>(0.5*'Dynamic Data'!C$21*'Dynamic Data'!C$11*'Dynamic Data'!C$13*D98^2)</f>
        <v>0.53101089944606816</v>
      </c>
      <c r="H98" s="12">
        <f>'Dynamic Data'!C$15</f>
        <v>56.505600000000001</v>
      </c>
      <c r="I98" s="12">
        <f>'Dynamic Data'!C$15+G98+F98</f>
        <v>-162.96338910055394</v>
      </c>
      <c r="J98" s="12">
        <f t="shared" si="14"/>
        <v>0</v>
      </c>
      <c r="K98" s="28">
        <f t="shared" si="15"/>
        <v>162.96338910055394</v>
      </c>
      <c r="L98" s="20">
        <f>(D98/1000)*(('Dynamic Data'!C$4*9.81*'Dynamic Data'!C$10)+(0.5*'Dynamic Data'!C$21*'Dynamic Data'!C$11*'Dynamic Data'!C$13*D98^2)+('Dynamic Data'!C$4*'Dynamic Data'!C$18*E98))</f>
        <v>-0.27789602688422582</v>
      </c>
      <c r="M98" s="12">
        <f t="shared" si="12"/>
        <v>0</v>
      </c>
      <c r="N98" s="28">
        <f t="shared" si="16"/>
        <v>0.27789602688422582</v>
      </c>
      <c r="O98" s="20">
        <f t="shared" si="11"/>
        <v>-0.18570980596802222</v>
      </c>
      <c r="P98" s="12">
        <f t="shared" si="17"/>
        <v>0</v>
      </c>
      <c r="Q98" s="45">
        <f t="shared" si="13"/>
        <v>0.18570980596802222</v>
      </c>
      <c r="R98" s="36"/>
      <c r="S98" s="20">
        <f>SUM($P$2:P98)</f>
        <v>67.177352198084932</v>
      </c>
      <c r="T98" s="28">
        <f>SUM($Q$2:Q98)</f>
        <v>22.132355056774671</v>
      </c>
      <c r="U98" s="22">
        <f>T98*'KERS System Values'!E$14</f>
        <v>12.960027671779729</v>
      </c>
    </row>
    <row r="99" spans="1:21" x14ac:dyDescent="0.45">
      <c r="A99" s="7" t="s">
        <v>12</v>
      </c>
      <c r="B99" s="8">
        <v>97</v>
      </c>
      <c r="C99" s="8">
        <v>97</v>
      </c>
      <c r="D99" s="3">
        <v>1</v>
      </c>
      <c r="E99" s="29">
        <v>-0.49999999999999994</v>
      </c>
      <c r="F99" s="21">
        <f>'Dynamic Data'!C$4*E99</f>
        <v>-143.99999999999997</v>
      </c>
      <c r="G99" s="3">
        <f>(0.5*'Dynamic Data'!C$21*'Dynamic Data'!C$11*'Dynamic Data'!C$13*D99^2)</f>
        <v>0.20457494818136274</v>
      </c>
      <c r="H99" s="3">
        <f>'Dynamic Data'!C$15</f>
        <v>56.505600000000001</v>
      </c>
      <c r="I99" s="3">
        <f>'Dynamic Data'!C$15+G99+F99</f>
        <v>-87.28982505181861</v>
      </c>
      <c r="J99" s="3">
        <f t="shared" si="14"/>
        <v>0</v>
      </c>
      <c r="K99" s="29">
        <f t="shared" si="15"/>
        <v>87.28982505181861</v>
      </c>
      <c r="L99" s="21">
        <f>(D99/1000)*(('Dynamic Data'!C$4*9.81*'Dynamic Data'!C$10)+(0.5*'Dynamic Data'!C$21*'Dynamic Data'!C$11*'Dynamic Data'!C$13*D99^2)+('Dynamic Data'!C$4*'Dynamic Data'!C$18*E99))</f>
        <v>-9.3523585051818625E-2</v>
      </c>
      <c r="M99" s="3">
        <f t="shared" si="12"/>
        <v>0</v>
      </c>
      <c r="N99" s="29">
        <f t="shared" si="16"/>
        <v>9.3523585051818625E-2</v>
      </c>
      <c r="O99" s="21">
        <f t="shared" si="11"/>
        <v>-7.5377608110954814E-2</v>
      </c>
      <c r="P99" s="3">
        <f t="shared" si="17"/>
        <v>0</v>
      </c>
      <c r="Q99" s="44">
        <f t="shared" si="13"/>
        <v>7.5377608110954814E-2</v>
      </c>
      <c r="R99" s="37"/>
      <c r="S99" s="21">
        <f>SUM($P$2:P99)</f>
        <v>67.177352198084932</v>
      </c>
      <c r="T99" s="29">
        <f>SUM($Q$2:Q99)</f>
        <v>22.207732664885626</v>
      </c>
      <c r="U99" s="22">
        <f>T99*'KERS System Values'!E$14</f>
        <v>13.004166485044045</v>
      </c>
    </row>
    <row r="100" spans="1:21" x14ac:dyDescent="0.45">
      <c r="A100" s="5" t="s">
        <v>12</v>
      </c>
      <c r="B100" s="6">
        <v>98</v>
      </c>
      <c r="C100" s="6">
        <v>98</v>
      </c>
      <c r="D100" s="4">
        <v>0.61111111111111116</v>
      </c>
      <c r="E100" s="30">
        <v>-0.5</v>
      </c>
      <c r="F100" s="20">
        <f>'Dynamic Data'!C$4*E100</f>
        <v>-144</v>
      </c>
      <c r="G100" s="12">
        <f>(0.5*'Dynamic Data'!C$21*'Dynamic Data'!C$11*'Dynamic Data'!C$13*D100^2)</f>
        <v>7.6399903487484239E-2</v>
      </c>
      <c r="H100" s="12">
        <f>'Dynamic Data'!C$15</f>
        <v>56.505600000000001</v>
      </c>
      <c r="I100" s="12">
        <f>'Dynamic Data'!C$15+G100+F100</f>
        <v>-87.418000096512515</v>
      </c>
      <c r="J100" s="12">
        <f t="shared" si="14"/>
        <v>0</v>
      </c>
      <c r="K100" s="28">
        <f t="shared" si="15"/>
        <v>87.418000096512515</v>
      </c>
      <c r="L100" s="20">
        <f>(D100/1000)*(('Dynamic Data'!C$4*9.81*'Dynamic Data'!C$10)+(0.5*'Dynamic Data'!C$21*'Dynamic Data'!C$11*'Dynamic Data'!C$13*D100^2)+('Dynamic Data'!C$4*'Dynamic Data'!C$18*E100))</f>
        <v>-5.7231631170091002E-2</v>
      </c>
      <c r="M100" s="12">
        <f t="shared" si="12"/>
        <v>0</v>
      </c>
      <c r="N100" s="28">
        <f t="shared" si="16"/>
        <v>5.7231631170091002E-2</v>
      </c>
      <c r="O100" s="20">
        <f t="shared" si="11"/>
        <v>-2.8615815585045501E-2</v>
      </c>
      <c r="P100" s="12">
        <f t="shared" si="17"/>
        <v>0</v>
      </c>
      <c r="Q100" s="45">
        <f t="shared" si="13"/>
        <v>2.8615815585045501E-2</v>
      </c>
      <c r="R100" s="40">
        <f>SUM(Q89:Q100)</f>
        <v>10.261407267872464</v>
      </c>
      <c r="S100" s="20">
        <f>SUM($P$2:P100)</f>
        <v>67.177352198084932</v>
      </c>
      <c r="T100" s="28">
        <f>SUM($Q$2:Q100)</f>
        <v>22.236348480470671</v>
      </c>
      <c r="U100" s="22">
        <f>T100*'KERS System Values'!E$14</f>
        <v>13.020923028162995</v>
      </c>
    </row>
    <row r="101" spans="1:21" x14ac:dyDescent="0.45">
      <c r="A101" s="7" t="s">
        <v>12</v>
      </c>
      <c r="B101" s="8">
        <v>99</v>
      </c>
      <c r="C101" s="8">
        <v>99</v>
      </c>
      <c r="D101" s="3">
        <v>0</v>
      </c>
      <c r="E101" s="29">
        <v>-0.30555555555555558</v>
      </c>
      <c r="F101" s="21">
        <f>'Dynamic Data'!C$4*E101</f>
        <v>-88</v>
      </c>
      <c r="G101" s="3">
        <f>(0.5*'Dynamic Data'!C$21*'Dynamic Data'!C$11*'Dynamic Data'!C$13*D101^2)</f>
        <v>0</v>
      </c>
      <c r="H101" s="3">
        <f>'Dynamic Data'!C$15</f>
        <v>56.505600000000001</v>
      </c>
      <c r="I101" s="3">
        <f>'Dynamic Data'!C$15+G101+F101</f>
        <v>-31.494399999999999</v>
      </c>
      <c r="J101" s="3">
        <f t="shared" si="14"/>
        <v>0</v>
      </c>
      <c r="K101" s="29">
        <f t="shared" si="15"/>
        <v>31.494399999999999</v>
      </c>
      <c r="L101" s="21">
        <f>(D101/1000)*(('Dynamic Data'!C$4*9.81*'Dynamic Data'!C$10)+(0.5*'Dynamic Data'!C$21*'Dynamic Data'!C$11*'Dynamic Data'!C$13*D101^2)+('Dynamic Data'!C$4*'Dynamic Data'!C$18*E101))</f>
        <v>0</v>
      </c>
      <c r="M101" s="3">
        <f t="shared" si="12"/>
        <v>0</v>
      </c>
      <c r="N101" s="29">
        <f t="shared" si="16"/>
        <v>0</v>
      </c>
      <c r="O101" s="21">
        <f t="shared" si="11"/>
        <v>0</v>
      </c>
      <c r="P101" s="3">
        <f t="shared" si="17"/>
        <v>0</v>
      </c>
      <c r="Q101" s="43">
        <f t="shared" si="13"/>
        <v>0</v>
      </c>
      <c r="R101" s="37"/>
      <c r="S101" s="21">
        <f>SUM($P$2:P101)</f>
        <v>67.177352198084932</v>
      </c>
      <c r="T101" s="29">
        <f>SUM($Q$2:Q101)</f>
        <v>22.236348480470671</v>
      </c>
      <c r="U101" s="22">
        <f>T101*'KERS System Values'!E$14</f>
        <v>13.020923028162995</v>
      </c>
    </row>
    <row r="102" spans="1:21" x14ac:dyDescent="0.45">
      <c r="A102" s="5" t="s">
        <v>12</v>
      </c>
      <c r="B102" s="6">
        <v>100</v>
      </c>
      <c r="C102" s="6">
        <v>100</v>
      </c>
      <c r="D102" s="4">
        <v>0</v>
      </c>
      <c r="E102" s="30">
        <v>0</v>
      </c>
      <c r="F102" s="20">
        <f>'Dynamic Data'!C$4*E102</f>
        <v>0</v>
      </c>
      <c r="G102" s="12">
        <f>(0.5*'Dynamic Data'!C$21*'Dynamic Data'!C$11*'Dynamic Data'!C$13*D102^2)</f>
        <v>0</v>
      </c>
      <c r="H102" s="12">
        <f>'Dynamic Data'!C$15</f>
        <v>56.505600000000001</v>
      </c>
      <c r="I102" s="12">
        <f>'Dynamic Data'!C$15+G102+F102</f>
        <v>56.505600000000001</v>
      </c>
      <c r="J102" s="12">
        <f t="shared" si="14"/>
        <v>56.505600000000001</v>
      </c>
      <c r="K102" s="28">
        <f t="shared" si="15"/>
        <v>0</v>
      </c>
      <c r="L102" s="20">
        <f>(D102/1000)*(('Dynamic Data'!C$4*9.81*'Dynamic Data'!C$10)+(0.5*'Dynamic Data'!C$21*'Dynamic Data'!C$11*'Dynamic Data'!C$13*D102^2)+('Dynamic Data'!C$4*'Dynamic Data'!C$18*E102))</f>
        <v>0</v>
      </c>
      <c r="M102" s="12">
        <f t="shared" si="12"/>
        <v>0</v>
      </c>
      <c r="N102" s="28">
        <f t="shared" si="16"/>
        <v>0</v>
      </c>
      <c r="O102" s="20">
        <f t="shared" si="11"/>
        <v>0</v>
      </c>
      <c r="P102" s="12">
        <f t="shared" si="17"/>
        <v>0</v>
      </c>
      <c r="Q102" s="42">
        <f t="shared" si="13"/>
        <v>0</v>
      </c>
      <c r="R102" s="36"/>
      <c r="S102" s="20">
        <f>SUM($P$2:P102)</f>
        <v>67.177352198084932</v>
      </c>
      <c r="T102" s="28">
        <f>SUM($Q$2:Q102)</f>
        <v>22.236348480470671</v>
      </c>
      <c r="U102" s="22">
        <f>T102*'KERS System Values'!E$14</f>
        <v>13.020923028162995</v>
      </c>
    </row>
    <row r="103" spans="1:21" x14ac:dyDescent="0.45">
      <c r="A103" s="7" t="s">
        <v>12</v>
      </c>
      <c r="B103" s="8">
        <v>101</v>
      </c>
      <c r="C103" s="8">
        <v>101</v>
      </c>
      <c r="D103" s="3">
        <v>0</v>
      </c>
      <c r="E103" s="29">
        <v>0</v>
      </c>
      <c r="F103" s="21">
        <f>'Dynamic Data'!C$4*E103</f>
        <v>0</v>
      </c>
      <c r="G103" s="3">
        <f>(0.5*'Dynamic Data'!C$21*'Dynamic Data'!C$11*'Dynamic Data'!C$13*D103^2)</f>
        <v>0</v>
      </c>
      <c r="H103" s="3">
        <f>'Dynamic Data'!C$15</f>
        <v>56.505600000000001</v>
      </c>
      <c r="I103" s="3">
        <f>'Dynamic Data'!C$15+G103+F103</f>
        <v>56.505600000000001</v>
      </c>
      <c r="J103" s="3">
        <f t="shared" si="14"/>
        <v>56.505600000000001</v>
      </c>
      <c r="K103" s="29">
        <f t="shared" si="15"/>
        <v>0</v>
      </c>
      <c r="L103" s="21">
        <f>(D103/1000)*(('Dynamic Data'!C$4*9.81*'Dynamic Data'!C$10)+(0.5*'Dynamic Data'!C$21*'Dynamic Data'!C$11*'Dynamic Data'!C$13*D103^2)+('Dynamic Data'!C$4*'Dynamic Data'!C$18*E103))</f>
        <v>0</v>
      </c>
      <c r="M103" s="3">
        <f t="shared" si="12"/>
        <v>0</v>
      </c>
      <c r="N103" s="29">
        <f t="shared" si="16"/>
        <v>0</v>
      </c>
      <c r="O103" s="21">
        <f t="shared" si="11"/>
        <v>0</v>
      </c>
      <c r="P103" s="3">
        <f t="shared" si="17"/>
        <v>0</v>
      </c>
      <c r="Q103" s="43">
        <f t="shared" si="13"/>
        <v>0</v>
      </c>
      <c r="R103" s="37"/>
      <c r="S103" s="21">
        <f>SUM($P$2:P103)</f>
        <v>67.177352198084932</v>
      </c>
      <c r="T103" s="29">
        <f>SUM($Q$2:Q103)</f>
        <v>22.236348480470671</v>
      </c>
      <c r="U103" s="22">
        <f>T103*'KERS System Values'!E$14</f>
        <v>13.020923028162995</v>
      </c>
    </row>
    <row r="104" spans="1:21" x14ac:dyDescent="0.45">
      <c r="A104" s="5" t="s">
        <v>12</v>
      </c>
      <c r="B104" s="6">
        <v>102</v>
      </c>
      <c r="C104" s="6">
        <v>102</v>
      </c>
      <c r="D104" s="4">
        <v>0</v>
      </c>
      <c r="E104" s="30">
        <v>0</v>
      </c>
      <c r="F104" s="20">
        <f>'Dynamic Data'!C$4*E104</f>
        <v>0</v>
      </c>
      <c r="G104" s="12">
        <f>(0.5*'Dynamic Data'!C$21*'Dynamic Data'!C$11*'Dynamic Data'!C$13*D104^2)</f>
        <v>0</v>
      </c>
      <c r="H104" s="12">
        <f>'Dynamic Data'!C$15</f>
        <v>56.505600000000001</v>
      </c>
      <c r="I104" s="12">
        <f>'Dynamic Data'!C$15+G104+F104</f>
        <v>56.505600000000001</v>
      </c>
      <c r="J104" s="12">
        <f t="shared" si="14"/>
        <v>56.505600000000001</v>
      </c>
      <c r="K104" s="28">
        <f t="shared" si="15"/>
        <v>0</v>
      </c>
      <c r="L104" s="20">
        <f>(D104/1000)*(('Dynamic Data'!C$4*9.81*'Dynamic Data'!C$10)+(0.5*'Dynamic Data'!C$21*'Dynamic Data'!C$11*'Dynamic Data'!C$13*D104^2)+('Dynamic Data'!C$4*'Dynamic Data'!C$18*E104))</f>
        <v>0</v>
      </c>
      <c r="M104" s="12">
        <f t="shared" si="12"/>
        <v>0</v>
      </c>
      <c r="N104" s="28">
        <f t="shared" si="16"/>
        <v>0</v>
      </c>
      <c r="O104" s="20">
        <f t="shared" si="11"/>
        <v>0</v>
      </c>
      <c r="P104" s="12">
        <f t="shared" si="17"/>
        <v>0</v>
      </c>
      <c r="Q104" s="42">
        <f t="shared" si="13"/>
        <v>0</v>
      </c>
      <c r="R104" s="36"/>
      <c r="S104" s="20">
        <f>SUM($P$2:P104)</f>
        <v>67.177352198084932</v>
      </c>
      <c r="T104" s="28">
        <f>SUM($Q$2:Q104)</f>
        <v>22.236348480470671</v>
      </c>
      <c r="U104" s="22">
        <f>T104*'KERS System Values'!E$14</f>
        <v>13.020923028162995</v>
      </c>
    </row>
    <row r="105" spans="1:21" x14ac:dyDescent="0.45">
      <c r="A105" s="7" t="s">
        <v>12</v>
      </c>
      <c r="B105" s="8">
        <v>103</v>
      </c>
      <c r="C105" s="8">
        <v>103</v>
      </c>
      <c r="D105" s="3">
        <v>0</v>
      </c>
      <c r="E105" s="29">
        <v>0</v>
      </c>
      <c r="F105" s="21">
        <f>'Dynamic Data'!C$4*E105</f>
        <v>0</v>
      </c>
      <c r="G105" s="3">
        <f>(0.5*'Dynamic Data'!C$21*'Dynamic Data'!C$11*'Dynamic Data'!C$13*D105^2)</f>
        <v>0</v>
      </c>
      <c r="H105" s="3">
        <f>'Dynamic Data'!C$15</f>
        <v>56.505600000000001</v>
      </c>
      <c r="I105" s="3">
        <f>'Dynamic Data'!C$15+G105+F105</f>
        <v>56.505600000000001</v>
      </c>
      <c r="J105" s="3">
        <f t="shared" si="14"/>
        <v>56.505600000000001</v>
      </c>
      <c r="K105" s="29">
        <f t="shared" si="15"/>
        <v>0</v>
      </c>
      <c r="L105" s="21">
        <f>(D105/1000)*(('Dynamic Data'!C$4*9.81*'Dynamic Data'!C$10)+(0.5*'Dynamic Data'!C$21*'Dynamic Data'!C$11*'Dynamic Data'!C$13*D105^2)+('Dynamic Data'!C$4*'Dynamic Data'!C$18*E105))</f>
        <v>0</v>
      </c>
      <c r="M105" s="3">
        <f t="shared" si="12"/>
        <v>0</v>
      </c>
      <c r="N105" s="29">
        <f t="shared" si="16"/>
        <v>0</v>
      </c>
      <c r="O105" s="21">
        <f t="shared" si="11"/>
        <v>0</v>
      </c>
      <c r="P105" s="3">
        <f t="shared" si="17"/>
        <v>0</v>
      </c>
      <c r="Q105" s="43">
        <f t="shared" si="13"/>
        <v>0</v>
      </c>
      <c r="R105" s="37"/>
      <c r="S105" s="21">
        <f>SUM($P$2:P105)</f>
        <v>67.177352198084932</v>
      </c>
      <c r="T105" s="29">
        <f>SUM($Q$2:Q105)</f>
        <v>22.236348480470671</v>
      </c>
      <c r="U105" s="22">
        <f>T105*'KERS System Values'!E$14</f>
        <v>13.020923028162995</v>
      </c>
    </row>
    <row r="106" spans="1:21" x14ac:dyDescent="0.45">
      <c r="A106" s="5" t="s">
        <v>12</v>
      </c>
      <c r="B106" s="6">
        <v>104</v>
      </c>
      <c r="C106" s="6">
        <v>104</v>
      </c>
      <c r="D106" s="4">
        <v>0</v>
      </c>
      <c r="E106" s="30">
        <v>0</v>
      </c>
      <c r="F106" s="20">
        <f>'Dynamic Data'!C$4*E106</f>
        <v>0</v>
      </c>
      <c r="G106" s="12">
        <f>(0.5*'Dynamic Data'!C$21*'Dynamic Data'!C$11*'Dynamic Data'!C$13*D106^2)</f>
        <v>0</v>
      </c>
      <c r="H106" s="12">
        <f>'Dynamic Data'!C$15</f>
        <v>56.505600000000001</v>
      </c>
      <c r="I106" s="12">
        <f>'Dynamic Data'!C$15+G106+F106</f>
        <v>56.505600000000001</v>
      </c>
      <c r="J106" s="12">
        <f t="shared" si="14"/>
        <v>56.505600000000001</v>
      </c>
      <c r="K106" s="28">
        <f t="shared" si="15"/>
        <v>0</v>
      </c>
      <c r="L106" s="20">
        <f>(D106/1000)*(('Dynamic Data'!C$4*9.81*'Dynamic Data'!C$10)+(0.5*'Dynamic Data'!C$21*'Dynamic Data'!C$11*'Dynamic Data'!C$13*D106^2)+('Dynamic Data'!C$4*'Dynamic Data'!C$18*E106))</f>
        <v>0</v>
      </c>
      <c r="M106" s="12">
        <f t="shared" si="12"/>
        <v>0</v>
      </c>
      <c r="N106" s="28">
        <f t="shared" si="16"/>
        <v>0</v>
      </c>
      <c r="O106" s="20">
        <f t="shared" si="11"/>
        <v>0</v>
      </c>
      <c r="P106" s="12">
        <f t="shared" si="17"/>
        <v>0</v>
      </c>
      <c r="Q106" s="42">
        <f t="shared" si="13"/>
        <v>0</v>
      </c>
      <c r="R106" s="36"/>
      <c r="S106" s="20">
        <f>SUM($P$2:P106)</f>
        <v>67.177352198084932</v>
      </c>
      <c r="T106" s="28">
        <f>SUM($Q$2:Q106)</f>
        <v>22.236348480470671</v>
      </c>
      <c r="U106" s="22">
        <f>T106*'KERS System Values'!E$14</f>
        <v>13.020923028162995</v>
      </c>
    </row>
    <row r="107" spans="1:21" x14ac:dyDescent="0.45">
      <c r="A107" s="7" t="s">
        <v>12</v>
      </c>
      <c r="B107" s="8">
        <v>105</v>
      </c>
      <c r="C107" s="8">
        <v>105</v>
      </c>
      <c r="D107" s="3">
        <v>0</v>
      </c>
      <c r="E107" s="29">
        <v>0</v>
      </c>
      <c r="F107" s="21">
        <f>'Dynamic Data'!C$4*E107</f>
        <v>0</v>
      </c>
      <c r="G107" s="3">
        <f>(0.5*'Dynamic Data'!C$21*'Dynamic Data'!C$11*'Dynamic Data'!C$13*D107^2)</f>
        <v>0</v>
      </c>
      <c r="H107" s="3">
        <f>'Dynamic Data'!C$15</f>
        <v>56.505600000000001</v>
      </c>
      <c r="I107" s="3">
        <f>'Dynamic Data'!C$15+G107+F107</f>
        <v>56.505600000000001</v>
      </c>
      <c r="J107" s="3">
        <f t="shared" si="14"/>
        <v>56.505600000000001</v>
      </c>
      <c r="K107" s="29">
        <f t="shared" si="15"/>
        <v>0</v>
      </c>
      <c r="L107" s="21">
        <f>(D107/1000)*(('Dynamic Data'!C$4*9.81*'Dynamic Data'!C$10)+(0.5*'Dynamic Data'!C$21*'Dynamic Data'!C$11*'Dynamic Data'!C$13*D107^2)+('Dynamic Data'!C$4*'Dynamic Data'!C$18*E107))</f>
        <v>0</v>
      </c>
      <c r="M107" s="3">
        <f t="shared" si="12"/>
        <v>0</v>
      </c>
      <c r="N107" s="29">
        <f t="shared" si="16"/>
        <v>0</v>
      </c>
      <c r="O107" s="21">
        <f t="shared" si="11"/>
        <v>0</v>
      </c>
      <c r="P107" s="3">
        <f t="shared" si="17"/>
        <v>0</v>
      </c>
      <c r="Q107" s="43">
        <f t="shared" si="13"/>
        <v>0</v>
      </c>
      <c r="R107" s="37"/>
      <c r="S107" s="21">
        <f>SUM($P$2:P107)</f>
        <v>67.177352198084932</v>
      </c>
      <c r="T107" s="29">
        <f>SUM($Q$2:Q107)</f>
        <v>22.236348480470671</v>
      </c>
      <c r="U107" s="22">
        <f>T107*'KERS System Values'!E$14</f>
        <v>13.020923028162995</v>
      </c>
    </row>
    <row r="108" spans="1:21" x14ac:dyDescent="0.45">
      <c r="A108" s="5" t="s">
        <v>12</v>
      </c>
      <c r="B108" s="6">
        <v>106</v>
      </c>
      <c r="C108" s="6">
        <v>106</v>
      </c>
      <c r="D108" s="4">
        <v>0</v>
      </c>
      <c r="E108" s="30">
        <v>0</v>
      </c>
      <c r="F108" s="20">
        <f>'Dynamic Data'!C$4*E108</f>
        <v>0</v>
      </c>
      <c r="G108" s="12">
        <f>(0.5*'Dynamic Data'!C$21*'Dynamic Data'!C$11*'Dynamic Data'!C$13*D108^2)</f>
        <v>0</v>
      </c>
      <c r="H108" s="12">
        <f>'Dynamic Data'!C$15</f>
        <v>56.505600000000001</v>
      </c>
      <c r="I108" s="12">
        <f>'Dynamic Data'!C$15+G108+F108</f>
        <v>56.505600000000001</v>
      </c>
      <c r="J108" s="12">
        <f t="shared" si="14"/>
        <v>56.505600000000001</v>
      </c>
      <c r="K108" s="28">
        <f t="shared" si="15"/>
        <v>0</v>
      </c>
      <c r="L108" s="20">
        <f>(D108/1000)*(('Dynamic Data'!C$4*9.81*'Dynamic Data'!C$10)+(0.5*'Dynamic Data'!C$21*'Dynamic Data'!C$11*'Dynamic Data'!C$13*D108^2)+('Dynamic Data'!C$4*'Dynamic Data'!C$18*E108))</f>
        <v>0</v>
      </c>
      <c r="M108" s="12">
        <f t="shared" si="12"/>
        <v>0</v>
      </c>
      <c r="N108" s="28">
        <f t="shared" si="16"/>
        <v>0</v>
      </c>
      <c r="O108" s="20">
        <f t="shared" si="11"/>
        <v>0</v>
      </c>
      <c r="P108" s="12">
        <f t="shared" si="17"/>
        <v>0</v>
      </c>
      <c r="Q108" s="42">
        <f t="shared" si="13"/>
        <v>0</v>
      </c>
      <c r="R108" s="36"/>
      <c r="S108" s="20">
        <f>SUM($P$2:P108)</f>
        <v>67.177352198084932</v>
      </c>
      <c r="T108" s="28">
        <f>SUM($Q$2:Q108)</f>
        <v>22.236348480470671</v>
      </c>
      <c r="U108" s="22">
        <f>T108*'KERS System Values'!E$14</f>
        <v>13.020923028162995</v>
      </c>
    </row>
    <row r="109" spans="1:21" x14ac:dyDescent="0.45">
      <c r="A109" s="7" t="s">
        <v>12</v>
      </c>
      <c r="B109" s="8">
        <v>107</v>
      </c>
      <c r="C109" s="8">
        <v>107</v>
      </c>
      <c r="D109" s="3">
        <v>0</v>
      </c>
      <c r="E109" s="29">
        <v>0</v>
      </c>
      <c r="F109" s="21">
        <f>'Dynamic Data'!C$4*E109</f>
        <v>0</v>
      </c>
      <c r="G109" s="3">
        <f>(0.5*'Dynamic Data'!C$21*'Dynamic Data'!C$11*'Dynamic Data'!C$13*D109^2)</f>
        <v>0</v>
      </c>
      <c r="H109" s="3">
        <f>'Dynamic Data'!C$15</f>
        <v>56.505600000000001</v>
      </c>
      <c r="I109" s="3">
        <f>'Dynamic Data'!C$15+G109+F109</f>
        <v>56.505600000000001</v>
      </c>
      <c r="J109" s="3">
        <f t="shared" si="14"/>
        <v>56.505600000000001</v>
      </c>
      <c r="K109" s="29">
        <f t="shared" si="15"/>
        <v>0</v>
      </c>
      <c r="L109" s="21">
        <f>(D109/1000)*(('Dynamic Data'!C$4*9.81*'Dynamic Data'!C$10)+(0.5*'Dynamic Data'!C$21*'Dynamic Data'!C$11*'Dynamic Data'!C$13*D109^2)+('Dynamic Data'!C$4*'Dynamic Data'!C$18*E109))</f>
        <v>0</v>
      </c>
      <c r="M109" s="3">
        <f t="shared" si="12"/>
        <v>0</v>
      </c>
      <c r="N109" s="29">
        <f t="shared" si="16"/>
        <v>0</v>
      </c>
      <c r="O109" s="21">
        <f t="shared" si="11"/>
        <v>0</v>
      </c>
      <c r="P109" s="3">
        <f t="shared" si="17"/>
        <v>0</v>
      </c>
      <c r="Q109" s="43">
        <f t="shared" si="13"/>
        <v>0</v>
      </c>
      <c r="R109" s="37"/>
      <c r="S109" s="21">
        <f>SUM($P$2:P109)</f>
        <v>67.177352198084932</v>
      </c>
      <c r="T109" s="29">
        <f>SUM($Q$2:Q109)</f>
        <v>22.236348480470671</v>
      </c>
      <c r="U109" s="22">
        <f>T109*'KERS System Values'!E$14</f>
        <v>13.020923028162995</v>
      </c>
    </row>
    <row r="110" spans="1:21" x14ac:dyDescent="0.45">
      <c r="A110" s="5" t="s">
        <v>12</v>
      </c>
      <c r="B110" s="6">
        <v>108</v>
      </c>
      <c r="C110" s="6">
        <v>108</v>
      </c>
      <c r="D110" s="4">
        <v>0</v>
      </c>
      <c r="E110" s="30">
        <v>0</v>
      </c>
      <c r="F110" s="20">
        <f>'Dynamic Data'!C$4*E110</f>
        <v>0</v>
      </c>
      <c r="G110" s="12">
        <f>(0.5*'Dynamic Data'!C$21*'Dynamic Data'!C$11*'Dynamic Data'!C$13*D110^2)</f>
        <v>0</v>
      </c>
      <c r="H110" s="12">
        <f>'Dynamic Data'!C$15</f>
        <v>56.505600000000001</v>
      </c>
      <c r="I110" s="12">
        <f>'Dynamic Data'!C$15+G110+F110</f>
        <v>56.505600000000001</v>
      </c>
      <c r="J110" s="12">
        <f t="shared" si="14"/>
        <v>56.505600000000001</v>
      </c>
      <c r="K110" s="28">
        <f t="shared" si="15"/>
        <v>0</v>
      </c>
      <c r="L110" s="20">
        <f>(D110/1000)*(('Dynamic Data'!C$4*9.81*'Dynamic Data'!C$10)+(0.5*'Dynamic Data'!C$21*'Dynamic Data'!C$11*'Dynamic Data'!C$13*D110^2)+('Dynamic Data'!C$4*'Dynamic Data'!C$18*E110))</f>
        <v>0</v>
      </c>
      <c r="M110" s="12">
        <f t="shared" si="12"/>
        <v>0</v>
      </c>
      <c r="N110" s="28">
        <f t="shared" si="16"/>
        <v>0</v>
      </c>
      <c r="O110" s="20">
        <f t="shared" si="11"/>
        <v>0</v>
      </c>
      <c r="P110" s="12">
        <f t="shared" si="17"/>
        <v>0</v>
      </c>
      <c r="Q110" s="42">
        <f t="shared" si="13"/>
        <v>0</v>
      </c>
      <c r="R110" s="36"/>
      <c r="S110" s="20">
        <f>SUM($P$2:P110)</f>
        <v>67.177352198084932</v>
      </c>
      <c r="T110" s="28">
        <f>SUM($Q$2:Q110)</f>
        <v>22.236348480470671</v>
      </c>
      <c r="U110" s="22">
        <f>T110*'KERS System Values'!E$14</f>
        <v>13.020923028162995</v>
      </c>
    </row>
    <row r="111" spans="1:21" x14ac:dyDescent="0.45">
      <c r="A111" s="7" t="s">
        <v>12</v>
      </c>
      <c r="B111" s="8">
        <v>109</v>
      </c>
      <c r="C111" s="8">
        <v>109</v>
      </c>
      <c r="D111" s="3">
        <v>0</v>
      </c>
      <c r="E111" s="29">
        <v>0</v>
      </c>
      <c r="F111" s="21">
        <f>'Dynamic Data'!C$4*E111</f>
        <v>0</v>
      </c>
      <c r="G111" s="3">
        <f>(0.5*'Dynamic Data'!C$21*'Dynamic Data'!C$11*'Dynamic Data'!C$13*D111^2)</f>
        <v>0</v>
      </c>
      <c r="H111" s="3">
        <f>'Dynamic Data'!C$15</f>
        <v>56.505600000000001</v>
      </c>
      <c r="I111" s="3">
        <f>'Dynamic Data'!C$15+G111+F111</f>
        <v>56.505600000000001</v>
      </c>
      <c r="J111" s="3">
        <f t="shared" si="14"/>
        <v>56.505600000000001</v>
      </c>
      <c r="K111" s="29">
        <f t="shared" si="15"/>
        <v>0</v>
      </c>
      <c r="L111" s="21">
        <f>(D111/1000)*(('Dynamic Data'!C$4*9.81*'Dynamic Data'!C$10)+(0.5*'Dynamic Data'!C$21*'Dynamic Data'!C$11*'Dynamic Data'!C$13*D111^2)+('Dynamic Data'!C$4*'Dynamic Data'!C$18*E111))</f>
        <v>0</v>
      </c>
      <c r="M111" s="3">
        <f t="shared" si="12"/>
        <v>0</v>
      </c>
      <c r="N111" s="29">
        <f t="shared" si="16"/>
        <v>0</v>
      </c>
      <c r="O111" s="21">
        <f t="shared" si="11"/>
        <v>0</v>
      </c>
      <c r="P111" s="3">
        <f t="shared" si="17"/>
        <v>0</v>
      </c>
      <c r="Q111" s="43">
        <f t="shared" si="13"/>
        <v>0</v>
      </c>
      <c r="R111" s="37"/>
      <c r="S111" s="21">
        <f>SUM($P$2:P111)</f>
        <v>67.177352198084932</v>
      </c>
      <c r="T111" s="29">
        <f>SUM($Q$2:Q111)</f>
        <v>22.236348480470671</v>
      </c>
      <c r="U111" s="22">
        <f>T111*'KERS System Values'!E$14</f>
        <v>13.020923028162995</v>
      </c>
    </row>
    <row r="112" spans="1:21" x14ac:dyDescent="0.45">
      <c r="A112" s="5" t="s">
        <v>12</v>
      </c>
      <c r="B112" s="6">
        <v>110</v>
      </c>
      <c r="C112" s="6">
        <v>110</v>
      </c>
      <c r="D112" s="4">
        <v>0</v>
      </c>
      <c r="E112" s="30">
        <v>0</v>
      </c>
      <c r="F112" s="20">
        <f>'Dynamic Data'!C$4*E112</f>
        <v>0</v>
      </c>
      <c r="G112" s="12">
        <f>(0.5*'Dynamic Data'!C$21*'Dynamic Data'!C$11*'Dynamic Data'!C$13*D112^2)</f>
        <v>0</v>
      </c>
      <c r="H112" s="12">
        <f>'Dynamic Data'!C$15</f>
        <v>56.505600000000001</v>
      </c>
      <c r="I112" s="12">
        <f>'Dynamic Data'!C$15+G112+F112</f>
        <v>56.505600000000001</v>
      </c>
      <c r="J112" s="12">
        <f t="shared" si="14"/>
        <v>56.505600000000001</v>
      </c>
      <c r="K112" s="28">
        <f t="shared" si="15"/>
        <v>0</v>
      </c>
      <c r="L112" s="20">
        <f>(D112/1000)*(('Dynamic Data'!C$4*9.81*'Dynamic Data'!C$10)+(0.5*'Dynamic Data'!C$21*'Dynamic Data'!C$11*'Dynamic Data'!C$13*D112^2)+('Dynamic Data'!C$4*'Dynamic Data'!C$18*E112))</f>
        <v>0</v>
      </c>
      <c r="M112" s="12">
        <f t="shared" si="12"/>
        <v>0</v>
      </c>
      <c r="N112" s="28">
        <f t="shared" si="16"/>
        <v>0</v>
      </c>
      <c r="O112" s="20">
        <f t="shared" si="11"/>
        <v>0</v>
      </c>
      <c r="P112" s="12">
        <f t="shared" si="17"/>
        <v>0</v>
      </c>
      <c r="Q112" s="42">
        <f t="shared" si="13"/>
        <v>0</v>
      </c>
      <c r="R112" s="36"/>
      <c r="S112" s="20">
        <f>SUM($P$2:P112)</f>
        <v>67.177352198084932</v>
      </c>
      <c r="T112" s="28">
        <f>SUM($Q$2:Q112)</f>
        <v>22.236348480470671</v>
      </c>
      <c r="U112" s="22">
        <f>T112*'KERS System Values'!E$14</f>
        <v>13.020923028162995</v>
      </c>
    </row>
    <row r="113" spans="1:21" x14ac:dyDescent="0.45">
      <c r="A113" s="7" t="s">
        <v>12</v>
      </c>
      <c r="B113" s="8">
        <v>111</v>
      </c>
      <c r="C113" s="8">
        <v>111</v>
      </c>
      <c r="D113" s="3">
        <v>0</v>
      </c>
      <c r="E113" s="29">
        <v>0</v>
      </c>
      <c r="F113" s="21">
        <f>'Dynamic Data'!C$4*E113</f>
        <v>0</v>
      </c>
      <c r="G113" s="3">
        <f>(0.5*'Dynamic Data'!C$21*'Dynamic Data'!C$11*'Dynamic Data'!C$13*D113^2)</f>
        <v>0</v>
      </c>
      <c r="H113" s="3">
        <f>'Dynamic Data'!C$15</f>
        <v>56.505600000000001</v>
      </c>
      <c r="I113" s="3">
        <f>'Dynamic Data'!C$15+G113+F113</f>
        <v>56.505600000000001</v>
      </c>
      <c r="J113" s="3">
        <f t="shared" si="14"/>
        <v>56.505600000000001</v>
      </c>
      <c r="K113" s="29">
        <f t="shared" si="15"/>
        <v>0</v>
      </c>
      <c r="L113" s="21">
        <f>(D113/1000)*(('Dynamic Data'!C$4*9.81*'Dynamic Data'!C$10)+(0.5*'Dynamic Data'!C$21*'Dynamic Data'!C$11*'Dynamic Data'!C$13*D113^2)+('Dynamic Data'!C$4*'Dynamic Data'!C$18*E113))</f>
        <v>0</v>
      </c>
      <c r="M113" s="3">
        <f t="shared" si="12"/>
        <v>0</v>
      </c>
      <c r="N113" s="29">
        <f t="shared" si="16"/>
        <v>0</v>
      </c>
      <c r="O113" s="21">
        <f t="shared" si="11"/>
        <v>0</v>
      </c>
      <c r="P113" s="3">
        <f t="shared" si="17"/>
        <v>0</v>
      </c>
      <c r="Q113" s="43">
        <f t="shared" si="13"/>
        <v>0</v>
      </c>
      <c r="R113" s="37"/>
      <c r="S113" s="21">
        <f>SUM($P$2:P113)</f>
        <v>67.177352198084932</v>
      </c>
      <c r="T113" s="29">
        <f>SUM($Q$2:Q113)</f>
        <v>22.236348480470671</v>
      </c>
      <c r="U113" s="22">
        <f>T113*'KERS System Values'!E$14</f>
        <v>13.020923028162995</v>
      </c>
    </row>
    <row r="114" spans="1:21" x14ac:dyDescent="0.45">
      <c r="A114" s="5" t="s">
        <v>12</v>
      </c>
      <c r="B114" s="6">
        <v>112</v>
      </c>
      <c r="C114" s="6">
        <v>112</v>
      </c>
      <c r="D114" s="4">
        <v>0</v>
      </c>
      <c r="E114" s="30">
        <v>0</v>
      </c>
      <c r="F114" s="20">
        <f>'Dynamic Data'!C$4*E114</f>
        <v>0</v>
      </c>
      <c r="G114" s="12">
        <f>(0.5*'Dynamic Data'!C$21*'Dynamic Data'!C$11*'Dynamic Data'!C$13*D114^2)</f>
        <v>0</v>
      </c>
      <c r="H114" s="12">
        <f>'Dynamic Data'!C$15</f>
        <v>56.505600000000001</v>
      </c>
      <c r="I114" s="12">
        <f>'Dynamic Data'!C$15+G114+F114</f>
        <v>56.505600000000001</v>
      </c>
      <c r="J114" s="12">
        <f t="shared" si="14"/>
        <v>56.505600000000001</v>
      </c>
      <c r="K114" s="28">
        <f t="shared" si="15"/>
        <v>0</v>
      </c>
      <c r="L114" s="20">
        <f>(D114/1000)*(('Dynamic Data'!C$4*9.81*'Dynamic Data'!C$10)+(0.5*'Dynamic Data'!C$21*'Dynamic Data'!C$11*'Dynamic Data'!C$13*D114^2)+('Dynamic Data'!C$4*'Dynamic Data'!C$18*E114))</f>
        <v>0</v>
      </c>
      <c r="M114" s="12">
        <f t="shared" si="12"/>
        <v>0</v>
      </c>
      <c r="N114" s="28">
        <f t="shared" si="16"/>
        <v>0</v>
      </c>
      <c r="O114" s="20">
        <f t="shared" si="11"/>
        <v>0</v>
      </c>
      <c r="P114" s="12">
        <f t="shared" si="17"/>
        <v>0</v>
      </c>
      <c r="Q114" s="42">
        <f t="shared" si="13"/>
        <v>0</v>
      </c>
      <c r="R114" s="36"/>
      <c r="S114" s="20">
        <f>SUM($P$2:P114)</f>
        <v>67.177352198084932</v>
      </c>
      <c r="T114" s="28">
        <f>SUM($Q$2:Q114)</f>
        <v>22.236348480470671</v>
      </c>
      <c r="U114" s="22">
        <f>T114*'KERS System Values'!E$14</f>
        <v>13.020923028162995</v>
      </c>
    </row>
    <row r="115" spans="1:21" x14ac:dyDescent="0.45">
      <c r="A115" s="7" t="s">
        <v>12</v>
      </c>
      <c r="B115" s="8">
        <v>113</v>
      </c>
      <c r="C115" s="8">
        <v>113</v>
      </c>
      <c r="D115" s="3">
        <v>0</v>
      </c>
      <c r="E115" s="29">
        <v>0</v>
      </c>
      <c r="F115" s="21">
        <f>'Dynamic Data'!C$4*E115</f>
        <v>0</v>
      </c>
      <c r="G115" s="3">
        <f>(0.5*'Dynamic Data'!C$21*'Dynamic Data'!C$11*'Dynamic Data'!C$13*D115^2)</f>
        <v>0</v>
      </c>
      <c r="H115" s="3">
        <f>'Dynamic Data'!C$15</f>
        <v>56.505600000000001</v>
      </c>
      <c r="I115" s="3">
        <f>'Dynamic Data'!C$15+G115+F115</f>
        <v>56.505600000000001</v>
      </c>
      <c r="J115" s="3">
        <f t="shared" si="14"/>
        <v>56.505600000000001</v>
      </c>
      <c r="K115" s="29">
        <f t="shared" si="15"/>
        <v>0</v>
      </c>
      <c r="L115" s="21">
        <f>(D115/1000)*(('Dynamic Data'!C$4*9.81*'Dynamic Data'!C$10)+(0.5*'Dynamic Data'!C$21*'Dynamic Data'!C$11*'Dynamic Data'!C$13*D115^2)+('Dynamic Data'!C$4*'Dynamic Data'!C$18*E115))</f>
        <v>0</v>
      </c>
      <c r="M115" s="3">
        <f t="shared" si="12"/>
        <v>0</v>
      </c>
      <c r="N115" s="29">
        <f t="shared" si="16"/>
        <v>0</v>
      </c>
      <c r="O115" s="21">
        <f t="shared" si="11"/>
        <v>0</v>
      </c>
      <c r="P115" s="3">
        <f t="shared" si="17"/>
        <v>0</v>
      </c>
      <c r="Q115" s="43">
        <f t="shared" si="13"/>
        <v>0</v>
      </c>
      <c r="R115" s="37"/>
      <c r="S115" s="21">
        <f>SUM($P$2:P115)</f>
        <v>67.177352198084932</v>
      </c>
      <c r="T115" s="29">
        <f>SUM($Q$2:Q115)</f>
        <v>22.236348480470671</v>
      </c>
      <c r="U115" s="22">
        <f>T115*'KERS System Values'!E$14</f>
        <v>13.020923028162995</v>
      </c>
    </row>
    <row r="116" spans="1:21" x14ac:dyDescent="0.45">
      <c r="A116" s="5" t="s">
        <v>12</v>
      </c>
      <c r="B116" s="6">
        <v>114</v>
      </c>
      <c r="C116" s="6">
        <v>114</v>
      </c>
      <c r="D116" s="4">
        <v>0</v>
      </c>
      <c r="E116" s="30">
        <v>0</v>
      </c>
      <c r="F116" s="20">
        <f>'Dynamic Data'!C$4*E116</f>
        <v>0</v>
      </c>
      <c r="G116" s="12">
        <f>(0.5*'Dynamic Data'!C$21*'Dynamic Data'!C$11*'Dynamic Data'!C$13*D116^2)</f>
        <v>0</v>
      </c>
      <c r="H116" s="12">
        <f>'Dynamic Data'!C$15</f>
        <v>56.505600000000001</v>
      </c>
      <c r="I116" s="12">
        <f>'Dynamic Data'!C$15+G116+F116</f>
        <v>56.505600000000001</v>
      </c>
      <c r="J116" s="12">
        <f t="shared" si="14"/>
        <v>56.505600000000001</v>
      </c>
      <c r="K116" s="28">
        <f t="shared" si="15"/>
        <v>0</v>
      </c>
      <c r="L116" s="20">
        <f>(D116/1000)*(('Dynamic Data'!C$4*9.81*'Dynamic Data'!C$10)+(0.5*'Dynamic Data'!C$21*'Dynamic Data'!C$11*'Dynamic Data'!C$13*D116^2)+('Dynamic Data'!C$4*'Dynamic Data'!C$18*E116))</f>
        <v>0</v>
      </c>
      <c r="M116" s="12">
        <f t="shared" si="12"/>
        <v>0</v>
      </c>
      <c r="N116" s="28">
        <f t="shared" si="16"/>
        <v>0</v>
      </c>
      <c r="O116" s="20">
        <f t="shared" si="11"/>
        <v>0</v>
      </c>
      <c r="P116" s="12">
        <f t="shared" si="17"/>
        <v>0</v>
      </c>
      <c r="Q116" s="42">
        <f t="shared" si="13"/>
        <v>0</v>
      </c>
      <c r="R116" s="36"/>
      <c r="S116" s="20">
        <f>SUM($P$2:P116)</f>
        <v>67.177352198084932</v>
      </c>
      <c r="T116" s="28">
        <f>SUM($Q$2:Q116)</f>
        <v>22.236348480470671</v>
      </c>
      <c r="U116" s="22">
        <f>T116*'KERS System Values'!E$14</f>
        <v>13.020923028162995</v>
      </c>
    </row>
    <row r="117" spans="1:21" x14ac:dyDescent="0.45">
      <c r="A117" s="7" t="s">
        <v>12</v>
      </c>
      <c r="B117" s="8">
        <v>115</v>
      </c>
      <c r="C117" s="8">
        <v>115</v>
      </c>
      <c r="D117" s="3">
        <v>0</v>
      </c>
      <c r="E117" s="29">
        <v>0</v>
      </c>
      <c r="F117" s="21">
        <f>'Dynamic Data'!C$4*E117</f>
        <v>0</v>
      </c>
      <c r="G117" s="3">
        <f>(0.5*'Dynamic Data'!C$21*'Dynamic Data'!C$11*'Dynamic Data'!C$13*D117^2)</f>
        <v>0</v>
      </c>
      <c r="H117" s="3">
        <f>'Dynamic Data'!C$15</f>
        <v>56.505600000000001</v>
      </c>
      <c r="I117" s="3">
        <f>'Dynamic Data'!C$15+G117+F117</f>
        <v>56.505600000000001</v>
      </c>
      <c r="J117" s="3">
        <f t="shared" si="14"/>
        <v>56.505600000000001</v>
      </c>
      <c r="K117" s="29">
        <f t="shared" si="15"/>
        <v>0</v>
      </c>
      <c r="L117" s="21">
        <f>(D117/1000)*(('Dynamic Data'!C$4*9.81*'Dynamic Data'!C$10)+(0.5*'Dynamic Data'!C$21*'Dynamic Data'!C$11*'Dynamic Data'!C$13*D117^2)+('Dynamic Data'!C$4*'Dynamic Data'!C$18*E117))</f>
        <v>0</v>
      </c>
      <c r="M117" s="3">
        <f t="shared" si="12"/>
        <v>0</v>
      </c>
      <c r="N117" s="29">
        <f t="shared" si="16"/>
        <v>0</v>
      </c>
      <c r="O117" s="21">
        <f t="shared" si="11"/>
        <v>0</v>
      </c>
      <c r="P117" s="3">
        <f t="shared" si="17"/>
        <v>0</v>
      </c>
      <c r="Q117" s="43">
        <f t="shared" si="13"/>
        <v>0</v>
      </c>
      <c r="R117" s="37"/>
      <c r="S117" s="21">
        <f>SUM($P$2:P117)</f>
        <v>67.177352198084932</v>
      </c>
      <c r="T117" s="29">
        <f>SUM($Q$2:Q117)</f>
        <v>22.236348480470671</v>
      </c>
      <c r="U117" s="22">
        <f>T117*'KERS System Values'!E$14</f>
        <v>13.020923028162995</v>
      </c>
    </row>
    <row r="118" spans="1:21" x14ac:dyDescent="0.45">
      <c r="A118" s="5" t="s">
        <v>12</v>
      </c>
      <c r="B118" s="6">
        <v>116</v>
      </c>
      <c r="C118" s="6">
        <v>116</v>
      </c>
      <c r="D118" s="4">
        <v>0</v>
      </c>
      <c r="E118" s="30">
        <v>0</v>
      </c>
      <c r="F118" s="20">
        <f>'Dynamic Data'!C$4*E118</f>
        <v>0</v>
      </c>
      <c r="G118" s="12">
        <f>(0.5*'Dynamic Data'!C$21*'Dynamic Data'!C$11*'Dynamic Data'!C$13*D118^2)</f>
        <v>0</v>
      </c>
      <c r="H118" s="12">
        <f>'Dynamic Data'!C$15</f>
        <v>56.505600000000001</v>
      </c>
      <c r="I118" s="12">
        <f>'Dynamic Data'!C$15+G118+F118</f>
        <v>56.505600000000001</v>
      </c>
      <c r="J118" s="12">
        <f t="shared" si="14"/>
        <v>56.505600000000001</v>
      </c>
      <c r="K118" s="28">
        <f t="shared" si="15"/>
        <v>0</v>
      </c>
      <c r="L118" s="20">
        <f>(D118/1000)*(('Dynamic Data'!C$4*9.81*'Dynamic Data'!C$10)+(0.5*'Dynamic Data'!C$21*'Dynamic Data'!C$11*'Dynamic Data'!C$13*D118^2)+('Dynamic Data'!C$4*'Dynamic Data'!C$18*E118))</f>
        <v>0</v>
      </c>
      <c r="M118" s="12">
        <f t="shared" si="12"/>
        <v>0</v>
      </c>
      <c r="N118" s="28">
        <f t="shared" si="16"/>
        <v>0</v>
      </c>
      <c r="O118" s="20">
        <f t="shared" si="11"/>
        <v>0</v>
      </c>
      <c r="P118" s="12">
        <f t="shared" si="17"/>
        <v>0</v>
      </c>
      <c r="Q118" s="42">
        <f t="shared" si="13"/>
        <v>0</v>
      </c>
      <c r="R118" s="36"/>
      <c r="S118" s="20">
        <f>SUM($P$2:P118)</f>
        <v>67.177352198084932</v>
      </c>
      <c r="T118" s="28">
        <f>SUM($Q$2:Q118)</f>
        <v>22.236348480470671</v>
      </c>
      <c r="U118" s="22">
        <f>T118*'KERS System Values'!E$14</f>
        <v>13.020923028162995</v>
      </c>
    </row>
    <row r="119" spans="1:21" x14ac:dyDescent="0.45">
      <c r="A119" s="7" t="s">
        <v>12</v>
      </c>
      <c r="B119" s="8">
        <v>117</v>
      </c>
      <c r="C119" s="8">
        <v>117</v>
      </c>
      <c r="D119" s="3">
        <v>0</v>
      </c>
      <c r="E119" s="29">
        <v>0</v>
      </c>
      <c r="F119" s="21">
        <f>'Dynamic Data'!C$4*E119</f>
        <v>0</v>
      </c>
      <c r="G119" s="3">
        <f>(0.5*'Dynamic Data'!C$21*'Dynamic Data'!C$11*'Dynamic Data'!C$13*D119^2)</f>
        <v>0</v>
      </c>
      <c r="H119" s="3">
        <f>'Dynamic Data'!C$15</f>
        <v>56.505600000000001</v>
      </c>
      <c r="I119" s="3">
        <f>'Dynamic Data'!C$15+G119+F119</f>
        <v>56.505600000000001</v>
      </c>
      <c r="J119" s="3">
        <f t="shared" si="14"/>
        <v>56.505600000000001</v>
      </c>
      <c r="K119" s="29">
        <f t="shared" si="15"/>
        <v>0</v>
      </c>
      <c r="L119" s="21">
        <f>(D119/1000)*(('Dynamic Data'!C$4*9.81*'Dynamic Data'!C$10)+(0.5*'Dynamic Data'!C$21*'Dynamic Data'!C$11*'Dynamic Data'!C$13*D119^2)+('Dynamic Data'!C$4*'Dynamic Data'!C$18*E119))</f>
        <v>0</v>
      </c>
      <c r="M119" s="3">
        <f t="shared" si="12"/>
        <v>0</v>
      </c>
      <c r="N119" s="29">
        <f t="shared" si="16"/>
        <v>0</v>
      </c>
      <c r="O119" s="21">
        <f t="shared" si="11"/>
        <v>0</v>
      </c>
      <c r="P119" s="3">
        <f t="shared" si="17"/>
        <v>0</v>
      </c>
      <c r="Q119" s="43">
        <f t="shared" si="13"/>
        <v>0</v>
      </c>
      <c r="R119" s="37"/>
      <c r="S119" s="21">
        <f>SUM($P$2:P119)</f>
        <v>67.177352198084932</v>
      </c>
      <c r="T119" s="29">
        <f>SUM($Q$2:Q119)</f>
        <v>22.236348480470671</v>
      </c>
      <c r="U119" s="22">
        <f>T119*'KERS System Values'!E$14</f>
        <v>13.020923028162995</v>
      </c>
    </row>
    <row r="120" spans="1:21" x14ac:dyDescent="0.45">
      <c r="A120" s="5" t="s">
        <v>12</v>
      </c>
      <c r="B120" s="6">
        <v>118</v>
      </c>
      <c r="C120" s="6">
        <v>118</v>
      </c>
      <c r="D120" s="4">
        <v>0</v>
      </c>
      <c r="E120" s="30">
        <v>0</v>
      </c>
      <c r="F120" s="20">
        <f>'Dynamic Data'!C$4*E120</f>
        <v>0</v>
      </c>
      <c r="G120" s="12">
        <f>(0.5*'Dynamic Data'!C$21*'Dynamic Data'!C$11*'Dynamic Data'!C$13*D120^2)</f>
        <v>0</v>
      </c>
      <c r="H120" s="12">
        <f>'Dynamic Data'!C$15</f>
        <v>56.505600000000001</v>
      </c>
      <c r="I120" s="12">
        <f>'Dynamic Data'!C$15+G120+F120</f>
        <v>56.505600000000001</v>
      </c>
      <c r="J120" s="12">
        <f t="shared" si="14"/>
        <v>56.505600000000001</v>
      </c>
      <c r="K120" s="28">
        <f t="shared" si="15"/>
        <v>0</v>
      </c>
      <c r="L120" s="20">
        <f>(D120/1000)*(('Dynamic Data'!C$4*9.81*'Dynamic Data'!C$10)+(0.5*'Dynamic Data'!C$21*'Dynamic Data'!C$11*'Dynamic Data'!C$13*D120^2)+('Dynamic Data'!C$4*'Dynamic Data'!C$18*E120))</f>
        <v>0</v>
      </c>
      <c r="M120" s="12">
        <f t="shared" si="12"/>
        <v>0</v>
      </c>
      <c r="N120" s="28">
        <f t="shared" si="16"/>
        <v>0</v>
      </c>
      <c r="O120" s="20">
        <f t="shared" si="11"/>
        <v>0</v>
      </c>
      <c r="P120" s="12">
        <f t="shared" si="17"/>
        <v>0</v>
      </c>
      <c r="Q120" s="42">
        <f t="shared" si="13"/>
        <v>0</v>
      </c>
      <c r="R120" s="36"/>
      <c r="S120" s="20">
        <f>SUM($P$2:P120)</f>
        <v>67.177352198084932</v>
      </c>
      <c r="T120" s="28">
        <f>SUM($Q$2:Q120)</f>
        <v>22.236348480470671</v>
      </c>
      <c r="U120" s="22">
        <f>T120*'KERS System Values'!E$14</f>
        <v>13.020923028162995</v>
      </c>
    </row>
    <row r="121" spans="1:21" x14ac:dyDescent="0.45">
      <c r="A121" s="7" t="s">
        <v>12</v>
      </c>
      <c r="B121" s="8">
        <v>119</v>
      </c>
      <c r="C121" s="8">
        <v>119</v>
      </c>
      <c r="D121" s="3">
        <v>0</v>
      </c>
      <c r="E121" s="29">
        <v>0</v>
      </c>
      <c r="F121" s="21">
        <f>'Dynamic Data'!C$4*E121</f>
        <v>0</v>
      </c>
      <c r="G121" s="3">
        <f>(0.5*'Dynamic Data'!C$21*'Dynamic Data'!C$11*'Dynamic Data'!C$13*D121^2)</f>
        <v>0</v>
      </c>
      <c r="H121" s="3">
        <f>'Dynamic Data'!C$15</f>
        <v>56.505600000000001</v>
      </c>
      <c r="I121" s="3">
        <f>'Dynamic Data'!C$15+G121+F121</f>
        <v>56.505600000000001</v>
      </c>
      <c r="J121" s="3">
        <f t="shared" si="14"/>
        <v>56.505600000000001</v>
      </c>
      <c r="K121" s="29">
        <f t="shared" si="15"/>
        <v>0</v>
      </c>
      <c r="L121" s="21">
        <f>(D121/1000)*(('Dynamic Data'!C$4*9.81*'Dynamic Data'!C$10)+(0.5*'Dynamic Data'!C$21*'Dynamic Data'!C$11*'Dynamic Data'!C$13*D121^2)+('Dynamic Data'!C$4*'Dynamic Data'!C$18*E121))</f>
        <v>0</v>
      </c>
      <c r="M121" s="3">
        <f t="shared" si="12"/>
        <v>0</v>
      </c>
      <c r="N121" s="29">
        <f t="shared" si="16"/>
        <v>0</v>
      </c>
      <c r="O121" s="21">
        <f t="shared" si="11"/>
        <v>0</v>
      </c>
      <c r="P121" s="3">
        <f t="shared" si="17"/>
        <v>0</v>
      </c>
      <c r="Q121" s="43">
        <f t="shared" si="13"/>
        <v>0</v>
      </c>
      <c r="R121" s="37"/>
      <c r="S121" s="21">
        <f>SUM($P$2:P121)</f>
        <v>67.177352198084932</v>
      </c>
      <c r="T121" s="29">
        <f>SUM($Q$2:Q121)</f>
        <v>22.236348480470671</v>
      </c>
      <c r="U121" s="22">
        <f>T121*'KERS System Values'!E$14</f>
        <v>13.020923028162995</v>
      </c>
    </row>
    <row r="122" spans="1:21" x14ac:dyDescent="0.45">
      <c r="A122" s="5" t="s">
        <v>12</v>
      </c>
      <c r="B122" s="6">
        <v>120</v>
      </c>
      <c r="C122" s="6">
        <v>120</v>
      </c>
      <c r="D122" s="4">
        <v>0</v>
      </c>
      <c r="E122" s="30">
        <v>0</v>
      </c>
      <c r="F122" s="20">
        <f>'Dynamic Data'!C$4*E122</f>
        <v>0</v>
      </c>
      <c r="G122" s="12">
        <f>(0.5*'Dynamic Data'!C$21*'Dynamic Data'!C$11*'Dynamic Data'!C$13*D122^2)</f>
        <v>0</v>
      </c>
      <c r="H122" s="12">
        <f>'Dynamic Data'!C$15</f>
        <v>56.505600000000001</v>
      </c>
      <c r="I122" s="12">
        <f>'Dynamic Data'!C$15+G122+F122</f>
        <v>56.505600000000001</v>
      </c>
      <c r="J122" s="12">
        <f t="shared" si="14"/>
        <v>56.505600000000001</v>
      </c>
      <c r="K122" s="28">
        <f t="shared" si="15"/>
        <v>0</v>
      </c>
      <c r="L122" s="20">
        <f>(D122/1000)*(('Dynamic Data'!C$4*9.81*'Dynamic Data'!C$10)+(0.5*'Dynamic Data'!C$21*'Dynamic Data'!C$11*'Dynamic Data'!C$13*D122^2)+('Dynamic Data'!C$4*'Dynamic Data'!C$18*E122))</f>
        <v>0</v>
      </c>
      <c r="M122" s="12">
        <f t="shared" si="12"/>
        <v>0</v>
      </c>
      <c r="N122" s="28">
        <f t="shared" si="16"/>
        <v>0</v>
      </c>
      <c r="O122" s="20">
        <f t="shared" si="11"/>
        <v>0</v>
      </c>
      <c r="P122" s="12">
        <f t="shared" si="17"/>
        <v>0</v>
      </c>
      <c r="Q122" s="42">
        <f t="shared" si="13"/>
        <v>0</v>
      </c>
      <c r="R122" s="36"/>
      <c r="S122" s="20">
        <f>SUM($P$2:P122)</f>
        <v>67.177352198084932</v>
      </c>
      <c r="T122" s="28">
        <f>SUM($Q$2:Q122)</f>
        <v>22.236348480470671</v>
      </c>
      <c r="U122" s="22">
        <f>T122*'KERS System Values'!E$14</f>
        <v>13.020923028162995</v>
      </c>
    </row>
    <row r="123" spans="1:21" x14ac:dyDescent="0.45">
      <c r="A123" s="7" t="s">
        <v>12</v>
      </c>
      <c r="B123" s="8">
        <v>121</v>
      </c>
      <c r="C123" s="8">
        <v>121</v>
      </c>
      <c r="D123" s="3">
        <v>0</v>
      </c>
      <c r="E123" s="29">
        <v>0</v>
      </c>
      <c r="F123" s="21">
        <f>'Dynamic Data'!C$4*E123</f>
        <v>0</v>
      </c>
      <c r="G123" s="3">
        <f>(0.5*'Dynamic Data'!C$21*'Dynamic Data'!C$11*'Dynamic Data'!C$13*D123^2)</f>
        <v>0</v>
      </c>
      <c r="H123" s="3">
        <f>'Dynamic Data'!C$15</f>
        <v>56.505600000000001</v>
      </c>
      <c r="I123" s="3">
        <f>'Dynamic Data'!C$15+G123+F123</f>
        <v>56.505600000000001</v>
      </c>
      <c r="J123" s="3">
        <f t="shared" si="14"/>
        <v>56.505600000000001</v>
      </c>
      <c r="K123" s="29">
        <f t="shared" si="15"/>
        <v>0</v>
      </c>
      <c r="L123" s="21">
        <f>(D123/1000)*(('Dynamic Data'!C$4*9.81*'Dynamic Data'!C$10)+(0.5*'Dynamic Data'!C$21*'Dynamic Data'!C$11*'Dynamic Data'!C$13*D123^2)+('Dynamic Data'!C$4*'Dynamic Data'!C$18*E123))</f>
        <v>0</v>
      </c>
      <c r="M123" s="3">
        <f t="shared" si="12"/>
        <v>0</v>
      </c>
      <c r="N123" s="29">
        <f t="shared" si="16"/>
        <v>0</v>
      </c>
      <c r="O123" s="21">
        <f t="shared" si="11"/>
        <v>0</v>
      </c>
      <c r="P123" s="3">
        <f t="shared" si="17"/>
        <v>0</v>
      </c>
      <c r="Q123" s="43">
        <f t="shared" si="13"/>
        <v>0</v>
      </c>
      <c r="R123" s="37"/>
      <c r="S123" s="21">
        <f>SUM($P$2:P123)</f>
        <v>67.177352198084932</v>
      </c>
      <c r="T123" s="29">
        <f>SUM($Q$2:Q123)</f>
        <v>22.236348480470671</v>
      </c>
      <c r="U123" s="22">
        <f>T123*'KERS System Values'!E$14</f>
        <v>13.020923028162995</v>
      </c>
    </row>
    <row r="124" spans="1:21" x14ac:dyDescent="0.45">
      <c r="A124" s="5" t="s">
        <v>12</v>
      </c>
      <c r="B124" s="6">
        <v>122</v>
      </c>
      <c r="C124" s="6">
        <v>122</v>
      </c>
      <c r="D124" s="4">
        <v>0</v>
      </c>
      <c r="E124" s="30">
        <v>0</v>
      </c>
      <c r="F124" s="20">
        <f>'Dynamic Data'!C$4*E124</f>
        <v>0</v>
      </c>
      <c r="G124" s="12">
        <f>(0.5*'Dynamic Data'!C$21*'Dynamic Data'!C$11*'Dynamic Data'!C$13*D124^2)</f>
        <v>0</v>
      </c>
      <c r="H124" s="12">
        <f>'Dynamic Data'!C$15</f>
        <v>56.505600000000001</v>
      </c>
      <c r="I124" s="12">
        <f>'Dynamic Data'!C$15+G124+F124</f>
        <v>56.505600000000001</v>
      </c>
      <c r="J124" s="12">
        <f t="shared" si="14"/>
        <v>56.505600000000001</v>
      </c>
      <c r="K124" s="28">
        <f t="shared" si="15"/>
        <v>0</v>
      </c>
      <c r="L124" s="20">
        <f>(D124/1000)*(('Dynamic Data'!C$4*9.81*'Dynamic Data'!C$10)+(0.5*'Dynamic Data'!C$21*'Dynamic Data'!C$11*'Dynamic Data'!C$13*D124^2)+('Dynamic Data'!C$4*'Dynamic Data'!C$18*E124))</f>
        <v>0</v>
      </c>
      <c r="M124" s="12">
        <f t="shared" si="12"/>
        <v>0</v>
      </c>
      <c r="N124" s="28">
        <f t="shared" si="16"/>
        <v>0</v>
      </c>
      <c r="O124" s="20">
        <f t="shared" si="11"/>
        <v>0</v>
      </c>
      <c r="P124" s="12">
        <f t="shared" si="17"/>
        <v>0</v>
      </c>
      <c r="Q124" s="42">
        <f t="shared" si="13"/>
        <v>0</v>
      </c>
      <c r="R124" s="36"/>
      <c r="S124" s="20">
        <f>SUM($P$2:P124)</f>
        <v>67.177352198084932</v>
      </c>
      <c r="T124" s="28">
        <f>SUM($Q$2:Q124)</f>
        <v>22.236348480470671</v>
      </c>
      <c r="U124" s="22">
        <f>T124*'KERS System Values'!E$14</f>
        <v>13.020923028162995</v>
      </c>
    </row>
    <row r="125" spans="1:21" x14ac:dyDescent="0.45">
      <c r="A125" s="7" t="s">
        <v>12</v>
      </c>
      <c r="B125" s="8">
        <v>123</v>
      </c>
      <c r="C125" s="8">
        <v>123</v>
      </c>
      <c r="D125" s="3">
        <v>0</v>
      </c>
      <c r="E125" s="29">
        <v>0</v>
      </c>
      <c r="F125" s="21">
        <f>'Dynamic Data'!C$4*E125</f>
        <v>0</v>
      </c>
      <c r="G125" s="3">
        <f>(0.5*'Dynamic Data'!C$21*'Dynamic Data'!C$11*'Dynamic Data'!C$13*D125^2)</f>
        <v>0</v>
      </c>
      <c r="H125" s="3">
        <f>'Dynamic Data'!C$15</f>
        <v>56.505600000000001</v>
      </c>
      <c r="I125" s="3">
        <f>'Dynamic Data'!C$15+G125+F125</f>
        <v>56.505600000000001</v>
      </c>
      <c r="J125" s="3">
        <f t="shared" si="14"/>
        <v>56.505600000000001</v>
      </c>
      <c r="K125" s="29">
        <f t="shared" si="15"/>
        <v>0</v>
      </c>
      <c r="L125" s="21">
        <f>(D125/1000)*(('Dynamic Data'!C$4*9.81*'Dynamic Data'!C$10)+(0.5*'Dynamic Data'!C$21*'Dynamic Data'!C$11*'Dynamic Data'!C$13*D125^2)+('Dynamic Data'!C$4*'Dynamic Data'!C$18*E125))</f>
        <v>0</v>
      </c>
      <c r="M125" s="3">
        <f t="shared" si="12"/>
        <v>0</v>
      </c>
      <c r="N125" s="29">
        <f t="shared" si="16"/>
        <v>0</v>
      </c>
      <c r="O125" s="21">
        <f t="shared" si="11"/>
        <v>0</v>
      </c>
      <c r="P125" s="3">
        <f t="shared" si="17"/>
        <v>0</v>
      </c>
      <c r="Q125" s="43">
        <f t="shared" si="13"/>
        <v>0</v>
      </c>
      <c r="R125" s="37"/>
      <c r="S125" s="21">
        <f>SUM($P$2:P125)</f>
        <v>67.177352198084932</v>
      </c>
      <c r="T125" s="29">
        <f>SUM($Q$2:Q125)</f>
        <v>22.236348480470671</v>
      </c>
      <c r="U125" s="22">
        <f>T125*'KERS System Values'!E$14</f>
        <v>13.020923028162995</v>
      </c>
    </row>
    <row r="126" spans="1:21" x14ac:dyDescent="0.45">
      <c r="A126" s="5" t="s">
        <v>12</v>
      </c>
      <c r="B126" s="6">
        <v>124</v>
      </c>
      <c r="C126" s="6">
        <v>124</v>
      </c>
      <c r="D126" s="4">
        <v>0</v>
      </c>
      <c r="E126" s="30">
        <v>0</v>
      </c>
      <c r="F126" s="20">
        <f>'Dynamic Data'!C$4*E126</f>
        <v>0</v>
      </c>
      <c r="G126" s="12">
        <f>(0.5*'Dynamic Data'!C$21*'Dynamic Data'!C$11*'Dynamic Data'!C$13*D126^2)</f>
        <v>0</v>
      </c>
      <c r="H126" s="12">
        <f>'Dynamic Data'!C$15</f>
        <v>56.505600000000001</v>
      </c>
      <c r="I126" s="12">
        <f>'Dynamic Data'!C$15+G126+F126</f>
        <v>56.505600000000001</v>
      </c>
      <c r="J126" s="12">
        <f t="shared" si="14"/>
        <v>56.505600000000001</v>
      </c>
      <c r="K126" s="28">
        <f t="shared" si="15"/>
        <v>0</v>
      </c>
      <c r="L126" s="20">
        <f>(D126/1000)*(('Dynamic Data'!C$4*9.81*'Dynamic Data'!C$10)+(0.5*'Dynamic Data'!C$21*'Dynamic Data'!C$11*'Dynamic Data'!C$13*D126^2)+('Dynamic Data'!C$4*'Dynamic Data'!C$18*E126))</f>
        <v>0</v>
      </c>
      <c r="M126" s="12">
        <f t="shared" si="12"/>
        <v>0</v>
      </c>
      <c r="N126" s="28">
        <f t="shared" si="16"/>
        <v>0</v>
      </c>
      <c r="O126" s="20">
        <f t="shared" si="11"/>
        <v>0</v>
      </c>
      <c r="P126" s="12">
        <f t="shared" si="17"/>
        <v>0</v>
      </c>
      <c r="Q126" s="42">
        <f t="shared" si="13"/>
        <v>0</v>
      </c>
      <c r="R126" s="36"/>
      <c r="S126" s="20">
        <f>SUM($P$2:P126)</f>
        <v>67.177352198084932</v>
      </c>
      <c r="T126" s="28">
        <f>SUM($Q$2:Q126)</f>
        <v>22.236348480470671</v>
      </c>
      <c r="U126" s="22">
        <f>T126*'KERS System Values'!E$14</f>
        <v>13.020923028162995</v>
      </c>
    </row>
    <row r="127" spans="1:21" x14ac:dyDescent="0.45">
      <c r="A127" s="7" t="s">
        <v>12</v>
      </c>
      <c r="B127" s="8">
        <v>125</v>
      </c>
      <c r="C127" s="8">
        <v>125</v>
      </c>
      <c r="D127" s="3">
        <v>0</v>
      </c>
      <c r="E127" s="29">
        <v>0</v>
      </c>
      <c r="F127" s="21">
        <f>'Dynamic Data'!C$4*E127</f>
        <v>0</v>
      </c>
      <c r="G127" s="3">
        <f>(0.5*'Dynamic Data'!C$21*'Dynamic Data'!C$11*'Dynamic Data'!C$13*D127^2)</f>
        <v>0</v>
      </c>
      <c r="H127" s="3">
        <f>'Dynamic Data'!C$15</f>
        <v>56.505600000000001</v>
      </c>
      <c r="I127" s="3">
        <f>'Dynamic Data'!C$15+G127+F127</f>
        <v>56.505600000000001</v>
      </c>
      <c r="J127" s="3">
        <f t="shared" si="14"/>
        <v>56.505600000000001</v>
      </c>
      <c r="K127" s="29">
        <f t="shared" si="15"/>
        <v>0</v>
      </c>
      <c r="L127" s="21">
        <f>(D127/1000)*(('Dynamic Data'!C$4*9.81*'Dynamic Data'!C$10)+(0.5*'Dynamic Data'!C$21*'Dynamic Data'!C$11*'Dynamic Data'!C$13*D127^2)+('Dynamic Data'!C$4*'Dynamic Data'!C$18*E127))</f>
        <v>0</v>
      </c>
      <c r="M127" s="3">
        <f t="shared" si="12"/>
        <v>0</v>
      </c>
      <c r="N127" s="29">
        <f t="shared" si="16"/>
        <v>0</v>
      </c>
      <c r="O127" s="21">
        <f t="shared" si="11"/>
        <v>0</v>
      </c>
      <c r="P127" s="3">
        <f t="shared" si="17"/>
        <v>0</v>
      </c>
      <c r="Q127" s="43">
        <f t="shared" si="13"/>
        <v>0</v>
      </c>
      <c r="R127" s="37"/>
      <c r="S127" s="21">
        <f>SUM($P$2:P127)</f>
        <v>67.177352198084932</v>
      </c>
      <c r="T127" s="29">
        <f>SUM($Q$2:Q127)</f>
        <v>22.236348480470671</v>
      </c>
      <c r="U127" s="22">
        <f>T127*'KERS System Values'!E$14</f>
        <v>13.020923028162995</v>
      </c>
    </row>
    <row r="128" spans="1:21" x14ac:dyDescent="0.45">
      <c r="A128" s="5" t="s">
        <v>12</v>
      </c>
      <c r="B128" s="6">
        <v>126</v>
      </c>
      <c r="C128" s="6">
        <v>126</v>
      </c>
      <c r="D128" s="4">
        <v>0</v>
      </c>
      <c r="E128" s="30">
        <v>0</v>
      </c>
      <c r="F128" s="20">
        <f>'Dynamic Data'!C$4*E128</f>
        <v>0</v>
      </c>
      <c r="G128" s="12">
        <f>(0.5*'Dynamic Data'!C$21*'Dynamic Data'!C$11*'Dynamic Data'!C$13*D128^2)</f>
        <v>0</v>
      </c>
      <c r="H128" s="12">
        <f>'Dynamic Data'!C$15</f>
        <v>56.505600000000001</v>
      </c>
      <c r="I128" s="12">
        <f>'Dynamic Data'!C$15+G128+F128</f>
        <v>56.505600000000001</v>
      </c>
      <c r="J128" s="12">
        <f t="shared" si="14"/>
        <v>56.505600000000001</v>
      </c>
      <c r="K128" s="28">
        <f t="shared" si="15"/>
        <v>0</v>
      </c>
      <c r="L128" s="20">
        <f>(D128/1000)*(('Dynamic Data'!C$4*9.81*'Dynamic Data'!C$10)+(0.5*'Dynamic Data'!C$21*'Dynamic Data'!C$11*'Dynamic Data'!C$13*D128^2)+('Dynamic Data'!C$4*'Dynamic Data'!C$18*E128))</f>
        <v>0</v>
      </c>
      <c r="M128" s="12">
        <f t="shared" si="12"/>
        <v>0</v>
      </c>
      <c r="N128" s="28">
        <f t="shared" si="16"/>
        <v>0</v>
      </c>
      <c r="O128" s="20">
        <f t="shared" si="11"/>
        <v>0</v>
      </c>
      <c r="P128" s="12">
        <f t="shared" si="17"/>
        <v>0</v>
      </c>
      <c r="Q128" s="42">
        <f t="shared" si="13"/>
        <v>0</v>
      </c>
      <c r="R128" s="36"/>
      <c r="S128" s="20">
        <f>SUM($P$2:P128)</f>
        <v>67.177352198084932</v>
      </c>
      <c r="T128" s="28">
        <f>SUM($Q$2:Q128)</f>
        <v>22.236348480470671</v>
      </c>
      <c r="U128" s="22">
        <f>T128*'KERS System Values'!E$14</f>
        <v>13.020923028162995</v>
      </c>
    </row>
    <row r="129" spans="1:21" x14ac:dyDescent="0.45">
      <c r="A129" s="7" t="s">
        <v>12</v>
      </c>
      <c r="B129" s="8">
        <v>127</v>
      </c>
      <c r="C129" s="8">
        <v>127</v>
      </c>
      <c r="D129" s="3">
        <v>0</v>
      </c>
      <c r="E129" s="29">
        <v>0</v>
      </c>
      <c r="F129" s="21">
        <f>'Dynamic Data'!C$4*E129</f>
        <v>0</v>
      </c>
      <c r="G129" s="3">
        <f>(0.5*'Dynamic Data'!C$21*'Dynamic Data'!C$11*'Dynamic Data'!C$13*D129^2)</f>
        <v>0</v>
      </c>
      <c r="H129" s="3">
        <f>'Dynamic Data'!C$15</f>
        <v>56.505600000000001</v>
      </c>
      <c r="I129" s="3">
        <f>'Dynamic Data'!C$15+G129+F129</f>
        <v>56.505600000000001</v>
      </c>
      <c r="J129" s="3">
        <f t="shared" si="14"/>
        <v>56.505600000000001</v>
      </c>
      <c r="K129" s="29">
        <f t="shared" si="15"/>
        <v>0</v>
      </c>
      <c r="L129" s="21">
        <f>(D129/1000)*(('Dynamic Data'!C$4*9.81*'Dynamic Data'!C$10)+(0.5*'Dynamic Data'!C$21*'Dynamic Data'!C$11*'Dynamic Data'!C$13*D129^2)+('Dynamic Data'!C$4*'Dynamic Data'!C$18*E129))</f>
        <v>0</v>
      </c>
      <c r="M129" s="3">
        <f t="shared" si="12"/>
        <v>0</v>
      </c>
      <c r="N129" s="29">
        <f t="shared" si="16"/>
        <v>0</v>
      </c>
      <c r="O129" s="21">
        <f t="shared" si="11"/>
        <v>0</v>
      </c>
      <c r="P129" s="3">
        <f t="shared" si="17"/>
        <v>0</v>
      </c>
      <c r="Q129" s="43">
        <f t="shared" si="13"/>
        <v>0</v>
      </c>
      <c r="R129" s="37"/>
      <c r="S129" s="21">
        <f>SUM($P$2:P129)</f>
        <v>67.177352198084932</v>
      </c>
      <c r="T129" s="29">
        <f>SUM($Q$2:Q129)</f>
        <v>22.236348480470671</v>
      </c>
      <c r="U129" s="22">
        <f>T129*'KERS System Values'!E$14</f>
        <v>13.020923028162995</v>
      </c>
    </row>
    <row r="130" spans="1:21" x14ac:dyDescent="0.45">
      <c r="A130" s="5" t="s">
        <v>12</v>
      </c>
      <c r="B130" s="6">
        <v>128</v>
      </c>
      <c r="C130" s="6">
        <v>128</v>
      </c>
      <c r="D130" s="4">
        <v>0</v>
      </c>
      <c r="E130" s="30">
        <v>0</v>
      </c>
      <c r="F130" s="20">
        <f>'Dynamic Data'!C$4*E130</f>
        <v>0</v>
      </c>
      <c r="G130" s="12">
        <f>(0.5*'Dynamic Data'!C$21*'Dynamic Data'!C$11*'Dynamic Data'!C$13*D130^2)</f>
        <v>0</v>
      </c>
      <c r="H130" s="12">
        <f>'Dynamic Data'!C$15</f>
        <v>56.505600000000001</v>
      </c>
      <c r="I130" s="12">
        <f>'Dynamic Data'!C$15+G130+F130</f>
        <v>56.505600000000001</v>
      </c>
      <c r="J130" s="12">
        <f t="shared" si="14"/>
        <v>56.505600000000001</v>
      </c>
      <c r="K130" s="28">
        <f t="shared" si="15"/>
        <v>0</v>
      </c>
      <c r="L130" s="20">
        <f>(D130/1000)*(('Dynamic Data'!C$4*9.81*'Dynamic Data'!C$10)+(0.5*'Dynamic Data'!C$21*'Dynamic Data'!C$11*'Dynamic Data'!C$13*D130^2)+('Dynamic Data'!C$4*'Dynamic Data'!C$18*E130))</f>
        <v>0</v>
      </c>
      <c r="M130" s="12">
        <f t="shared" si="12"/>
        <v>0</v>
      </c>
      <c r="N130" s="28">
        <f t="shared" si="16"/>
        <v>0</v>
      </c>
      <c r="O130" s="20">
        <f t="shared" ref="O130:O193" si="18">(B131 - B130) * (L131 + L130) / 2</f>
        <v>0</v>
      </c>
      <c r="P130" s="12">
        <f t="shared" si="17"/>
        <v>0</v>
      </c>
      <c r="Q130" s="42">
        <f t="shared" si="13"/>
        <v>0</v>
      </c>
      <c r="R130" s="36"/>
      <c r="S130" s="20">
        <f>SUM($P$2:P130)</f>
        <v>67.177352198084932</v>
      </c>
      <c r="T130" s="28">
        <f>SUM($Q$2:Q130)</f>
        <v>22.236348480470671</v>
      </c>
      <c r="U130" s="22">
        <f>T130*'KERS System Values'!E$14</f>
        <v>13.020923028162995</v>
      </c>
    </row>
    <row r="131" spans="1:21" x14ac:dyDescent="0.45">
      <c r="A131" s="7" t="s">
        <v>12</v>
      </c>
      <c r="B131" s="8">
        <v>129</v>
      </c>
      <c r="C131" s="8">
        <v>129</v>
      </c>
      <c r="D131" s="3">
        <v>0</v>
      </c>
      <c r="E131" s="29">
        <v>0</v>
      </c>
      <c r="F131" s="21">
        <f>'Dynamic Data'!C$4*E131</f>
        <v>0</v>
      </c>
      <c r="G131" s="3">
        <f>(0.5*'Dynamic Data'!C$21*'Dynamic Data'!C$11*'Dynamic Data'!C$13*D131^2)</f>
        <v>0</v>
      </c>
      <c r="H131" s="3">
        <f>'Dynamic Data'!C$15</f>
        <v>56.505600000000001</v>
      </c>
      <c r="I131" s="3">
        <f>'Dynamic Data'!C$15+G131+F131</f>
        <v>56.505600000000001</v>
      </c>
      <c r="J131" s="3">
        <f t="shared" si="14"/>
        <v>56.505600000000001</v>
      </c>
      <c r="K131" s="29">
        <f t="shared" si="15"/>
        <v>0</v>
      </c>
      <c r="L131" s="21">
        <f>(D131/1000)*(('Dynamic Data'!C$4*9.81*'Dynamic Data'!C$10)+(0.5*'Dynamic Data'!C$21*'Dynamic Data'!C$11*'Dynamic Data'!C$13*D131^2)+('Dynamic Data'!C$4*'Dynamic Data'!C$18*E131))</f>
        <v>0</v>
      </c>
      <c r="M131" s="3">
        <f t="shared" si="12"/>
        <v>0</v>
      </c>
      <c r="N131" s="29">
        <f t="shared" si="16"/>
        <v>0</v>
      </c>
      <c r="O131" s="21">
        <f t="shared" si="18"/>
        <v>0</v>
      </c>
      <c r="P131" s="3">
        <f t="shared" si="17"/>
        <v>0</v>
      </c>
      <c r="Q131" s="43">
        <f t="shared" si="13"/>
        <v>0</v>
      </c>
      <c r="R131" s="37"/>
      <c r="S131" s="21">
        <f>SUM($P$2:P131)</f>
        <v>67.177352198084932</v>
      </c>
      <c r="T131" s="29">
        <f>SUM($Q$2:Q131)</f>
        <v>22.236348480470671</v>
      </c>
      <c r="U131" s="22">
        <f>T131*'KERS System Values'!E$14</f>
        <v>13.020923028162995</v>
      </c>
    </row>
    <row r="132" spans="1:21" x14ac:dyDescent="0.45">
      <c r="A132" s="5" t="s">
        <v>12</v>
      </c>
      <c r="B132" s="6">
        <v>130</v>
      </c>
      <c r="C132" s="6">
        <v>130</v>
      </c>
      <c r="D132" s="4">
        <v>0</v>
      </c>
      <c r="E132" s="30">
        <v>0</v>
      </c>
      <c r="F132" s="20">
        <f>'Dynamic Data'!C$4*E132</f>
        <v>0</v>
      </c>
      <c r="G132" s="12">
        <f>(0.5*'Dynamic Data'!C$21*'Dynamic Data'!C$11*'Dynamic Data'!C$13*D132^2)</f>
        <v>0</v>
      </c>
      <c r="H132" s="12">
        <f>'Dynamic Data'!C$15</f>
        <v>56.505600000000001</v>
      </c>
      <c r="I132" s="12">
        <f>'Dynamic Data'!C$15+G132+F132</f>
        <v>56.505600000000001</v>
      </c>
      <c r="J132" s="12">
        <f t="shared" si="14"/>
        <v>56.505600000000001</v>
      </c>
      <c r="K132" s="28">
        <f t="shared" si="15"/>
        <v>0</v>
      </c>
      <c r="L132" s="20">
        <f>(D132/1000)*(('Dynamic Data'!C$4*9.81*'Dynamic Data'!C$10)+(0.5*'Dynamic Data'!C$21*'Dynamic Data'!C$11*'Dynamic Data'!C$13*D132^2)+('Dynamic Data'!C$4*'Dynamic Data'!C$18*E132))</f>
        <v>0</v>
      </c>
      <c r="M132" s="12">
        <f t="shared" ref="M132:M195" si="19">IF(L132 &gt; 0, L132,)</f>
        <v>0</v>
      </c>
      <c r="N132" s="28">
        <f t="shared" si="16"/>
        <v>0</v>
      </c>
      <c r="O132" s="20">
        <f t="shared" si="18"/>
        <v>0</v>
      </c>
      <c r="P132" s="12">
        <f t="shared" si="17"/>
        <v>0</v>
      </c>
      <c r="Q132" s="42">
        <f t="shared" ref="Q132:Q195" si="20">ABS(IF(O132 &lt;= 0, O132,))</f>
        <v>0</v>
      </c>
      <c r="R132" s="36"/>
      <c r="S132" s="20">
        <f>SUM($P$2:P132)</f>
        <v>67.177352198084932</v>
      </c>
      <c r="T132" s="28">
        <f>SUM($Q$2:Q132)</f>
        <v>22.236348480470671</v>
      </c>
      <c r="U132" s="22">
        <f>T132*'KERS System Values'!E$14</f>
        <v>13.020923028162995</v>
      </c>
    </row>
    <row r="133" spans="1:21" x14ac:dyDescent="0.45">
      <c r="A133" s="7" t="s">
        <v>12</v>
      </c>
      <c r="B133" s="8">
        <v>131</v>
      </c>
      <c r="C133" s="8">
        <v>131</v>
      </c>
      <c r="D133" s="3">
        <v>0</v>
      </c>
      <c r="E133" s="29">
        <v>0</v>
      </c>
      <c r="F133" s="21">
        <f>'Dynamic Data'!C$4*E133</f>
        <v>0</v>
      </c>
      <c r="G133" s="3">
        <f>(0.5*'Dynamic Data'!C$21*'Dynamic Data'!C$11*'Dynamic Data'!C$13*D133^2)</f>
        <v>0</v>
      </c>
      <c r="H133" s="3">
        <f>'Dynamic Data'!C$15</f>
        <v>56.505600000000001</v>
      </c>
      <c r="I133" s="3">
        <f>'Dynamic Data'!C$15+G133+F133</f>
        <v>56.505600000000001</v>
      </c>
      <c r="J133" s="3">
        <f t="shared" ref="J133:J196" si="21">IF(I133 &gt; 0, I133,)</f>
        <v>56.505600000000001</v>
      </c>
      <c r="K133" s="29">
        <f t="shared" ref="K133:K196" si="22">IF(I133 &lt;= 0, I133,)*-1</f>
        <v>0</v>
      </c>
      <c r="L133" s="21">
        <f>(D133/1000)*(('Dynamic Data'!C$4*9.81*'Dynamic Data'!C$10)+(0.5*'Dynamic Data'!C$21*'Dynamic Data'!C$11*'Dynamic Data'!C$13*D133^2)+('Dynamic Data'!C$4*'Dynamic Data'!C$18*E133))</f>
        <v>0</v>
      </c>
      <c r="M133" s="3">
        <f t="shared" si="19"/>
        <v>0</v>
      </c>
      <c r="N133" s="29">
        <f t="shared" ref="N133:N196" si="23">ABS(IF(L133 &lt;= 0, L133,))</f>
        <v>0</v>
      </c>
      <c r="O133" s="21">
        <f t="shared" si="18"/>
        <v>0</v>
      </c>
      <c r="P133" s="3">
        <f t="shared" ref="P133:P196" si="24">IF(O133 &gt;= 0, O133,)</f>
        <v>0</v>
      </c>
      <c r="Q133" s="43">
        <f t="shared" si="20"/>
        <v>0</v>
      </c>
      <c r="R133" s="37"/>
      <c r="S133" s="21">
        <f>SUM($P$2:P133)</f>
        <v>67.177352198084932</v>
      </c>
      <c r="T133" s="29">
        <f>SUM($Q$2:Q133)</f>
        <v>22.236348480470671</v>
      </c>
      <c r="U133" s="22">
        <f>T133*'KERS System Values'!E$14</f>
        <v>13.020923028162995</v>
      </c>
    </row>
    <row r="134" spans="1:21" x14ac:dyDescent="0.45">
      <c r="A134" s="5" t="s">
        <v>12</v>
      </c>
      <c r="B134" s="6">
        <v>132</v>
      </c>
      <c r="C134" s="6">
        <v>132</v>
      </c>
      <c r="D134" s="4">
        <v>0</v>
      </c>
      <c r="E134" s="30">
        <v>0</v>
      </c>
      <c r="F134" s="20">
        <f>'Dynamic Data'!C$4*E134</f>
        <v>0</v>
      </c>
      <c r="G134" s="12">
        <f>(0.5*'Dynamic Data'!C$21*'Dynamic Data'!C$11*'Dynamic Data'!C$13*D134^2)</f>
        <v>0</v>
      </c>
      <c r="H134" s="12">
        <f>'Dynamic Data'!C$15</f>
        <v>56.505600000000001</v>
      </c>
      <c r="I134" s="12">
        <f>'Dynamic Data'!C$15+G134+F134</f>
        <v>56.505600000000001</v>
      </c>
      <c r="J134" s="12">
        <f t="shared" si="21"/>
        <v>56.505600000000001</v>
      </c>
      <c r="K134" s="28">
        <f t="shared" si="22"/>
        <v>0</v>
      </c>
      <c r="L134" s="20">
        <f>(D134/1000)*(('Dynamic Data'!C$4*9.81*'Dynamic Data'!C$10)+(0.5*'Dynamic Data'!C$21*'Dynamic Data'!C$11*'Dynamic Data'!C$13*D134^2)+('Dynamic Data'!C$4*'Dynamic Data'!C$18*E134))</f>
        <v>0</v>
      </c>
      <c r="M134" s="12">
        <f t="shared" si="19"/>
        <v>0</v>
      </c>
      <c r="N134" s="28">
        <f t="shared" si="23"/>
        <v>0</v>
      </c>
      <c r="O134" s="20">
        <f t="shared" si="18"/>
        <v>0</v>
      </c>
      <c r="P134" s="12">
        <f t="shared" si="24"/>
        <v>0</v>
      </c>
      <c r="Q134" s="42">
        <f t="shared" si="20"/>
        <v>0</v>
      </c>
      <c r="R134" s="36"/>
      <c r="S134" s="20">
        <f>SUM($P$2:P134)</f>
        <v>67.177352198084932</v>
      </c>
      <c r="T134" s="28">
        <f>SUM($Q$2:Q134)</f>
        <v>22.236348480470671</v>
      </c>
      <c r="U134" s="22">
        <f>T134*'KERS System Values'!E$14</f>
        <v>13.020923028162995</v>
      </c>
    </row>
    <row r="135" spans="1:21" x14ac:dyDescent="0.45">
      <c r="A135" s="7" t="s">
        <v>12</v>
      </c>
      <c r="B135" s="8">
        <v>133</v>
      </c>
      <c r="C135" s="8">
        <v>133</v>
      </c>
      <c r="D135" s="3">
        <v>0</v>
      </c>
      <c r="E135" s="29">
        <v>0</v>
      </c>
      <c r="F135" s="21">
        <f>'Dynamic Data'!C$4*E135</f>
        <v>0</v>
      </c>
      <c r="G135" s="3">
        <f>(0.5*'Dynamic Data'!C$21*'Dynamic Data'!C$11*'Dynamic Data'!C$13*D135^2)</f>
        <v>0</v>
      </c>
      <c r="H135" s="3">
        <f>'Dynamic Data'!C$15</f>
        <v>56.505600000000001</v>
      </c>
      <c r="I135" s="3">
        <f>'Dynamic Data'!C$15+G135+F135</f>
        <v>56.505600000000001</v>
      </c>
      <c r="J135" s="3">
        <f t="shared" si="21"/>
        <v>56.505600000000001</v>
      </c>
      <c r="K135" s="29">
        <f t="shared" si="22"/>
        <v>0</v>
      </c>
      <c r="L135" s="21">
        <f>(D135/1000)*(('Dynamic Data'!C$4*9.81*'Dynamic Data'!C$10)+(0.5*'Dynamic Data'!C$21*'Dynamic Data'!C$11*'Dynamic Data'!C$13*D135^2)+('Dynamic Data'!C$4*'Dynamic Data'!C$18*E135))</f>
        <v>0</v>
      </c>
      <c r="M135" s="3">
        <f t="shared" si="19"/>
        <v>0</v>
      </c>
      <c r="N135" s="29">
        <f t="shared" si="23"/>
        <v>0</v>
      </c>
      <c r="O135" s="21">
        <f t="shared" si="18"/>
        <v>0</v>
      </c>
      <c r="P135" s="3">
        <f t="shared" si="24"/>
        <v>0</v>
      </c>
      <c r="Q135" s="43">
        <f t="shared" si="20"/>
        <v>0</v>
      </c>
      <c r="R135" s="37"/>
      <c r="S135" s="21">
        <f>SUM($P$2:P135)</f>
        <v>67.177352198084932</v>
      </c>
      <c r="T135" s="29">
        <f>SUM($Q$2:Q135)</f>
        <v>22.236348480470671</v>
      </c>
      <c r="U135" s="22">
        <f>T135*'KERS System Values'!E$14</f>
        <v>13.020923028162995</v>
      </c>
    </row>
    <row r="136" spans="1:21" x14ac:dyDescent="0.45">
      <c r="A136" s="5" t="s">
        <v>12</v>
      </c>
      <c r="B136" s="6">
        <v>134</v>
      </c>
      <c r="C136" s="6">
        <v>134</v>
      </c>
      <c r="D136" s="4">
        <v>0</v>
      </c>
      <c r="E136" s="30">
        <v>0</v>
      </c>
      <c r="F136" s="20">
        <f>'Dynamic Data'!C$4*E136</f>
        <v>0</v>
      </c>
      <c r="G136" s="12">
        <f>(0.5*'Dynamic Data'!C$21*'Dynamic Data'!C$11*'Dynamic Data'!C$13*D136^2)</f>
        <v>0</v>
      </c>
      <c r="H136" s="12">
        <f>'Dynamic Data'!C$15</f>
        <v>56.505600000000001</v>
      </c>
      <c r="I136" s="12">
        <f>'Dynamic Data'!C$15+G136+F136</f>
        <v>56.505600000000001</v>
      </c>
      <c r="J136" s="12">
        <f t="shared" si="21"/>
        <v>56.505600000000001</v>
      </c>
      <c r="K136" s="28">
        <f t="shared" si="22"/>
        <v>0</v>
      </c>
      <c r="L136" s="20">
        <f>(D136/1000)*(('Dynamic Data'!C$4*9.81*'Dynamic Data'!C$10)+(0.5*'Dynamic Data'!C$21*'Dynamic Data'!C$11*'Dynamic Data'!C$13*D136^2)+('Dynamic Data'!C$4*'Dynamic Data'!C$18*E136))</f>
        <v>0</v>
      </c>
      <c r="M136" s="12">
        <f t="shared" si="19"/>
        <v>0</v>
      </c>
      <c r="N136" s="28">
        <f t="shared" si="23"/>
        <v>0</v>
      </c>
      <c r="O136" s="20">
        <f t="shared" si="18"/>
        <v>0</v>
      </c>
      <c r="P136" s="12">
        <f t="shared" si="24"/>
        <v>0</v>
      </c>
      <c r="Q136" s="42">
        <f t="shared" si="20"/>
        <v>0</v>
      </c>
      <c r="R136" s="36"/>
      <c r="S136" s="20">
        <f>SUM($P$2:P136)</f>
        <v>67.177352198084932</v>
      </c>
      <c r="T136" s="28">
        <f>SUM($Q$2:Q136)</f>
        <v>22.236348480470671</v>
      </c>
      <c r="U136" s="22">
        <f>T136*'KERS System Values'!E$14</f>
        <v>13.020923028162995</v>
      </c>
    </row>
    <row r="137" spans="1:21" x14ac:dyDescent="0.45">
      <c r="A137" s="7" t="s">
        <v>12</v>
      </c>
      <c r="B137" s="8">
        <v>135</v>
      </c>
      <c r="C137" s="8">
        <v>135</v>
      </c>
      <c r="D137" s="3">
        <v>0</v>
      </c>
      <c r="E137" s="29">
        <v>0</v>
      </c>
      <c r="F137" s="21">
        <f>'Dynamic Data'!C$4*E137</f>
        <v>0</v>
      </c>
      <c r="G137" s="3">
        <f>(0.5*'Dynamic Data'!C$21*'Dynamic Data'!C$11*'Dynamic Data'!C$13*D137^2)</f>
        <v>0</v>
      </c>
      <c r="H137" s="3">
        <f>'Dynamic Data'!C$15</f>
        <v>56.505600000000001</v>
      </c>
      <c r="I137" s="3">
        <f>'Dynamic Data'!C$15+G137+F137</f>
        <v>56.505600000000001</v>
      </c>
      <c r="J137" s="3">
        <f t="shared" si="21"/>
        <v>56.505600000000001</v>
      </c>
      <c r="K137" s="29">
        <f t="shared" si="22"/>
        <v>0</v>
      </c>
      <c r="L137" s="21">
        <f>(D137/1000)*(('Dynamic Data'!C$4*9.81*'Dynamic Data'!C$10)+(0.5*'Dynamic Data'!C$21*'Dynamic Data'!C$11*'Dynamic Data'!C$13*D137^2)+('Dynamic Data'!C$4*'Dynamic Data'!C$18*E137))</f>
        <v>0</v>
      </c>
      <c r="M137" s="3">
        <f t="shared" si="19"/>
        <v>0</v>
      </c>
      <c r="N137" s="29">
        <f t="shared" si="23"/>
        <v>0</v>
      </c>
      <c r="O137" s="21">
        <f t="shared" si="18"/>
        <v>0</v>
      </c>
      <c r="P137" s="3">
        <f t="shared" si="24"/>
        <v>0</v>
      </c>
      <c r="Q137" s="43">
        <f t="shared" si="20"/>
        <v>0</v>
      </c>
      <c r="R137" s="37"/>
      <c r="S137" s="21">
        <f>SUM($P$2:P137)</f>
        <v>67.177352198084932</v>
      </c>
      <c r="T137" s="29">
        <f>SUM($Q$2:Q137)</f>
        <v>22.236348480470671</v>
      </c>
      <c r="U137" s="22">
        <f>T137*'KERS System Values'!E$14</f>
        <v>13.020923028162995</v>
      </c>
    </row>
    <row r="138" spans="1:21" x14ac:dyDescent="0.45">
      <c r="A138" s="5" t="s">
        <v>12</v>
      </c>
      <c r="B138" s="6">
        <v>136</v>
      </c>
      <c r="C138" s="6">
        <v>136</v>
      </c>
      <c r="D138" s="4">
        <v>0</v>
      </c>
      <c r="E138" s="30">
        <v>0</v>
      </c>
      <c r="F138" s="20">
        <f>'Dynamic Data'!C$4*E138</f>
        <v>0</v>
      </c>
      <c r="G138" s="12">
        <f>(0.5*'Dynamic Data'!C$21*'Dynamic Data'!C$11*'Dynamic Data'!C$13*D138^2)</f>
        <v>0</v>
      </c>
      <c r="H138" s="12">
        <f>'Dynamic Data'!C$15</f>
        <v>56.505600000000001</v>
      </c>
      <c r="I138" s="12">
        <f>'Dynamic Data'!C$15+G138+F138</f>
        <v>56.505600000000001</v>
      </c>
      <c r="J138" s="12">
        <f t="shared" si="21"/>
        <v>56.505600000000001</v>
      </c>
      <c r="K138" s="28">
        <f t="shared" si="22"/>
        <v>0</v>
      </c>
      <c r="L138" s="20">
        <f>(D138/1000)*(('Dynamic Data'!C$4*9.81*'Dynamic Data'!C$10)+(0.5*'Dynamic Data'!C$21*'Dynamic Data'!C$11*'Dynamic Data'!C$13*D138^2)+('Dynamic Data'!C$4*'Dynamic Data'!C$18*E138))</f>
        <v>0</v>
      </c>
      <c r="M138" s="12">
        <f t="shared" si="19"/>
        <v>0</v>
      </c>
      <c r="N138" s="28">
        <f t="shared" si="23"/>
        <v>0</v>
      </c>
      <c r="O138" s="20">
        <f t="shared" si="18"/>
        <v>0</v>
      </c>
      <c r="P138" s="12">
        <f t="shared" si="24"/>
        <v>0</v>
      </c>
      <c r="Q138" s="42">
        <f t="shared" si="20"/>
        <v>0</v>
      </c>
      <c r="R138" s="36"/>
      <c r="S138" s="20">
        <f>SUM($P$2:P138)</f>
        <v>67.177352198084932</v>
      </c>
      <c r="T138" s="28">
        <f>SUM($Q$2:Q138)</f>
        <v>22.236348480470671</v>
      </c>
      <c r="U138" s="22">
        <f>T138*'KERS System Values'!E$14</f>
        <v>13.020923028162995</v>
      </c>
    </row>
    <row r="139" spans="1:21" x14ac:dyDescent="0.45">
      <c r="A139" s="7" t="s">
        <v>12</v>
      </c>
      <c r="B139" s="8">
        <v>137</v>
      </c>
      <c r="C139" s="8">
        <v>137</v>
      </c>
      <c r="D139" s="3">
        <v>0</v>
      </c>
      <c r="E139" s="29">
        <v>2.777777777777778E-2</v>
      </c>
      <c r="F139" s="21">
        <f>'Dynamic Data'!C$4*E139</f>
        <v>8</v>
      </c>
      <c r="G139" s="3">
        <f>(0.5*'Dynamic Data'!C$21*'Dynamic Data'!C$11*'Dynamic Data'!C$13*D139^2)</f>
        <v>0</v>
      </c>
      <c r="H139" s="3">
        <f>'Dynamic Data'!C$15</f>
        <v>56.505600000000001</v>
      </c>
      <c r="I139" s="3">
        <f>'Dynamic Data'!C$15+G139+F139</f>
        <v>64.505600000000001</v>
      </c>
      <c r="J139" s="3">
        <f t="shared" si="21"/>
        <v>64.505600000000001</v>
      </c>
      <c r="K139" s="29">
        <f t="shared" si="22"/>
        <v>0</v>
      </c>
      <c r="L139" s="21">
        <f>(D139/1000)*(('Dynamic Data'!C$4*9.81*'Dynamic Data'!C$10)+(0.5*'Dynamic Data'!C$21*'Dynamic Data'!C$11*'Dynamic Data'!C$13*D139^2)+('Dynamic Data'!C$4*'Dynamic Data'!C$18*E139))</f>
        <v>0</v>
      </c>
      <c r="M139" s="3">
        <f t="shared" si="19"/>
        <v>0</v>
      </c>
      <c r="N139" s="29">
        <f t="shared" si="23"/>
        <v>0</v>
      </c>
      <c r="O139" s="21">
        <f t="shared" si="18"/>
        <v>3.7721186501155856E-3</v>
      </c>
      <c r="P139" s="3">
        <f t="shared" si="24"/>
        <v>3.7721186501155856E-3</v>
      </c>
      <c r="Q139" s="43">
        <f t="shared" si="20"/>
        <v>0</v>
      </c>
      <c r="R139" s="37"/>
      <c r="S139" s="21">
        <f>SUM($P$2:P139)</f>
        <v>67.181124316735051</v>
      </c>
      <c r="T139" s="29">
        <f>SUM($Q$2:Q139)</f>
        <v>22.236348480470671</v>
      </c>
      <c r="U139" s="22">
        <f>T139*'KERS System Values'!E$14</f>
        <v>13.020923028162995</v>
      </c>
    </row>
    <row r="140" spans="1:21" x14ac:dyDescent="0.45">
      <c r="A140" s="5" t="s">
        <v>12</v>
      </c>
      <c r="B140" s="6">
        <v>138</v>
      </c>
      <c r="C140" s="6">
        <v>138</v>
      </c>
      <c r="D140" s="4">
        <v>5.5555555555555559E-2</v>
      </c>
      <c r="E140" s="30">
        <v>0.2638888888888889</v>
      </c>
      <c r="F140" s="20">
        <f>'Dynamic Data'!C$4*E140</f>
        <v>76</v>
      </c>
      <c r="G140" s="12">
        <f>(0.5*'Dynamic Data'!C$21*'Dynamic Data'!C$11*'Dynamic Data'!C$13*D140^2)</f>
        <v>6.3140416105358877E-4</v>
      </c>
      <c r="H140" s="12">
        <f>'Dynamic Data'!C$15</f>
        <v>56.505600000000001</v>
      </c>
      <c r="I140" s="12">
        <f>'Dynamic Data'!C$15+G140+F140</f>
        <v>132.50623140416104</v>
      </c>
      <c r="J140" s="12">
        <f t="shared" si="21"/>
        <v>132.50623140416104</v>
      </c>
      <c r="K140" s="28">
        <f t="shared" si="22"/>
        <v>0</v>
      </c>
      <c r="L140" s="20">
        <f>(D140/1000)*(('Dynamic Data'!C$4*9.81*'Dynamic Data'!C$10)+(0.5*'Dynamic Data'!C$21*'Dynamic Data'!C$11*'Dynamic Data'!C$13*D140^2)+('Dynamic Data'!C$4*'Dynamic Data'!C$18*E140))</f>
        <v>7.5442373002311712E-3</v>
      </c>
      <c r="M140" s="12">
        <f t="shared" si="19"/>
        <v>7.5442373002311712E-3</v>
      </c>
      <c r="N140" s="28">
        <f t="shared" si="23"/>
        <v>0</v>
      </c>
      <c r="O140" s="20">
        <f t="shared" si="18"/>
        <v>8.3672138931854018E-2</v>
      </c>
      <c r="P140" s="12">
        <f t="shared" si="24"/>
        <v>8.3672138931854018E-2</v>
      </c>
      <c r="Q140" s="42">
        <f t="shared" si="20"/>
        <v>0</v>
      </c>
      <c r="R140" s="36"/>
      <c r="S140" s="20">
        <f>SUM($P$2:P140)</f>
        <v>67.264796455666911</v>
      </c>
      <c r="T140" s="28">
        <f>SUM($Q$2:Q140)</f>
        <v>22.236348480470671</v>
      </c>
      <c r="U140" s="22">
        <f>T140*'KERS System Values'!E$14</f>
        <v>13.020923028162995</v>
      </c>
    </row>
    <row r="141" spans="1:21" x14ac:dyDescent="0.45">
      <c r="A141" s="7" t="s">
        <v>12</v>
      </c>
      <c r="B141" s="8">
        <v>139</v>
      </c>
      <c r="C141" s="8">
        <v>139</v>
      </c>
      <c r="D141" s="3">
        <v>0.52777777777777779</v>
      </c>
      <c r="E141" s="29">
        <v>0.81944444444444431</v>
      </c>
      <c r="F141" s="21">
        <f>'Dynamic Data'!C$4*E141</f>
        <v>235.99999999999997</v>
      </c>
      <c r="G141" s="3">
        <f>(0.5*'Dynamic Data'!C$21*'Dynamic Data'!C$11*'Dynamic Data'!C$13*D141^2)</f>
        <v>5.6984225535086384E-2</v>
      </c>
      <c r="H141" s="3">
        <f>'Dynamic Data'!C$15</f>
        <v>56.505600000000001</v>
      </c>
      <c r="I141" s="3">
        <f>'Dynamic Data'!C$15+G141+F141</f>
        <v>292.56258422553503</v>
      </c>
      <c r="J141" s="3">
        <f t="shared" si="21"/>
        <v>292.56258422553503</v>
      </c>
      <c r="K141" s="29">
        <f t="shared" si="22"/>
        <v>0</v>
      </c>
      <c r="L141" s="21">
        <f>(D141/1000)*(('Dynamic Data'!C$4*9.81*'Dynamic Data'!C$10)+(0.5*'Dynamic Data'!C$21*'Dynamic Data'!C$11*'Dynamic Data'!C$13*D141^2)+('Dynamic Data'!C$4*'Dynamic Data'!C$18*E141))</f>
        <v>0.15980004056347685</v>
      </c>
      <c r="M141" s="3">
        <f t="shared" si="19"/>
        <v>0.15980004056347685</v>
      </c>
      <c r="N141" s="29">
        <f t="shared" si="23"/>
        <v>0</v>
      </c>
      <c r="O141" s="21">
        <f t="shared" si="18"/>
        <v>0.47475864898965547</v>
      </c>
      <c r="P141" s="3">
        <f t="shared" si="24"/>
        <v>0.47475864898965547</v>
      </c>
      <c r="Q141" s="43">
        <f t="shared" si="20"/>
        <v>0</v>
      </c>
      <c r="R141" s="37"/>
      <c r="S141" s="21">
        <f>SUM($P$2:P141)</f>
        <v>67.73955510465656</v>
      </c>
      <c r="T141" s="29">
        <f>SUM($Q$2:Q141)</f>
        <v>22.236348480470671</v>
      </c>
      <c r="U141" s="22">
        <f>T141*'KERS System Values'!E$14</f>
        <v>13.020923028162995</v>
      </c>
    </row>
    <row r="142" spans="1:21" x14ac:dyDescent="0.45">
      <c r="A142" s="5" t="s">
        <v>12</v>
      </c>
      <c r="B142" s="6">
        <v>140</v>
      </c>
      <c r="C142" s="6">
        <v>140</v>
      </c>
      <c r="D142" s="4">
        <v>1.6944444444444444</v>
      </c>
      <c r="E142" s="30">
        <v>1.3611111111111109</v>
      </c>
      <c r="F142" s="20">
        <f>'Dynamic Data'!C$4*E142</f>
        <v>391.99999999999994</v>
      </c>
      <c r="G142" s="12">
        <f>(0.5*'Dynamic Data'!C$21*'Dynamic Data'!C$11*'Dynamic Data'!C$13*D142^2)</f>
        <v>0.58736372082010091</v>
      </c>
      <c r="H142" s="12">
        <f>'Dynamic Data'!C$15</f>
        <v>56.505600000000001</v>
      </c>
      <c r="I142" s="12">
        <f>'Dynamic Data'!C$15+G142+F142</f>
        <v>449.09296372082002</v>
      </c>
      <c r="J142" s="12">
        <f t="shared" si="21"/>
        <v>449.09296372082002</v>
      </c>
      <c r="K142" s="28">
        <f t="shared" si="22"/>
        <v>0</v>
      </c>
      <c r="L142" s="20">
        <f>(D142/1000)*(('Dynamic Data'!C$4*9.81*'Dynamic Data'!C$10)+(0.5*'Dynamic Data'!C$21*'Dynamic Data'!C$11*'Dynamic Data'!C$13*D142^2)+('Dynamic Data'!C$4*'Dynamic Data'!C$18*E142))</f>
        <v>0.7897172574158341</v>
      </c>
      <c r="M142" s="12">
        <f t="shared" si="19"/>
        <v>0.7897172574158341</v>
      </c>
      <c r="N142" s="28">
        <f t="shared" si="23"/>
        <v>0</v>
      </c>
      <c r="O142" s="20">
        <f t="shared" si="18"/>
        <v>1.1886742209044361</v>
      </c>
      <c r="P142" s="12">
        <f t="shared" si="24"/>
        <v>1.1886742209044361</v>
      </c>
      <c r="Q142" s="42">
        <f t="shared" si="20"/>
        <v>0</v>
      </c>
      <c r="R142" s="36"/>
      <c r="S142" s="20">
        <f>SUM($P$2:P142)</f>
        <v>68.928229325560991</v>
      </c>
      <c r="T142" s="28">
        <f>SUM($Q$2:Q142)</f>
        <v>22.236348480470671</v>
      </c>
      <c r="U142" s="22">
        <f>T142*'KERS System Values'!E$14</f>
        <v>13.020923028162995</v>
      </c>
    </row>
    <row r="143" spans="1:21" x14ac:dyDescent="0.45">
      <c r="A143" s="7" t="s">
        <v>12</v>
      </c>
      <c r="B143" s="8">
        <v>141</v>
      </c>
      <c r="C143" s="8">
        <v>141</v>
      </c>
      <c r="D143" s="3">
        <v>3.25</v>
      </c>
      <c r="E143" s="29">
        <v>1.4305555555555554</v>
      </c>
      <c r="F143" s="21">
        <f>'Dynamic Data'!C$4*E143</f>
        <v>411.99999999999994</v>
      </c>
      <c r="G143" s="3">
        <f>(0.5*'Dynamic Data'!C$21*'Dynamic Data'!C$11*'Dynamic Data'!C$13*D143^2)</f>
        <v>2.1608228901656439</v>
      </c>
      <c r="H143" s="3">
        <f>'Dynamic Data'!C$15</f>
        <v>56.505600000000001</v>
      </c>
      <c r="I143" s="3">
        <f>'Dynamic Data'!C$15+G143+F143</f>
        <v>470.66642289016556</v>
      </c>
      <c r="J143" s="3">
        <f t="shared" si="21"/>
        <v>470.66642289016556</v>
      </c>
      <c r="K143" s="29">
        <f t="shared" si="22"/>
        <v>0</v>
      </c>
      <c r="L143" s="21">
        <f>(D143/1000)*(('Dynamic Data'!C$4*9.81*'Dynamic Data'!C$10)+(0.5*'Dynamic Data'!C$21*'Dynamic Data'!C$11*'Dynamic Data'!C$13*D143^2)+('Dynamic Data'!C$4*'Dynamic Data'!C$18*E143))</f>
        <v>1.5876311843930382</v>
      </c>
      <c r="M143" s="3">
        <f t="shared" si="19"/>
        <v>1.5876311843930382</v>
      </c>
      <c r="N143" s="29">
        <f t="shared" si="23"/>
        <v>0</v>
      </c>
      <c r="O143" s="21">
        <f t="shared" si="18"/>
        <v>1.61659147801518</v>
      </c>
      <c r="P143" s="3">
        <f t="shared" si="24"/>
        <v>1.61659147801518</v>
      </c>
      <c r="Q143" s="43">
        <f t="shared" si="20"/>
        <v>0</v>
      </c>
      <c r="R143" s="37"/>
      <c r="S143" s="21">
        <f>SUM($P$2:P143)</f>
        <v>70.544820803576172</v>
      </c>
      <c r="T143" s="29">
        <f>SUM($Q$2:Q143)</f>
        <v>22.236348480470671</v>
      </c>
      <c r="U143" s="22">
        <f>T143*'KERS System Values'!E$14</f>
        <v>13.020923028162995</v>
      </c>
    </row>
    <row r="144" spans="1:21" x14ac:dyDescent="0.45">
      <c r="A144" s="5" t="s">
        <v>12</v>
      </c>
      <c r="B144" s="6">
        <v>142</v>
      </c>
      <c r="C144" s="6">
        <v>142</v>
      </c>
      <c r="D144" s="4">
        <v>4.5555555555555554</v>
      </c>
      <c r="E144" s="30">
        <v>0.99999999999999989</v>
      </c>
      <c r="F144" s="20">
        <f>'Dynamic Data'!C$4*E144</f>
        <v>287.99999999999994</v>
      </c>
      <c r="G144" s="12">
        <f>(0.5*'Dynamic Data'!C$21*'Dynamic Data'!C$11*'Dynamic Data'!C$13*D144^2)</f>
        <v>4.2455615789243302</v>
      </c>
      <c r="H144" s="12">
        <f>'Dynamic Data'!C$15</f>
        <v>56.505600000000001</v>
      </c>
      <c r="I144" s="12">
        <f>'Dynamic Data'!C$15+G144+F144</f>
        <v>348.75116157892427</v>
      </c>
      <c r="J144" s="12">
        <f t="shared" si="21"/>
        <v>348.75116157892427</v>
      </c>
      <c r="K144" s="28">
        <f t="shared" si="22"/>
        <v>0</v>
      </c>
      <c r="L144" s="20">
        <f>(D144/1000)*(('Dynamic Data'!C$4*9.81*'Dynamic Data'!C$10)+(0.5*'Dynamic Data'!C$21*'Dynamic Data'!C$11*'Dynamic Data'!C$13*D144^2)+('Dynamic Data'!C$4*'Dynamic Data'!C$18*E144))</f>
        <v>1.6455517716373218</v>
      </c>
      <c r="M144" s="12">
        <f t="shared" si="19"/>
        <v>1.6455517716373218</v>
      </c>
      <c r="N144" s="28">
        <f t="shared" si="23"/>
        <v>0</v>
      </c>
      <c r="O144" s="20">
        <f t="shared" si="18"/>
        <v>1.369313477967939</v>
      </c>
      <c r="P144" s="12">
        <f t="shared" si="24"/>
        <v>1.369313477967939</v>
      </c>
      <c r="Q144" s="42">
        <f t="shared" si="20"/>
        <v>0</v>
      </c>
      <c r="R144" s="36"/>
      <c r="S144" s="20">
        <f>SUM($P$2:P144)</f>
        <v>71.914134281544108</v>
      </c>
      <c r="T144" s="28">
        <f>SUM($Q$2:Q144)</f>
        <v>22.236348480470671</v>
      </c>
      <c r="U144" s="22">
        <f>T144*'KERS System Values'!E$14</f>
        <v>13.020923028162995</v>
      </c>
    </row>
    <row r="145" spans="1:21" x14ac:dyDescent="0.45">
      <c r="A145" s="7" t="s">
        <v>12</v>
      </c>
      <c r="B145" s="8">
        <v>143</v>
      </c>
      <c r="C145" s="8">
        <v>143</v>
      </c>
      <c r="D145" s="3">
        <v>5.25</v>
      </c>
      <c r="E145" s="29">
        <v>0.4861111111111111</v>
      </c>
      <c r="F145" s="21">
        <f>'Dynamic Data'!C$4*E145</f>
        <v>140</v>
      </c>
      <c r="G145" s="3">
        <f>(0.5*'Dynamic Data'!C$21*'Dynamic Data'!C$11*'Dynamic Data'!C$13*D145^2)</f>
        <v>5.6385970092488105</v>
      </c>
      <c r="H145" s="3">
        <f>'Dynamic Data'!C$15</f>
        <v>56.505600000000001</v>
      </c>
      <c r="I145" s="3">
        <f>'Dynamic Data'!C$15+G145+F145</f>
        <v>202.14419700924881</v>
      </c>
      <c r="J145" s="3">
        <f t="shared" si="21"/>
        <v>202.14419700924881</v>
      </c>
      <c r="K145" s="29">
        <f t="shared" si="22"/>
        <v>0</v>
      </c>
      <c r="L145" s="21">
        <f>(D145/1000)*(('Dynamic Data'!C$4*9.81*'Dynamic Data'!C$10)+(0.5*'Dynamic Data'!C$21*'Dynamic Data'!C$11*'Dynamic Data'!C$13*D145^2)+('Dynamic Data'!C$4*'Dynamic Data'!C$18*E145))</f>
        <v>1.0930751842985564</v>
      </c>
      <c r="M145" s="3">
        <f t="shared" si="19"/>
        <v>1.0930751842985564</v>
      </c>
      <c r="N145" s="29">
        <f t="shared" si="23"/>
        <v>0</v>
      </c>
      <c r="O145" s="21">
        <f t="shared" si="18"/>
        <v>0.93913888534439915</v>
      </c>
      <c r="P145" s="3">
        <f t="shared" si="24"/>
        <v>0.93913888534439915</v>
      </c>
      <c r="Q145" s="43">
        <f t="shared" si="20"/>
        <v>0</v>
      </c>
      <c r="R145" s="37"/>
      <c r="S145" s="21">
        <f>SUM($P$2:P145)</f>
        <v>72.853273166888513</v>
      </c>
      <c r="T145" s="29">
        <f>SUM($Q$2:Q145)</f>
        <v>22.236348480470671</v>
      </c>
      <c r="U145" s="22">
        <f>T145*'KERS System Values'!E$14</f>
        <v>13.020923028162995</v>
      </c>
    </row>
    <row r="146" spans="1:21" x14ac:dyDescent="0.45">
      <c r="A146" s="5" t="s">
        <v>12</v>
      </c>
      <c r="B146" s="6">
        <v>144</v>
      </c>
      <c r="C146" s="6">
        <v>144</v>
      </c>
      <c r="D146" s="4">
        <v>5.5277777777777777</v>
      </c>
      <c r="E146" s="30">
        <v>0.26388888888888917</v>
      </c>
      <c r="F146" s="20">
        <f>'Dynamic Data'!C$4*E146</f>
        <v>76.000000000000085</v>
      </c>
      <c r="G146" s="12">
        <f>(0.5*'Dynamic Data'!C$21*'Dynamic Data'!C$11*'Dynamic Data'!C$13*D146^2)</f>
        <v>6.2510590454707913</v>
      </c>
      <c r="H146" s="12">
        <f>'Dynamic Data'!C$15</f>
        <v>56.505600000000001</v>
      </c>
      <c r="I146" s="12">
        <f>'Dynamic Data'!C$15+G146+F146</f>
        <v>138.75665904547088</v>
      </c>
      <c r="J146" s="12">
        <f t="shared" si="21"/>
        <v>138.75665904547088</v>
      </c>
      <c r="K146" s="28">
        <f t="shared" si="22"/>
        <v>0</v>
      </c>
      <c r="L146" s="20">
        <f>(D146/1000)*(('Dynamic Data'!C$4*9.81*'Dynamic Data'!C$10)+(0.5*'Dynamic Data'!C$21*'Dynamic Data'!C$11*'Dynamic Data'!C$13*D146^2)+('Dynamic Data'!C$4*'Dynamic Data'!C$18*E146))</f>
        <v>0.78520258639024176</v>
      </c>
      <c r="M146" s="12">
        <f t="shared" si="19"/>
        <v>0.78520258639024176</v>
      </c>
      <c r="N146" s="28">
        <f t="shared" si="23"/>
        <v>0</v>
      </c>
      <c r="O146" s="20">
        <f t="shared" si="18"/>
        <v>0.92518675903454861</v>
      </c>
      <c r="P146" s="12">
        <f t="shared" si="24"/>
        <v>0.92518675903454861</v>
      </c>
      <c r="Q146" s="42">
        <f t="shared" si="20"/>
        <v>0</v>
      </c>
      <c r="R146" s="36"/>
      <c r="S146" s="20">
        <f>SUM($P$2:P146)</f>
        <v>73.778459925923059</v>
      </c>
      <c r="T146" s="28">
        <f>SUM($Q$2:Q146)</f>
        <v>22.236348480470671</v>
      </c>
      <c r="U146" s="22">
        <f>T146*'KERS System Values'!E$14</f>
        <v>13.020923028162995</v>
      </c>
    </row>
    <row r="147" spans="1:21" x14ac:dyDescent="0.45">
      <c r="A147" s="7" t="s">
        <v>12</v>
      </c>
      <c r="B147" s="8">
        <v>145</v>
      </c>
      <c r="C147" s="8">
        <v>145</v>
      </c>
      <c r="D147" s="3">
        <v>5.7777777777777786</v>
      </c>
      <c r="E147" s="29">
        <v>0.40277777777777807</v>
      </c>
      <c r="F147" s="21">
        <f>'Dynamic Data'!C$4*E147</f>
        <v>116.00000000000009</v>
      </c>
      <c r="G147" s="3">
        <f>(0.5*'Dynamic Data'!C$21*'Dynamic Data'!C$11*'Dynamic Data'!C$13*D147^2)</f>
        <v>6.8292674059556164</v>
      </c>
      <c r="H147" s="3">
        <f>'Dynamic Data'!C$15</f>
        <v>56.505600000000001</v>
      </c>
      <c r="I147" s="3">
        <f>'Dynamic Data'!C$15+G147+F147</f>
        <v>179.33486740595572</v>
      </c>
      <c r="J147" s="3">
        <f t="shared" si="21"/>
        <v>179.33486740595572</v>
      </c>
      <c r="K147" s="29">
        <f t="shared" si="22"/>
        <v>0</v>
      </c>
      <c r="L147" s="21">
        <f>(D147/1000)*(('Dynamic Data'!C$4*9.81*'Dynamic Data'!C$10)+(0.5*'Dynamic Data'!C$21*'Dynamic Data'!C$11*'Dynamic Data'!C$13*D147^2)+('Dynamic Data'!C$4*'Dynamic Data'!C$18*E147))</f>
        <v>1.0651709316788556</v>
      </c>
      <c r="M147" s="3">
        <f t="shared" si="19"/>
        <v>1.0651709316788556</v>
      </c>
      <c r="N147" s="29">
        <f t="shared" si="23"/>
        <v>0</v>
      </c>
      <c r="O147" s="21">
        <f t="shared" si="18"/>
        <v>1.3453949793500937</v>
      </c>
      <c r="P147" s="3">
        <f t="shared" si="24"/>
        <v>1.3453949793500937</v>
      </c>
      <c r="Q147" s="43">
        <f t="shared" si="20"/>
        <v>0</v>
      </c>
      <c r="R147" s="37"/>
      <c r="S147" s="21">
        <f>SUM($P$2:P147)</f>
        <v>75.123854905273149</v>
      </c>
      <c r="T147" s="29">
        <f>SUM($Q$2:Q147)</f>
        <v>22.236348480470671</v>
      </c>
      <c r="U147" s="22">
        <f>T147*'KERS System Values'!E$14</f>
        <v>13.020923028162995</v>
      </c>
    </row>
    <row r="148" spans="1:21" x14ac:dyDescent="0.45">
      <c r="A148" s="5" t="s">
        <v>12</v>
      </c>
      <c r="B148" s="6">
        <v>146</v>
      </c>
      <c r="C148" s="6">
        <v>146</v>
      </c>
      <c r="D148" s="4">
        <v>6.3333333333333339</v>
      </c>
      <c r="E148" s="30">
        <v>0.63888888888888862</v>
      </c>
      <c r="F148" s="20">
        <f>'Dynamic Data'!C$4*E148</f>
        <v>183.99999999999991</v>
      </c>
      <c r="G148" s="12">
        <f>(0.5*'Dynamic Data'!C$21*'Dynamic Data'!C$11*'Dynamic Data'!C$13*D148^2)</f>
        <v>8.2057284770524408</v>
      </c>
      <c r="H148" s="12">
        <f>'Dynamic Data'!C$15</f>
        <v>56.505600000000001</v>
      </c>
      <c r="I148" s="12">
        <f>'Dynamic Data'!C$15+G148+F148</f>
        <v>248.71132847705235</v>
      </c>
      <c r="J148" s="12">
        <f t="shared" si="21"/>
        <v>248.71132847705235</v>
      </c>
      <c r="K148" s="28">
        <f t="shared" si="22"/>
        <v>0</v>
      </c>
      <c r="L148" s="20">
        <f>(D148/1000)*(('Dynamic Data'!C$4*9.81*'Dynamic Data'!C$10)+(0.5*'Dynamic Data'!C$21*'Dynamic Data'!C$11*'Dynamic Data'!C$13*D148^2)+('Dynamic Data'!C$4*'Dynamic Data'!C$18*E148))</f>
        <v>1.625619027021332</v>
      </c>
      <c r="M148" s="12">
        <f t="shared" si="19"/>
        <v>1.625619027021332</v>
      </c>
      <c r="N148" s="28">
        <f t="shared" si="23"/>
        <v>0</v>
      </c>
      <c r="O148" s="20">
        <f t="shared" si="18"/>
        <v>1.7694523865559835</v>
      </c>
      <c r="P148" s="12">
        <f t="shared" si="24"/>
        <v>1.7694523865559835</v>
      </c>
      <c r="Q148" s="42">
        <f t="shared" si="20"/>
        <v>0</v>
      </c>
      <c r="R148" s="36"/>
      <c r="S148" s="20">
        <f>SUM($P$2:P148)</f>
        <v>76.893307291829132</v>
      </c>
      <c r="T148" s="28">
        <f>SUM($Q$2:Q148)</f>
        <v>22.236348480470671</v>
      </c>
      <c r="U148" s="22">
        <f>T148*'KERS System Values'!E$14</f>
        <v>13.020923028162995</v>
      </c>
    </row>
    <row r="149" spans="1:21" x14ac:dyDescent="0.45">
      <c r="A149" s="7" t="s">
        <v>12</v>
      </c>
      <c r="B149" s="8">
        <v>147</v>
      </c>
      <c r="C149" s="8">
        <v>147</v>
      </c>
      <c r="D149" s="3">
        <v>7.0555555555555554</v>
      </c>
      <c r="E149" s="29">
        <v>0.68055555555555536</v>
      </c>
      <c r="F149" s="21">
        <f>'Dynamic Data'!C$4*E149</f>
        <v>195.99999999999994</v>
      </c>
      <c r="G149" s="3">
        <f>(0.5*'Dynamic Data'!C$21*'Dynamic Data'!C$11*'Dynamic Data'!C$13*D149^2)</f>
        <v>10.183917713633331</v>
      </c>
      <c r="H149" s="3">
        <f>'Dynamic Data'!C$15</f>
        <v>56.505600000000001</v>
      </c>
      <c r="I149" s="3">
        <f>'Dynamic Data'!C$15+G149+F149</f>
        <v>262.68951771363328</v>
      </c>
      <c r="J149" s="3">
        <f t="shared" si="21"/>
        <v>262.68951771363328</v>
      </c>
      <c r="K149" s="29">
        <f t="shared" si="22"/>
        <v>0</v>
      </c>
      <c r="L149" s="21">
        <f>(D149/1000)*(('Dynamic Data'!C$4*9.81*'Dynamic Data'!C$10)+(0.5*'Dynamic Data'!C$21*'Dynamic Data'!C$11*'Dynamic Data'!C$13*D149^2)+('Dynamic Data'!C$4*'Dynamic Data'!C$18*E149))</f>
        <v>1.913285746090635</v>
      </c>
      <c r="M149" s="3">
        <f t="shared" si="19"/>
        <v>1.913285746090635</v>
      </c>
      <c r="N149" s="29">
        <f t="shared" si="23"/>
        <v>0</v>
      </c>
      <c r="O149" s="21">
        <f t="shared" si="18"/>
        <v>1.8307218840694643</v>
      </c>
      <c r="P149" s="3">
        <f t="shared" si="24"/>
        <v>1.8307218840694643</v>
      </c>
      <c r="Q149" s="43">
        <f t="shared" si="20"/>
        <v>0</v>
      </c>
      <c r="R149" s="37"/>
      <c r="S149" s="21">
        <f>SUM($P$2:P149)</f>
        <v>78.724029175898593</v>
      </c>
      <c r="T149" s="29">
        <f>SUM($Q$2:Q149)</f>
        <v>22.236348480470671</v>
      </c>
      <c r="U149" s="22">
        <f>T149*'KERS System Values'!E$14</f>
        <v>13.020923028162995</v>
      </c>
    </row>
    <row r="150" spans="1:21" x14ac:dyDescent="0.45">
      <c r="A150" s="5" t="s">
        <v>12</v>
      </c>
      <c r="B150" s="6">
        <v>148</v>
      </c>
      <c r="C150" s="6">
        <v>148</v>
      </c>
      <c r="D150" s="4">
        <v>7.6944444444444446</v>
      </c>
      <c r="E150" s="30">
        <v>0.5277777777777779</v>
      </c>
      <c r="F150" s="20">
        <f>'Dynamic Data'!C$4*E150</f>
        <v>152.00000000000003</v>
      </c>
      <c r="G150" s="12">
        <f>(0.5*'Dynamic Data'!C$21*'Dynamic Data'!C$11*'Dynamic Data'!C$13*D150^2)</f>
        <v>12.111752468370202</v>
      </c>
      <c r="H150" s="12">
        <f>'Dynamic Data'!C$15</f>
        <v>56.505600000000001</v>
      </c>
      <c r="I150" s="12">
        <f>'Dynamic Data'!C$15+G150+F150</f>
        <v>220.61735246837023</v>
      </c>
      <c r="J150" s="12">
        <f t="shared" si="21"/>
        <v>220.61735246837023</v>
      </c>
      <c r="K150" s="28">
        <f t="shared" si="22"/>
        <v>0</v>
      </c>
      <c r="L150" s="20">
        <f>(D150/1000)*(('Dynamic Data'!C$4*9.81*'Dynamic Data'!C$10)+(0.5*'Dynamic Data'!C$21*'Dynamic Data'!C$11*'Dynamic Data'!C$13*D150^2)+('Dynamic Data'!C$4*'Dynamic Data'!C$18*E150))</f>
        <v>1.7481580220482935</v>
      </c>
      <c r="M150" s="12">
        <f t="shared" si="19"/>
        <v>1.7481580220482935</v>
      </c>
      <c r="N150" s="28">
        <f t="shared" si="23"/>
        <v>0</v>
      </c>
      <c r="O150" s="20">
        <f t="shared" si="18"/>
        <v>1.5132385049176102</v>
      </c>
      <c r="P150" s="12">
        <f t="shared" si="24"/>
        <v>1.5132385049176102</v>
      </c>
      <c r="Q150" s="42">
        <f t="shared" si="20"/>
        <v>0</v>
      </c>
      <c r="R150" s="36"/>
      <c r="S150" s="20">
        <f>SUM($P$2:P150)</f>
        <v>80.237267680816203</v>
      </c>
      <c r="T150" s="28">
        <f>SUM($Q$2:Q150)</f>
        <v>22.236348480470671</v>
      </c>
      <c r="U150" s="22">
        <f>T150*'KERS System Values'!E$14</f>
        <v>13.020923028162995</v>
      </c>
    </row>
    <row r="151" spans="1:21" x14ac:dyDescent="0.45">
      <c r="A151" s="7" t="s">
        <v>12</v>
      </c>
      <c r="B151" s="8">
        <v>149</v>
      </c>
      <c r="C151" s="8">
        <v>149</v>
      </c>
      <c r="D151" s="3">
        <v>8.1111111111111107</v>
      </c>
      <c r="E151" s="29">
        <v>0.29166666666666685</v>
      </c>
      <c r="F151" s="21">
        <f>'Dynamic Data'!C$4*E151</f>
        <v>84.000000000000057</v>
      </c>
      <c r="G151" s="3">
        <f>(0.5*'Dynamic Data'!C$21*'Dynamic Data'!C$11*'Dynamic Data'!C$13*D151^2)</f>
        <v>13.459011097018294</v>
      </c>
      <c r="H151" s="3">
        <f>'Dynamic Data'!C$15</f>
        <v>56.505600000000001</v>
      </c>
      <c r="I151" s="3">
        <f>'Dynamic Data'!C$15+G151+F151</f>
        <v>153.96461109701835</v>
      </c>
      <c r="J151" s="3">
        <f t="shared" si="21"/>
        <v>153.96461109701835</v>
      </c>
      <c r="K151" s="29">
        <f t="shared" si="22"/>
        <v>0</v>
      </c>
      <c r="L151" s="21">
        <f>(D151/1000)*(('Dynamic Data'!C$4*9.81*'Dynamic Data'!C$10)+(0.5*'Dynamic Data'!C$21*'Dynamic Data'!C$11*'Dynamic Data'!C$13*D151^2)+('Dynamic Data'!C$4*'Dynamic Data'!C$18*E151))</f>
        <v>1.2783189877869268</v>
      </c>
      <c r="M151" s="3">
        <f t="shared" si="19"/>
        <v>1.2783189877869268</v>
      </c>
      <c r="N151" s="29">
        <f t="shared" si="23"/>
        <v>0</v>
      </c>
      <c r="O151" s="21">
        <f t="shared" si="18"/>
        <v>0.96559251731438156</v>
      </c>
      <c r="P151" s="3">
        <f t="shared" si="24"/>
        <v>0.96559251731438156</v>
      </c>
      <c r="Q151" s="43">
        <f t="shared" si="20"/>
        <v>0</v>
      </c>
      <c r="R151" s="37"/>
      <c r="S151" s="21">
        <f>SUM($P$2:P151)</f>
        <v>81.20286019813058</v>
      </c>
      <c r="T151" s="29">
        <f>SUM($Q$2:Q151)</f>
        <v>22.236348480470671</v>
      </c>
      <c r="U151" s="22">
        <f>T151*'KERS System Values'!E$14</f>
        <v>13.020923028162995</v>
      </c>
    </row>
    <row r="152" spans="1:21" x14ac:dyDescent="0.45">
      <c r="A152" s="5" t="s">
        <v>12</v>
      </c>
      <c r="B152" s="6">
        <v>150</v>
      </c>
      <c r="C152" s="6">
        <v>150</v>
      </c>
      <c r="D152" s="4">
        <v>8.2777777777777786</v>
      </c>
      <c r="E152" s="30">
        <v>2.7777777777777679E-2</v>
      </c>
      <c r="F152" s="20">
        <f>'Dynamic Data'!C$4*E152</f>
        <v>7.9999999999999716</v>
      </c>
      <c r="G152" s="12">
        <f>(0.5*'Dynamic Data'!C$21*'Dynamic Data'!C$11*'Dynamic Data'!C$13*D152^2)</f>
        <v>14.017803779550727</v>
      </c>
      <c r="H152" s="12">
        <f>'Dynamic Data'!C$15</f>
        <v>56.505600000000001</v>
      </c>
      <c r="I152" s="12">
        <f>'Dynamic Data'!C$15+G152+F152</f>
        <v>78.523403779550705</v>
      </c>
      <c r="J152" s="12">
        <f t="shared" si="21"/>
        <v>78.523403779550705</v>
      </c>
      <c r="K152" s="28">
        <f t="shared" si="22"/>
        <v>0</v>
      </c>
      <c r="L152" s="20">
        <f>(D152/1000)*(('Dynamic Data'!C$4*9.81*'Dynamic Data'!C$10)+(0.5*'Dynamic Data'!C$21*'Dynamic Data'!C$11*'Dynamic Data'!C$13*D152^2)+('Dynamic Data'!C$4*'Dynamic Data'!C$18*E152))</f>
        <v>0.65286604684183647</v>
      </c>
      <c r="M152" s="12">
        <f t="shared" si="19"/>
        <v>0.65286604684183647</v>
      </c>
      <c r="N152" s="28">
        <f t="shared" si="23"/>
        <v>0</v>
      </c>
      <c r="O152" s="20">
        <f t="shared" si="18"/>
        <v>0.16982678786209654</v>
      </c>
      <c r="P152" s="12">
        <f t="shared" si="24"/>
        <v>0.16982678786209654</v>
      </c>
      <c r="Q152" s="42">
        <f t="shared" si="20"/>
        <v>0</v>
      </c>
      <c r="R152" s="36"/>
      <c r="S152" s="20">
        <f>SUM($P$2:P152)</f>
        <v>81.372686985992672</v>
      </c>
      <c r="T152" s="28">
        <f>SUM($Q$2:Q152)</f>
        <v>22.236348480470671</v>
      </c>
      <c r="U152" s="22">
        <f>T152*'KERS System Values'!E$14</f>
        <v>13.020923028162995</v>
      </c>
    </row>
    <row r="153" spans="1:21" x14ac:dyDescent="0.45">
      <c r="A153" s="7" t="s">
        <v>12</v>
      </c>
      <c r="B153" s="8">
        <v>151</v>
      </c>
      <c r="C153" s="8">
        <v>151</v>
      </c>
      <c r="D153" s="3">
        <v>8.1666666666666661</v>
      </c>
      <c r="E153" s="29">
        <v>-0.36111111111111133</v>
      </c>
      <c r="F153" s="21">
        <f>'Dynamic Data'!C$4*E153</f>
        <v>-104.00000000000006</v>
      </c>
      <c r="G153" s="3">
        <f>(0.5*'Dynamic Data'!C$21*'Dynamic Data'!C$11*'Dynamic Data'!C$13*D153^2)</f>
        <v>13.644012516206995</v>
      </c>
      <c r="H153" s="3">
        <f>'Dynamic Data'!C$15</f>
        <v>56.505600000000001</v>
      </c>
      <c r="I153" s="3">
        <f>'Dynamic Data'!C$15+G153+F153</f>
        <v>-33.850387483793057</v>
      </c>
      <c r="J153" s="3">
        <f t="shared" si="21"/>
        <v>0</v>
      </c>
      <c r="K153" s="29">
        <f t="shared" si="22"/>
        <v>33.850387483793057</v>
      </c>
      <c r="L153" s="21">
        <f>(D153/1000)*(('Dynamic Data'!C$4*9.81*'Dynamic Data'!C$10)+(0.5*'Dynamic Data'!C$21*'Dynamic Data'!C$11*'Dynamic Data'!C$13*D153^2)+('Dynamic Data'!C$4*'Dynamic Data'!C$18*E153))</f>
        <v>-0.31321247111764339</v>
      </c>
      <c r="M153" s="3">
        <f t="shared" si="19"/>
        <v>0</v>
      </c>
      <c r="N153" s="29">
        <f t="shared" si="23"/>
        <v>0.31321247111764339</v>
      </c>
      <c r="O153" s="21">
        <f t="shared" si="18"/>
        <v>-0.97106047707695409</v>
      </c>
      <c r="P153" s="3">
        <f t="shared" si="24"/>
        <v>0</v>
      </c>
      <c r="Q153" s="44">
        <f t="shared" si="20"/>
        <v>0.97106047707695409</v>
      </c>
      <c r="R153" s="37"/>
      <c r="S153" s="21">
        <f>SUM($P$2:P153)</f>
        <v>81.372686985992672</v>
      </c>
      <c r="T153" s="29">
        <f>SUM($Q$2:Q153)</f>
        <v>23.207408957547624</v>
      </c>
      <c r="U153" s="22">
        <f>T153*'KERS System Values'!E$14</f>
        <v>13.589546232589525</v>
      </c>
    </row>
    <row r="154" spans="1:21" x14ac:dyDescent="0.45">
      <c r="A154" s="5" t="s">
        <v>12</v>
      </c>
      <c r="B154" s="6">
        <v>152</v>
      </c>
      <c r="C154" s="6">
        <v>152</v>
      </c>
      <c r="D154" s="4">
        <v>7.5555555555555554</v>
      </c>
      <c r="E154" s="30">
        <v>-0.94444444444444398</v>
      </c>
      <c r="F154" s="20">
        <f>'Dynamic Data'!C$4*E154</f>
        <v>-271.99999999999989</v>
      </c>
      <c r="G154" s="12">
        <f>(0.5*'Dynamic Data'!C$21*'Dynamic Data'!C$11*'Dynamic Data'!C$13*D154^2)</f>
        <v>11.678451362847175</v>
      </c>
      <c r="H154" s="12">
        <f>'Dynamic Data'!C$15</f>
        <v>56.505600000000001</v>
      </c>
      <c r="I154" s="12">
        <f>'Dynamic Data'!C$15+G154+F154</f>
        <v>-203.8159486371527</v>
      </c>
      <c r="J154" s="12">
        <f t="shared" si="21"/>
        <v>0</v>
      </c>
      <c r="K154" s="28">
        <f t="shared" si="22"/>
        <v>203.8159486371527</v>
      </c>
      <c r="L154" s="20">
        <f>(D154/1000)*(('Dynamic Data'!C$4*9.81*'Dynamic Data'!C$10)+(0.5*'Dynamic Data'!C$21*'Dynamic Data'!C$11*'Dynamic Data'!C$13*D154^2)+('Dynamic Data'!C$4*'Dynamic Data'!C$18*E154))</f>
        <v>-1.6289084830362648</v>
      </c>
      <c r="M154" s="12">
        <f t="shared" si="19"/>
        <v>0</v>
      </c>
      <c r="N154" s="28">
        <f t="shared" si="23"/>
        <v>1.6289084830362648</v>
      </c>
      <c r="O154" s="20">
        <f t="shared" si="18"/>
        <v>-1.9085919345800286</v>
      </c>
      <c r="P154" s="12">
        <f t="shared" si="24"/>
        <v>0</v>
      </c>
      <c r="Q154" s="45">
        <f t="shared" si="20"/>
        <v>1.9085919345800286</v>
      </c>
      <c r="R154" s="36"/>
      <c r="S154" s="20">
        <f>SUM($P$2:P154)</f>
        <v>81.372686985992672</v>
      </c>
      <c r="T154" s="28">
        <f>SUM($Q$2:Q154)</f>
        <v>25.116000892127651</v>
      </c>
      <c r="U154" s="22">
        <f>T154*'KERS System Values'!E$14</f>
        <v>14.707159076900068</v>
      </c>
    </row>
    <row r="155" spans="1:21" x14ac:dyDescent="0.45">
      <c r="A155" s="7" t="s">
        <v>12</v>
      </c>
      <c r="B155" s="8">
        <v>153</v>
      </c>
      <c r="C155" s="8">
        <v>153</v>
      </c>
      <c r="D155" s="3">
        <v>6.2777777777777786</v>
      </c>
      <c r="E155" s="29">
        <v>-1.3749999999999998</v>
      </c>
      <c r="F155" s="21">
        <f>'Dynamic Data'!C$4*E155</f>
        <v>-395.99999999999994</v>
      </c>
      <c r="G155" s="3">
        <f>(0.5*'Dynamic Data'!C$21*'Dynamic Data'!C$11*'Dynamic Data'!C$13*D155^2)</f>
        <v>8.0623997324932759</v>
      </c>
      <c r="H155" s="3">
        <f>'Dynamic Data'!C$15</f>
        <v>56.505600000000001</v>
      </c>
      <c r="I155" s="3">
        <f>'Dynamic Data'!C$15+G155+F155</f>
        <v>-331.43200026750668</v>
      </c>
      <c r="J155" s="3">
        <f t="shared" si="21"/>
        <v>0</v>
      </c>
      <c r="K155" s="29">
        <f t="shared" si="22"/>
        <v>331.43200026750668</v>
      </c>
      <c r="L155" s="21">
        <f>(D155/1000)*(('Dynamic Data'!C$4*9.81*'Dynamic Data'!C$10)+(0.5*'Dynamic Data'!C$21*'Dynamic Data'!C$11*'Dynamic Data'!C$13*D155^2)+('Dynamic Data'!C$4*'Dynamic Data'!C$18*E155))</f>
        <v>-2.1882753861237925</v>
      </c>
      <c r="M155" s="3">
        <f t="shared" si="19"/>
        <v>0</v>
      </c>
      <c r="N155" s="29">
        <f t="shared" si="23"/>
        <v>2.1882753861237925</v>
      </c>
      <c r="O155" s="21">
        <f t="shared" si="18"/>
        <v>-1.8795431711919037</v>
      </c>
      <c r="P155" s="3">
        <f t="shared" si="24"/>
        <v>0</v>
      </c>
      <c r="Q155" s="44">
        <f t="shared" si="20"/>
        <v>1.8795431711919037</v>
      </c>
      <c r="R155" s="37"/>
      <c r="S155" s="21">
        <f>SUM($P$2:P155)</f>
        <v>81.372686985992672</v>
      </c>
      <c r="T155" s="29">
        <f>SUM($Q$2:Q155)</f>
        <v>26.995544063319556</v>
      </c>
      <c r="U155" s="22">
        <f>T155*'KERS System Values'!E$14</f>
        <v>15.807761857149407</v>
      </c>
    </row>
    <row r="156" spans="1:21" x14ac:dyDescent="0.45">
      <c r="A156" s="5" t="s">
        <v>12</v>
      </c>
      <c r="B156" s="6">
        <v>154</v>
      </c>
      <c r="C156" s="6">
        <v>154</v>
      </c>
      <c r="D156" s="4">
        <v>4.8055555555555562</v>
      </c>
      <c r="E156" s="30">
        <v>-1.2916666666666667</v>
      </c>
      <c r="F156" s="20">
        <f>'Dynamic Data'!C$4*E156</f>
        <v>-372</v>
      </c>
      <c r="G156" s="12">
        <f>(0.5*'Dynamic Data'!C$21*'Dynamic Data'!C$11*'Dynamic Data'!C$13*D156^2)</f>
        <v>4.7243237840432153</v>
      </c>
      <c r="H156" s="12">
        <f>'Dynamic Data'!C$15</f>
        <v>56.505600000000001</v>
      </c>
      <c r="I156" s="12">
        <f>'Dynamic Data'!C$15+G156+F156</f>
        <v>-310.77007621595681</v>
      </c>
      <c r="J156" s="12">
        <f t="shared" si="21"/>
        <v>0</v>
      </c>
      <c r="K156" s="28">
        <f t="shared" si="22"/>
        <v>310.77007621595681</v>
      </c>
      <c r="L156" s="20">
        <f>(D156/1000)*(('Dynamic Data'!C$4*9.81*'Dynamic Data'!C$10)+(0.5*'Dynamic Data'!C$21*'Dynamic Data'!C$11*'Dynamic Data'!C$13*D156^2)+('Dynamic Data'!C$4*'Dynamic Data'!C$18*E156))</f>
        <v>-1.5708109562600148</v>
      </c>
      <c r="M156" s="12">
        <f t="shared" si="19"/>
        <v>0</v>
      </c>
      <c r="N156" s="28">
        <f t="shared" si="23"/>
        <v>1.5708109562600148</v>
      </c>
      <c r="O156" s="20">
        <f t="shared" si="18"/>
        <v>-1.0844331703826164</v>
      </c>
      <c r="P156" s="12">
        <f t="shared" si="24"/>
        <v>0</v>
      </c>
      <c r="Q156" s="45">
        <f t="shared" si="20"/>
        <v>1.0844331703826164</v>
      </c>
      <c r="R156" s="36"/>
      <c r="S156" s="20">
        <f>SUM($P$2:P156)</f>
        <v>81.372686985992672</v>
      </c>
      <c r="T156" s="28">
        <f>SUM($Q$2:Q156)</f>
        <v>28.079977233702174</v>
      </c>
      <c r="U156" s="22">
        <f>T156*'KERS System Values'!E$14</f>
        <v>16.442772630304908</v>
      </c>
    </row>
    <row r="157" spans="1:21" x14ac:dyDescent="0.45">
      <c r="A157" s="7" t="s">
        <v>12</v>
      </c>
      <c r="B157" s="8">
        <v>155</v>
      </c>
      <c r="C157" s="8">
        <v>155</v>
      </c>
      <c r="D157" s="3">
        <v>3.6944444444444446</v>
      </c>
      <c r="E157" s="29">
        <v>-0.73611111111111116</v>
      </c>
      <c r="F157" s="21">
        <f>'Dynamic Data'!C$4*E157</f>
        <v>-212</v>
      </c>
      <c r="G157" s="3">
        <f>(0.5*'Dynamic Data'!C$21*'Dynamic Data'!C$11*'Dynamic Data'!C$13*D157^2)</f>
        <v>2.7922270512192329</v>
      </c>
      <c r="H157" s="3">
        <f>'Dynamic Data'!C$15</f>
        <v>56.505600000000001</v>
      </c>
      <c r="I157" s="3">
        <f>'Dynamic Data'!C$15+G157+F157</f>
        <v>-152.70217294878077</v>
      </c>
      <c r="J157" s="3">
        <f t="shared" si="21"/>
        <v>0</v>
      </c>
      <c r="K157" s="29">
        <f t="shared" si="22"/>
        <v>152.70217294878077</v>
      </c>
      <c r="L157" s="21">
        <f>(D157/1000)*(('Dynamic Data'!C$4*9.81*'Dynamic Data'!C$10)+(0.5*'Dynamic Data'!C$21*'Dynamic Data'!C$11*'Dynamic Data'!C$13*D157^2)+('Dynamic Data'!C$4*'Dynamic Data'!C$18*E157))</f>
        <v>-0.598055384505218</v>
      </c>
      <c r="M157" s="3">
        <f t="shared" si="19"/>
        <v>0</v>
      </c>
      <c r="N157" s="29">
        <f t="shared" si="23"/>
        <v>0.598055384505218</v>
      </c>
      <c r="O157" s="21">
        <f t="shared" si="18"/>
        <v>-0.2497501339529542</v>
      </c>
      <c r="P157" s="3">
        <f t="shared" si="24"/>
        <v>0</v>
      </c>
      <c r="Q157" s="44">
        <f t="shared" si="20"/>
        <v>0.2497501339529542</v>
      </c>
      <c r="R157" s="39">
        <f>SUM(Q153:Q157)</f>
        <v>6.093378887184457</v>
      </c>
      <c r="S157" s="21">
        <f>SUM($P$2:P157)</f>
        <v>81.372686985992672</v>
      </c>
      <c r="T157" s="29">
        <f>SUM($Q$2:Q157)</f>
        <v>28.329727367655128</v>
      </c>
      <c r="U157" s="22">
        <f>T157*'KERS System Values'!E$14</f>
        <v>16.589018641574739</v>
      </c>
    </row>
    <row r="158" spans="1:21" x14ac:dyDescent="0.45">
      <c r="A158" s="5" t="s">
        <v>12</v>
      </c>
      <c r="B158" s="6">
        <v>156</v>
      </c>
      <c r="C158" s="6">
        <v>156</v>
      </c>
      <c r="D158" s="4">
        <v>3.3333333333333335</v>
      </c>
      <c r="E158" s="30">
        <v>-9.7222222222222363E-2</v>
      </c>
      <c r="F158" s="20">
        <f>'Dynamic Data'!C$4*E158</f>
        <v>-28.000000000000039</v>
      </c>
      <c r="G158" s="12">
        <f>(0.5*'Dynamic Data'!C$21*'Dynamic Data'!C$11*'Dynamic Data'!C$13*D158^2)</f>
        <v>2.2730549797929194</v>
      </c>
      <c r="H158" s="12">
        <f>'Dynamic Data'!C$15</f>
        <v>56.505600000000001</v>
      </c>
      <c r="I158" s="12">
        <f>'Dynamic Data'!C$15+G158+F158</f>
        <v>30.778654979792879</v>
      </c>
      <c r="J158" s="12">
        <f t="shared" si="21"/>
        <v>30.778654979792879</v>
      </c>
      <c r="K158" s="28">
        <f t="shared" si="22"/>
        <v>0</v>
      </c>
      <c r="L158" s="20">
        <f>(D158/1000)*(('Dynamic Data'!C$4*9.81*'Dynamic Data'!C$10)+(0.5*'Dynamic Data'!C$21*'Dynamic Data'!C$11*'Dynamic Data'!C$13*D158^2)+('Dynamic Data'!C$4*'Dynamic Data'!C$18*E158))</f>
        <v>9.8555116599309614E-2</v>
      </c>
      <c r="M158" s="12">
        <f t="shared" si="19"/>
        <v>9.8555116599309614E-2</v>
      </c>
      <c r="N158" s="28">
        <f t="shared" si="23"/>
        <v>0</v>
      </c>
      <c r="O158" s="20">
        <f t="shared" si="18"/>
        <v>0.30591156375129275</v>
      </c>
      <c r="P158" s="12">
        <f t="shared" si="24"/>
        <v>0.30591156375129275</v>
      </c>
      <c r="Q158" s="42">
        <f t="shared" si="20"/>
        <v>0</v>
      </c>
      <c r="R158" s="36"/>
      <c r="S158" s="20">
        <f>SUM($P$2:P158)</f>
        <v>81.678598549743967</v>
      </c>
      <c r="T158" s="28">
        <f>SUM($Q$2:Q158)</f>
        <v>28.329727367655128</v>
      </c>
      <c r="U158" s="22">
        <f>T158*'KERS System Values'!E$14</f>
        <v>16.589018641574739</v>
      </c>
    </row>
    <row r="159" spans="1:21" x14ac:dyDescent="0.45">
      <c r="A159" s="7" t="s">
        <v>12</v>
      </c>
      <c r="B159" s="8">
        <v>157</v>
      </c>
      <c r="C159" s="8">
        <v>157</v>
      </c>
      <c r="D159" s="3">
        <v>3.5</v>
      </c>
      <c r="E159" s="29">
        <v>0.29166666666666663</v>
      </c>
      <c r="F159" s="21">
        <f>'Dynamic Data'!C$4*E159</f>
        <v>83.999999999999986</v>
      </c>
      <c r="G159" s="3">
        <f>(0.5*'Dynamic Data'!C$21*'Dynamic Data'!C$11*'Dynamic Data'!C$13*D159^2)</f>
        <v>2.5060431152216935</v>
      </c>
      <c r="H159" s="3">
        <f>'Dynamic Data'!C$15</f>
        <v>56.505600000000001</v>
      </c>
      <c r="I159" s="3">
        <f>'Dynamic Data'!C$15+G159+F159</f>
        <v>143.01164311522169</v>
      </c>
      <c r="J159" s="3">
        <f t="shared" si="21"/>
        <v>143.01164311522169</v>
      </c>
      <c r="K159" s="29">
        <f t="shared" si="22"/>
        <v>0</v>
      </c>
      <c r="L159" s="21">
        <f>(D159/1000)*(('Dynamic Data'!C$4*9.81*'Dynamic Data'!C$10)+(0.5*'Dynamic Data'!C$21*'Dynamic Data'!C$11*'Dynamic Data'!C$13*D159^2)+('Dynamic Data'!C$4*'Dynamic Data'!C$18*E159))</f>
        <v>0.5132680109032759</v>
      </c>
      <c r="M159" s="3">
        <f t="shared" si="19"/>
        <v>0.5132680109032759</v>
      </c>
      <c r="N159" s="29">
        <f t="shared" si="23"/>
        <v>0</v>
      </c>
      <c r="O159" s="21">
        <f t="shared" si="18"/>
        <v>0.74936868199244633</v>
      </c>
      <c r="P159" s="3">
        <f t="shared" si="24"/>
        <v>0.74936868199244633</v>
      </c>
      <c r="Q159" s="43">
        <f t="shared" si="20"/>
        <v>0</v>
      </c>
      <c r="R159" s="37"/>
      <c r="S159" s="21">
        <f>SUM($P$2:P159)</f>
        <v>82.427967231736417</v>
      </c>
      <c r="T159" s="29">
        <f>SUM($Q$2:Q159)</f>
        <v>28.329727367655128</v>
      </c>
      <c r="U159" s="22">
        <f>T159*'KERS System Values'!E$14</f>
        <v>16.589018641574739</v>
      </c>
    </row>
    <row r="160" spans="1:21" x14ac:dyDescent="0.45">
      <c r="A160" s="5" t="s">
        <v>12</v>
      </c>
      <c r="B160" s="6">
        <v>158</v>
      </c>
      <c r="C160" s="6">
        <v>158</v>
      </c>
      <c r="D160" s="4">
        <v>3.916666666666667</v>
      </c>
      <c r="E160" s="30">
        <v>0.63888888888888884</v>
      </c>
      <c r="F160" s="20">
        <f>'Dynamic Data'!C$4*E160</f>
        <v>184</v>
      </c>
      <c r="G160" s="12">
        <f>(0.5*'Dynamic Data'!C$21*'Dynamic Data'!C$11*'Dynamic Data'!C$13*D160^2)</f>
        <v>3.1382365314765996</v>
      </c>
      <c r="H160" s="12">
        <f>'Dynamic Data'!C$15</f>
        <v>56.505600000000001</v>
      </c>
      <c r="I160" s="12">
        <f>'Dynamic Data'!C$15+G160+F160</f>
        <v>243.64383653147661</v>
      </c>
      <c r="J160" s="12">
        <f t="shared" si="21"/>
        <v>243.64383653147661</v>
      </c>
      <c r="K160" s="28">
        <f t="shared" si="22"/>
        <v>0</v>
      </c>
      <c r="L160" s="20">
        <f>(D160/1000)*(('Dynamic Data'!C$4*9.81*'Dynamic Data'!C$10)+(0.5*'Dynamic Data'!C$21*'Dynamic Data'!C$11*'Dynamic Data'!C$13*D160^2)+('Dynamic Data'!C$4*'Dynamic Data'!C$18*E160))</f>
        <v>0.98546935308161687</v>
      </c>
      <c r="M160" s="12">
        <f t="shared" si="19"/>
        <v>0.98546935308161687</v>
      </c>
      <c r="N160" s="28">
        <f t="shared" si="23"/>
        <v>0</v>
      </c>
      <c r="O160" s="20">
        <f t="shared" si="18"/>
        <v>1.2370289989036727</v>
      </c>
      <c r="P160" s="12">
        <f t="shared" si="24"/>
        <v>1.2370289989036727</v>
      </c>
      <c r="Q160" s="42">
        <f t="shared" si="20"/>
        <v>0</v>
      </c>
      <c r="R160" s="36"/>
      <c r="S160" s="20">
        <f>SUM($P$2:P160)</f>
        <v>83.664996230640085</v>
      </c>
      <c r="T160" s="28">
        <f>SUM($Q$2:Q160)</f>
        <v>28.329727367655128</v>
      </c>
      <c r="U160" s="22">
        <f>T160*'KERS System Values'!E$14</f>
        <v>16.589018641574739</v>
      </c>
    </row>
    <row r="161" spans="1:21" x14ac:dyDescent="0.45">
      <c r="A161" s="7" t="s">
        <v>12</v>
      </c>
      <c r="B161" s="8">
        <v>159</v>
      </c>
      <c r="C161" s="8">
        <v>159</v>
      </c>
      <c r="D161" s="3">
        <v>4.7777777777777777</v>
      </c>
      <c r="E161" s="29">
        <v>0.83333333333333359</v>
      </c>
      <c r="F161" s="21">
        <f>'Dynamic Data'!C$4*E161</f>
        <v>240.00000000000009</v>
      </c>
      <c r="G161" s="3">
        <f>(0.5*'Dynamic Data'!C$21*'Dynamic Data'!C$11*'Dynamic Data'!C$13*D161^2)</f>
        <v>4.6698651751523412</v>
      </c>
      <c r="H161" s="3">
        <f>'Dynamic Data'!C$15</f>
        <v>56.505600000000001</v>
      </c>
      <c r="I161" s="3">
        <f>'Dynamic Data'!C$15+G161+F161</f>
        <v>301.17546517515245</v>
      </c>
      <c r="J161" s="3">
        <f t="shared" si="21"/>
        <v>301.17546517515245</v>
      </c>
      <c r="K161" s="29">
        <f t="shared" si="22"/>
        <v>0</v>
      </c>
      <c r="L161" s="21">
        <f>(D161/1000)*(('Dynamic Data'!C$4*9.81*'Dynamic Data'!C$10)+(0.5*'Dynamic Data'!C$21*'Dynamic Data'!C$11*'Dynamic Data'!C$13*D161^2)+('Dynamic Data'!C$4*'Dynamic Data'!C$18*E161))</f>
        <v>1.4885886447257284</v>
      </c>
      <c r="M161" s="3">
        <f t="shared" si="19"/>
        <v>1.4885886447257284</v>
      </c>
      <c r="N161" s="29">
        <f t="shared" si="23"/>
        <v>0</v>
      </c>
      <c r="O161" s="21">
        <f t="shared" si="18"/>
        <v>1.6421469728547251</v>
      </c>
      <c r="P161" s="3">
        <f t="shared" si="24"/>
        <v>1.6421469728547251</v>
      </c>
      <c r="Q161" s="43">
        <f t="shared" si="20"/>
        <v>0</v>
      </c>
      <c r="R161" s="37"/>
      <c r="S161" s="21">
        <f>SUM($P$2:P161)</f>
        <v>85.307143203494803</v>
      </c>
      <c r="T161" s="29">
        <f>SUM($Q$2:Q161)</f>
        <v>28.329727367655128</v>
      </c>
      <c r="U161" s="22">
        <f>T161*'KERS System Values'!E$14</f>
        <v>16.589018641574739</v>
      </c>
    </row>
    <row r="162" spans="1:21" x14ac:dyDescent="0.45">
      <c r="A162" s="5" t="s">
        <v>12</v>
      </c>
      <c r="B162" s="6">
        <v>160</v>
      </c>
      <c r="C162" s="6">
        <v>160</v>
      </c>
      <c r="D162" s="4">
        <v>5.5833333333333339</v>
      </c>
      <c r="E162" s="30">
        <v>0.86111111111111094</v>
      </c>
      <c r="F162" s="20">
        <f>'Dynamic Data'!C$4*E162</f>
        <v>247.99999999999994</v>
      </c>
      <c r="G162" s="12">
        <f>(0.5*'Dynamic Data'!C$21*'Dynamic Data'!C$11*'Dynamic Data'!C$13*D162^2)</f>
        <v>6.3773398776815107</v>
      </c>
      <c r="H162" s="12">
        <f>'Dynamic Data'!C$15</f>
        <v>56.505600000000001</v>
      </c>
      <c r="I162" s="12">
        <f>'Dynamic Data'!C$15+G162+F162</f>
        <v>310.88293987768145</v>
      </c>
      <c r="J162" s="12">
        <f t="shared" si="21"/>
        <v>310.88293987768145</v>
      </c>
      <c r="K162" s="28">
        <f t="shared" si="22"/>
        <v>0</v>
      </c>
      <c r="L162" s="20">
        <f>(D162/1000)*(('Dynamic Data'!C$4*9.81*'Dynamic Data'!C$10)+(0.5*'Dynamic Data'!C$21*'Dynamic Data'!C$11*'Dynamic Data'!C$13*D162^2)+('Dynamic Data'!C$4*'Dynamic Data'!C$18*E162))</f>
        <v>1.7957053009837218</v>
      </c>
      <c r="M162" s="12">
        <f t="shared" si="19"/>
        <v>1.7957053009837218</v>
      </c>
      <c r="N162" s="28">
        <f t="shared" si="23"/>
        <v>0</v>
      </c>
      <c r="O162" s="20">
        <f t="shared" si="18"/>
        <v>1.8419761280640141</v>
      </c>
      <c r="P162" s="12">
        <f t="shared" si="24"/>
        <v>1.8419761280640141</v>
      </c>
      <c r="Q162" s="42">
        <f t="shared" si="20"/>
        <v>0</v>
      </c>
      <c r="R162" s="36"/>
      <c r="S162" s="20">
        <f>SUM($P$2:P162)</f>
        <v>87.149119331558822</v>
      </c>
      <c r="T162" s="28">
        <f>SUM($Q$2:Q162)</f>
        <v>28.329727367655128</v>
      </c>
      <c r="U162" s="22">
        <f>T162*'KERS System Values'!E$14</f>
        <v>16.589018641574739</v>
      </c>
    </row>
    <row r="163" spans="1:21" x14ac:dyDescent="0.45">
      <c r="A163" s="7" t="s">
        <v>12</v>
      </c>
      <c r="B163" s="8">
        <v>161</v>
      </c>
      <c r="C163" s="8">
        <v>161</v>
      </c>
      <c r="D163" s="3">
        <v>6.5</v>
      </c>
      <c r="E163" s="29">
        <v>0.74999999999999978</v>
      </c>
      <c r="F163" s="21">
        <f>'Dynamic Data'!C$4*E163</f>
        <v>215.99999999999994</v>
      </c>
      <c r="G163" s="3">
        <f>(0.5*'Dynamic Data'!C$21*'Dynamic Data'!C$11*'Dynamic Data'!C$13*D163^2)</f>
        <v>8.6432915606625755</v>
      </c>
      <c r="H163" s="3">
        <f>'Dynamic Data'!C$15</f>
        <v>56.505600000000001</v>
      </c>
      <c r="I163" s="3">
        <f>'Dynamic Data'!C$15+G163+F163</f>
        <v>281.14889156066249</v>
      </c>
      <c r="J163" s="3">
        <f t="shared" si="21"/>
        <v>281.14889156066249</v>
      </c>
      <c r="K163" s="29">
        <f t="shared" si="22"/>
        <v>0</v>
      </c>
      <c r="L163" s="21">
        <f>(D163/1000)*(('Dynamic Data'!C$4*9.81*'Dynamic Data'!C$10)+(0.5*'Dynamic Data'!C$21*'Dynamic Data'!C$11*'Dynamic Data'!C$13*D163^2)+('Dynamic Data'!C$4*'Dynamic Data'!C$18*E163))</f>
        <v>1.8882469551443064</v>
      </c>
      <c r="M163" s="3">
        <f t="shared" si="19"/>
        <v>1.8882469551443064</v>
      </c>
      <c r="N163" s="29">
        <f t="shared" si="23"/>
        <v>0</v>
      </c>
      <c r="O163" s="21">
        <f t="shared" si="18"/>
        <v>1.8013576288603133</v>
      </c>
      <c r="P163" s="3">
        <f t="shared" si="24"/>
        <v>1.8013576288603133</v>
      </c>
      <c r="Q163" s="43">
        <f t="shared" si="20"/>
        <v>0</v>
      </c>
      <c r="R163" s="37"/>
      <c r="S163" s="21">
        <f>SUM($P$2:P163)</f>
        <v>88.950476960419138</v>
      </c>
      <c r="T163" s="29">
        <f>SUM($Q$2:Q163)</f>
        <v>28.329727367655128</v>
      </c>
      <c r="U163" s="22">
        <f>T163*'KERS System Values'!E$14</f>
        <v>16.589018641574739</v>
      </c>
    </row>
    <row r="164" spans="1:21" x14ac:dyDescent="0.45">
      <c r="A164" s="5" t="s">
        <v>12</v>
      </c>
      <c r="B164" s="6">
        <v>162</v>
      </c>
      <c r="C164" s="6">
        <v>162</v>
      </c>
      <c r="D164" s="4">
        <v>7.0833333333333339</v>
      </c>
      <c r="E164" s="30">
        <v>0.5833333333333337</v>
      </c>
      <c r="F164" s="20">
        <f>'Dynamic Data'!C$4*E164</f>
        <v>168.00000000000011</v>
      </c>
      <c r="G164" s="12">
        <f>(0.5*'Dynamic Data'!C$21*'Dynamic Data'!C$11*'Dynamic Data'!C$13*D164^2)</f>
        <v>10.264263893127403</v>
      </c>
      <c r="H164" s="12">
        <f>'Dynamic Data'!C$15</f>
        <v>56.505600000000001</v>
      </c>
      <c r="I164" s="12">
        <f>'Dynamic Data'!C$15+G164+F164</f>
        <v>234.76986389312754</v>
      </c>
      <c r="J164" s="12">
        <f t="shared" si="21"/>
        <v>234.76986389312754</v>
      </c>
      <c r="K164" s="28">
        <f t="shared" si="22"/>
        <v>0</v>
      </c>
      <c r="L164" s="20">
        <f>(D164/1000)*(('Dynamic Data'!C$4*9.81*'Dynamic Data'!C$10)+(0.5*'Dynamic Data'!C$21*'Dynamic Data'!C$11*'Dynamic Data'!C$13*D164^2)+('Dynamic Data'!C$4*'Dynamic Data'!C$18*E164))</f>
        <v>1.7144683025763201</v>
      </c>
      <c r="M164" s="12">
        <f t="shared" si="19"/>
        <v>1.7144683025763201</v>
      </c>
      <c r="N164" s="28">
        <f t="shared" si="23"/>
        <v>0</v>
      </c>
      <c r="O164" s="20">
        <f t="shared" si="18"/>
        <v>1.7598172511867278</v>
      </c>
      <c r="P164" s="12">
        <f t="shared" si="24"/>
        <v>1.7598172511867278</v>
      </c>
      <c r="Q164" s="42">
        <f t="shared" si="20"/>
        <v>0</v>
      </c>
      <c r="R164" s="36"/>
      <c r="S164" s="20">
        <f>SUM($P$2:P164)</f>
        <v>90.71029421160587</v>
      </c>
      <c r="T164" s="28">
        <f>SUM($Q$2:Q164)</f>
        <v>28.329727367655128</v>
      </c>
      <c r="U164" s="22">
        <f>T164*'KERS System Values'!E$14</f>
        <v>16.589018641574739</v>
      </c>
    </row>
    <row r="165" spans="1:21" x14ac:dyDescent="0.45">
      <c r="A165" s="7" t="s">
        <v>12</v>
      </c>
      <c r="B165" s="8">
        <v>163</v>
      </c>
      <c r="C165" s="8">
        <v>163</v>
      </c>
      <c r="D165" s="3">
        <v>7.666666666666667</v>
      </c>
      <c r="E165" s="29">
        <v>0.55555555555555558</v>
      </c>
      <c r="F165" s="21">
        <f>'Dynamic Data'!C$4*E165</f>
        <v>160</v>
      </c>
      <c r="G165" s="3">
        <f>(0.5*'Dynamic Data'!C$21*'Dynamic Data'!C$11*'Dynamic Data'!C$13*D165^2)</f>
        <v>12.024460843104544</v>
      </c>
      <c r="H165" s="3">
        <f>'Dynamic Data'!C$15</f>
        <v>56.505600000000001</v>
      </c>
      <c r="I165" s="3">
        <f>'Dynamic Data'!C$15+G165+F165</f>
        <v>228.53006084310454</v>
      </c>
      <c r="J165" s="3">
        <f t="shared" si="21"/>
        <v>228.53006084310454</v>
      </c>
      <c r="K165" s="29">
        <f t="shared" si="22"/>
        <v>0</v>
      </c>
      <c r="L165" s="21">
        <f>(D165/1000)*(('Dynamic Data'!C$4*9.81*'Dynamic Data'!C$10)+(0.5*'Dynamic Data'!C$21*'Dynamic Data'!C$11*'Dynamic Data'!C$13*D165^2)+('Dynamic Data'!C$4*'Dynamic Data'!C$18*E165))</f>
        <v>1.8051661997971353</v>
      </c>
      <c r="M165" s="3">
        <f t="shared" si="19"/>
        <v>1.8051661997971353</v>
      </c>
      <c r="N165" s="29">
        <f t="shared" si="23"/>
        <v>0</v>
      </c>
      <c r="O165" s="21">
        <f t="shared" si="18"/>
        <v>1.7888253235066516</v>
      </c>
      <c r="P165" s="3">
        <f t="shared" si="24"/>
        <v>1.7888253235066516</v>
      </c>
      <c r="Q165" s="43">
        <f t="shared" si="20"/>
        <v>0</v>
      </c>
      <c r="R165" s="37"/>
      <c r="S165" s="21">
        <f>SUM($P$2:P165)</f>
        <v>92.499119535112527</v>
      </c>
      <c r="T165" s="29">
        <f>SUM($Q$2:Q165)</f>
        <v>28.329727367655128</v>
      </c>
      <c r="U165" s="22">
        <f>T165*'KERS System Values'!E$14</f>
        <v>16.589018641574739</v>
      </c>
    </row>
    <row r="166" spans="1:21" x14ac:dyDescent="0.45">
      <c r="A166" s="5" t="s">
        <v>12</v>
      </c>
      <c r="B166" s="6">
        <v>164</v>
      </c>
      <c r="C166" s="6">
        <v>164</v>
      </c>
      <c r="D166" s="4">
        <v>8.1944444444444446</v>
      </c>
      <c r="E166" s="30">
        <v>0.4861111111111111</v>
      </c>
      <c r="F166" s="20">
        <f>'Dynamic Data'!C$4*E166</f>
        <v>140</v>
      </c>
      <c r="G166" s="12">
        <f>(0.5*'Dynamic Data'!C$21*'Dynamic Data'!C$11*'Dynamic Data'!C$13*D166^2)</f>
        <v>13.736986778922139</v>
      </c>
      <c r="H166" s="12">
        <f>'Dynamic Data'!C$15</f>
        <v>56.505600000000001</v>
      </c>
      <c r="I166" s="12">
        <f>'Dynamic Data'!C$15+G166+F166</f>
        <v>210.24258677892215</v>
      </c>
      <c r="J166" s="12">
        <f t="shared" si="21"/>
        <v>210.24258677892215</v>
      </c>
      <c r="K166" s="28">
        <f t="shared" si="22"/>
        <v>0</v>
      </c>
      <c r="L166" s="20">
        <f>(D166/1000)*(('Dynamic Data'!C$4*9.81*'Dynamic Data'!C$10)+(0.5*'Dynamic Data'!C$21*'Dynamic Data'!C$11*'Dynamic Data'!C$13*D166^2)+('Dynamic Data'!C$4*'Dynamic Data'!C$18*E166))</f>
        <v>1.7724844472161678</v>
      </c>
      <c r="M166" s="12">
        <f t="shared" si="19"/>
        <v>1.7724844472161678</v>
      </c>
      <c r="N166" s="28">
        <f t="shared" si="23"/>
        <v>0</v>
      </c>
      <c r="O166" s="20">
        <f t="shared" si="18"/>
        <v>1.6649312390902131</v>
      </c>
      <c r="P166" s="12">
        <f t="shared" si="24"/>
        <v>1.6649312390902131</v>
      </c>
      <c r="Q166" s="42">
        <f t="shared" si="20"/>
        <v>0</v>
      </c>
      <c r="R166" s="36"/>
      <c r="S166" s="20">
        <f>SUM($P$2:P166)</f>
        <v>94.164050774202735</v>
      </c>
      <c r="T166" s="28">
        <f>SUM($Q$2:Q166)</f>
        <v>28.329727367655128</v>
      </c>
      <c r="U166" s="22">
        <f>T166*'KERS System Values'!E$14</f>
        <v>16.589018641574739</v>
      </c>
    </row>
    <row r="167" spans="1:21" x14ac:dyDescent="0.45">
      <c r="A167" s="7" t="s">
        <v>12</v>
      </c>
      <c r="B167" s="8">
        <v>165</v>
      </c>
      <c r="C167" s="8">
        <v>165</v>
      </c>
      <c r="D167" s="3">
        <v>8.6388888888888893</v>
      </c>
      <c r="E167" s="29">
        <v>0.36111111111111133</v>
      </c>
      <c r="F167" s="21">
        <f>'Dynamic Data'!C$4*E167</f>
        <v>104.00000000000006</v>
      </c>
      <c r="G167" s="3">
        <f>(0.5*'Dynamic Data'!C$21*'Dynamic Data'!C$11*'Dynamic Data'!C$13*D167^2)</f>
        <v>15.26751046531604</v>
      </c>
      <c r="H167" s="3">
        <f>'Dynamic Data'!C$15</f>
        <v>56.505600000000001</v>
      </c>
      <c r="I167" s="3">
        <f>'Dynamic Data'!C$15+G167+F167</f>
        <v>175.77311046531611</v>
      </c>
      <c r="J167" s="3">
        <f t="shared" si="21"/>
        <v>175.77311046531611</v>
      </c>
      <c r="K167" s="29">
        <f t="shared" si="22"/>
        <v>0</v>
      </c>
      <c r="L167" s="21">
        <f>(D167/1000)*(('Dynamic Data'!C$4*9.81*'Dynamic Data'!C$10)+(0.5*'Dynamic Data'!C$21*'Dynamic Data'!C$11*'Dynamic Data'!C$13*D167^2)+('Dynamic Data'!C$4*'Dynamic Data'!C$18*E167))</f>
        <v>1.5573780309642586</v>
      </c>
      <c r="M167" s="3">
        <f t="shared" si="19"/>
        <v>1.5573780309642586</v>
      </c>
      <c r="N167" s="29">
        <f t="shared" si="23"/>
        <v>0</v>
      </c>
      <c r="O167" s="21">
        <f t="shared" si="18"/>
        <v>1.4938372874511521</v>
      </c>
      <c r="P167" s="3">
        <f t="shared" si="24"/>
        <v>1.4938372874511521</v>
      </c>
      <c r="Q167" s="43">
        <f t="shared" si="20"/>
        <v>0</v>
      </c>
      <c r="R167" s="37"/>
      <c r="S167" s="21">
        <f>SUM($P$2:P167)</f>
        <v>95.657888061653892</v>
      </c>
      <c r="T167" s="29">
        <f>SUM($Q$2:Q167)</f>
        <v>28.329727367655128</v>
      </c>
      <c r="U167" s="22">
        <f>T167*'KERS System Values'!E$14</f>
        <v>16.589018641574739</v>
      </c>
    </row>
    <row r="168" spans="1:21" x14ac:dyDescent="0.45">
      <c r="A168" s="5" t="s">
        <v>12</v>
      </c>
      <c r="B168" s="6">
        <v>166</v>
      </c>
      <c r="C168" s="6">
        <v>166</v>
      </c>
      <c r="D168" s="4">
        <v>8.9166666666666679</v>
      </c>
      <c r="E168" s="30">
        <v>0.29166666666666685</v>
      </c>
      <c r="F168" s="20">
        <f>'Dynamic Data'!C$4*E168</f>
        <v>84.000000000000057</v>
      </c>
      <c r="G168" s="12">
        <f>(0.5*'Dynamic Data'!C$21*'Dynamic Data'!C$11*'Dynamic Data'!C$13*D168^2)</f>
        <v>16.265129039780714</v>
      </c>
      <c r="H168" s="12">
        <f>'Dynamic Data'!C$15</f>
        <v>56.505600000000001</v>
      </c>
      <c r="I168" s="12">
        <f>'Dynamic Data'!C$15+G168+F168</f>
        <v>156.77072903978078</v>
      </c>
      <c r="J168" s="12">
        <f t="shared" si="21"/>
        <v>156.77072903978078</v>
      </c>
      <c r="K168" s="28">
        <f t="shared" si="22"/>
        <v>0</v>
      </c>
      <c r="L168" s="20">
        <f>(D168/1000)*(('Dynamic Data'!C$4*9.81*'Dynamic Data'!C$10)+(0.5*'Dynamic Data'!C$21*'Dynamic Data'!C$11*'Dynamic Data'!C$13*D168^2)+('Dynamic Data'!C$4*'Dynamic Data'!C$18*E168))</f>
        <v>1.4302965439380455</v>
      </c>
      <c r="M168" s="12">
        <f t="shared" si="19"/>
        <v>1.4302965439380455</v>
      </c>
      <c r="N168" s="28">
        <f t="shared" si="23"/>
        <v>0</v>
      </c>
      <c r="O168" s="20">
        <f t="shared" si="18"/>
        <v>1.6524605077548784</v>
      </c>
      <c r="P168" s="12">
        <f t="shared" si="24"/>
        <v>1.6524605077548784</v>
      </c>
      <c r="Q168" s="42">
        <f t="shared" si="20"/>
        <v>0</v>
      </c>
      <c r="R168" s="36"/>
      <c r="S168" s="20">
        <f>SUM($P$2:P168)</f>
        <v>97.310348569408774</v>
      </c>
      <c r="T168" s="28">
        <f>SUM($Q$2:Q168)</f>
        <v>28.329727367655128</v>
      </c>
      <c r="U168" s="22">
        <f>T168*'KERS System Values'!E$14</f>
        <v>16.589018641574739</v>
      </c>
    </row>
    <row r="169" spans="1:21" x14ac:dyDescent="0.45">
      <c r="A169" s="7" t="s">
        <v>12</v>
      </c>
      <c r="B169" s="8">
        <v>167</v>
      </c>
      <c r="C169" s="8">
        <v>167</v>
      </c>
      <c r="D169" s="3">
        <v>9.2222222222222232</v>
      </c>
      <c r="E169" s="29">
        <v>0.43055555555555575</v>
      </c>
      <c r="F169" s="21">
        <f>'Dynamic Data'!C$4*E169</f>
        <v>124.00000000000006</v>
      </c>
      <c r="G169" s="3">
        <f>(0.5*'Dynamic Data'!C$21*'Dynamic Data'!C$11*'Dynamic Data'!C$13*D169^2)</f>
        <v>17.398973061992695</v>
      </c>
      <c r="H169" s="3">
        <f>'Dynamic Data'!C$15</f>
        <v>56.505600000000001</v>
      </c>
      <c r="I169" s="3">
        <f>'Dynamic Data'!C$15+G169+F169</f>
        <v>197.90457306199275</v>
      </c>
      <c r="J169" s="3">
        <f t="shared" si="21"/>
        <v>197.90457306199275</v>
      </c>
      <c r="K169" s="29">
        <f t="shared" si="22"/>
        <v>0</v>
      </c>
      <c r="L169" s="21">
        <f>(D169/1000)*(('Dynamic Data'!C$4*9.81*'Dynamic Data'!C$10)+(0.5*'Dynamic Data'!C$21*'Dynamic Data'!C$11*'Dynamic Data'!C$13*D169^2)+('Dynamic Data'!C$4*'Dynamic Data'!C$18*E169))</f>
        <v>1.8746244715717113</v>
      </c>
      <c r="M169" s="3">
        <f t="shared" si="19"/>
        <v>1.8746244715717113</v>
      </c>
      <c r="N169" s="29">
        <f t="shared" si="23"/>
        <v>0</v>
      </c>
      <c r="O169" s="21">
        <f t="shared" si="18"/>
        <v>2.1252651816617476</v>
      </c>
      <c r="P169" s="3">
        <f t="shared" si="24"/>
        <v>2.1252651816617476</v>
      </c>
      <c r="Q169" s="43">
        <f t="shared" si="20"/>
        <v>0</v>
      </c>
      <c r="R169" s="37"/>
      <c r="S169" s="21">
        <f>SUM($P$2:P169)</f>
        <v>99.43561375107052</v>
      </c>
      <c r="T169" s="29">
        <f>SUM($Q$2:Q169)</f>
        <v>28.329727367655128</v>
      </c>
      <c r="U169" s="22">
        <f>T169*'KERS System Values'!E$14</f>
        <v>16.589018641574739</v>
      </c>
    </row>
    <row r="170" spans="1:21" x14ac:dyDescent="0.45">
      <c r="A170" s="5" t="s">
        <v>12</v>
      </c>
      <c r="B170" s="6">
        <v>168</v>
      </c>
      <c r="C170" s="6">
        <v>168</v>
      </c>
      <c r="D170" s="4">
        <v>9.7777777777777786</v>
      </c>
      <c r="E170" s="30">
        <v>0.55555555555555558</v>
      </c>
      <c r="F170" s="20">
        <f>'Dynamic Data'!C$4*E170</f>
        <v>160</v>
      </c>
      <c r="G170" s="12">
        <f>(0.5*'Dynamic Data'!C$21*'Dynamic Data'!C$11*'Dynamic Data'!C$13*D170^2)</f>
        <v>19.558375292795965</v>
      </c>
      <c r="H170" s="12">
        <f>'Dynamic Data'!C$15</f>
        <v>56.505600000000001</v>
      </c>
      <c r="I170" s="12">
        <f>'Dynamic Data'!C$15+G170+F170</f>
        <v>236.06397529279596</v>
      </c>
      <c r="J170" s="12">
        <f t="shared" si="21"/>
        <v>236.06397529279596</v>
      </c>
      <c r="K170" s="28">
        <f t="shared" si="22"/>
        <v>0</v>
      </c>
      <c r="L170" s="20">
        <f>(D170/1000)*(('Dynamic Data'!C$4*9.81*'Dynamic Data'!C$10)+(0.5*'Dynamic Data'!C$21*'Dynamic Data'!C$11*'Dynamic Data'!C$13*D170^2)+('Dynamic Data'!C$4*'Dynamic Data'!C$18*E170))</f>
        <v>2.3759058917517835</v>
      </c>
      <c r="M170" s="12">
        <f t="shared" si="19"/>
        <v>2.3759058917517835</v>
      </c>
      <c r="N170" s="28">
        <f t="shared" si="23"/>
        <v>0</v>
      </c>
      <c r="O170" s="20">
        <f t="shared" si="18"/>
        <v>2.196476660714243</v>
      </c>
      <c r="P170" s="12">
        <f t="shared" si="24"/>
        <v>2.196476660714243</v>
      </c>
      <c r="Q170" s="42">
        <f t="shared" si="20"/>
        <v>0</v>
      </c>
      <c r="R170" s="36"/>
      <c r="S170" s="20">
        <f>SUM($P$2:P170)</f>
        <v>101.63209041178476</v>
      </c>
      <c r="T170" s="28">
        <f>SUM($Q$2:Q170)</f>
        <v>28.329727367655128</v>
      </c>
      <c r="U170" s="22">
        <f>T170*'KERS System Values'!E$14</f>
        <v>16.589018641574739</v>
      </c>
    </row>
    <row r="171" spans="1:21" x14ac:dyDescent="0.45">
      <c r="A171" s="7" t="s">
        <v>12</v>
      </c>
      <c r="B171" s="8">
        <v>169</v>
      </c>
      <c r="C171" s="8">
        <v>169</v>
      </c>
      <c r="D171" s="3">
        <v>10.333333333333334</v>
      </c>
      <c r="E171" s="29">
        <v>0.38888888888888851</v>
      </c>
      <c r="F171" s="21">
        <f>'Dynamic Data'!C$4*E171</f>
        <v>111.99999999999989</v>
      </c>
      <c r="G171" s="3">
        <f>(0.5*'Dynamic Data'!C$21*'Dynamic Data'!C$11*'Dynamic Data'!C$13*D171^2)</f>
        <v>21.844058355809956</v>
      </c>
      <c r="H171" s="3">
        <f>'Dynamic Data'!C$15</f>
        <v>56.505600000000001</v>
      </c>
      <c r="I171" s="3">
        <f>'Dynamic Data'!C$15+G171+F171</f>
        <v>190.34965835580985</v>
      </c>
      <c r="J171" s="3">
        <f t="shared" si="21"/>
        <v>190.34965835580985</v>
      </c>
      <c r="K171" s="29">
        <f t="shared" si="22"/>
        <v>0</v>
      </c>
      <c r="L171" s="21">
        <f>(D171/1000)*(('Dynamic Data'!C$4*9.81*'Dynamic Data'!C$10)+(0.5*'Dynamic Data'!C$21*'Dynamic Data'!C$11*'Dynamic Data'!C$13*D171^2)+('Dynamic Data'!C$4*'Dynamic Data'!C$18*E171))</f>
        <v>2.017047429676702</v>
      </c>
      <c r="M171" s="3">
        <f t="shared" si="19"/>
        <v>2.017047429676702</v>
      </c>
      <c r="N171" s="29">
        <f t="shared" si="23"/>
        <v>0</v>
      </c>
      <c r="O171" s="21">
        <f t="shared" si="18"/>
        <v>1.4710977687457547</v>
      </c>
      <c r="P171" s="3">
        <f t="shared" si="24"/>
        <v>1.4710977687457547</v>
      </c>
      <c r="Q171" s="43">
        <f t="shared" si="20"/>
        <v>0</v>
      </c>
      <c r="R171" s="37"/>
      <c r="S171" s="21">
        <f>SUM($P$2:P171)</f>
        <v>103.10318818053051</v>
      </c>
      <c r="T171" s="29">
        <f>SUM($Q$2:Q171)</f>
        <v>28.329727367655128</v>
      </c>
      <c r="U171" s="22">
        <f>T171*'KERS System Values'!E$14</f>
        <v>16.589018641574739</v>
      </c>
    </row>
    <row r="172" spans="1:21" x14ac:dyDescent="0.45">
      <c r="A172" s="5" t="s">
        <v>12</v>
      </c>
      <c r="B172" s="6">
        <v>170</v>
      </c>
      <c r="C172" s="6">
        <v>170</v>
      </c>
      <c r="D172" s="4">
        <v>10.555555555555555</v>
      </c>
      <c r="E172" s="30">
        <v>2.7777777777777186E-2</v>
      </c>
      <c r="F172" s="20">
        <f>'Dynamic Data'!C$4*E172</f>
        <v>7.9999999999998295</v>
      </c>
      <c r="G172" s="12">
        <f>(0.5*'Dynamic Data'!C$21*'Dynamic Data'!C$11*'Dynamic Data'!C$13*D172^2)</f>
        <v>22.793690214034552</v>
      </c>
      <c r="H172" s="12">
        <f>'Dynamic Data'!C$15</f>
        <v>56.505600000000001</v>
      </c>
      <c r="I172" s="12">
        <f>'Dynamic Data'!C$15+G172+F172</f>
        <v>87.299290214034386</v>
      </c>
      <c r="J172" s="12">
        <f t="shared" si="21"/>
        <v>87.299290214034386</v>
      </c>
      <c r="K172" s="28">
        <f t="shared" si="22"/>
        <v>0</v>
      </c>
      <c r="L172" s="20">
        <f>(D172/1000)*(('Dynamic Data'!C$4*9.81*'Dynamic Data'!C$10)+(0.5*'Dynamic Data'!C$21*'Dynamic Data'!C$11*'Dynamic Data'!C$13*D172^2)+('Dynamic Data'!C$4*'Dynamic Data'!C$18*E172))</f>
        <v>0.92514810781480739</v>
      </c>
      <c r="M172" s="12">
        <f t="shared" si="19"/>
        <v>0.92514810781480739</v>
      </c>
      <c r="N172" s="28">
        <f t="shared" si="23"/>
        <v>0</v>
      </c>
      <c r="O172" s="20">
        <f t="shared" si="18"/>
        <v>0.24214017902335153</v>
      </c>
      <c r="P172" s="12">
        <f t="shared" si="24"/>
        <v>0.24214017902335153</v>
      </c>
      <c r="Q172" s="42">
        <f t="shared" si="20"/>
        <v>0</v>
      </c>
      <c r="R172" s="36"/>
      <c r="S172" s="20">
        <f>SUM($P$2:P172)</f>
        <v>103.34532835955386</v>
      </c>
      <c r="T172" s="28">
        <f>SUM($Q$2:Q172)</f>
        <v>28.329727367655128</v>
      </c>
      <c r="U172" s="22">
        <f>T172*'KERS System Values'!E$14</f>
        <v>16.589018641574739</v>
      </c>
    </row>
    <row r="173" spans="1:21" x14ac:dyDescent="0.45">
      <c r="A173" s="7" t="s">
        <v>12</v>
      </c>
      <c r="B173" s="8">
        <v>171</v>
      </c>
      <c r="C173" s="8">
        <v>171</v>
      </c>
      <c r="D173" s="3">
        <v>10.388888888888889</v>
      </c>
      <c r="E173" s="29">
        <v>-0.40277777777777757</v>
      </c>
      <c r="F173" s="21">
        <f>'Dynamic Data'!C$4*E173</f>
        <v>-115.99999999999994</v>
      </c>
      <c r="G173" s="3">
        <f>(0.5*'Dynamic Data'!C$21*'Dynamic Data'!C$11*'Dynamic Data'!C$13*D173^2)</f>
        <v>22.079572107882946</v>
      </c>
      <c r="H173" s="3">
        <f>'Dynamic Data'!C$15</f>
        <v>56.505600000000001</v>
      </c>
      <c r="I173" s="3">
        <f>'Dynamic Data'!C$15+G173+F173</f>
        <v>-37.414827892116989</v>
      </c>
      <c r="J173" s="3">
        <f t="shared" si="21"/>
        <v>0</v>
      </c>
      <c r="K173" s="29">
        <f t="shared" si="22"/>
        <v>37.414827892116989</v>
      </c>
      <c r="L173" s="21">
        <f>(D173/1000)*(('Dynamic Data'!C$4*9.81*'Dynamic Data'!C$10)+(0.5*'Dynamic Data'!C$21*'Dynamic Data'!C$11*'Dynamic Data'!C$13*D173^2)+('Dynamic Data'!C$4*'Dynamic Data'!C$18*E173))</f>
        <v>-0.44086774976810433</v>
      </c>
      <c r="M173" s="3">
        <f t="shared" si="19"/>
        <v>0</v>
      </c>
      <c r="N173" s="29">
        <f t="shared" si="23"/>
        <v>0.44086774976810433</v>
      </c>
      <c r="O173" s="21">
        <f t="shared" si="18"/>
        <v>-1.1521888905780342</v>
      </c>
      <c r="P173" s="3">
        <f t="shared" si="24"/>
        <v>0</v>
      </c>
      <c r="Q173" s="44">
        <f t="shared" si="20"/>
        <v>1.1521888905780342</v>
      </c>
      <c r="R173" s="37"/>
      <c r="S173" s="21">
        <f>SUM($P$2:P173)</f>
        <v>103.34532835955386</v>
      </c>
      <c r="T173" s="29">
        <f>SUM($Q$2:Q173)</f>
        <v>29.481916258233163</v>
      </c>
      <c r="U173" s="22">
        <f>T173*'KERS System Values'!E$14</f>
        <v>17.263705084418415</v>
      </c>
    </row>
    <row r="174" spans="1:21" x14ac:dyDescent="0.45">
      <c r="A174" s="5" t="s">
        <v>12</v>
      </c>
      <c r="B174" s="6">
        <v>172</v>
      </c>
      <c r="C174" s="6">
        <v>172</v>
      </c>
      <c r="D174" s="4">
        <v>9.75</v>
      </c>
      <c r="E174" s="30">
        <v>-0.88888888888888862</v>
      </c>
      <c r="F174" s="20">
        <f>'Dynamic Data'!C$4*E174</f>
        <v>-255.99999999999991</v>
      </c>
      <c r="G174" s="12">
        <f>(0.5*'Dynamic Data'!C$21*'Dynamic Data'!C$11*'Dynamic Data'!C$13*D174^2)</f>
        <v>19.447406011490795</v>
      </c>
      <c r="H174" s="12">
        <f>'Dynamic Data'!C$15</f>
        <v>56.505600000000001</v>
      </c>
      <c r="I174" s="12">
        <f>'Dynamic Data'!C$15+G174+F174</f>
        <v>-180.04699398850912</v>
      </c>
      <c r="J174" s="12">
        <f t="shared" si="21"/>
        <v>0</v>
      </c>
      <c r="K174" s="28">
        <f t="shared" si="22"/>
        <v>180.04699398850912</v>
      </c>
      <c r="L174" s="20">
        <f>(D174/1000)*(('Dynamic Data'!C$4*9.81*'Dynamic Data'!C$10)+(0.5*'Dynamic Data'!C$21*'Dynamic Data'!C$11*'Dynamic Data'!C$13*D174^2)+('Dynamic Data'!C$4*'Dynamic Data'!C$18*E174))</f>
        <v>-1.8635100313879642</v>
      </c>
      <c r="M174" s="12">
        <f t="shared" si="19"/>
        <v>0</v>
      </c>
      <c r="N174" s="28">
        <f t="shared" si="23"/>
        <v>1.8635100313879642</v>
      </c>
      <c r="O174" s="20">
        <f t="shared" si="18"/>
        <v>-2.0605757331872203</v>
      </c>
      <c r="P174" s="12">
        <f t="shared" si="24"/>
        <v>0</v>
      </c>
      <c r="Q174" s="45">
        <f t="shared" si="20"/>
        <v>2.0605757331872203</v>
      </c>
      <c r="R174" s="36"/>
      <c r="S174" s="20">
        <f>SUM($P$2:P174)</f>
        <v>103.34532835955386</v>
      </c>
      <c r="T174" s="28">
        <f>SUM($Q$2:Q174)</f>
        <v>31.542491991420384</v>
      </c>
      <c r="U174" s="22">
        <f>T174*'KERS System Values'!E$14</f>
        <v>18.470314975385701</v>
      </c>
    </row>
    <row r="175" spans="1:21" x14ac:dyDescent="0.45">
      <c r="A175" s="7" t="s">
        <v>12</v>
      </c>
      <c r="B175" s="8">
        <v>173</v>
      </c>
      <c r="C175" s="8">
        <v>173</v>
      </c>
      <c r="D175" s="3">
        <v>8.6111111111111107</v>
      </c>
      <c r="E175" s="29">
        <v>-1.1111111111111112</v>
      </c>
      <c r="F175" s="21">
        <f>'Dynamic Data'!C$4*E175</f>
        <v>-320</v>
      </c>
      <c r="G175" s="3">
        <f>(0.5*'Dynamic Data'!C$21*'Dynamic Data'!C$11*'Dynamic Data'!C$13*D175^2)</f>
        <v>15.169484969312467</v>
      </c>
      <c r="H175" s="3">
        <f>'Dynamic Data'!C$15</f>
        <v>56.505600000000001</v>
      </c>
      <c r="I175" s="3">
        <f>'Dynamic Data'!C$15+G175+F175</f>
        <v>-248.32491503068752</v>
      </c>
      <c r="J175" s="3">
        <f t="shared" si="21"/>
        <v>0</v>
      </c>
      <c r="K175" s="29">
        <f t="shared" si="22"/>
        <v>248.32491503068752</v>
      </c>
      <c r="L175" s="21">
        <f>(D175/1000)*(('Dynamic Data'!C$4*9.81*'Dynamic Data'!C$10)+(0.5*'Dynamic Data'!C$21*'Dynamic Data'!C$11*'Dynamic Data'!C$13*D175^2)+('Dynamic Data'!C$4*'Dynamic Data'!C$18*E175))</f>
        <v>-2.2576414349864762</v>
      </c>
      <c r="M175" s="3">
        <f t="shared" si="19"/>
        <v>0</v>
      </c>
      <c r="N175" s="29">
        <f t="shared" si="23"/>
        <v>2.2576414349864762</v>
      </c>
      <c r="O175" s="21">
        <f t="shared" si="18"/>
        <v>-1.7678228404765199</v>
      </c>
      <c r="P175" s="3">
        <f t="shared" si="24"/>
        <v>0</v>
      </c>
      <c r="Q175" s="44">
        <f t="shared" si="20"/>
        <v>1.7678228404765199</v>
      </c>
      <c r="R175" s="37"/>
      <c r="S175" s="21">
        <f>SUM($P$2:P175)</f>
        <v>103.34532835955386</v>
      </c>
      <c r="T175" s="29">
        <f>SUM($Q$2:Q175)</f>
        <v>33.310314831896903</v>
      </c>
      <c r="U175" s="22">
        <f>T175*'KERS System Values'!E$14</f>
        <v>19.505497759712437</v>
      </c>
    </row>
    <row r="176" spans="1:21" x14ac:dyDescent="0.45">
      <c r="A176" s="5" t="s">
        <v>12</v>
      </c>
      <c r="B176" s="6">
        <v>174</v>
      </c>
      <c r="C176" s="6">
        <v>174</v>
      </c>
      <c r="D176" s="4">
        <v>7.5277777777777786</v>
      </c>
      <c r="E176" s="30">
        <v>-0.79166666666666652</v>
      </c>
      <c r="F176" s="20">
        <f>'Dynamic Data'!C$4*E176</f>
        <v>-227.99999999999994</v>
      </c>
      <c r="G176" s="12">
        <f>(0.5*'Dynamic Data'!C$21*'Dynamic Data'!C$11*'Dynamic Data'!C$13*D176^2)</f>
        <v>11.592738247984155</v>
      </c>
      <c r="H176" s="12">
        <f>'Dynamic Data'!C$15</f>
        <v>56.505600000000001</v>
      </c>
      <c r="I176" s="12">
        <f>'Dynamic Data'!C$15+G176+F176</f>
        <v>-159.9016617520158</v>
      </c>
      <c r="J176" s="12">
        <f t="shared" si="21"/>
        <v>0</v>
      </c>
      <c r="K176" s="28">
        <f t="shared" si="22"/>
        <v>159.9016617520158</v>
      </c>
      <c r="L176" s="20">
        <f>(D176/1000)*(('Dynamic Data'!C$4*9.81*'Dynamic Data'!C$10)+(0.5*'Dynamic Data'!C$21*'Dynamic Data'!C$11*'Dynamic Data'!C$13*D176^2)+('Dynamic Data'!C$4*'Dynamic Data'!C$18*E176))</f>
        <v>-1.2780042459665637</v>
      </c>
      <c r="M176" s="12">
        <f t="shared" si="19"/>
        <v>0</v>
      </c>
      <c r="N176" s="28">
        <f t="shared" si="23"/>
        <v>1.2780042459665637</v>
      </c>
      <c r="O176" s="20">
        <f t="shared" si="18"/>
        <v>-0.69822419700045402</v>
      </c>
      <c r="P176" s="12">
        <f t="shared" si="24"/>
        <v>0</v>
      </c>
      <c r="Q176" s="45">
        <f t="shared" si="20"/>
        <v>0.69822419700045402</v>
      </c>
      <c r="R176" s="40">
        <f>SUM(Q173:Q176)</f>
        <v>5.6788116612422286</v>
      </c>
      <c r="S176" s="20">
        <f>SUM($P$2:P176)</f>
        <v>103.34532835955386</v>
      </c>
      <c r="T176" s="28">
        <f>SUM($Q$2:Q176)</f>
        <v>34.00853902889736</v>
      </c>
      <c r="U176" s="22">
        <f>T176*'KERS System Values'!E$14</f>
        <v>19.914356414429449</v>
      </c>
    </row>
    <row r="177" spans="1:21" x14ac:dyDescent="0.45">
      <c r="A177" s="7" t="s">
        <v>12</v>
      </c>
      <c r="B177" s="8">
        <v>175</v>
      </c>
      <c r="C177" s="8">
        <v>175</v>
      </c>
      <c r="D177" s="3">
        <v>7.0277777777777786</v>
      </c>
      <c r="E177" s="29">
        <v>-0.27777777777777779</v>
      </c>
      <c r="F177" s="21">
        <f>'Dynamic Data'!C$4*E177</f>
        <v>-80</v>
      </c>
      <c r="G177" s="3">
        <f>(0.5*'Dynamic Data'!C$21*'Dynamic Data'!C$11*'Dynamic Data'!C$13*D177^2)</f>
        <v>10.103887236219792</v>
      </c>
      <c r="H177" s="3">
        <f>'Dynamic Data'!C$15</f>
        <v>56.505600000000001</v>
      </c>
      <c r="I177" s="3">
        <f>'Dynamic Data'!C$15+G177+F177</f>
        <v>-13.390512763780208</v>
      </c>
      <c r="J177" s="3">
        <f t="shared" si="21"/>
        <v>0</v>
      </c>
      <c r="K177" s="29">
        <f t="shared" si="22"/>
        <v>13.390512763780208</v>
      </c>
      <c r="L177" s="21">
        <f>(D177/1000)*(('Dynamic Data'!C$4*9.81*'Dynamic Data'!C$10)+(0.5*'Dynamic Data'!C$21*'Dynamic Data'!C$11*'Dynamic Data'!C$13*D177^2)+('Dynamic Data'!C$4*'Dynamic Data'!C$18*E177))</f>
        <v>-0.11844414803434426</v>
      </c>
      <c r="M177" s="3">
        <f t="shared" si="19"/>
        <v>0</v>
      </c>
      <c r="N177" s="29">
        <f t="shared" si="23"/>
        <v>0.11844414803434426</v>
      </c>
      <c r="O177" s="21">
        <f t="shared" si="18"/>
        <v>0.25971990765360836</v>
      </c>
      <c r="P177" s="3">
        <f t="shared" si="24"/>
        <v>0.25971990765360836</v>
      </c>
      <c r="Q177" s="43">
        <f t="shared" si="20"/>
        <v>0</v>
      </c>
      <c r="R177" s="37"/>
      <c r="S177" s="21">
        <f>SUM($P$2:P177)</f>
        <v>103.60504826720747</v>
      </c>
      <c r="T177" s="29">
        <f>SUM($Q$2:Q177)</f>
        <v>34.00853902889736</v>
      </c>
      <c r="U177" s="22">
        <f>T177*'KERS System Values'!E$14</f>
        <v>19.914356414429449</v>
      </c>
    </row>
    <row r="178" spans="1:21" x14ac:dyDescent="0.45">
      <c r="A178" s="5" t="s">
        <v>12</v>
      </c>
      <c r="B178" s="6">
        <v>176</v>
      </c>
      <c r="C178" s="6">
        <v>176</v>
      </c>
      <c r="D178" s="4">
        <v>6.9722222222222232</v>
      </c>
      <c r="E178" s="30">
        <v>8.3333333333333037E-2</v>
      </c>
      <c r="F178" s="20">
        <f>'Dynamic Data'!C$4*E178</f>
        <v>23.999999999999915</v>
      </c>
      <c r="G178" s="12">
        <f>(0.5*'Dynamic Data'!C$21*'Dynamic Data'!C$11*'Dynamic Data'!C$13*D178^2)</f>
        <v>9.944773387634287</v>
      </c>
      <c r="H178" s="12">
        <f>'Dynamic Data'!C$15</f>
        <v>56.505600000000001</v>
      </c>
      <c r="I178" s="12">
        <f>'Dynamic Data'!C$15+G178+F178</f>
        <v>90.450373387634201</v>
      </c>
      <c r="J178" s="12">
        <f t="shared" si="21"/>
        <v>90.450373387634201</v>
      </c>
      <c r="K178" s="28">
        <f t="shared" si="22"/>
        <v>0</v>
      </c>
      <c r="L178" s="20">
        <f>(D178/1000)*(('Dynamic Data'!C$4*9.81*'Dynamic Data'!C$10)+(0.5*'Dynamic Data'!C$21*'Dynamic Data'!C$11*'Dynamic Data'!C$13*D178^2)+('Dynamic Data'!C$4*'Dynamic Data'!C$18*E178))</f>
        <v>0.63788396334156094</v>
      </c>
      <c r="M178" s="12">
        <f t="shared" si="19"/>
        <v>0.63788396334156094</v>
      </c>
      <c r="N178" s="28">
        <f t="shared" si="23"/>
        <v>0</v>
      </c>
      <c r="O178" s="20">
        <f t="shared" si="18"/>
        <v>0.96561363359667518</v>
      </c>
      <c r="P178" s="12">
        <f t="shared" si="24"/>
        <v>0.96561363359667518</v>
      </c>
      <c r="Q178" s="42">
        <f t="shared" si="20"/>
        <v>0</v>
      </c>
      <c r="R178" s="36"/>
      <c r="S178" s="20">
        <f>SUM($P$2:P178)</f>
        <v>104.57066190080414</v>
      </c>
      <c r="T178" s="28">
        <f>SUM($Q$2:Q178)</f>
        <v>34.00853902889736</v>
      </c>
      <c r="U178" s="22">
        <f>T178*'KERS System Values'!E$14</f>
        <v>19.914356414429449</v>
      </c>
    </row>
    <row r="179" spans="1:21" x14ac:dyDescent="0.45">
      <c r="A179" s="7" t="s">
        <v>12</v>
      </c>
      <c r="B179" s="8">
        <v>177</v>
      </c>
      <c r="C179" s="8">
        <v>177</v>
      </c>
      <c r="D179" s="3">
        <v>7.1944444444444446</v>
      </c>
      <c r="E179" s="29">
        <v>0.37499999999999989</v>
      </c>
      <c r="F179" s="21">
        <f>'Dynamic Data'!C$4*E179</f>
        <v>107.99999999999997</v>
      </c>
      <c r="G179" s="3">
        <f>(0.5*'Dynamic Data'!C$21*'Dynamic Data'!C$11*'Dynamic Data'!C$13*D179^2)</f>
        <v>10.588805631908945</v>
      </c>
      <c r="H179" s="3">
        <f>'Dynamic Data'!C$15</f>
        <v>56.505600000000001</v>
      </c>
      <c r="I179" s="3">
        <f>'Dynamic Data'!C$15+G179+F179</f>
        <v>175.0944056319089</v>
      </c>
      <c r="J179" s="3">
        <f t="shared" si="21"/>
        <v>175.0944056319089</v>
      </c>
      <c r="K179" s="29">
        <f t="shared" si="22"/>
        <v>0</v>
      </c>
      <c r="L179" s="21">
        <f>(D179/1000)*(('Dynamic Data'!C$4*9.81*'Dynamic Data'!C$10)+(0.5*'Dynamic Data'!C$21*'Dynamic Data'!C$11*'Dynamic Data'!C$13*D179^2)+('Dynamic Data'!C$4*'Dynamic Data'!C$18*E179))</f>
        <v>1.2933433038517894</v>
      </c>
      <c r="M179" s="3">
        <f t="shared" si="19"/>
        <v>1.2933433038517894</v>
      </c>
      <c r="N179" s="29">
        <f t="shared" si="23"/>
        <v>0</v>
      </c>
      <c r="O179" s="21">
        <f t="shared" si="18"/>
        <v>1.4436792722482443</v>
      </c>
      <c r="P179" s="3">
        <f t="shared" si="24"/>
        <v>1.4436792722482443</v>
      </c>
      <c r="Q179" s="43">
        <f t="shared" si="20"/>
        <v>0</v>
      </c>
      <c r="R179" s="37"/>
      <c r="S179" s="21">
        <f>SUM($P$2:P179)</f>
        <v>106.01434117305239</v>
      </c>
      <c r="T179" s="29">
        <f>SUM($Q$2:Q179)</f>
        <v>34.00853902889736</v>
      </c>
      <c r="U179" s="22">
        <f>T179*'KERS System Values'!E$14</f>
        <v>19.914356414429449</v>
      </c>
    </row>
    <row r="180" spans="1:21" x14ac:dyDescent="0.45">
      <c r="A180" s="5" t="s">
        <v>12</v>
      </c>
      <c r="B180" s="6">
        <v>178</v>
      </c>
      <c r="C180" s="6">
        <v>178</v>
      </c>
      <c r="D180" s="4">
        <v>7.7222222222222223</v>
      </c>
      <c r="E180" s="30">
        <v>0.45833333333333343</v>
      </c>
      <c r="F180" s="20">
        <f>'Dynamic Data'!C$4*E180</f>
        <v>132.00000000000003</v>
      </c>
      <c r="G180" s="12">
        <f>(0.5*'Dynamic Data'!C$21*'Dynamic Data'!C$11*'Dynamic Data'!C$13*D180^2)</f>
        <v>12.199359795716386</v>
      </c>
      <c r="H180" s="12">
        <f>'Dynamic Data'!C$15</f>
        <v>56.505600000000001</v>
      </c>
      <c r="I180" s="12">
        <f>'Dynamic Data'!C$15+G180+F180</f>
        <v>200.70495979571643</v>
      </c>
      <c r="J180" s="12">
        <f t="shared" si="21"/>
        <v>200.70495979571643</v>
      </c>
      <c r="K180" s="28">
        <f t="shared" si="22"/>
        <v>0</v>
      </c>
      <c r="L180" s="20">
        <f>(D180/1000)*(('Dynamic Data'!C$4*9.81*'Dynamic Data'!C$10)+(0.5*'Dynamic Data'!C$21*'Dynamic Data'!C$11*'Dynamic Data'!C$13*D180^2)+('Dynamic Data'!C$4*'Dynamic Data'!C$18*E180))</f>
        <v>1.594015240644699</v>
      </c>
      <c r="M180" s="12">
        <f t="shared" si="19"/>
        <v>1.594015240644699</v>
      </c>
      <c r="N180" s="28">
        <f t="shared" si="23"/>
        <v>0</v>
      </c>
      <c r="O180" s="20">
        <f t="shared" si="18"/>
        <v>1.3853936675491461</v>
      </c>
      <c r="P180" s="12">
        <f t="shared" si="24"/>
        <v>1.3853936675491461</v>
      </c>
      <c r="Q180" s="42">
        <f t="shared" si="20"/>
        <v>0</v>
      </c>
      <c r="R180" s="36"/>
      <c r="S180" s="20">
        <f>SUM($P$2:P180)</f>
        <v>107.39973484060154</v>
      </c>
      <c r="T180" s="28">
        <f>SUM($Q$2:Q180)</f>
        <v>34.00853902889736</v>
      </c>
      <c r="U180" s="22">
        <f>T180*'KERS System Values'!E$14</f>
        <v>19.914356414429449</v>
      </c>
    </row>
    <row r="181" spans="1:21" x14ac:dyDescent="0.45">
      <c r="A181" s="7" t="s">
        <v>12</v>
      </c>
      <c r="B181" s="8">
        <v>179</v>
      </c>
      <c r="C181" s="8">
        <v>179</v>
      </c>
      <c r="D181" s="3">
        <v>8.1111111111111107</v>
      </c>
      <c r="E181" s="29">
        <v>0.25000000000000011</v>
      </c>
      <c r="F181" s="21">
        <f>'Dynamic Data'!C$4*E181</f>
        <v>72.000000000000028</v>
      </c>
      <c r="G181" s="3">
        <f>(0.5*'Dynamic Data'!C$21*'Dynamic Data'!C$11*'Dynamic Data'!C$13*D181^2)</f>
        <v>13.459011097018294</v>
      </c>
      <c r="H181" s="3">
        <f>'Dynamic Data'!C$15</f>
        <v>56.505600000000001</v>
      </c>
      <c r="I181" s="3">
        <f>'Dynamic Data'!C$15+G181+F181</f>
        <v>141.96461109701832</v>
      </c>
      <c r="J181" s="3">
        <f t="shared" si="21"/>
        <v>141.96461109701832</v>
      </c>
      <c r="K181" s="29">
        <f t="shared" si="22"/>
        <v>0</v>
      </c>
      <c r="L181" s="21">
        <f>(D181/1000)*(('Dynamic Data'!C$4*9.81*'Dynamic Data'!C$10)+(0.5*'Dynamic Data'!C$21*'Dynamic Data'!C$11*'Dynamic Data'!C$13*D181^2)+('Dynamic Data'!C$4*'Dynamic Data'!C$18*E181))</f>
        <v>1.1767720944535931</v>
      </c>
      <c r="M181" s="3">
        <f t="shared" si="19"/>
        <v>1.1767720944535931</v>
      </c>
      <c r="N181" s="29">
        <f t="shared" si="23"/>
        <v>0</v>
      </c>
      <c r="O181" s="21">
        <f t="shared" si="18"/>
        <v>0.92901362495096995</v>
      </c>
      <c r="P181" s="3">
        <f t="shared" si="24"/>
        <v>0.92901362495096995</v>
      </c>
      <c r="Q181" s="43">
        <f t="shared" si="20"/>
        <v>0</v>
      </c>
      <c r="R181" s="37"/>
      <c r="S181" s="21">
        <f>SUM($P$2:P181)</f>
        <v>108.32874846555251</v>
      </c>
      <c r="T181" s="29">
        <f>SUM($Q$2:Q181)</f>
        <v>34.00853902889736</v>
      </c>
      <c r="U181" s="22">
        <f>T181*'KERS System Values'!E$14</f>
        <v>19.914356414429449</v>
      </c>
    </row>
    <row r="182" spans="1:21" x14ac:dyDescent="0.45">
      <c r="A182" s="5" t="s">
        <v>12</v>
      </c>
      <c r="B182" s="6">
        <v>180</v>
      </c>
      <c r="C182" s="6">
        <v>180</v>
      </c>
      <c r="D182" s="4">
        <v>8.2222222222222232</v>
      </c>
      <c r="E182" s="30">
        <v>4.1666666666666761E-2</v>
      </c>
      <c r="F182" s="20">
        <f>'Dynamic Data'!C$4*E182</f>
        <v>12.000000000000027</v>
      </c>
      <c r="G182" s="12">
        <f>(0.5*'Dynamic Data'!C$21*'Dynamic Data'!C$11*'Dynamic Data'!C$13*D182^2)</f>
        <v>13.830276743717809</v>
      </c>
      <c r="H182" s="12">
        <f>'Dynamic Data'!C$15</f>
        <v>56.505600000000001</v>
      </c>
      <c r="I182" s="12">
        <f>'Dynamic Data'!C$15+G182+F182</f>
        <v>82.335876743717833</v>
      </c>
      <c r="J182" s="12">
        <f t="shared" si="21"/>
        <v>82.335876743717833</v>
      </c>
      <c r="K182" s="28">
        <f t="shared" si="22"/>
        <v>0</v>
      </c>
      <c r="L182" s="20">
        <f>(D182/1000)*(('Dynamic Data'!C$4*9.81*'Dynamic Data'!C$10)+(0.5*'Dynamic Data'!C$21*'Dynamic Data'!C$11*'Dynamic Data'!C$13*D182^2)+('Dynamic Data'!C$4*'Dynamic Data'!C$18*E182))</f>
        <v>0.68125515544834681</v>
      </c>
      <c r="M182" s="12">
        <f t="shared" si="19"/>
        <v>0.68125515544834681</v>
      </c>
      <c r="N182" s="28">
        <f t="shared" si="23"/>
        <v>0</v>
      </c>
      <c r="O182" s="20">
        <f t="shared" si="18"/>
        <v>0.56003360966559024</v>
      </c>
      <c r="P182" s="12">
        <f t="shared" si="24"/>
        <v>0.56003360966559024</v>
      </c>
      <c r="Q182" s="42">
        <f t="shared" si="20"/>
        <v>0</v>
      </c>
      <c r="R182" s="36"/>
      <c r="S182" s="20">
        <f>SUM($P$2:P182)</f>
        <v>108.8887820752181</v>
      </c>
      <c r="T182" s="28">
        <f>SUM($Q$2:Q182)</f>
        <v>34.00853902889736</v>
      </c>
      <c r="U182" s="22">
        <f>T182*'KERS System Values'!E$14</f>
        <v>19.914356414429449</v>
      </c>
    </row>
    <row r="183" spans="1:21" x14ac:dyDescent="0.45">
      <c r="A183" s="7" t="s">
        <v>12</v>
      </c>
      <c r="B183" s="8">
        <v>181</v>
      </c>
      <c r="C183" s="8">
        <v>181</v>
      </c>
      <c r="D183" s="3">
        <v>8.1944444444444446</v>
      </c>
      <c r="E183" s="29">
        <v>-5.5555555555555851E-2</v>
      </c>
      <c r="F183" s="21">
        <f>'Dynamic Data'!C$4*E183</f>
        <v>-16.000000000000085</v>
      </c>
      <c r="G183" s="3">
        <f>(0.5*'Dynamic Data'!C$21*'Dynamic Data'!C$11*'Dynamic Data'!C$13*D183^2)</f>
        <v>13.736986778922139</v>
      </c>
      <c r="H183" s="3">
        <f>'Dynamic Data'!C$15</f>
        <v>56.505600000000001</v>
      </c>
      <c r="I183" s="3">
        <f>'Dynamic Data'!C$15+G183+F183</f>
        <v>54.24258677892206</v>
      </c>
      <c r="J183" s="3">
        <f t="shared" si="21"/>
        <v>54.24258677892206</v>
      </c>
      <c r="K183" s="29">
        <f t="shared" si="22"/>
        <v>0</v>
      </c>
      <c r="L183" s="21">
        <f>(D183/1000)*(('Dynamic Data'!C$4*9.81*'Dynamic Data'!C$10)+(0.5*'Dynamic Data'!C$21*'Dynamic Data'!C$11*'Dynamic Data'!C$13*D183^2)+('Dynamic Data'!C$4*'Dynamic Data'!C$18*E183))</f>
        <v>0.43881206388283356</v>
      </c>
      <c r="M183" s="3">
        <f t="shared" si="19"/>
        <v>0.43881206388283356</v>
      </c>
      <c r="N183" s="29">
        <f t="shared" si="23"/>
        <v>0</v>
      </c>
      <c r="O183" s="21">
        <f t="shared" si="18"/>
        <v>0.30005761250154667</v>
      </c>
      <c r="P183" s="3">
        <f t="shared" si="24"/>
        <v>0.30005761250154667</v>
      </c>
      <c r="Q183" s="43">
        <f t="shared" si="20"/>
        <v>0</v>
      </c>
      <c r="R183" s="37"/>
      <c r="S183" s="21">
        <f>SUM($P$2:P183)</f>
        <v>109.18883968771965</v>
      </c>
      <c r="T183" s="29">
        <f>SUM($Q$2:Q183)</f>
        <v>34.00853902889736</v>
      </c>
      <c r="U183" s="22">
        <f>T183*'KERS System Values'!E$14</f>
        <v>19.914356414429449</v>
      </c>
    </row>
    <row r="184" spans="1:21" x14ac:dyDescent="0.45">
      <c r="A184" s="5" t="s">
        <v>12</v>
      </c>
      <c r="B184" s="6">
        <v>182</v>
      </c>
      <c r="C184" s="6">
        <v>182</v>
      </c>
      <c r="D184" s="4">
        <v>8.1111111111111107</v>
      </c>
      <c r="E184" s="30">
        <v>-0.16666666666666657</v>
      </c>
      <c r="F184" s="20">
        <f>'Dynamic Data'!C$4*E184</f>
        <v>-47.999999999999972</v>
      </c>
      <c r="G184" s="12">
        <f>(0.5*'Dynamic Data'!C$21*'Dynamic Data'!C$11*'Dynamic Data'!C$13*D184^2)</f>
        <v>13.459011097018294</v>
      </c>
      <c r="H184" s="12">
        <f>'Dynamic Data'!C$15</f>
        <v>56.505600000000001</v>
      </c>
      <c r="I184" s="12">
        <f>'Dynamic Data'!C$15+G184+F184</f>
        <v>21.96461109701832</v>
      </c>
      <c r="J184" s="12">
        <f t="shared" si="21"/>
        <v>21.96461109701832</v>
      </c>
      <c r="K184" s="28">
        <f t="shared" si="22"/>
        <v>0</v>
      </c>
      <c r="L184" s="20">
        <f>(D184/1000)*(('Dynamic Data'!C$4*9.81*'Dynamic Data'!C$10)+(0.5*'Dynamic Data'!C$21*'Dynamic Data'!C$11*'Dynamic Data'!C$13*D184^2)+('Dynamic Data'!C$4*'Dynamic Data'!C$18*E184))</f>
        <v>0.16130316112025977</v>
      </c>
      <c r="M184" s="12">
        <f t="shared" si="19"/>
        <v>0.16130316112025977</v>
      </c>
      <c r="N184" s="28">
        <f t="shared" si="23"/>
        <v>0</v>
      </c>
      <c r="O184" s="20">
        <f t="shared" si="18"/>
        <v>-0.1560473713049472</v>
      </c>
      <c r="P184" s="12">
        <f t="shared" si="24"/>
        <v>0</v>
      </c>
      <c r="Q184" s="44">
        <f t="shared" si="20"/>
        <v>0.1560473713049472</v>
      </c>
      <c r="R184" s="36"/>
      <c r="S184" s="20">
        <f>SUM($P$2:P184)</f>
        <v>109.18883968771965</v>
      </c>
      <c r="T184" s="28">
        <f>SUM($Q$2:Q184)</f>
        <v>34.16458640020231</v>
      </c>
      <c r="U184" s="22">
        <f>T184*'KERS System Values'!E$14</f>
        <v>20.005732964508859</v>
      </c>
    </row>
    <row r="185" spans="1:21" x14ac:dyDescent="0.45">
      <c r="A185" s="7" t="s">
        <v>12</v>
      </c>
      <c r="B185" s="8">
        <v>183</v>
      </c>
      <c r="C185" s="8">
        <v>183</v>
      </c>
      <c r="D185" s="3">
        <v>7.8611111111111116</v>
      </c>
      <c r="E185" s="29">
        <v>-0.43055555555555525</v>
      </c>
      <c r="F185" s="21">
        <f>'Dynamic Data'!C$4*E185</f>
        <v>-123.99999999999991</v>
      </c>
      <c r="G185" s="3">
        <f>(0.5*'Dynamic Data'!C$21*'Dynamic Data'!C$11*'Dynamic Data'!C$13*D185^2)</f>
        <v>12.642131963655219</v>
      </c>
      <c r="H185" s="3">
        <f>'Dynamic Data'!C$15</f>
        <v>56.505600000000001</v>
      </c>
      <c r="I185" s="3">
        <f>'Dynamic Data'!C$15+G185+F185</f>
        <v>-54.852268036344697</v>
      </c>
      <c r="J185" s="3">
        <f t="shared" si="21"/>
        <v>0</v>
      </c>
      <c r="K185" s="29">
        <f t="shared" si="22"/>
        <v>54.852268036344697</v>
      </c>
      <c r="L185" s="21">
        <f>(D185/1000)*(('Dynamic Data'!C$4*9.81*'Dynamic Data'!C$10)+(0.5*'Dynamic Data'!C$21*'Dynamic Data'!C$11*'Dynamic Data'!C$13*D185^2)+('Dynamic Data'!C$4*'Dynamic Data'!C$18*E185))</f>
        <v>-0.47339790373015417</v>
      </c>
      <c r="M185" s="3">
        <f t="shared" si="19"/>
        <v>0</v>
      </c>
      <c r="N185" s="29">
        <f t="shared" si="23"/>
        <v>0.47339790373015417</v>
      </c>
      <c r="O185" s="21">
        <f t="shared" si="18"/>
        <v>-0.70388876802761424</v>
      </c>
      <c r="P185" s="3">
        <f t="shared" si="24"/>
        <v>0</v>
      </c>
      <c r="Q185" s="45">
        <f t="shared" si="20"/>
        <v>0.70388876802761424</v>
      </c>
      <c r="R185" s="37"/>
      <c r="S185" s="21">
        <f>SUM($P$2:P185)</f>
        <v>109.18883968771965</v>
      </c>
      <c r="T185" s="29">
        <f>SUM($Q$2:Q185)</f>
        <v>34.868475168229928</v>
      </c>
      <c r="U185" s="22">
        <f>T185*'KERS System Values'!E$14</f>
        <v>20.417908618120581</v>
      </c>
    </row>
    <row r="186" spans="1:21" x14ac:dyDescent="0.45">
      <c r="A186" s="5" t="s">
        <v>12</v>
      </c>
      <c r="B186" s="6">
        <v>184</v>
      </c>
      <c r="C186" s="6">
        <v>184</v>
      </c>
      <c r="D186" s="4">
        <v>7.2500000000000009</v>
      </c>
      <c r="E186" s="30">
        <v>-0.65277777777777768</v>
      </c>
      <c r="F186" s="20">
        <f>'Dynamic Data'!C$4*E186</f>
        <v>-187.99999999999997</v>
      </c>
      <c r="G186" s="12">
        <f>(0.5*'Dynamic Data'!C$21*'Dynamic Data'!C$11*'Dynamic Data'!C$13*D186^2)</f>
        <v>10.752970713782881</v>
      </c>
      <c r="H186" s="12">
        <f>'Dynamic Data'!C$15</f>
        <v>56.505600000000001</v>
      </c>
      <c r="I186" s="12">
        <f>'Dynamic Data'!C$15+G186+F186</f>
        <v>-120.74142928621708</v>
      </c>
      <c r="J186" s="12">
        <f t="shared" si="21"/>
        <v>0</v>
      </c>
      <c r="K186" s="28">
        <f t="shared" si="22"/>
        <v>120.74142928621708</v>
      </c>
      <c r="L186" s="20">
        <f>(D186/1000)*(('Dynamic Data'!C$4*9.81*'Dynamic Data'!C$10)+(0.5*'Dynamic Data'!C$21*'Dynamic Data'!C$11*'Dynamic Data'!C$13*D186^2)+('Dynamic Data'!C$4*'Dynamic Data'!C$18*E186))</f>
        <v>-0.93437963232507426</v>
      </c>
      <c r="M186" s="12">
        <f t="shared" si="19"/>
        <v>0</v>
      </c>
      <c r="N186" s="28">
        <f t="shared" si="23"/>
        <v>0.93437963232507426</v>
      </c>
      <c r="O186" s="20">
        <f t="shared" si="18"/>
        <v>-0.95077311723075408</v>
      </c>
      <c r="P186" s="12">
        <f t="shared" si="24"/>
        <v>0</v>
      </c>
      <c r="Q186" s="44">
        <f t="shared" si="20"/>
        <v>0.95077311723075408</v>
      </c>
      <c r="R186" s="36"/>
      <c r="S186" s="20">
        <f>SUM($P$2:P186)</f>
        <v>109.18883968771965</v>
      </c>
      <c r="T186" s="28">
        <f>SUM($Q$2:Q186)</f>
        <v>35.819248285460681</v>
      </c>
      <c r="U186" s="22">
        <f>T186*'KERS System Values'!E$14</f>
        <v>20.974652167430445</v>
      </c>
    </row>
    <row r="187" spans="1:21" x14ac:dyDescent="0.45">
      <c r="A187" s="7" t="s">
        <v>12</v>
      </c>
      <c r="B187" s="8">
        <v>185</v>
      </c>
      <c r="C187" s="8">
        <v>185</v>
      </c>
      <c r="D187" s="3">
        <v>6.5555555555555562</v>
      </c>
      <c r="E187" s="29">
        <v>-0.70833333333333348</v>
      </c>
      <c r="F187" s="21">
        <f>'Dynamic Data'!C$4*E187</f>
        <v>-204.00000000000006</v>
      </c>
      <c r="G187" s="3">
        <f>(0.5*'Dynamic Data'!C$21*'Dynamic Data'!C$11*'Dynamic Data'!C$13*D187^2)</f>
        <v>8.7916715385101707</v>
      </c>
      <c r="H187" s="3">
        <f>'Dynamic Data'!C$15</f>
        <v>56.505600000000001</v>
      </c>
      <c r="I187" s="3">
        <f>'Dynamic Data'!C$15+G187+F187</f>
        <v>-138.70272846148987</v>
      </c>
      <c r="J187" s="3">
        <f t="shared" si="21"/>
        <v>0</v>
      </c>
      <c r="K187" s="29">
        <f t="shared" si="22"/>
        <v>138.70272846148987</v>
      </c>
      <c r="L187" s="21">
        <f>(D187/1000)*(('Dynamic Data'!C$4*9.81*'Dynamic Data'!C$10)+(0.5*'Dynamic Data'!C$21*'Dynamic Data'!C$11*'Dynamic Data'!C$13*D187^2)+('Dynamic Data'!C$4*'Dynamic Data'!C$18*E187))</f>
        <v>-0.9671666021364338</v>
      </c>
      <c r="M187" s="3">
        <f t="shared" si="19"/>
        <v>0</v>
      </c>
      <c r="N187" s="29">
        <f t="shared" si="23"/>
        <v>0.9671666021364338</v>
      </c>
      <c r="O187" s="21">
        <f t="shared" si="18"/>
        <v>-0.87054239434767111</v>
      </c>
      <c r="P187" s="3">
        <f t="shared" si="24"/>
        <v>0</v>
      </c>
      <c r="Q187" s="45">
        <f t="shared" si="20"/>
        <v>0.87054239434767111</v>
      </c>
      <c r="R187" s="37"/>
      <c r="S187" s="21">
        <f>SUM($P$2:P187)</f>
        <v>109.18883968771965</v>
      </c>
      <c r="T187" s="29">
        <f>SUM($Q$2:Q187)</f>
        <v>36.689790679808354</v>
      </c>
      <c r="U187" s="22">
        <f>T187*'KERS System Values'!E$14</f>
        <v>21.484415068453025</v>
      </c>
    </row>
    <row r="188" spans="1:21" x14ac:dyDescent="0.45">
      <c r="A188" s="5" t="s">
        <v>12</v>
      </c>
      <c r="B188" s="6">
        <v>186</v>
      </c>
      <c r="C188" s="6">
        <v>186</v>
      </c>
      <c r="D188" s="4">
        <v>5.8333333333333339</v>
      </c>
      <c r="E188" s="30">
        <v>-0.65277777777777812</v>
      </c>
      <c r="F188" s="20">
        <f>'Dynamic Data'!C$4*E188</f>
        <v>-188.00000000000011</v>
      </c>
      <c r="G188" s="12">
        <f>(0.5*'Dynamic Data'!C$21*'Dynamic Data'!C$11*'Dynamic Data'!C$13*D188^2)</f>
        <v>6.9612308756158168</v>
      </c>
      <c r="H188" s="12">
        <f>'Dynamic Data'!C$15</f>
        <v>56.505600000000001</v>
      </c>
      <c r="I188" s="12">
        <f>'Dynamic Data'!C$15+G188+F188</f>
        <v>-124.5331691243843</v>
      </c>
      <c r="J188" s="12">
        <f t="shared" si="21"/>
        <v>0</v>
      </c>
      <c r="K188" s="28">
        <f t="shared" si="22"/>
        <v>124.5331691243843</v>
      </c>
      <c r="L188" s="20">
        <f>(D188/1000)*(('Dynamic Data'!C$4*9.81*'Dynamic Data'!C$10)+(0.5*'Dynamic Data'!C$21*'Dynamic Data'!C$11*'Dynamic Data'!C$13*D188^2)+('Dynamic Data'!C$4*'Dynamic Data'!C$18*E188))</f>
        <v>-0.77391818655890832</v>
      </c>
      <c r="M188" s="12">
        <f t="shared" si="19"/>
        <v>0</v>
      </c>
      <c r="N188" s="28">
        <f t="shared" si="23"/>
        <v>0.77391818655890832</v>
      </c>
      <c r="O188" s="20">
        <f t="shared" si="18"/>
        <v>-0.6510578311301759</v>
      </c>
      <c r="P188" s="12">
        <f t="shared" si="24"/>
        <v>0</v>
      </c>
      <c r="Q188" s="44">
        <f t="shared" si="20"/>
        <v>0.6510578311301759</v>
      </c>
      <c r="R188" s="36"/>
      <c r="S188" s="20">
        <f>SUM($P$2:P188)</f>
        <v>109.18883968771965</v>
      </c>
      <c r="T188" s="28">
        <f>SUM($Q$2:Q188)</f>
        <v>37.340848510938528</v>
      </c>
      <c r="U188" s="22">
        <f>T188*'KERS System Values'!E$14</f>
        <v>21.865654547294351</v>
      </c>
    </row>
    <row r="189" spans="1:21" x14ac:dyDescent="0.45">
      <c r="A189" s="7" t="s">
        <v>12</v>
      </c>
      <c r="B189" s="8">
        <v>187</v>
      </c>
      <c r="C189" s="8">
        <v>187</v>
      </c>
      <c r="D189" s="3">
        <v>5.25</v>
      </c>
      <c r="E189" s="29">
        <v>-0.54166666666666641</v>
      </c>
      <c r="F189" s="21">
        <f>'Dynamic Data'!C$4*E189</f>
        <v>-155.99999999999991</v>
      </c>
      <c r="G189" s="3">
        <f>(0.5*'Dynamic Data'!C$21*'Dynamic Data'!C$11*'Dynamic Data'!C$13*D189^2)</f>
        <v>5.6385970092488105</v>
      </c>
      <c r="H189" s="3">
        <f>'Dynamic Data'!C$15</f>
        <v>56.505600000000001</v>
      </c>
      <c r="I189" s="3">
        <f>'Dynamic Data'!C$15+G189+F189</f>
        <v>-93.855802990751101</v>
      </c>
      <c r="J189" s="3">
        <f t="shared" si="21"/>
        <v>0</v>
      </c>
      <c r="K189" s="29">
        <f t="shared" si="22"/>
        <v>93.855802990751101</v>
      </c>
      <c r="L189" s="21">
        <f>(D189/1000)*(('Dynamic Data'!C$4*9.81*'Dynamic Data'!C$10)+(0.5*'Dynamic Data'!C$21*'Dynamic Data'!C$11*'Dynamic Data'!C$13*D189^2)+('Dynamic Data'!C$4*'Dynamic Data'!C$18*E189))</f>
        <v>-0.52819747570144349</v>
      </c>
      <c r="M189" s="3">
        <f t="shared" si="19"/>
        <v>0</v>
      </c>
      <c r="N189" s="29">
        <f t="shared" si="23"/>
        <v>0.52819747570144349</v>
      </c>
      <c r="O189" s="21">
        <f t="shared" si="18"/>
        <v>-0.43609575746340945</v>
      </c>
      <c r="P189" s="3">
        <f t="shared" si="24"/>
        <v>0</v>
      </c>
      <c r="Q189" s="45">
        <f t="shared" si="20"/>
        <v>0.43609575746340945</v>
      </c>
      <c r="R189" s="37"/>
      <c r="S189" s="21">
        <f>SUM($P$2:P189)</f>
        <v>109.18883968771965</v>
      </c>
      <c r="T189" s="29">
        <f>SUM($Q$2:Q189)</f>
        <v>37.776944268401941</v>
      </c>
      <c r="U189" s="22">
        <f>T189*'KERS System Values'!E$14</f>
        <v>22.121018834997731</v>
      </c>
    </row>
    <row r="190" spans="1:21" x14ac:dyDescent="0.45">
      <c r="A190" s="5" t="s">
        <v>12</v>
      </c>
      <c r="B190" s="6">
        <v>188</v>
      </c>
      <c r="C190" s="6">
        <v>188</v>
      </c>
      <c r="D190" s="4">
        <v>4.7500000000000009</v>
      </c>
      <c r="E190" s="30">
        <v>-0.44444444444444431</v>
      </c>
      <c r="F190" s="20">
        <f>'Dynamic Data'!C$4*E190</f>
        <v>-127.99999999999996</v>
      </c>
      <c r="G190" s="12">
        <f>(0.5*'Dynamic Data'!C$21*'Dynamic Data'!C$11*'Dynamic Data'!C$13*D190^2)</f>
        <v>4.6157222683419983</v>
      </c>
      <c r="H190" s="12">
        <f>'Dynamic Data'!C$15</f>
        <v>56.505600000000001</v>
      </c>
      <c r="I190" s="12">
        <f>'Dynamic Data'!C$15+G190+F190</f>
        <v>-66.878677731657959</v>
      </c>
      <c r="J190" s="12">
        <f t="shared" si="21"/>
        <v>0</v>
      </c>
      <c r="K190" s="28">
        <f t="shared" si="22"/>
        <v>66.878677731657959</v>
      </c>
      <c r="L190" s="20">
        <f>(D190/1000)*(('Dynamic Data'!C$4*9.81*'Dynamic Data'!C$10)+(0.5*'Dynamic Data'!C$21*'Dynamic Data'!C$11*'Dynamic Data'!C$13*D190^2)+('Dynamic Data'!C$4*'Dynamic Data'!C$18*E190))</f>
        <v>-0.34399403922537547</v>
      </c>
      <c r="M190" s="12">
        <f t="shared" si="19"/>
        <v>0</v>
      </c>
      <c r="N190" s="28">
        <f t="shared" si="23"/>
        <v>0.34399403922537547</v>
      </c>
      <c r="O190" s="20">
        <f t="shared" si="18"/>
        <v>-0.27689414856049288</v>
      </c>
      <c r="P190" s="12">
        <f t="shared" si="24"/>
        <v>0</v>
      </c>
      <c r="Q190" s="44">
        <f t="shared" si="20"/>
        <v>0.27689414856049288</v>
      </c>
      <c r="R190" s="36"/>
      <c r="S190" s="20">
        <f>SUM($P$2:P190)</f>
        <v>109.18883968771965</v>
      </c>
      <c r="T190" s="28">
        <f>SUM($Q$2:Q190)</f>
        <v>38.053838416962435</v>
      </c>
      <c r="U190" s="22">
        <f>T190*'KERS System Values'!E$14</f>
        <v>22.283159547917453</v>
      </c>
    </row>
    <row r="191" spans="1:21" x14ac:dyDescent="0.45">
      <c r="A191" s="7" t="s">
        <v>12</v>
      </c>
      <c r="B191" s="8">
        <v>189</v>
      </c>
      <c r="C191" s="8">
        <v>189</v>
      </c>
      <c r="D191" s="3">
        <v>4.3611111111111107</v>
      </c>
      <c r="E191" s="29">
        <v>-0.36111111111111133</v>
      </c>
      <c r="F191" s="21">
        <f>'Dynamic Data'!C$4*E191</f>
        <v>-104.00000000000006</v>
      </c>
      <c r="G191" s="3">
        <f>(0.5*'Dynamic Data'!C$21*'Dynamic Data'!C$11*'Dynamic Data'!C$13*D191^2)</f>
        <v>3.8908702914524764</v>
      </c>
      <c r="H191" s="3">
        <f>'Dynamic Data'!C$15</f>
        <v>56.505600000000001</v>
      </c>
      <c r="I191" s="3">
        <f>'Dynamic Data'!C$15+G191+F191</f>
        <v>-43.603529708547576</v>
      </c>
      <c r="J191" s="3">
        <f t="shared" si="21"/>
        <v>0</v>
      </c>
      <c r="K191" s="29">
        <f t="shared" si="22"/>
        <v>43.603529708547576</v>
      </c>
      <c r="L191" s="21">
        <f>(D191/1000)*(('Dynamic Data'!C$4*9.81*'Dynamic Data'!C$10)+(0.5*'Dynamic Data'!C$21*'Dynamic Data'!C$11*'Dynamic Data'!C$13*D191^2)+('Dynamic Data'!C$4*'Dynamic Data'!C$18*E191))</f>
        <v>-0.20979425789561029</v>
      </c>
      <c r="M191" s="3">
        <f t="shared" si="19"/>
        <v>0</v>
      </c>
      <c r="N191" s="29">
        <f t="shared" si="23"/>
        <v>0.20979425789561029</v>
      </c>
      <c r="O191" s="21">
        <f t="shared" si="18"/>
        <v>-0.15250300911970796</v>
      </c>
      <c r="P191" s="3">
        <f t="shared" si="24"/>
        <v>0</v>
      </c>
      <c r="Q191" s="45">
        <f t="shared" si="20"/>
        <v>0.15250300911970796</v>
      </c>
      <c r="S191" s="21">
        <f>SUM($P$2:P191)</f>
        <v>109.18883968771965</v>
      </c>
      <c r="T191" s="29">
        <f>SUM($Q$2:Q191)</f>
        <v>38.20634142608214</v>
      </c>
      <c r="U191" s="22">
        <f>T191*'KERS System Values'!E$14</f>
        <v>22.37246062831089</v>
      </c>
    </row>
    <row r="192" spans="1:21" x14ac:dyDescent="0.45">
      <c r="A192" s="5" t="s">
        <v>12</v>
      </c>
      <c r="B192" s="6">
        <v>190</v>
      </c>
      <c r="C192" s="6">
        <v>190</v>
      </c>
      <c r="D192" s="4">
        <v>4.0277777777777777</v>
      </c>
      <c r="E192" s="30">
        <v>-0.27777777777777779</v>
      </c>
      <c r="F192" s="20">
        <f>'Dynamic Data'!C$4*E192</f>
        <v>-80</v>
      </c>
      <c r="G192" s="12">
        <f>(0.5*'Dynamic Data'!C$21*'Dynamic Data'!C$11*'Dynamic Data'!C$13*D192^2)</f>
        <v>3.3188181215379253</v>
      </c>
      <c r="H192" s="12">
        <f>'Dynamic Data'!C$15</f>
        <v>56.505600000000001</v>
      </c>
      <c r="I192" s="12">
        <f>'Dynamic Data'!C$15+G192+F192</f>
        <v>-20.175581878462076</v>
      </c>
      <c r="J192" s="12">
        <f t="shared" si="21"/>
        <v>0</v>
      </c>
      <c r="K192" s="28">
        <f t="shared" si="22"/>
        <v>20.175581878462076</v>
      </c>
      <c r="L192" s="20">
        <f>(D192/1000)*(('Dynamic Data'!C$4*9.81*'Dynamic Data'!C$10)+(0.5*'Dynamic Data'!C$21*'Dynamic Data'!C$11*'Dynamic Data'!C$13*D192^2)+('Dynamic Data'!C$4*'Dynamic Data'!C$18*E192))</f>
        <v>-9.5211760343805615E-2</v>
      </c>
      <c r="M192" s="12">
        <f t="shared" si="19"/>
        <v>0</v>
      </c>
      <c r="N192" s="28">
        <f t="shared" si="23"/>
        <v>9.5211760343805615E-2</v>
      </c>
      <c r="O192" s="20">
        <f t="shared" si="18"/>
        <v>-6.1500446478369331E-2</v>
      </c>
      <c r="P192" s="12">
        <f t="shared" si="24"/>
        <v>0</v>
      </c>
      <c r="Q192" s="44">
        <f t="shared" si="20"/>
        <v>6.1500446478369331E-2</v>
      </c>
      <c r="R192" s="39">
        <f>SUM(Q184:Q192)</f>
        <v>4.2593028436631428</v>
      </c>
      <c r="S192" s="20">
        <f>SUM($P$2:P192)</f>
        <v>109.18883968771965</v>
      </c>
      <c r="T192" s="28">
        <f>SUM($Q$2:Q192)</f>
        <v>38.26784187256051</v>
      </c>
      <c r="U192" s="22">
        <f>T192*'KERS System Values'!E$14</f>
        <v>22.408473401743354</v>
      </c>
    </row>
    <row r="193" spans="1:21" x14ac:dyDescent="0.45">
      <c r="A193" s="7" t="s">
        <v>12</v>
      </c>
      <c r="B193" s="8">
        <v>191</v>
      </c>
      <c r="C193" s="8">
        <v>191</v>
      </c>
      <c r="D193" s="3">
        <v>3.8055555555555554</v>
      </c>
      <c r="E193" s="29">
        <v>-0.22222222222222215</v>
      </c>
      <c r="F193" s="21">
        <f>'Dynamic Data'!C$4*E193</f>
        <v>-63.999999999999979</v>
      </c>
      <c r="G193" s="3">
        <f>(0.5*'Dynamic Data'!C$21*'Dynamic Data'!C$11*'Dynamic Data'!C$13*D193^2)</f>
        <v>2.9627061747037011</v>
      </c>
      <c r="H193" s="3">
        <f>'Dynamic Data'!C$15</f>
        <v>56.505600000000001</v>
      </c>
      <c r="I193" s="3">
        <f>'Dynamic Data'!C$15+G193+F193</f>
        <v>-4.53169382529628</v>
      </c>
      <c r="J193" s="3">
        <f t="shared" si="21"/>
        <v>0</v>
      </c>
      <c r="K193" s="29">
        <f t="shared" si="22"/>
        <v>4.53169382529628</v>
      </c>
      <c r="L193" s="21">
        <f>(D193/1000)*(('Dynamic Data'!C$4*9.81*'Dynamic Data'!C$10)+(0.5*'Dynamic Data'!C$21*'Dynamic Data'!C$11*'Dynamic Data'!C$13*D193^2)+('Dynamic Data'!C$4*'Dynamic Data'!C$18*E193))</f>
        <v>-2.7789132612933049E-2</v>
      </c>
      <c r="M193" s="3">
        <f t="shared" si="19"/>
        <v>0</v>
      </c>
      <c r="N193" s="29">
        <f t="shared" si="23"/>
        <v>2.7789132612933049E-2</v>
      </c>
      <c r="O193" s="21">
        <f t="shared" si="18"/>
        <v>2.3280421903667508E-3</v>
      </c>
      <c r="P193" s="3">
        <f t="shared" si="24"/>
        <v>2.3280421903667508E-3</v>
      </c>
      <c r="Q193" s="43">
        <f t="shared" si="20"/>
        <v>0</v>
      </c>
      <c r="R193" s="37"/>
      <c r="S193" s="21">
        <f>SUM($P$2:P193)</f>
        <v>109.19116772991002</v>
      </c>
      <c r="T193" s="29">
        <f>SUM($Q$2:Q193)</f>
        <v>38.26784187256051</v>
      </c>
      <c r="U193" s="22">
        <f>T193*'KERS System Values'!E$14</f>
        <v>22.408473401743354</v>
      </c>
    </row>
    <row r="194" spans="1:21" x14ac:dyDescent="0.45">
      <c r="A194" s="5" t="s">
        <v>12</v>
      </c>
      <c r="B194" s="6">
        <v>192</v>
      </c>
      <c r="C194" s="6">
        <v>192</v>
      </c>
      <c r="D194" s="4">
        <v>3.5833333333333335</v>
      </c>
      <c r="E194" s="30">
        <v>-0.16666666666666657</v>
      </c>
      <c r="F194" s="20">
        <f>'Dynamic Data'!C$4*E194</f>
        <v>-47.999999999999972</v>
      </c>
      <c r="G194" s="12">
        <f>(0.5*'Dynamic Data'!C$21*'Dynamic Data'!C$11*'Dynamic Data'!C$13*D194^2)</f>
        <v>2.6267991610231927</v>
      </c>
      <c r="H194" s="12">
        <f>'Dynamic Data'!C$15</f>
        <v>56.505600000000001</v>
      </c>
      <c r="I194" s="12">
        <f>'Dynamic Data'!C$15+G194+F194</f>
        <v>11.132399161023223</v>
      </c>
      <c r="J194" s="12">
        <f t="shared" si="21"/>
        <v>11.132399161023223</v>
      </c>
      <c r="K194" s="28">
        <f t="shared" si="22"/>
        <v>0</v>
      </c>
      <c r="L194" s="20">
        <f>(D194/1000)*(('Dynamic Data'!C$4*9.81*'Dynamic Data'!C$10)+(0.5*'Dynamic Data'!C$21*'Dynamic Data'!C$11*'Dynamic Data'!C$13*D194^2)+('Dynamic Data'!C$4*'Dynamic Data'!C$18*E194))</f>
        <v>3.2445216993666551E-2</v>
      </c>
      <c r="M194" s="12">
        <f t="shared" si="19"/>
        <v>3.2445216993666551E-2</v>
      </c>
      <c r="N194" s="28">
        <f t="shared" si="23"/>
        <v>0</v>
      </c>
      <c r="O194" s="20">
        <f t="shared" ref="O194:O257" si="25">(B195 - B194) * (L195 + L194) / 2</f>
        <v>6.7889105899811647E-2</v>
      </c>
      <c r="P194" s="12">
        <f t="shared" si="24"/>
        <v>6.7889105899811647E-2</v>
      </c>
      <c r="Q194" s="42">
        <f t="shared" si="20"/>
        <v>0</v>
      </c>
      <c r="R194" s="36"/>
      <c r="S194" s="20">
        <f>SUM($P$2:P194)</f>
        <v>109.25905683580983</v>
      </c>
      <c r="T194" s="28">
        <f>SUM($Q$2:Q194)</f>
        <v>38.26784187256051</v>
      </c>
      <c r="U194" s="22">
        <f>T194*'KERS System Values'!E$14</f>
        <v>22.408473401743354</v>
      </c>
    </row>
    <row r="195" spans="1:21" x14ac:dyDescent="0.45">
      <c r="A195" s="7" t="s">
        <v>12</v>
      </c>
      <c r="B195" s="8">
        <v>193</v>
      </c>
      <c r="C195" s="8">
        <v>193</v>
      </c>
      <c r="D195" s="3">
        <v>3.4722222222222223</v>
      </c>
      <c r="E195" s="29">
        <v>-9.7222222222222363E-2</v>
      </c>
      <c r="F195" s="21">
        <f>'Dynamic Data'!C$4*E195</f>
        <v>-28.000000000000039</v>
      </c>
      <c r="G195" s="3">
        <f>(0.5*'Dynamic Data'!C$21*'Dynamic Data'!C$11*'Dynamic Data'!C$13*D195^2)</f>
        <v>2.4664225041155809</v>
      </c>
      <c r="H195" s="3">
        <f>'Dynamic Data'!C$15</f>
        <v>56.505600000000001</v>
      </c>
      <c r="I195" s="3">
        <f>'Dynamic Data'!C$15+G195+F195</f>
        <v>30.972022504115547</v>
      </c>
      <c r="J195" s="3">
        <f t="shared" si="21"/>
        <v>30.972022504115547</v>
      </c>
      <c r="K195" s="29">
        <f t="shared" si="22"/>
        <v>0</v>
      </c>
      <c r="L195" s="21">
        <f>(D195/1000)*(('Dynamic Data'!C$4*9.81*'Dynamic Data'!C$10)+(0.5*'Dynamic Data'!C$21*'Dynamic Data'!C$11*'Dynamic Data'!C$13*D195^2)+('Dynamic Data'!C$4*'Dynamic Data'!C$18*E195))</f>
        <v>0.10333299480595674</v>
      </c>
      <c r="M195" s="3">
        <f t="shared" si="19"/>
        <v>0.10333299480595674</v>
      </c>
      <c r="N195" s="29">
        <f t="shared" si="23"/>
        <v>0</v>
      </c>
      <c r="O195" s="21">
        <f t="shared" si="25"/>
        <v>0.11603717928853685</v>
      </c>
      <c r="P195" s="3">
        <f t="shared" si="24"/>
        <v>0.11603717928853685</v>
      </c>
      <c r="Q195" s="43">
        <f t="shared" si="20"/>
        <v>0</v>
      </c>
      <c r="R195" s="37"/>
      <c r="S195" s="21">
        <f>SUM($P$2:P195)</f>
        <v>109.37509401509837</v>
      </c>
      <c r="T195" s="29">
        <f>SUM($Q$2:Q195)</f>
        <v>38.26784187256051</v>
      </c>
      <c r="U195" s="22">
        <f>T195*'KERS System Values'!E$14</f>
        <v>22.408473401743354</v>
      </c>
    </row>
    <row r="196" spans="1:21" x14ac:dyDescent="0.45">
      <c r="A196" s="5" t="s">
        <v>12</v>
      </c>
      <c r="B196" s="6">
        <v>194</v>
      </c>
      <c r="C196" s="6">
        <v>194</v>
      </c>
      <c r="D196" s="4">
        <v>3.3888888888888888</v>
      </c>
      <c r="E196" s="30">
        <v>-6.9444444444444448E-2</v>
      </c>
      <c r="F196" s="20">
        <f>'Dynamic Data'!C$4*E196</f>
        <v>-20</v>
      </c>
      <c r="G196" s="12">
        <f>(0.5*'Dynamic Data'!C$21*'Dynamic Data'!C$11*'Dynamic Data'!C$13*D196^2)</f>
        <v>2.3494548832804036</v>
      </c>
      <c r="H196" s="12">
        <f>'Dynamic Data'!C$15</f>
        <v>56.505600000000001</v>
      </c>
      <c r="I196" s="12">
        <f>'Dynamic Data'!C$15+G196+F196</f>
        <v>38.855054883280403</v>
      </c>
      <c r="J196" s="12">
        <f t="shared" si="21"/>
        <v>38.855054883280403</v>
      </c>
      <c r="K196" s="28">
        <f t="shared" si="22"/>
        <v>0</v>
      </c>
      <c r="L196" s="20">
        <f>(D196/1000)*(('Dynamic Data'!C$4*9.81*'Dynamic Data'!C$10)+(0.5*'Dynamic Data'!C$21*'Dynamic Data'!C$11*'Dynamic Data'!C$13*D196^2)+('Dynamic Data'!C$4*'Dynamic Data'!C$18*E196))</f>
        <v>0.12874136377111695</v>
      </c>
      <c r="M196" s="12">
        <f t="shared" ref="M196:M259" si="26">IF(L196 &gt; 0, L196,)</f>
        <v>0.12874136377111695</v>
      </c>
      <c r="N196" s="28">
        <f t="shared" si="23"/>
        <v>0</v>
      </c>
      <c r="O196" s="20">
        <f t="shared" si="25"/>
        <v>0.14842457351854674</v>
      </c>
      <c r="P196" s="12">
        <f t="shared" si="24"/>
        <v>0.14842457351854674</v>
      </c>
      <c r="Q196" s="42">
        <f t="shared" ref="Q196:Q259" si="27">ABS(IF(O196 &lt;= 0, O196,))</f>
        <v>0</v>
      </c>
      <c r="R196" s="36"/>
      <c r="S196" s="20">
        <f>SUM($P$2:P196)</f>
        <v>109.52351858861691</v>
      </c>
      <c r="T196" s="28">
        <f>SUM($Q$2:Q196)</f>
        <v>38.26784187256051</v>
      </c>
      <c r="U196" s="22">
        <f>T196*'KERS System Values'!E$14</f>
        <v>22.408473401743354</v>
      </c>
    </row>
    <row r="197" spans="1:21" x14ac:dyDescent="0.45">
      <c r="A197" s="7" t="s">
        <v>12</v>
      </c>
      <c r="B197" s="8">
        <v>195</v>
      </c>
      <c r="C197" s="8">
        <v>195</v>
      </c>
      <c r="D197" s="3">
        <v>3.3333333333333335</v>
      </c>
      <c r="E197" s="29">
        <v>-2.7777777777777679E-2</v>
      </c>
      <c r="F197" s="21">
        <f>'Dynamic Data'!C$4*E197</f>
        <v>-7.9999999999999716</v>
      </c>
      <c r="G197" s="3">
        <f>(0.5*'Dynamic Data'!C$21*'Dynamic Data'!C$11*'Dynamic Data'!C$13*D197^2)</f>
        <v>2.2730549797929194</v>
      </c>
      <c r="H197" s="3">
        <f>'Dynamic Data'!C$15</f>
        <v>56.505600000000001</v>
      </c>
      <c r="I197" s="3">
        <f>'Dynamic Data'!C$15+G197+F197</f>
        <v>50.778654979792947</v>
      </c>
      <c r="J197" s="3">
        <f t="shared" ref="J197:J260" si="28">IF(I197 &gt; 0, I197,)</f>
        <v>50.778654979792947</v>
      </c>
      <c r="K197" s="29">
        <f t="shared" ref="K197:K260" si="29">IF(I197 &lt;= 0, I197,)*-1</f>
        <v>0</v>
      </c>
      <c r="L197" s="21">
        <f>(D197/1000)*(('Dynamic Data'!C$4*9.81*'Dynamic Data'!C$10)+(0.5*'Dynamic Data'!C$21*'Dynamic Data'!C$11*'Dynamic Data'!C$13*D197^2)+('Dynamic Data'!C$4*'Dynamic Data'!C$18*E197))</f>
        <v>0.16810778326597653</v>
      </c>
      <c r="M197" s="3">
        <f t="shared" si="26"/>
        <v>0.16810778326597653</v>
      </c>
      <c r="N197" s="29">
        <f t="shared" ref="N197:N260" si="30">ABS(IF(L197 &lt;= 0, L197,))</f>
        <v>0</v>
      </c>
      <c r="O197" s="21">
        <f t="shared" si="25"/>
        <v>0.18201831659930981</v>
      </c>
      <c r="P197" s="3">
        <f t="shared" ref="P197:P260" si="31">IF(O197 &gt;= 0, O197,)</f>
        <v>0.18201831659930981</v>
      </c>
      <c r="Q197" s="43">
        <f t="shared" si="27"/>
        <v>0</v>
      </c>
      <c r="R197" s="37"/>
      <c r="S197" s="21">
        <f>SUM($P$2:P197)</f>
        <v>109.70553690521622</v>
      </c>
      <c r="T197" s="29">
        <f>SUM($Q$2:Q197)</f>
        <v>38.26784187256051</v>
      </c>
      <c r="U197" s="22">
        <f>T197*'KERS System Values'!E$14</f>
        <v>22.408473401743354</v>
      </c>
    </row>
    <row r="198" spans="1:21" x14ac:dyDescent="0.45">
      <c r="A198" s="5" t="s">
        <v>12</v>
      </c>
      <c r="B198" s="6">
        <v>196</v>
      </c>
      <c r="C198" s="6">
        <v>196</v>
      </c>
      <c r="D198" s="4">
        <v>3.3333333333333335</v>
      </c>
      <c r="E198" s="30">
        <v>0</v>
      </c>
      <c r="F198" s="20">
        <f>'Dynamic Data'!C$4*E198</f>
        <v>0</v>
      </c>
      <c r="G198" s="12">
        <f>(0.5*'Dynamic Data'!C$21*'Dynamic Data'!C$11*'Dynamic Data'!C$13*D198^2)</f>
        <v>2.2730549797929194</v>
      </c>
      <c r="H198" s="12">
        <f>'Dynamic Data'!C$15</f>
        <v>56.505600000000001</v>
      </c>
      <c r="I198" s="12">
        <f>'Dynamic Data'!C$15+G198+F198</f>
        <v>58.778654979792918</v>
      </c>
      <c r="J198" s="12">
        <f t="shared" si="28"/>
        <v>58.778654979792918</v>
      </c>
      <c r="K198" s="28">
        <f t="shared" si="29"/>
        <v>0</v>
      </c>
      <c r="L198" s="20">
        <f>(D198/1000)*(('Dynamic Data'!C$4*9.81*'Dynamic Data'!C$10)+(0.5*'Dynamic Data'!C$21*'Dynamic Data'!C$11*'Dynamic Data'!C$13*D198^2)+('Dynamic Data'!C$4*'Dynamic Data'!C$18*E198))</f>
        <v>0.19592884993264309</v>
      </c>
      <c r="M198" s="12">
        <f t="shared" si="26"/>
        <v>0.19592884993264309</v>
      </c>
      <c r="N198" s="28">
        <f t="shared" si="30"/>
        <v>0</v>
      </c>
      <c r="O198" s="20">
        <f t="shared" si="25"/>
        <v>0.19592884993264309</v>
      </c>
      <c r="P198" s="12">
        <f t="shared" si="31"/>
        <v>0.19592884993264309</v>
      </c>
      <c r="Q198" s="42">
        <f t="shared" si="27"/>
        <v>0</v>
      </c>
      <c r="R198" s="36"/>
      <c r="S198" s="20">
        <f>SUM($P$2:P198)</f>
        <v>109.90146575514886</v>
      </c>
      <c r="T198" s="28">
        <f>SUM($Q$2:Q198)</f>
        <v>38.26784187256051</v>
      </c>
      <c r="U198" s="22">
        <f>T198*'KERS System Values'!E$14</f>
        <v>22.408473401743354</v>
      </c>
    </row>
    <row r="199" spans="1:21" x14ac:dyDescent="0.45">
      <c r="A199" s="7" t="s">
        <v>12</v>
      </c>
      <c r="B199" s="8">
        <v>197</v>
      </c>
      <c r="C199" s="8">
        <v>197</v>
      </c>
      <c r="D199" s="3">
        <v>3.3333333333333335</v>
      </c>
      <c r="E199" s="29">
        <v>0</v>
      </c>
      <c r="F199" s="21">
        <f>'Dynamic Data'!C$4*E199</f>
        <v>0</v>
      </c>
      <c r="G199" s="3">
        <f>(0.5*'Dynamic Data'!C$21*'Dynamic Data'!C$11*'Dynamic Data'!C$13*D199^2)</f>
        <v>2.2730549797929194</v>
      </c>
      <c r="H199" s="3">
        <f>'Dynamic Data'!C$15</f>
        <v>56.505600000000001</v>
      </c>
      <c r="I199" s="3">
        <f>'Dynamic Data'!C$15+G199+F199</f>
        <v>58.778654979792918</v>
      </c>
      <c r="J199" s="3">
        <f t="shared" si="28"/>
        <v>58.778654979792918</v>
      </c>
      <c r="K199" s="29">
        <f t="shared" si="29"/>
        <v>0</v>
      </c>
      <c r="L199" s="21">
        <f>(D199/1000)*(('Dynamic Data'!C$4*9.81*'Dynamic Data'!C$10)+(0.5*'Dynamic Data'!C$21*'Dynamic Data'!C$11*'Dynamic Data'!C$13*D199^2)+('Dynamic Data'!C$4*'Dynamic Data'!C$18*E199))</f>
        <v>0.19592884993264309</v>
      </c>
      <c r="M199" s="3">
        <f t="shared" si="26"/>
        <v>0.19592884993264309</v>
      </c>
      <c r="N199" s="29">
        <f t="shared" si="30"/>
        <v>0</v>
      </c>
      <c r="O199" s="21">
        <f t="shared" si="25"/>
        <v>0.23070518326597642</v>
      </c>
      <c r="P199" s="3">
        <f t="shared" si="31"/>
        <v>0.23070518326597642</v>
      </c>
      <c r="Q199" s="43">
        <f t="shared" si="27"/>
        <v>0</v>
      </c>
      <c r="R199" s="37"/>
      <c r="S199" s="21">
        <f>SUM($P$2:P199)</f>
        <v>110.13217093841484</v>
      </c>
      <c r="T199" s="29">
        <f>SUM($Q$2:Q199)</f>
        <v>38.26784187256051</v>
      </c>
      <c r="U199" s="22">
        <f>T199*'KERS System Values'!E$14</f>
        <v>22.408473401743354</v>
      </c>
    </row>
    <row r="200" spans="1:21" x14ac:dyDescent="0.45">
      <c r="A200" s="5" t="s">
        <v>12</v>
      </c>
      <c r="B200" s="6">
        <v>198</v>
      </c>
      <c r="C200" s="6">
        <v>198</v>
      </c>
      <c r="D200" s="4">
        <v>3.3333333333333335</v>
      </c>
      <c r="E200" s="30">
        <v>6.9444444444444448E-2</v>
      </c>
      <c r="F200" s="20">
        <f>'Dynamic Data'!C$4*E200</f>
        <v>20</v>
      </c>
      <c r="G200" s="12">
        <f>(0.5*'Dynamic Data'!C$21*'Dynamic Data'!C$11*'Dynamic Data'!C$13*D200^2)</f>
        <v>2.2730549797929194</v>
      </c>
      <c r="H200" s="12">
        <f>'Dynamic Data'!C$15</f>
        <v>56.505600000000001</v>
      </c>
      <c r="I200" s="12">
        <f>'Dynamic Data'!C$15+G200+F200</f>
        <v>78.778654979792918</v>
      </c>
      <c r="J200" s="12">
        <f t="shared" si="28"/>
        <v>78.778654979792918</v>
      </c>
      <c r="K200" s="28">
        <f t="shared" si="29"/>
        <v>0</v>
      </c>
      <c r="L200" s="20">
        <f>(D200/1000)*(('Dynamic Data'!C$4*9.81*'Dynamic Data'!C$10)+(0.5*'Dynamic Data'!C$21*'Dynamic Data'!C$11*'Dynamic Data'!C$13*D200^2)+('Dynamic Data'!C$4*'Dynamic Data'!C$18*E200))</f>
        <v>0.26548151659930974</v>
      </c>
      <c r="M200" s="12">
        <f t="shared" si="26"/>
        <v>0.26548151659930974</v>
      </c>
      <c r="N200" s="28">
        <f t="shared" si="30"/>
        <v>0</v>
      </c>
      <c r="O200" s="20">
        <f t="shared" si="25"/>
        <v>0.30757343625818889</v>
      </c>
      <c r="P200" s="12">
        <f t="shared" si="31"/>
        <v>0.30757343625818889</v>
      </c>
      <c r="Q200" s="42">
        <f t="shared" si="27"/>
        <v>0</v>
      </c>
      <c r="R200" s="36"/>
      <c r="S200" s="20">
        <f>SUM($P$2:P200)</f>
        <v>110.43974437467304</v>
      </c>
      <c r="T200" s="28">
        <f>SUM($Q$2:Q200)</f>
        <v>38.26784187256051</v>
      </c>
      <c r="U200" s="22">
        <f>T200*'KERS System Values'!E$14</f>
        <v>22.408473401743354</v>
      </c>
    </row>
    <row r="201" spans="1:21" x14ac:dyDescent="0.45">
      <c r="A201" s="7" t="s">
        <v>12</v>
      </c>
      <c r="B201" s="8">
        <v>199</v>
      </c>
      <c r="C201" s="8">
        <v>199</v>
      </c>
      <c r="D201" s="3">
        <v>3.4722222222222223</v>
      </c>
      <c r="E201" s="29">
        <v>0.1388888888888889</v>
      </c>
      <c r="F201" s="21">
        <f>'Dynamic Data'!C$4*E201</f>
        <v>40</v>
      </c>
      <c r="G201" s="3">
        <f>(0.5*'Dynamic Data'!C$21*'Dynamic Data'!C$11*'Dynamic Data'!C$13*D201^2)</f>
        <v>2.4664225041155809</v>
      </c>
      <c r="H201" s="3">
        <f>'Dynamic Data'!C$15</f>
        <v>56.505600000000001</v>
      </c>
      <c r="I201" s="3">
        <f>'Dynamic Data'!C$15+G201+F201</f>
        <v>98.972022504115586</v>
      </c>
      <c r="J201" s="3">
        <f t="shared" si="28"/>
        <v>98.972022504115586</v>
      </c>
      <c r="K201" s="29">
        <f t="shared" si="29"/>
        <v>0</v>
      </c>
      <c r="L201" s="21">
        <f>(D201/1000)*(('Dynamic Data'!C$4*9.81*'Dynamic Data'!C$10)+(0.5*'Dynamic Data'!C$21*'Dynamic Data'!C$11*'Dynamic Data'!C$13*D201^2)+('Dynamic Data'!C$4*'Dynamic Data'!C$18*E201))</f>
        <v>0.3496653559170681</v>
      </c>
      <c r="M201" s="3">
        <f t="shared" si="26"/>
        <v>0.3496653559170681</v>
      </c>
      <c r="N201" s="29">
        <f t="shared" si="30"/>
        <v>0</v>
      </c>
      <c r="O201" s="21">
        <f t="shared" si="25"/>
        <v>0.39469641039546022</v>
      </c>
      <c r="P201" s="3">
        <f t="shared" si="31"/>
        <v>0.39469641039546022</v>
      </c>
      <c r="Q201" s="43">
        <f t="shared" si="27"/>
        <v>0</v>
      </c>
      <c r="R201" s="37"/>
      <c r="S201" s="21">
        <f>SUM($P$2:P201)</f>
        <v>110.83444078506849</v>
      </c>
      <c r="T201" s="29">
        <f>SUM($Q$2:Q201)</f>
        <v>38.26784187256051</v>
      </c>
      <c r="U201" s="22">
        <f>T201*'KERS System Values'!E$14</f>
        <v>22.408473401743354</v>
      </c>
    </row>
    <row r="202" spans="1:21" x14ac:dyDescent="0.45">
      <c r="A202" s="5" t="s">
        <v>12</v>
      </c>
      <c r="B202" s="6">
        <v>200</v>
      </c>
      <c r="C202" s="6">
        <v>200</v>
      </c>
      <c r="D202" s="4">
        <v>3.6111111111111112</v>
      </c>
      <c r="E202" s="30">
        <v>0.20833333333333331</v>
      </c>
      <c r="F202" s="20">
        <f>'Dynamic Data'!C$4*E202</f>
        <v>59.999999999999993</v>
      </c>
      <c r="G202" s="12">
        <f>(0.5*'Dynamic Data'!C$21*'Dynamic Data'!C$11*'Dynamic Data'!C$13*D202^2)</f>
        <v>2.6676825804514124</v>
      </c>
      <c r="H202" s="12">
        <f>'Dynamic Data'!C$15</f>
        <v>56.505600000000001</v>
      </c>
      <c r="I202" s="12">
        <f>'Dynamic Data'!C$15+G202+F202</f>
        <v>119.1732825804514</v>
      </c>
      <c r="J202" s="12">
        <f t="shared" si="28"/>
        <v>119.1732825804514</v>
      </c>
      <c r="K202" s="28">
        <f t="shared" si="29"/>
        <v>0</v>
      </c>
      <c r="L202" s="20">
        <f>(D202/1000)*(('Dynamic Data'!C$4*9.81*'Dynamic Data'!C$10)+(0.5*'Dynamic Data'!C$21*'Dynamic Data'!C$11*'Dynamic Data'!C$13*D202^2)+('Dynamic Data'!C$4*'Dynamic Data'!C$18*E202))</f>
        <v>0.43972746487385234</v>
      </c>
      <c r="M202" s="12">
        <f t="shared" si="26"/>
        <v>0.43972746487385234</v>
      </c>
      <c r="N202" s="28">
        <f t="shared" si="30"/>
        <v>0</v>
      </c>
      <c r="O202" s="20">
        <f t="shared" si="25"/>
        <v>0.49804116652696462</v>
      </c>
      <c r="P202" s="12">
        <f t="shared" si="31"/>
        <v>0.49804116652696462</v>
      </c>
      <c r="Q202" s="42">
        <f t="shared" si="27"/>
        <v>0</v>
      </c>
      <c r="R202" s="36"/>
      <c r="S202" s="20">
        <f>SUM($P$2:P202)</f>
        <v>111.33248195159545</v>
      </c>
      <c r="T202" s="28">
        <f>SUM($Q$2:Q202)</f>
        <v>38.26784187256051</v>
      </c>
      <c r="U202" s="22">
        <f>T202*'KERS System Values'!E$14</f>
        <v>22.408473401743354</v>
      </c>
    </row>
    <row r="203" spans="1:21" x14ac:dyDescent="0.45">
      <c r="A203" s="7" t="s">
        <v>12</v>
      </c>
      <c r="B203" s="8">
        <v>201</v>
      </c>
      <c r="C203" s="8">
        <v>201</v>
      </c>
      <c r="D203" s="3">
        <v>3.8888888888888893</v>
      </c>
      <c r="E203" s="29">
        <v>0.27777777777777779</v>
      </c>
      <c r="F203" s="21">
        <f>'Dynamic Data'!C$4*E203</f>
        <v>80</v>
      </c>
      <c r="G203" s="3">
        <f>(0.5*'Dynamic Data'!C$21*'Dynamic Data'!C$11*'Dynamic Data'!C$13*D203^2)</f>
        <v>3.0938803891625852</v>
      </c>
      <c r="H203" s="3">
        <f>'Dynamic Data'!C$15</f>
        <v>56.505600000000001</v>
      </c>
      <c r="I203" s="3">
        <f>'Dynamic Data'!C$15+G203+F203</f>
        <v>139.59948038916258</v>
      </c>
      <c r="J203" s="3">
        <f t="shared" si="28"/>
        <v>139.59948038916258</v>
      </c>
      <c r="K203" s="29">
        <f t="shared" si="29"/>
        <v>0</v>
      </c>
      <c r="L203" s="21">
        <f>(D203/1000)*(('Dynamic Data'!C$4*9.81*'Dynamic Data'!C$10)+(0.5*'Dynamic Data'!C$21*'Dynamic Data'!C$11*'Dynamic Data'!C$13*D203^2)+('Dynamic Data'!C$4*'Dynamic Data'!C$18*E203))</f>
        <v>0.55635486818007684</v>
      </c>
      <c r="M203" s="3">
        <f t="shared" si="26"/>
        <v>0.55635486818007684</v>
      </c>
      <c r="N203" s="29">
        <f t="shared" si="30"/>
        <v>0</v>
      </c>
      <c r="O203" s="21">
        <f t="shared" si="25"/>
        <v>0.62064878493571851</v>
      </c>
      <c r="P203" s="3">
        <f t="shared" si="31"/>
        <v>0.62064878493571851</v>
      </c>
      <c r="Q203" s="43">
        <f t="shared" si="27"/>
        <v>0</v>
      </c>
      <c r="R203" s="37"/>
      <c r="S203" s="21">
        <f>SUM($P$2:P203)</f>
        <v>111.95313073653118</v>
      </c>
      <c r="T203" s="29">
        <f>SUM($Q$2:Q203)</f>
        <v>38.26784187256051</v>
      </c>
      <c r="U203" s="22">
        <f>T203*'KERS System Values'!E$14</f>
        <v>22.408473401743354</v>
      </c>
    </row>
    <row r="204" spans="1:21" x14ac:dyDescent="0.45">
      <c r="A204" s="5" t="s">
        <v>12</v>
      </c>
      <c r="B204" s="6">
        <v>202</v>
      </c>
      <c r="C204" s="6">
        <v>202</v>
      </c>
      <c r="D204" s="4">
        <v>4.166666666666667</v>
      </c>
      <c r="E204" s="30">
        <v>0.34722222222222221</v>
      </c>
      <c r="F204" s="20">
        <f>'Dynamic Data'!C$4*E204</f>
        <v>100</v>
      </c>
      <c r="G204" s="12">
        <f>(0.5*'Dynamic Data'!C$21*'Dynamic Data'!C$11*'Dynamic Data'!C$13*D204^2)</f>
        <v>3.551648405926437</v>
      </c>
      <c r="H204" s="12">
        <f>'Dynamic Data'!C$15</f>
        <v>56.505600000000001</v>
      </c>
      <c r="I204" s="12">
        <f>'Dynamic Data'!C$15+G204+F204</f>
        <v>160.05724840592643</v>
      </c>
      <c r="J204" s="12">
        <f t="shared" si="28"/>
        <v>160.05724840592643</v>
      </c>
      <c r="K204" s="28">
        <f t="shared" si="29"/>
        <v>0</v>
      </c>
      <c r="L204" s="20">
        <f>(D204/1000)*(('Dynamic Data'!C$4*9.81*'Dynamic Data'!C$10)+(0.5*'Dynamic Data'!C$21*'Dynamic Data'!C$11*'Dynamic Data'!C$13*D204^2)+('Dynamic Data'!C$4*'Dynamic Data'!C$18*E204))</f>
        <v>0.68494270169136018</v>
      </c>
      <c r="M204" s="12">
        <f t="shared" si="26"/>
        <v>0.68494270169136018</v>
      </c>
      <c r="N204" s="28">
        <f t="shared" si="30"/>
        <v>0</v>
      </c>
      <c r="O204" s="20">
        <f t="shared" si="25"/>
        <v>0.86435144257128038</v>
      </c>
      <c r="P204" s="12">
        <f t="shared" si="31"/>
        <v>0.86435144257128038</v>
      </c>
      <c r="Q204" s="42">
        <f t="shared" si="27"/>
        <v>0</v>
      </c>
      <c r="R204" s="36"/>
      <c r="S204" s="20">
        <f>SUM($P$2:P204)</f>
        <v>112.81748217910246</v>
      </c>
      <c r="T204" s="28">
        <f>SUM($Q$2:Q204)</f>
        <v>38.26784187256051</v>
      </c>
      <c r="U204" s="22">
        <f>T204*'KERS System Values'!E$14</f>
        <v>22.408473401743354</v>
      </c>
    </row>
    <row r="205" spans="1:21" x14ac:dyDescent="0.45">
      <c r="A205" s="7" t="s">
        <v>12</v>
      </c>
      <c r="B205" s="8">
        <v>203</v>
      </c>
      <c r="C205" s="8">
        <v>203</v>
      </c>
      <c r="D205" s="3">
        <v>4.5833333333333339</v>
      </c>
      <c r="E205" s="29">
        <v>0.55555555555555558</v>
      </c>
      <c r="F205" s="21">
        <f>'Dynamic Data'!C$4*E205</f>
        <v>160</v>
      </c>
      <c r="G205" s="3">
        <f>(0.5*'Dynamic Data'!C$21*'Dynamic Data'!C$11*'Dynamic Data'!C$13*D205^2)</f>
        <v>4.2974945711709891</v>
      </c>
      <c r="H205" s="3">
        <f>'Dynamic Data'!C$15</f>
        <v>56.505600000000001</v>
      </c>
      <c r="I205" s="3">
        <f>'Dynamic Data'!C$15+G205+F205</f>
        <v>220.80309457117099</v>
      </c>
      <c r="J205" s="3">
        <f t="shared" si="28"/>
        <v>220.80309457117099</v>
      </c>
      <c r="K205" s="29">
        <f t="shared" si="29"/>
        <v>0</v>
      </c>
      <c r="L205" s="21">
        <f>(D205/1000)*(('Dynamic Data'!C$4*9.81*'Dynamic Data'!C$10)+(0.5*'Dynamic Data'!C$21*'Dynamic Data'!C$11*'Dynamic Data'!C$13*D205^2)+('Dynamic Data'!C$4*'Dynamic Data'!C$18*E205))</f>
        <v>1.0437601834512007</v>
      </c>
      <c r="M205" s="3">
        <f t="shared" si="26"/>
        <v>1.0437601834512007</v>
      </c>
      <c r="N205" s="29">
        <f t="shared" si="30"/>
        <v>0</v>
      </c>
      <c r="O205" s="21">
        <f t="shared" si="25"/>
        <v>1.2036173567973592</v>
      </c>
      <c r="P205" s="3">
        <f t="shared" si="31"/>
        <v>1.2036173567973592</v>
      </c>
      <c r="Q205" s="43">
        <f t="shared" si="27"/>
        <v>0</v>
      </c>
      <c r="R205" s="37"/>
      <c r="S205" s="21">
        <f>SUM($P$2:P205)</f>
        <v>114.02109953589982</v>
      </c>
      <c r="T205" s="29">
        <f>SUM($Q$2:Q205)</f>
        <v>38.26784187256051</v>
      </c>
      <c r="U205" s="22">
        <f>T205*'KERS System Values'!E$14</f>
        <v>22.408473401743354</v>
      </c>
    </row>
    <row r="206" spans="1:21" x14ac:dyDescent="0.45">
      <c r="A206" s="5" t="s">
        <v>12</v>
      </c>
      <c r="B206" s="6">
        <v>204</v>
      </c>
      <c r="C206" s="6">
        <v>204</v>
      </c>
      <c r="D206" s="4">
        <v>5.2777777777777777</v>
      </c>
      <c r="E206" s="30">
        <v>0.65277777777777768</v>
      </c>
      <c r="F206" s="20">
        <f>'Dynamic Data'!C$4*E206</f>
        <v>187.99999999999997</v>
      </c>
      <c r="G206" s="12">
        <f>(0.5*'Dynamic Data'!C$21*'Dynamic Data'!C$11*'Dynamic Data'!C$13*D206^2)</f>
        <v>5.6984225535086379</v>
      </c>
      <c r="H206" s="12">
        <f>'Dynamic Data'!C$15</f>
        <v>56.505600000000001</v>
      </c>
      <c r="I206" s="12">
        <f>'Dynamic Data'!C$15+G206+F206</f>
        <v>250.20402255350859</v>
      </c>
      <c r="J206" s="12">
        <f t="shared" si="28"/>
        <v>250.20402255350859</v>
      </c>
      <c r="K206" s="28">
        <f t="shared" si="29"/>
        <v>0</v>
      </c>
      <c r="L206" s="20">
        <f>(D206/1000)*(('Dynamic Data'!C$4*9.81*'Dynamic Data'!C$10)+(0.5*'Dynamic Data'!C$21*'Dynamic Data'!C$11*'Dynamic Data'!C$13*D206^2)+('Dynamic Data'!C$4*'Dynamic Data'!C$18*E206))</f>
        <v>1.3634745301435178</v>
      </c>
      <c r="M206" s="12">
        <f t="shared" si="26"/>
        <v>1.3634745301435178</v>
      </c>
      <c r="N206" s="28">
        <f t="shared" si="30"/>
        <v>0</v>
      </c>
      <c r="O206" s="20">
        <f t="shared" si="25"/>
        <v>1.4588107133573538</v>
      </c>
      <c r="P206" s="12">
        <f t="shared" si="31"/>
        <v>1.4588107133573538</v>
      </c>
      <c r="Q206" s="42">
        <f t="shared" si="27"/>
        <v>0</v>
      </c>
      <c r="R206" s="36"/>
      <c r="S206" s="20">
        <f>SUM($P$2:P206)</f>
        <v>115.47991024925717</v>
      </c>
      <c r="T206" s="28">
        <f>SUM($Q$2:Q206)</f>
        <v>38.26784187256051</v>
      </c>
      <c r="U206" s="22">
        <f>T206*'KERS System Values'!E$14</f>
        <v>22.408473401743354</v>
      </c>
    </row>
    <row r="207" spans="1:21" x14ac:dyDescent="0.45">
      <c r="A207" s="7" t="s">
        <v>12</v>
      </c>
      <c r="B207" s="8">
        <v>205</v>
      </c>
      <c r="C207" s="8">
        <v>205</v>
      </c>
      <c r="D207" s="3">
        <v>5.8888888888888893</v>
      </c>
      <c r="E207" s="29">
        <v>0.66666666666666674</v>
      </c>
      <c r="F207" s="21">
        <f>'Dynamic Data'!C$4*E207</f>
        <v>192.00000000000003</v>
      </c>
      <c r="G207" s="3">
        <f>(0.5*'Dynamic Data'!C$21*'Dynamic Data'!C$11*'Dynamic Data'!C$13*D207^2)</f>
        <v>7.0944571535981238</v>
      </c>
      <c r="H207" s="3">
        <f>'Dynamic Data'!C$15</f>
        <v>56.505600000000001</v>
      </c>
      <c r="I207" s="3">
        <f>'Dynamic Data'!C$15+G207+F207</f>
        <v>255.60005715359816</v>
      </c>
      <c r="J207" s="3">
        <f t="shared" si="28"/>
        <v>255.60005715359816</v>
      </c>
      <c r="K207" s="29">
        <f t="shared" si="29"/>
        <v>0</v>
      </c>
      <c r="L207" s="21">
        <f>(D207/1000)*(('Dynamic Data'!C$4*9.81*'Dynamic Data'!C$10)+(0.5*'Dynamic Data'!C$21*'Dynamic Data'!C$11*'Dynamic Data'!C$13*D207^2)+('Dynamic Data'!C$4*'Dynamic Data'!C$18*E207))</f>
        <v>1.5541468965711898</v>
      </c>
      <c r="M207" s="3">
        <f t="shared" si="26"/>
        <v>1.5541468965711898</v>
      </c>
      <c r="N207" s="29">
        <f t="shared" si="30"/>
        <v>0</v>
      </c>
      <c r="O207" s="21">
        <f t="shared" si="25"/>
        <v>1.7797047561921757</v>
      </c>
      <c r="P207" s="3">
        <f t="shared" si="31"/>
        <v>1.7797047561921757</v>
      </c>
      <c r="Q207" s="43">
        <f t="shared" si="27"/>
        <v>0</v>
      </c>
      <c r="R207" s="37"/>
      <c r="S207" s="21">
        <f>SUM($P$2:P207)</f>
        <v>117.25961500544935</v>
      </c>
      <c r="T207" s="29">
        <f>SUM($Q$2:Q207)</f>
        <v>38.26784187256051</v>
      </c>
      <c r="U207" s="22">
        <f>T207*'KERS System Values'!E$14</f>
        <v>22.408473401743354</v>
      </c>
    </row>
    <row r="208" spans="1:21" x14ac:dyDescent="0.45">
      <c r="A208" s="5" t="s">
        <v>12</v>
      </c>
      <c r="B208" s="6">
        <v>206</v>
      </c>
      <c r="C208" s="6">
        <v>206</v>
      </c>
      <c r="D208" s="4">
        <v>6.6111111111111116</v>
      </c>
      <c r="E208" s="30">
        <v>0.79166666666666652</v>
      </c>
      <c r="F208" s="20">
        <f>'Dynamic Data'!C$4*E208</f>
        <v>227.99999999999994</v>
      </c>
      <c r="G208" s="12">
        <f>(0.5*'Dynamic Data'!C$21*'Dynamic Data'!C$11*'Dynamic Data'!C$13*D208^2)</f>
        <v>8.9413143246798708</v>
      </c>
      <c r="H208" s="12">
        <f>'Dynamic Data'!C$15</f>
        <v>56.505600000000001</v>
      </c>
      <c r="I208" s="12">
        <f>'Dynamic Data'!C$15+G208+F208</f>
        <v>293.44691432467982</v>
      </c>
      <c r="J208" s="12">
        <f t="shared" si="28"/>
        <v>293.44691432467982</v>
      </c>
      <c r="K208" s="28">
        <f t="shared" si="29"/>
        <v>0</v>
      </c>
      <c r="L208" s="20">
        <f>(D208/1000)*(('Dynamic Data'!C$4*9.81*'Dynamic Data'!C$10)+(0.5*'Dynamic Data'!C$21*'Dynamic Data'!C$11*'Dynamic Data'!C$13*D208^2)+('Dynamic Data'!C$4*'Dynamic Data'!C$18*E208))</f>
        <v>2.0052626158131615</v>
      </c>
      <c r="M208" s="12">
        <f t="shared" si="26"/>
        <v>2.0052626158131615</v>
      </c>
      <c r="N208" s="28">
        <f t="shared" si="30"/>
        <v>0</v>
      </c>
      <c r="O208" s="20">
        <f t="shared" si="25"/>
        <v>2.1607179249133921</v>
      </c>
      <c r="P208" s="12">
        <f t="shared" si="31"/>
        <v>2.1607179249133921</v>
      </c>
      <c r="Q208" s="42">
        <f t="shared" si="27"/>
        <v>0</v>
      </c>
      <c r="R208" s="36"/>
      <c r="S208" s="20">
        <f>SUM($P$2:P208)</f>
        <v>119.42033293036275</v>
      </c>
      <c r="T208" s="28">
        <f>SUM($Q$2:Q208)</f>
        <v>38.26784187256051</v>
      </c>
      <c r="U208" s="22">
        <f>T208*'KERS System Values'!E$14</f>
        <v>22.408473401743354</v>
      </c>
    </row>
    <row r="209" spans="1:21" x14ac:dyDescent="0.45">
      <c r="A209" s="7" t="s">
        <v>12</v>
      </c>
      <c r="B209" s="8">
        <v>207</v>
      </c>
      <c r="C209" s="8">
        <v>207</v>
      </c>
      <c r="D209" s="3">
        <v>7.4722222222222223</v>
      </c>
      <c r="E209" s="29">
        <v>0.80555555555555558</v>
      </c>
      <c r="F209" s="21">
        <f>'Dynamic Data'!C$4*E209</f>
        <v>232</v>
      </c>
      <c r="G209" s="3">
        <f>(0.5*'Dynamic Data'!C$21*'Dynamic Data'!C$11*'Dynamic Data'!C$13*D209^2)</f>
        <v>11.422259124499684</v>
      </c>
      <c r="H209" s="3">
        <f>'Dynamic Data'!C$15</f>
        <v>56.505600000000001</v>
      </c>
      <c r="I209" s="3">
        <f>'Dynamic Data'!C$15+G209+F209</f>
        <v>299.92785912449972</v>
      </c>
      <c r="J209" s="3">
        <f t="shared" si="28"/>
        <v>299.92785912449972</v>
      </c>
      <c r="K209" s="29">
        <f t="shared" si="29"/>
        <v>0</v>
      </c>
      <c r="L209" s="21">
        <f>(D209/1000)*(('Dynamic Data'!C$4*9.81*'Dynamic Data'!C$10)+(0.5*'Dynamic Data'!C$21*'Dynamic Data'!C$11*'Dynamic Data'!C$13*D209^2)+('Dynamic Data'!C$4*'Dynamic Data'!C$18*E209))</f>
        <v>2.3161732340136227</v>
      </c>
      <c r="M209" s="3">
        <f t="shared" si="26"/>
        <v>2.3161732340136227</v>
      </c>
      <c r="N209" s="29">
        <f t="shared" si="30"/>
        <v>0</v>
      </c>
      <c r="O209" s="21">
        <f t="shared" si="25"/>
        <v>2.3222177680643181</v>
      </c>
      <c r="P209" s="3">
        <f t="shared" si="31"/>
        <v>2.3222177680643181</v>
      </c>
      <c r="Q209" s="43">
        <f t="shared" si="27"/>
        <v>0</v>
      </c>
      <c r="R209" s="37"/>
      <c r="S209" s="21">
        <f>SUM($P$2:P209)</f>
        <v>121.74255069842707</v>
      </c>
      <c r="T209" s="29">
        <f>SUM($Q$2:Q209)</f>
        <v>38.26784187256051</v>
      </c>
      <c r="U209" s="22">
        <f>T209*'KERS System Values'!E$14</f>
        <v>22.408473401743354</v>
      </c>
    </row>
    <row r="210" spans="1:21" x14ac:dyDescent="0.45">
      <c r="A210" s="5" t="s">
        <v>12</v>
      </c>
      <c r="B210" s="6">
        <v>208</v>
      </c>
      <c r="C210" s="6">
        <v>208</v>
      </c>
      <c r="D210" s="4">
        <v>8.2222222222222232</v>
      </c>
      <c r="E210" s="30">
        <v>0.70833333333333348</v>
      </c>
      <c r="F210" s="20">
        <f>'Dynamic Data'!C$4*E210</f>
        <v>204.00000000000006</v>
      </c>
      <c r="G210" s="12">
        <f>(0.5*'Dynamic Data'!C$21*'Dynamic Data'!C$11*'Dynamic Data'!C$13*D210^2)</f>
        <v>13.830276743717809</v>
      </c>
      <c r="H210" s="12">
        <f>'Dynamic Data'!C$15</f>
        <v>56.505600000000001</v>
      </c>
      <c r="I210" s="12">
        <f>'Dynamic Data'!C$15+G210+F210</f>
        <v>274.33587674371785</v>
      </c>
      <c r="J210" s="12">
        <f t="shared" si="28"/>
        <v>274.33587674371785</v>
      </c>
      <c r="K210" s="28">
        <f t="shared" si="29"/>
        <v>0</v>
      </c>
      <c r="L210" s="20">
        <f>(D210/1000)*(('Dynamic Data'!C$4*9.81*'Dynamic Data'!C$10)+(0.5*'Dynamic Data'!C$21*'Dynamic Data'!C$11*'Dynamic Data'!C$13*D210^2)+('Dynamic Data'!C$4*'Dynamic Data'!C$18*E210))</f>
        <v>2.3282623021150135</v>
      </c>
      <c r="M210" s="12">
        <f t="shared" si="26"/>
        <v>2.3282623021150135</v>
      </c>
      <c r="N210" s="28">
        <f t="shared" si="30"/>
        <v>0</v>
      </c>
      <c r="O210" s="20">
        <f t="shared" si="25"/>
        <v>2.525760068937382</v>
      </c>
      <c r="P210" s="12">
        <f t="shared" si="31"/>
        <v>2.525760068937382</v>
      </c>
      <c r="Q210" s="42">
        <f t="shared" si="27"/>
        <v>0</v>
      </c>
      <c r="R210" s="36"/>
      <c r="S210" s="20">
        <f>SUM($P$2:P210)</f>
        <v>124.26831076736445</v>
      </c>
      <c r="T210" s="28">
        <f>SUM($Q$2:Q210)</f>
        <v>38.26784187256051</v>
      </c>
      <c r="U210" s="22">
        <f>T210*'KERS System Values'!E$14</f>
        <v>22.408473401743354</v>
      </c>
    </row>
    <row r="211" spans="1:21" x14ac:dyDescent="0.45">
      <c r="A211" s="7" t="s">
        <v>12</v>
      </c>
      <c r="B211" s="8">
        <v>209</v>
      </c>
      <c r="C211" s="8">
        <v>209</v>
      </c>
      <c r="D211" s="3">
        <v>8.8888888888888893</v>
      </c>
      <c r="E211" s="29">
        <v>0.7777777777777779</v>
      </c>
      <c r="F211" s="21">
        <f>'Dynamic Data'!C$4*E211</f>
        <v>224.00000000000003</v>
      </c>
      <c r="G211" s="3">
        <f>(0.5*'Dynamic Data'!C$21*'Dynamic Data'!C$11*'Dynamic Data'!C$13*D211^2)</f>
        <v>16.163946522971873</v>
      </c>
      <c r="H211" s="3">
        <f>'Dynamic Data'!C$15</f>
        <v>56.505600000000001</v>
      </c>
      <c r="I211" s="3">
        <f>'Dynamic Data'!C$15+G211+F211</f>
        <v>296.66954652297193</v>
      </c>
      <c r="J211" s="3">
        <f t="shared" si="28"/>
        <v>296.66954652297193</v>
      </c>
      <c r="K211" s="29">
        <f t="shared" si="29"/>
        <v>0</v>
      </c>
      <c r="L211" s="21">
        <f>(D211/1000)*(('Dynamic Data'!C$4*9.81*'Dynamic Data'!C$10)+(0.5*'Dynamic Data'!C$21*'Dynamic Data'!C$11*'Dynamic Data'!C$13*D211^2)+('Dynamic Data'!C$4*'Dynamic Data'!C$18*E211))</f>
        <v>2.723257835759751</v>
      </c>
      <c r="M211" s="3">
        <f t="shared" si="26"/>
        <v>2.723257835759751</v>
      </c>
      <c r="N211" s="29">
        <f t="shared" si="30"/>
        <v>0</v>
      </c>
      <c r="O211" s="21">
        <f t="shared" si="25"/>
        <v>2.8556135970891008</v>
      </c>
      <c r="P211" s="3">
        <f t="shared" si="31"/>
        <v>2.8556135970891008</v>
      </c>
      <c r="Q211" s="43">
        <f t="shared" si="27"/>
        <v>0</v>
      </c>
      <c r="R211" s="37"/>
      <c r="S211" s="21">
        <f>SUM($P$2:P211)</f>
        <v>127.12392436445356</v>
      </c>
      <c r="T211" s="29">
        <f>SUM($Q$2:Q211)</f>
        <v>38.26784187256051</v>
      </c>
      <c r="U211" s="22">
        <f>T211*'KERS System Values'!E$14</f>
        <v>22.408473401743354</v>
      </c>
    </row>
    <row r="212" spans="1:21" x14ac:dyDescent="0.45">
      <c r="A212" s="5" t="s">
        <v>12</v>
      </c>
      <c r="B212" s="6">
        <v>210</v>
      </c>
      <c r="C212" s="6">
        <v>210</v>
      </c>
      <c r="D212" s="4">
        <v>9.7777777777777786</v>
      </c>
      <c r="E212" s="30">
        <v>0.76388888888888884</v>
      </c>
      <c r="F212" s="20">
        <f>'Dynamic Data'!C$4*E212</f>
        <v>220</v>
      </c>
      <c r="G212" s="12">
        <f>(0.5*'Dynamic Data'!C$21*'Dynamic Data'!C$11*'Dynamic Data'!C$13*D212^2)</f>
        <v>19.558375292795965</v>
      </c>
      <c r="H212" s="12">
        <f>'Dynamic Data'!C$15</f>
        <v>56.505600000000001</v>
      </c>
      <c r="I212" s="12">
        <f>'Dynamic Data'!C$15+G212+F212</f>
        <v>296.06397529279593</v>
      </c>
      <c r="J212" s="12">
        <f t="shared" si="28"/>
        <v>296.06397529279593</v>
      </c>
      <c r="K212" s="28">
        <f t="shared" si="29"/>
        <v>0</v>
      </c>
      <c r="L212" s="20">
        <f>(D212/1000)*(('Dynamic Data'!C$4*9.81*'Dynamic Data'!C$10)+(0.5*'Dynamic Data'!C$21*'Dynamic Data'!C$11*'Dynamic Data'!C$13*D212^2)+('Dynamic Data'!C$4*'Dynamic Data'!C$18*E212))</f>
        <v>2.9879693584184501</v>
      </c>
      <c r="M212" s="12">
        <f t="shared" si="26"/>
        <v>2.9879693584184501</v>
      </c>
      <c r="N212" s="28">
        <f t="shared" si="30"/>
        <v>0</v>
      </c>
      <c r="O212" s="20">
        <f t="shared" si="25"/>
        <v>2.7733065674229769</v>
      </c>
      <c r="P212" s="12">
        <f t="shared" si="31"/>
        <v>2.7733065674229769</v>
      </c>
      <c r="Q212" s="42">
        <f t="shared" si="27"/>
        <v>0</v>
      </c>
      <c r="R212" s="36"/>
      <c r="S212" s="20">
        <f>SUM($P$2:P212)</f>
        <v>129.89723093187652</v>
      </c>
      <c r="T212" s="28">
        <f>SUM($Q$2:Q212)</f>
        <v>38.26784187256051</v>
      </c>
      <c r="U212" s="22">
        <f>T212*'KERS System Values'!E$14</f>
        <v>22.408473401743354</v>
      </c>
    </row>
    <row r="213" spans="1:21" x14ac:dyDescent="0.45">
      <c r="A213" s="7" t="s">
        <v>12</v>
      </c>
      <c r="B213" s="8">
        <v>211</v>
      </c>
      <c r="C213" s="8">
        <v>211</v>
      </c>
      <c r="D213" s="3">
        <v>10.416666666666668</v>
      </c>
      <c r="E213" s="29">
        <v>0.55555555555555558</v>
      </c>
      <c r="F213" s="21">
        <f>'Dynamic Data'!C$4*E213</f>
        <v>160</v>
      </c>
      <c r="G213" s="3">
        <f>(0.5*'Dynamic Data'!C$21*'Dynamic Data'!C$11*'Dynamic Data'!C$13*D213^2)</f>
        <v>22.197802537040232</v>
      </c>
      <c r="H213" s="3">
        <f>'Dynamic Data'!C$15</f>
        <v>56.505600000000001</v>
      </c>
      <c r="I213" s="3">
        <f>'Dynamic Data'!C$15+G213+F213</f>
        <v>238.70340253704023</v>
      </c>
      <c r="J213" s="3">
        <f t="shared" si="28"/>
        <v>238.70340253704023</v>
      </c>
      <c r="K213" s="29">
        <f t="shared" si="29"/>
        <v>0</v>
      </c>
      <c r="L213" s="21">
        <f>(D213/1000)*(('Dynamic Data'!C$4*9.81*'Dynamic Data'!C$10)+(0.5*'Dynamic Data'!C$21*'Dynamic Data'!C$11*'Dynamic Data'!C$13*D213^2)+('Dynamic Data'!C$4*'Dynamic Data'!C$18*E213))</f>
        <v>2.5586437764275032</v>
      </c>
      <c r="M213" s="3">
        <f t="shared" si="26"/>
        <v>2.5586437764275032</v>
      </c>
      <c r="N213" s="29">
        <f t="shared" si="30"/>
        <v>0</v>
      </c>
      <c r="O213" s="21">
        <f t="shared" si="25"/>
        <v>2.4006401871360517</v>
      </c>
      <c r="P213" s="3">
        <f t="shared" si="31"/>
        <v>2.4006401871360517</v>
      </c>
      <c r="Q213" s="43">
        <f t="shared" si="27"/>
        <v>0</v>
      </c>
      <c r="R213" s="37"/>
      <c r="S213" s="21">
        <f>SUM($P$2:P213)</f>
        <v>132.29787111901257</v>
      </c>
      <c r="T213" s="29">
        <f>SUM($Q$2:Q213)</f>
        <v>38.26784187256051</v>
      </c>
      <c r="U213" s="22">
        <f>T213*'KERS System Values'!E$14</f>
        <v>22.408473401743354</v>
      </c>
    </row>
    <row r="214" spans="1:21" x14ac:dyDescent="0.45">
      <c r="A214" s="5" t="s">
        <v>12</v>
      </c>
      <c r="B214" s="6">
        <v>212</v>
      </c>
      <c r="C214" s="6">
        <v>212</v>
      </c>
      <c r="D214" s="4">
        <v>10.888888888888889</v>
      </c>
      <c r="E214" s="30">
        <v>0.41666666666666663</v>
      </c>
      <c r="F214" s="20">
        <f>'Dynamic Data'!C$4*E214</f>
        <v>119.99999999999999</v>
      </c>
      <c r="G214" s="12">
        <f>(0.5*'Dynamic Data'!C$21*'Dynamic Data'!C$11*'Dynamic Data'!C$13*D214^2)</f>
        <v>24.256022251034665</v>
      </c>
      <c r="H214" s="12">
        <f>'Dynamic Data'!C$15</f>
        <v>56.505600000000001</v>
      </c>
      <c r="I214" s="12">
        <f>'Dynamic Data'!C$15+G214+F214</f>
        <v>200.76162225103465</v>
      </c>
      <c r="J214" s="12">
        <f t="shared" si="28"/>
        <v>200.76162225103465</v>
      </c>
      <c r="K214" s="28">
        <f t="shared" si="29"/>
        <v>0</v>
      </c>
      <c r="L214" s="20">
        <f>(D214/1000)*(('Dynamic Data'!C$4*9.81*'Dynamic Data'!C$10)+(0.5*'Dynamic Data'!C$21*'Dynamic Data'!C$11*'Dynamic Data'!C$13*D214^2)+('Dynamic Data'!C$4*'Dynamic Data'!C$18*E214))</f>
        <v>2.2426365978445997</v>
      </c>
      <c r="M214" s="12">
        <f t="shared" si="26"/>
        <v>2.2426365978445997</v>
      </c>
      <c r="N214" s="28">
        <f t="shared" si="30"/>
        <v>0</v>
      </c>
      <c r="O214" s="20">
        <f t="shared" si="25"/>
        <v>2.1481786813678205</v>
      </c>
      <c r="P214" s="12">
        <f t="shared" si="31"/>
        <v>2.1481786813678205</v>
      </c>
      <c r="Q214" s="42">
        <f t="shared" si="27"/>
        <v>0</v>
      </c>
      <c r="R214" s="36"/>
      <c r="S214" s="20">
        <f>SUM($P$2:P214)</f>
        <v>134.44604980038039</v>
      </c>
      <c r="T214" s="28">
        <f>SUM($Q$2:Q214)</f>
        <v>38.26784187256051</v>
      </c>
      <c r="U214" s="22">
        <f>T214*'KERS System Values'!E$14</f>
        <v>22.408473401743354</v>
      </c>
    </row>
    <row r="215" spans="1:21" x14ac:dyDescent="0.45">
      <c r="A215" s="7" t="s">
        <v>12</v>
      </c>
      <c r="B215" s="8">
        <v>213</v>
      </c>
      <c r="C215" s="8">
        <v>213</v>
      </c>
      <c r="D215" s="3">
        <v>11.25</v>
      </c>
      <c r="E215" s="29">
        <v>0.33333333333333315</v>
      </c>
      <c r="F215" s="21">
        <f>'Dynamic Data'!C$4*E215</f>
        <v>95.999999999999943</v>
      </c>
      <c r="G215" s="3">
        <f>(0.5*'Dynamic Data'!C$21*'Dynamic Data'!C$11*'Dynamic Data'!C$13*D215^2)</f>
        <v>25.891516879203721</v>
      </c>
      <c r="H215" s="3">
        <f>'Dynamic Data'!C$15</f>
        <v>56.505600000000001</v>
      </c>
      <c r="I215" s="3">
        <f>'Dynamic Data'!C$15+G215+F215</f>
        <v>178.39711687920368</v>
      </c>
      <c r="J215" s="3">
        <f t="shared" si="28"/>
        <v>178.39711687920368</v>
      </c>
      <c r="K215" s="29">
        <f t="shared" si="29"/>
        <v>0</v>
      </c>
      <c r="L215" s="21">
        <f>(D215/1000)*(('Dynamic Data'!C$4*9.81*'Dynamic Data'!C$10)+(0.5*'Dynamic Data'!C$21*'Dynamic Data'!C$11*'Dynamic Data'!C$13*D215^2)+('Dynamic Data'!C$4*'Dynamic Data'!C$18*E215))</f>
        <v>2.0537207648910414</v>
      </c>
      <c r="M215" s="3">
        <f t="shared" si="26"/>
        <v>2.0537207648910414</v>
      </c>
      <c r="N215" s="29">
        <f t="shared" si="30"/>
        <v>0</v>
      </c>
      <c r="O215" s="21">
        <f t="shared" si="25"/>
        <v>2.13807050916094</v>
      </c>
      <c r="P215" s="3">
        <f t="shared" si="31"/>
        <v>2.13807050916094</v>
      </c>
      <c r="Q215" s="43">
        <f t="shared" si="27"/>
        <v>0</v>
      </c>
      <c r="R215" s="37"/>
      <c r="S215" s="21">
        <f>SUM($P$2:P215)</f>
        <v>136.58412030954133</v>
      </c>
      <c r="T215" s="29">
        <f>SUM($Q$2:Q215)</f>
        <v>38.26784187256051</v>
      </c>
      <c r="U215" s="22">
        <f>T215*'KERS System Values'!E$14</f>
        <v>22.408473401743354</v>
      </c>
    </row>
    <row r="216" spans="1:21" x14ac:dyDescent="0.45">
      <c r="A216" s="5" t="s">
        <v>12</v>
      </c>
      <c r="B216" s="6">
        <v>214</v>
      </c>
      <c r="C216" s="6">
        <v>214</v>
      </c>
      <c r="D216" s="4">
        <v>11.555555555555557</v>
      </c>
      <c r="E216" s="30">
        <v>0.36111111111111133</v>
      </c>
      <c r="F216" s="20">
        <f>'Dynamic Data'!C$4*E216</f>
        <v>104.00000000000006</v>
      </c>
      <c r="G216" s="12">
        <f>(0.5*'Dynamic Data'!C$21*'Dynamic Data'!C$11*'Dynamic Data'!C$13*D216^2)</f>
        <v>27.317069623822466</v>
      </c>
      <c r="H216" s="12">
        <f>'Dynamic Data'!C$15</f>
        <v>56.505600000000001</v>
      </c>
      <c r="I216" s="12">
        <f>'Dynamic Data'!C$15+G216+F216</f>
        <v>187.82266962382252</v>
      </c>
      <c r="J216" s="12">
        <f t="shared" si="28"/>
        <v>187.82266962382252</v>
      </c>
      <c r="K216" s="28">
        <f t="shared" si="29"/>
        <v>0</v>
      </c>
      <c r="L216" s="20">
        <f>(D216/1000)*(('Dynamic Data'!C$4*9.81*'Dynamic Data'!C$10)+(0.5*'Dynamic Data'!C$21*'Dynamic Data'!C$11*'Dynamic Data'!C$13*D216^2)+('Dynamic Data'!C$4*'Dynamic Data'!C$18*E216))</f>
        <v>2.2224202534308386</v>
      </c>
      <c r="M216" s="12">
        <f t="shared" si="26"/>
        <v>2.2224202534308386</v>
      </c>
      <c r="N216" s="28">
        <f t="shared" si="30"/>
        <v>0</v>
      </c>
      <c r="O216" s="20">
        <f t="shared" si="25"/>
        <v>2.4743410524924885</v>
      </c>
      <c r="P216" s="12">
        <f t="shared" si="31"/>
        <v>2.4743410524924885</v>
      </c>
      <c r="Q216" s="42">
        <f t="shared" si="27"/>
        <v>0</v>
      </c>
      <c r="R216" s="36"/>
      <c r="S216" s="20">
        <f>SUM($P$2:P216)</f>
        <v>139.05846136203382</v>
      </c>
      <c r="T216" s="28">
        <f>SUM($Q$2:Q216)</f>
        <v>38.26784187256051</v>
      </c>
      <c r="U216" s="22">
        <f>T216*'KERS System Values'!E$14</f>
        <v>22.408473401743354</v>
      </c>
    </row>
    <row r="217" spans="1:21" x14ac:dyDescent="0.45">
      <c r="A217" s="7" t="s">
        <v>12</v>
      </c>
      <c r="B217" s="8">
        <v>215</v>
      </c>
      <c r="C217" s="8">
        <v>215</v>
      </c>
      <c r="D217" s="3">
        <v>11.972222222222223</v>
      </c>
      <c r="E217" s="29">
        <v>0.47222222222222199</v>
      </c>
      <c r="F217" s="21">
        <f>'Dynamic Data'!C$4*E217</f>
        <v>135.99999999999994</v>
      </c>
      <c r="G217" s="3">
        <f>(0.5*'Dynamic Data'!C$21*'Dynamic Data'!C$11*'Dynamic Data'!C$13*D217^2)</f>
        <v>29.322567090368924</v>
      </c>
      <c r="H217" s="3">
        <f>'Dynamic Data'!C$15</f>
        <v>56.505600000000001</v>
      </c>
      <c r="I217" s="3">
        <f>'Dynamic Data'!C$15+G217+F217</f>
        <v>221.82816709036888</v>
      </c>
      <c r="J217" s="3">
        <f t="shared" si="28"/>
        <v>221.82816709036888</v>
      </c>
      <c r="K217" s="29">
        <f t="shared" si="29"/>
        <v>0</v>
      </c>
      <c r="L217" s="21">
        <f>(D217/1000)*(('Dynamic Data'!C$4*9.81*'Dynamic Data'!C$10)+(0.5*'Dynamic Data'!C$21*'Dynamic Data'!C$11*'Dynamic Data'!C$13*D217^2)+('Dynamic Data'!C$4*'Dynamic Data'!C$18*E217))</f>
        <v>2.7262618515541388</v>
      </c>
      <c r="M217" s="3">
        <f t="shared" si="26"/>
        <v>2.7262618515541388</v>
      </c>
      <c r="N217" s="29">
        <f t="shared" si="30"/>
        <v>0</v>
      </c>
      <c r="O217" s="21">
        <f t="shared" si="25"/>
        <v>2.9593611486104319</v>
      </c>
      <c r="P217" s="3">
        <f t="shared" si="31"/>
        <v>2.9593611486104319</v>
      </c>
      <c r="Q217" s="43">
        <f t="shared" si="27"/>
        <v>0</v>
      </c>
      <c r="R217" s="37"/>
      <c r="S217" s="21">
        <f>SUM($P$2:P217)</f>
        <v>142.01782251064427</v>
      </c>
      <c r="T217" s="29">
        <f>SUM($Q$2:Q217)</f>
        <v>38.26784187256051</v>
      </c>
      <c r="U217" s="22">
        <f>T217*'KERS System Values'!E$14</f>
        <v>22.408473401743354</v>
      </c>
    </row>
    <row r="218" spans="1:21" x14ac:dyDescent="0.45">
      <c r="A218" s="5" t="s">
        <v>12</v>
      </c>
      <c r="B218" s="6">
        <v>216</v>
      </c>
      <c r="C218" s="6">
        <v>216</v>
      </c>
      <c r="D218" s="4">
        <v>12.5</v>
      </c>
      <c r="E218" s="30">
        <v>0.55555555555555558</v>
      </c>
      <c r="F218" s="20">
        <f>'Dynamic Data'!C$4*E218</f>
        <v>160</v>
      </c>
      <c r="G218" s="12">
        <f>(0.5*'Dynamic Data'!C$21*'Dynamic Data'!C$11*'Dynamic Data'!C$13*D218^2)</f>
        <v>31.964835653337929</v>
      </c>
      <c r="H218" s="12">
        <f>'Dynamic Data'!C$15</f>
        <v>56.505600000000001</v>
      </c>
      <c r="I218" s="12">
        <f>'Dynamic Data'!C$15+G218+F218</f>
        <v>248.47043565333792</v>
      </c>
      <c r="J218" s="12">
        <f t="shared" si="28"/>
        <v>248.47043565333792</v>
      </c>
      <c r="K218" s="28">
        <f t="shared" si="29"/>
        <v>0</v>
      </c>
      <c r="L218" s="20">
        <f>(D218/1000)*(('Dynamic Data'!C$4*9.81*'Dynamic Data'!C$10)+(0.5*'Dynamic Data'!C$21*'Dynamic Data'!C$11*'Dynamic Data'!C$13*D218^2)+('Dynamic Data'!C$4*'Dynamic Data'!C$18*E218))</f>
        <v>3.1924604456667249</v>
      </c>
      <c r="M218" s="12">
        <f t="shared" si="26"/>
        <v>3.1924604456667249</v>
      </c>
      <c r="N218" s="28">
        <f t="shared" si="30"/>
        <v>0</v>
      </c>
      <c r="O218" s="20">
        <f t="shared" si="25"/>
        <v>3.2869228779092943</v>
      </c>
      <c r="P218" s="12">
        <f t="shared" si="31"/>
        <v>3.2869228779092943</v>
      </c>
      <c r="Q218" s="42">
        <f t="shared" si="27"/>
        <v>0</v>
      </c>
      <c r="R218" s="36"/>
      <c r="S218" s="20">
        <f>SUM($P$2:P218)</f>
        <v>145.30474538855356</v>
      </c>
      <c r="T218" s="28">
        <f>SUM($Q$2:Q218)</f>
        <v>38.26784187256051</v>
      </c>
      <c r="U218" s="22">
        <f>T218*'KERS System Values'!E$14</f>
        <v>22.408473401743354</v>
      </c>
    </row>
    <row r="219" spans="1:21" x14ac:dyDescent="0.45">
      <c r="A219" s="7" t="s">
        <v>12</v>
      </c>
      <c r="B219" s="8">
        <v>217</v>
      </c>
      <c r="C219" s="8">
        <v>217</v>
      </c>
      <c r="D219" s="3">
        <v>13.083333333333334</v>
      </c>
      <c r="E219" s="29">
        <v>0.55555555555555558</v>
      </c>
      <c r="F219" s="21">
        <f>'Dynamic Data'!C$4*E219</f>
        <v>160</v>
      </c>
      <c r="G219" s="3">
        <f>(0.5*'Dynamic Data'!C$21*'Dynamic Data'!C$11*'Dynamic Data'!C$13*D219^2)</f>
        <v>35.017832623072294</v>
      </c>
      <c r="H219" s="3">
        <f>'Dynamic Data'!C$15</f>
        <v>56.505600000000001</v>
      </c>
      <c r="I219" s="3">
        <f>'Dynamic Data'!C$15+G219+F219</f>
        <v>251.5234326230723</v>
      </c>
      <c r="J219" s="3">
        <f t="shared" si="28"/>
        <v>251.5234326230723</v>
      </c>
      <c r="K219" s="29">
        <f t="shared" si="29"/>
        <v>0</v>
      </c>
      <c r="L219" s="21">
        <f>(D219/1000)*(('Dynamic Data'!C$4*9.81*'Dynamic Data'!C$10)+(0.5*'Dynamic Data'!C$21*'Dynamic Data'!C$11*'Dynamic Data'!C$13*D219^2)+('Dynamic Data'!C$4*'Dynamic Data'!C$18*E219))</f>
        <v>3.3813853101518632</v>
      </c>
      <c r="M219" s="3">
        <f t="shared" si="26"/>
        <v>3.3813853101518632</v>
      </c>
      <c r="N219" s="29">
        <f t="shared" si="30"/>
        <v>0</v>
      </c>
      <c r="O219" s="21">
        <f t="shared" si="25"/>
        <v>3.3271989750196598</v>
      </c>
      <c r="P219" s="3">
        <f t="shared" si="31"/>
        <v>3.3271989750196598</v>
      </c>
      <c r="Q219" s="43">
        <f t="shared" si="27"/>
        <v>0</v>
      </c>
      <c r="R219" s="37"/>
      <c r="S219" s="21">
        <f>SUM($P$2:P219)</f>
        <v>148.63194436357321</v>
      </c>
      <c r="T219" s="29">
        <f>SUM($Q$2:Q219)</f>
        <v>38.26784187256051</v>
      </c>
      <c r="U219" s="22">
        <f>T219*'KERS System Values'!E$14</f>
        <v>22.408473401743354</v>
      </c>
    </row>
    <row r="220" spans="1:21" x14ac:dyDescent="0.45">
      <c r="A220" s="5" t="s">
        <v>12</v>
      </c>
      <c r="B220" s="6">
        <v>218</v>
      </c>
      <c r="C220" s="6">
        <v>218</v>
      </c>
      <c r="D220" s="4">
        <v>13.611111111111112</v>
      </c>
      <c r="E220" s="30">
        <v>0.4861111111111111</v>
      </c>
      <c r="F220" s="20">
        <f>'Dynamic Data'!C$4*E220</f>
        <v>140</v>
      </c>
      <c r="G220" s="12">
        <f>(0.5*'Dynamic Data'!C$21*'Dynamic Data'!C$11*'Dynamic Data'!C$13*D220^2)</f>
        <v>37.900034767241671</v>
      </c>
      <c r="H220" s="12">
        <f>'Dynamic Data'!C$15</f>
        <v>56.505600000000001</v>
      </c>
      <c r="I220" s="12">
        <f>'Dynamic Data'!C$15+G220+F220</f>
        <v>234.40563476724168</v>
      </c>
      <c r="J220" s="12">
        <f t="shared" si="28"/>
        <v>234.40563476724168</v>
      </c>
      <c r="K220" s="28">
        <f t="shared" si="29"/>
        <v>0</v>
      </c>
      <c r="L220" s="20">
        <f>(D220/1000)*(('Dynamic Data'!C$4*9.81*'Dynamic Data'!C$10)+(0.5*'Dynamic Data'!C$21*'Dynamic Data'!C$11*'Dynamic Data'!C$13*D220^2)+('Dynamic Data'!C$4*'Dynamic Data'!C$18*E220))</f>
        <v>3.2730126398874568</v>
      </c>
      <c r="M220" s="12">
        <f t="shared" si="26"/>
        <v>3.2730126398874568</v>
      </c>
      <c r="N220" s="28">
        <f t="shared" si="30"/>
        <v>0</v>
      </c>
      <c r="O220" s="20">
        <f t="shared" si="25"/>
        <v>3.1388317678063506</v>
      </c>
      <c r="P220" s="12">
        <f t="shared" si="31"/>
        <v>3.1388317678063506</v>
      </c>
      <c r="Q220" s="42">
        <f t="shared" si="27"/>
        <v>0</v>
      </c>
      <c r="R220" s="36"/>
      <c r="S220" s="20">
        <f>SUM($P$2:P220)</f>
        <v>151.77077613137956</v>
      </c>
      <c r="T220" s="28">
        <f>SUM($Q$2:Q220)</f>
        <v>38.26784187256051</v>
      </c>
      <c r="U220" s="22">
        <f>T220*'KERS System Values'!E$14</f>
        <v>22.408473401743354</v>
      </c>
    </row>
    <row r="221" spans="1:21" x14ac:dyDescent="0.45">
      <c r="A221" s="7" t="s">
        <v>12</v>
      </c>
      <c r="B221" s="8">
        <v>219</v>
      </c>
      <c r="C221" s="8">
        <v>219</v>
      </c>
      <c r="D221" s="3">
        <v>14.055555555555557</v>
      </c>
      <c r="E221" s="29">
        <v>0.38888888888888851</v>
      </c>
      <c r="F221" s="21">
        <f>'Dynamic Data'!C$4*E221</f>
        <v>111.99999999999989</v>
      </c>
      <c r="G221" s="3">
        <f>(0.5*'Dynamic Data'!C$21*'Dynamic Data'!C$11*'Dynamic Data'!C$13*D221^2)</f>
        <v>40.41554894487917</v>
      </c>
      <c r="H221" s="3">
        <f>'Dynamic Data'!C$15</f>
        <v>56.505600000000001</v>
      </c>
      <c r="I221" s="3">
        <f>'Dynamic Data'!C$15+G221+F221</f>
        <v>208.92114894487906</v>
      </c>
      <c r="J221" s="3">
        <f t="shared" si="28"/>
        <v>208.92114894487906</v>
      </c>
      <c r="K221" s="29">
        <f t="shared" si="29"/>
        <v>0</v>
      </c>
      <c r="L221" s="21">
        <f>(D221/1000)*(('Dynamic Data'!C$4*9.81*'Dynamic Data'!C$10)+(0.5*'Dynamic Data'!C$21*'Dynamic Data'!C$11*'Dynamic Data'!C$13*D221^2)+('Dynamic Data'!C$4*'Dynamic Data'!C$18*E221))</f>
        <v>3.0046508957252449</v>
      </c>
      <c r="M221" s="3">
        <f t="shared" si="26"/>
        <v>3.0046508957252449</v>
      </c>
      <c r="N221" s="29">
        <f t="shared" si="30"/>
        <v>0</v>
      </c>
      <c r="O221" s="21">
        <f t="shared" si="25"/>
        <v>2.8440690666031134</v>
      </c>
      <c r="P221" s="3">
        <f t="shared" si="31"/>
        <v>2.8440690666031134</v>
      </c>
      <c r="Q221" s="43">
        <f t="shared" si="27"/>
        <v>0</v>
      </c>
      <c r="R221" s="37"/>
      <c r="S221" s="21">
        <f>SUM($P$2:P221)</f>
        <v>154.61484519798267</v>
      </c>
      <c r="T221" s="29">
        <f>SUM($Q$2:Q221)</f>
        <v>38.26784187256051</v>
      </c>
      <c r="U221" s="22">
        <f>T221*'KERS System Values'!E$14</f>
        <v>22.408473401743354</v>
      </c>
    </row>
    <row r="222" spans="1:21" x14ac:dyDescent="0.45">
      <c r="A222" s="5" t="s">
        <v>12</v>
      </c>
      <c r="B222" s="6">
        <v>220</v>
      </c>
      <c r="C222" s="6">
        <v>220</v>
      </c>
      <c r="D222" s="4">
        <v>14.388888888888889</v>
      </c>
      <c r="E222" s="30">
        <v>0.29166666666666685</v>
      </c>
      <c r="F222" s="20">
        <f>'Dynamic Data'!C$4*E222</f>
        <v>84.000000000000057</v>
      </c>
      <c r="G222" s="12">
        <f>(0.5*'Dynamic Data'!C$21*'Dynamic Data'!C$11*'Dynamic Data'!C$13*D222^2)</f>
        <v>42.355222527635782</v>
      </c>
      <c r="H222" s="12">
        <f>'Dynamic Data'!C$15</f>
        <v>56.505600000000001</v>
      </c>
      <c r="I222" s="12">
        <f>'Dynamic Data'!C$15+G222+F222</f>
        <v>182.86082252763583</v>
      </c>
      <c r="J222" s="12">
        <f t="shared" si="28"/>
        <v>182.86082252763583</v>
      </c>
      <c r="K222" s="28">
        <f t="shared" si="29"/>
        <v>0</v>
      </c>
      <c r="L222" s="20">
        <f>(D222/1000)*(('Dynamic Data'!C$4*9.81*'Dynamic Data'!C$10)+(0.5*'Dynamic Data'!C$21*'Dynamic Data'!C$11*'Dynamic Data'!C$13*D222^2)+('Dynamic Data'!C$4*'Dynamic Data'!C$18*E222))</f>
        <v>2.6834872374809824</v>
      </c>
      <c r="M222" s="12">
        <f t="shared" si="26"/>
        <v>2.6834872374809824</v>
      </c>
      <c r="N222" s="28">
        <f t="shared" si="30"/>
        <v>0</v>
      </c>
      <c r="O222" s="20">
        <f t="shared" si="25"/>
        <v>2.4733040500295478</v>
      </c>
      <c r="P222" s="12">
        <f t="shared" si="31"/>
        <v>2.4733040500295478</v>
      </c>
      <c r="Q222" s="42">
        <f t="shared" si="27"/>
        <v>0</v>
      </c>
      <c r="R222" s="36"/>
      <c r="S222" s="20">
        <f>SUM($P$2:P222)</f>
        <v>157.08814924801223</v>
      </c>
      <c r="T222" s="28">
        <f>SUM($Q$2:Q222)</f>
        <v>38.26784187256051</v>
      </c>
      <c r="U222" s="22">
        <f>T222*'KERS System Values'!E$14</f>
        <v>22.408473401743354</v>
      </c>
    </row>
    <row r="223" spans="1:21" x14ac:dyDescent="0.45">
      <c r="A223" s="7" t="s">
        <v>12</v>
      </c>
      <c r="B223" s="8">
        <v>221</v>
      </c>
      <c r="C223" s="8">
        <v>221</v>
      </c>
      <c r="D223" s="3">
        <v>14.638888888888891</v>
      </c>
      <c r="E223" s="29">
        <v>0.18055555555555614</v>
      </c>
      <c r="F223" s="21">
        <f>'Dynamic Data'!C$4*E223</f>
        <v>52.000000000000171</v>
      </c>
      <c r="G223" s="3">
        <f>(0.5*'Dynamic Data'!C$21*'Dynamic Data'!C$11*'Dynamic Data'!C$13*D223^2)</f>
        <v>43.839811561313049</v>
      </c>
      <c r="H223" s="3">
        <f>'Dynamic Data'!C$15</f>
        <v>56.505600000000001</v>
      </c>
      <c r="I223" s="3">
        <f>'Dynamic Data'!C$15+G223+F223</f>
        <v>152.34541156131323</v>
      </c>
      <c r="J223" s="3">
        <f t="shared" si="28"/>
        <v>152.34541156131323</v>
      </c>
      <c r="K223" s="29">
        <f t="shared" si="29"/>
        <v>0</v>
      </c>
      <c r="L223" s="21">
        <f>(D223/1000)*(('Dynamic Data'!C$4*9.81*'Dynamic Data'!C$10)+(0.5*'Dynamic Data'!C$21*'Dynamic Data'!C$11*'Dynamic Data'!C$13*D223^2)+('Dynamic Data'!C$4*'Dynamic Data'!C$18*E223))</f>
        <v>2.2631208625781132</v>
      </c>
      <c r="M223" s="3">
        <f t="shared" si="26"/>
        <v>2.2631208625781132</v>
      </c>
      <c r="N223" s="29">
        <f t="shared" si="30"/>
        <v>0</v>
      </c>
      <c r="O223" s="21">
        <f t="shared" si="25"/>
        <v>2.1227509703714005</v>
      </c>
      <c r="P223" s="3">
        <f t="shared" si="31"/>
        <v>2.1227509703714005</v>
      </c>
      <c r="Q223" s="43">
        <f t="shared" si="27"/>
        <v>0</v>
      </c>
      <c r="R223" s="37"/>
      <c r="S223" s="21">
        <f>SUM($P$2:P223)</f>
        <v>159.21090021838364</v>
      </c>
      <c r="T223" s="29">
        <f>SUM($Q$2:Q223)</f>
        <v>38.26784187256051</v>
      </c>
      <c r="U223" s="22">
        <f>T223*'KERS System Values'!E$14</f>
        <v>22.408473401743354</v>
      </c>
    </row>
    <row r="224" spans="1:21" x14ac:dyDescent="0.45">
      <c r="A224" s="5" t="s">
        <v>12</v>
      </c>
      <c r="B224" s="6">
        <v>222</v>
      </c>
      <c r="C224" s="6">
        <v>222</v>
      </c>
      <c r="D224" s="4">
        <v>14.750000000000002</v>
      </c>
      <c r="E224" s="30">
        <v>0.11111111111111072</v>
      </c>
      <c r="F224" s="20">
        <f>'Dynamic Data'!C$4*E224</f>
        <v>31.999999999999886</v>
      </c>
      <c r="G224" s="12">
        <f>(0.5*'Dynamic Data'!C$21*'Dynamic Data'!C$11*'Dynamic Data'!C$13*D224^2)</f>
        <v>44.507837163707741</v>
      </c>
      <c r="H224" s="12">
        <f>'Dynamic Data'!C$15</f>
        <v>56.505600000000001</v>
      </c>
      <c r="I224" s="12">
        <f>'Dynamic Data'!C$15+G224+F224</f>
        <v>133.01343716370764</v>
      </c>
      <c r="J224" s="12">
        <f t="shared" si="28"/>
        <v>133.01343716370764</v>
      </c>
      <c r="K224" s="28">
        <f t="shared" si="29"/>
        <v>0</v>
      </c>
      <c r="L224" s="20">
        <f>(D224/1000)*(('Dynamic Data'!C$4*9.81*'Dynamic Data'!C$10)+(0.5*'Dynamic Data'!C$21*'Dynamic Data'!C$11*'Dynamic Data'!C$13*D224^2)+('Dynamic Data'!C$4*'Dynamic Data'!C$18*E224))</f>
        <v>1.9823810781646878</v>
      </c>
      <c r="M224" s="12">
        <f t="shared" si="26"/>
        <v>1.9823810781646878</v>
      </c>
      <c r="N224" s="28">
        <f t="shared" si="30"/>
        <v>0</v>
      </c>
      <c r="O224" s="20">
        <f t="shared" si="25"/>
        <v>1.9638401111611499</v>
      </c>
      <c r="P224" s="12">
        <f t="shared" si="31"/>
        <v>1.9638401111611499</v>
      </c>
      <c r="Q224" s="42">
        <f t="shared" si="27"/>
        <v>0</v>
      </c>
      <c r="R224" s="36"/>
      <c r="S224" s="20">
        <f>SUM($P$2:P224)</f>
        <v>161.17474032954479</v>
      </c>
      <c r="T224" s="28">
        <f>SUM($Q$2:Q224)</f>
        <v>38.26784187256051</v>
      </c>
      <c r="U224" s="22">
        <f>T224*'KERS System Values'!E$14</f>
        <v>22.408473401743354</v>
      </c>
    </row>
    <row r="225" spans="1:21" x14ac:dyDescent="0.45">
      <c r="A225" s="7" t="s">
        <v>12</v>
      </c>
      <c r="B225" s="8">
        <v>223</v>
      </c>
      <c r="C225" s="8">
        <v>223</v>
      </c>
      <c r="D225" s="3">
        <v>14.861111111111112</v>
      </c>
      <c r="E225" s="29">
        <v>9.7222222222221627E-2</v>
      </c>
      <c r="F225" s="21">
        <f>'Dynamic Data'!C$4*E225</f>
        <v>27.999999999999829</v>
      </c>
      <c r="G225" s="3">
        <f>(0.5*'Dynamic Data'!C$21*'Dynamic Data'!C$11*'Dynamic Data'!C$13*D225^2)</f>
        <v>45.18091399939086</v>
      </c>
      <c r="H225" s="3">
        <f>'Dynamic Data'!C$15</f>
        <v>56.505600000000001</v>
      </c>
      <c r="I225" s="3">
        <f>'Dynamic Data'!C$15+G225+F225</f>
        <v>129.68651399939068</v>
      </c>
      <c r="J225" s="3">
        <f t="shared" si="28"/>
        <v>129.68651399939068</v>
      </c>
      <c r="K225" s="29">
        <f t="shared" si="29"/>
        <v>0</v>
      </c>
      <c r="L225" s="21">
        <f>(D225/1000)*(('Dynamic Data'!C$4*9.81*'Dynamic Data'!C$10)+(0.5*'Dynamic Data'!C$21*'Dynamic Data'!C$11*'Dynamic Data'!C$13*D225^2)+('Dynamic Data'!C$4*'Dynamic Data'!C$18*E225))</f>
        <v>1.9452991441576117</v>
      </c>
      <c r="M225" s="3">
        <f t="shared" si="26"/>
        <v>1.9452991441576117</v>
      </c>
      <c r="N225" s="29">
        <f t="shared" si="30"/>
        <v>0</v>
      </c>
      <c r="O225" s="21">
        <f t="shared" si="25"/>
        <v>1.9545500581332973</v>
      </c>
      <c r="P225" s="3">
        <f t="shared" si="31"/>
        <v>1.9545500581332973</v>
      </c>
      <c r="Q225" s="43">
        <f t="shared" si="27"/>
        <v>0</v>
      </c>
      <c r="R225" s="37"/>
      <c r="S225" s="21">
        <f>SUM($P$2:P225)</f>
        <v>163.12929038767808</v>
      </c>
      <c r="T225" s="29">
        <f>SUM($Q$2:Q225)</f>
        <v>38.26784187256051</v>
      </c>
      <c r="U225" s="22">
        <f>T225*'KERS System Values'!E$14</f>
        <v>22.408473401743354</v>
      </c>
    </row>
    <row r="226" spans="1:21" x14ac:dyDescent="0.45">
      <c r="A226" s="5" t="s">
        <v>12</v>
      </c>
      <c r="B226" s="6">
        <v>224</v>
      </c>
      <c r="C226" s="6">
        <v>224</v>
      </c>
      <c r="D226" s="4">
        <v>14.944444444444445</v>
      </c>
      <c r="E226" s="30">
        <v>9.7222222222222612E-2</v>
      </c>
      <c r="F226" s="20">
        <f>'Dynamic Data'!C$4*E226</f>
        <v>28.000000000000114</v>
      </c>
      <c r="G226" s="12">
        <f>(0.5*'Dynamic Data'!C$21*'Dynamic Data'!C$11*'Dynamic Data'!C$13*D226^2)</f>
        <v>45.689036497998735</v>
      </c>
      <c r="H226" s="12">
        <f>'Dynamic Data'!C$15</f>
        <v>56.505600000000001</v>
      </c>
      <c r="I226" s="12">
        <f>'Dynamic Data'!C$15+G226+F226</f>
        <v>130.19463649799886</v>
      </c>
      <c r="J226" s="12">
        <f t="shared" si="28"/>
        <v>130.19463649799886</v>
      </c>
      <c r="K226" s="28">
        <f t="shared" si="29"/>
        <v>0</v>
      </c>
      <c r="L226" s="20">
        <f>(D226/1000)*(('Dynamic Data'!C$4*9.81*'Dynamic Data'!C$10)+(0.5*'Dynamic Data'!C$21*'Dynamic Data'!C$11*'Dynamic Data'!C$13*D226^2)+('Dynamic Data'!C$4*'Dynamic Data'!C$18*E226))</f>
        <v>1.9638009721089829</v>
      </c>
      <c r="M226" s="12">
        <f t="shared" si="26"/>
        <v>1.9638009721089829</v>
      </c>
      <c r="N226" s="28">
        <f t="shared" si="30"/>
        <v>0</v>
      </c>
      <c r="O226" s="20">
        <f t="shared" si="25"/>
        <v>2.0704785266326811</v>
      </c>
      <c r="P226" s="12">
        <f t="shared" si="31"/>
        <v>2.0704785266326811</v>
      </c>
      <c r="Q226" s="42">
        <f t="shared" si="27"/>
        <v>0</v>
      </c>
      <c r="R226" s="36"/>
      <c r="S226" s="20">
        <f>SUM($P$2:P226)</f>
        <v>165.19976891431077</v>
      </c>
      <c r="T226" s="28">
        <f>SUM($Q$2:Q226)</f>
        <v>38.26784187256051</v>
      </c>
      <c r="U226" s="22">
        <f>T226*'KERS System Values'!E$14</f>
        <v>22.408473401743354</v>
      </c>
    </row>
    <row r="227" spans="1:21" x14ac:dyDescent="0.45">
      <c r="A227" s="7" t="s">
        <v>12</v>
      </c>
      <c r="B227" s="8">
        <v>225</v>
      </c>
      <c r="C227" s="8">
        <v>225</v>
      </c>
      <c r="D227" s="3">
        <v>15.055555555555557</v>
      </c>
      <c r="E227" s="29">
        <v>0.1388888888888889</v>
      </c>
      <c r="F227" s="21">
        <f>'Dynamic Data'!C$4*E227</f>
        <v>40</v>
      </c>
      <c r="G227" s="3">
        <f>(0.5*'Dynamic Data'!C$21*'Dynamic Data'!C$11*'Dynamic Data'!C$13*D227^2)</f>
        <v>46.370952991936619</v>
      </c>
      <c r="H227" s="3">
        <f>'Dynamic Data'!C$15</f>
        <v>56.505600000000001</v>
      </c>
      <c r="I227" s="3">
        <f>'Dynamic Data'!C$15+G227+F227</f>
        <v>142.87655299193662</v>
      </c>
      <c r="J227" s="3">
        <f t="shared" si="28"/>
        <v>142.87655299193662</v>
      </c>
      <c r="K227" s="29">
        <f t="shared" si="29"/>
        <v>0</v>
      </c>
      <c r="L227" s="21">
        <f>(D227/1000)*(('Dynamic Data'!C$4*9.81*'Dynamic Data'!C$10)+(0.5*'Dynamic Data'!C$21*'Dynamic Data'!C$11*'Dynamic Data'!C$13*D227^2)+('Dynamic Data'!C$4*'Dynamic Data'!C$18*E227))</f>
        <v>2.1771560811563795</v>
      </c>
      <c r="M227" s="3">
        <f t="shared" si="26"/>
        <v>2.1771560811563795</v>
      </c>
      <c r="N227" s="29">
        <f t="shared" si="30"/>
        <v>0</v>
      </c>
      <c r="O227" s="21">
        <f t="shared" si="25"/>
        <v>2.2288264436309944</v>
      </c>
      <c r="P227" s="3">
        <f t="shared" si="31"/>
        <v>2.2288264436309944</v>
      </c>
      <c r="Q227" s="43">
        <f t="shared" si="27"/>
        <v>0</v>
      </c>
      <c r="R227" s="37"/>
      <c r="S227" s="21">
        <f>SUM($P$2:P227)</f>
        <v>167.42859535794176</v>
      </c>
      <c r="T227" s="29">
        <f>SUM($Q$2:Q227)</f>
        <v>38.26784187256051</v>
      </c>
      <c r="U227" s="22">
        <f>T227*'KERS System Values'!E$14</f>
        <v>22.408473401743354</v>
      </c>
    </row>
    <row r="228" spans="1:21" x14ac:dyDescent="0.45">
      <c r="A228" s="5" t="s">
        <v>12</v>
      </c>
      <c r="B228" s="6">
        <v>226</v>
      </c>
      <c r="C228" s="6">
        <v>226</v>
      </c>
      <c r="D228" s="4">
        <v>15.222222222222221</v>
      </c>
      <c r="E228" s="30">
        <v>0.15277777777777699</v>
      </c>
      <c r="F228" s="20">
        <f>'Dynamic Data'!C$4*E228</f>
        <v>43.999999999999773</v>
      </c>
      <c r="G228" s="12">
        <f>(0.5*'Dynamic Data'!C$21*'Dynamic Data'!C$11*'Dynamic Data'!C$13*D228^2)</f>
        <v>47.403298795259218</v>
      </c>
      <c r="H228" s="12">
        <f>'Dynamic Data'!C$15</f>
        <v>56.505600000000001</v>
      </c>
      <c r="I228" s="12">
        <f>'Dynamic Data'!C$15+G228+F228</f>
        <v>147.90889879525901</v>
      </c>
      <c r="J228" s="12">
        <f t="shared" si="28"/>
        <v>147.90889879525901</v>
      </c>
      <c r="K228" s="28">
        <f t="shared" si="29"/>
        <v>0</v>
      </c>
      <c r="L228" s="20">
        <f>(D228/1000)*(('Dynamic Data'!C$4*9.81*'Dynamic Data'!C$10)+(0.5*'Dynamic Data'!C$21*'Dynamic Data'!C$11*'Dynamic Data'!C$13*D228^2)+('Dynamic Data'!C$4*'Dynamic Data'!C$18*E228))</f>
        <v>2.2804968061056092</v>
      </c>
      <c r="M228" s="12">
        <f t="shared" si="26"/>
        <v>2.2804968061056092</v>
      </c>
      <c r="N228" s="28">
        <f t="shared" si="30"/>
        <v>0</v>
      </c>
      <c r="O228" s="20">
        <f t="shared" si="25"/>
        <v>2.2655225173703855</v>
      </c>
      <c r="P228" s="12">
        <f t="shared" si="31"/>
        <v>2.2655225173703855</v>
      </c>
      <c r="Q228" s="42">
        <f t="shared" si="27"/>
        <v>0</v>
      </c>
      <c r="R228" s="36"/>
      <c r="S228" s="20">
        <f>SUM($P$2:P228)</f>
        <v>169.69411787531214</v>
      </c>
      <c r="T228" s="28">
        <f>SUM($Q$2:Q228)</f>
        <v>38.26784187256051</v>
      </c>
      <c r="U228" s="22">
        <f>T228*'KERS System Values'!E$14</f>
        <v>22.408473401743354</v>
      </c>
    </row>
    <row r="229" spans="1:21" x14ac:dyDescent="0.45">
      <c r="A229" s="7" t="s">
        <v>12</v>
      </c>
      <c r="B229" s="8">
        <v>227</v>
      </c>
      <c r="C229" s="8">
        <v>227</v>
      </c>
      <c r="D229" s="3">
        <v>15.361111111111111</v>
      </c>
      <c r="E229" s="29">
        <v>0.1388888888888889</v>
      </c>
      <c r="F229" s="21">
        <f>'Dynamic Data'!C$4*E229</f>
        <v>40</v>
      </c>
      <c r="G229" s="3">
        <f>(0.5*'Dynamic Data'!C$21*'Dynamic Data'!C$11*'Dynamic Data'!C$13*D229^2)</f>
        <v>48.272268771909225</v>
      </c>
      <c r="H229" s="3">
        <f>'Dynamic Data'!C$15</f>
        <v>56.505600000000001</v>
      </c>
      <c r="I229" s="3">
        <f>'Dynamic Data'!C$15+G229+F229</f>
        <v>144.77786877190923</v>
      </c>
      <c r="J229" s="3">
        <f t="shared" si="28"/>
        <v>144.77786877190923</v>
      </c>
      <c r="K229" s="29">
        <f t="shared" si="29"/>
        <v>0</v>
      </c>
      <c r="L229" s="21">
        <f>(D229/1000)*(('Dynamic Data'!C$4*9.81*'Dynamic Data'!C$10)+(0.5*'Dynamic Data'!C$21*'Dynamic Data'!C$11*'Dynamic Data'!C$13*D229^2)+('Dynamic Data'!C$4*'Dynamic Data'!C$18*E229))</f>
        <v>2.2505482286351612</v>
      </c>
      <c r="M229" s="3">
        <f t="shared" si="26"/>
        <v>2.2505482286351612</v>
      </c>
      <c r="N229" s="29">
        <f t="shared" si="30"/>
        <v>0</v>
      </c>
      <c r="O229" s="21">
        <f t="shared" si="25"/>
        <v>2.2351761918970183</v>
      </c>
      <c r="P229" s="3">
        <f t="shared" si="31"/>
        <v>2.2351761918970183</v>
      </c>
      <c r="Q229" s="43">
        <f t="shared" si="27"/>
        <v>0</v>
      </c>
      <c r="R229" s="37"/>
      <c r="S229" s="21">
        <f>SUM($P$2:P229)</f>
        <v>171.92929406720916</v>
      </c>
      <c r="T229" s="29">
        <f>SUM($Q$2:Q229)</f>
        <v>38.26784187256051</v>
      </c>
      <c r="U229" s="22">
        <f>T229*'KERS System Values'!E$14</f>
        <v>22.408473401743354</v>
      </c>
    </row>
    <row r="230" spans="1:21" x14ac:dyDescent="0.45">
      <c r="A230" s="5" t="s">
        <v>12</v>
      </c>
      <c r="B230" s="6">
        <v>228</v>
      </c>
      <c r="C230" s="6">
        <v>228</v>
      </c>
      <c r="D230" s="4">
        <v>15.5</v>
      </c>
      <c r="E230" s="30">
        <v>0.12500000000000078</v>
      </c>
      <c r="F230" s="20">
        <f>'Dynamic Data'!C$4*E230</f>
        <v>36.000000000000227</v>
      </c>
      <c r="G230" s="12">
        <f>(0.5*'Dynamic Data'!C$21*'Dynamic Data'!C$11*'Dynamic Data'!C$13*D230^2)</f>
        <v>49.1491313005724</v>
      </c>
      <c r="H230" s="12">
        <f>'Dynamic Data'!C$15</f>
        <v>56.505600000000001</v>
      </c>
      <c r="I230" s="12">
        <f>'Dynamic Data'!C$15+G230+F230</f>
        <v>141.65473130057262</v>
      </c>
      <c r="J230" s="12">
        <f t="shared" si="28"/>
        <v>141.65473130057262</v>
      </c>
      <c r="K230" s="28">
        <f t="shared" si="29"/>
        <v>0</v>
      </c>
      <c r="L230" s="20">
        <f>(D230/1000)*(('Dynamic Data'!C$4*9.81*'Dynamic Data'!C$10)+(0.5*'Dynamic Data'!C$21*'Dynamic Data'!C$11*'Dynamic Data'!C$13*D230^2)+('Dynamic Data'!C$4*'Dynamic Data'!C$18*E230))</f>
        <v>2.2198041551588759</v>
      </c>
      <c r="M230" s="12">
        <f t="shared" si="26"/>
        <v>2.2198041551588759</v>
      </c>
      <c r="N230" s="28">
        <f t="shared" si="30"/>
        <v>0</v>
      </c>
      <c r="O230" s="20">
        <f t="shared" si="25"/>
        <v>2.1681326534968735</v>
      </c>
      <c r="P230" s="12">
        <f t="shared" si="31"/>
        <v>2.1681326534968735</v>
      </c>
      <c r="Q230" s="42">
        <f t="shared" si="27"/>
        <v>0</v>
      </c>
      <c r="R230" s="36"/>
      <c r="S230" s="20">
        <f>SUM($P$2:P230)</f>
        <v>174.09742672070604</v>
      </c>
      <c r="T230" s="28">
        <f>SUM($Q$2:Q230)</f>
        <v>38.26784187256051</v>
      </c>
      <c r="U230" s="22">
        <f>T230*'KERS System Values'!E$14</f>
        <v>22.408473401743354</v>
      </c>
    </row>
    <row r="231" spans="1:21" x14ac:dyDescent="0.45">
      <c r="A231" s="7" t="s">
        <v>12</v>
      </c>
      <c r="B231" s="8">
        <v>229</v>
      </c>
      <c r="C231" s="8">
        <v>229</v>
      </c>
      <c r="D231" s="3">
        <v>15.611111111111112</v>
      </c>
      <c r="E231" s="29">
        <v>9.7222222222222612E-2</v>
      </c>
      <c r="F231" s="21">
        <f>'Dynamic Data'!C$4*E231</f>
        <v>28.000000000000114</v>
      </c>
      <c r="G231" s="3">
        <f>(0.5*'Dynamic Data'!C$21*'Dynamic Data'!C$11*'Dynamic Data'!C$13*D231^2)</f>
        <v>49.856303960952424</v>
      </c>
      <c r="H231" s="3">
        <f>'Dynamic Data'!C$15</f>
        <v>56.505600000000001</v>
      </c>
      <c r="I231" s="3">
        <f>'Dynamic Data'!C$15+G231+F231</f>
        <v>134.36190396095253</v>
      </c>
      <c r="J231" s="3">
        <f t="shared" si="28"/>
        <v>134.36190396095253</v>
      </c>
      <c r="K231" s="29">
        <f t="shared" si="29"/>
        <v>0</v>
      </c>
      <c r="L231" s="21">
        <f>(D231/1000)*(('Dynamic Data'!C$4*9.81*'Dynamic Data'!C$10)+(0.5*'Dynamic Data'!C$21*'Dynamic Data'!C$11*'Dynamic Data'!C$13*D231^2)+('Dynamic Data'!C$4*'Dynamic Data'!C$18*E231))</f>
        <v>2.1164611518348706</v>
      </c>
      <c r="M231" s="3">
        <f t="shared" si="26"/>
        <v>2.1164611518348706</v>
      </c>
      <c r="N231" s="29">
        <f t="shared" si="30"/>
        <v>0</v>
      </c>
      <c r="O231" s="21">
        <f t="shared" si="25"/>
        <v>1.9953072322419745</v>
      </c>
      <c r="P231" s="3">
        <f t="shared" si="31"/>
        <v>1.9953072322419745</v>
      </c>
      <c r="Q231" s="43">
        <f t="shared" si="27"/>
        <v>0</v>
      </c>
      <c r="R231" s="37"/>
      <c r="S231" s="21">
        <f>SUM($P$2:P231)</f>
        <v>176.09273395294801</v>
      </c>
      <c r="T231" s="29">
        <f>SUM($Q$2:Q231)</f>
        <v>38.26784187256051</v>
      </c>
      <c r="U231" s="22">
        <f>T231*'KERS System Values'!E$14</f>
        <v>22.408473401743354</v>
      </c>
    </row>
    <row r="232" spans="1:21" x14ac:dyDescent="0.45">
      <c r="A232" s="5" t="s">
        <v>12</v>
      </c>
      <c r="B232" s="6">
        <v>230</v>
      </c>
      <c r="C232" s="6">
        <v>230</v>
      </c>
      <c r="D232" s="4">
        <v>15.694444444444445</v>
      </c>
      <c r="E232" s="30">
        <v>4.1666666666666269E-2</v>
      </c>
      <c r="F232" s="20">
        <f>'Dynamic Data'!C$4*E232</f>
        <v>11.999999999999886</v>
      </c>
      <c r="G232" s="12">
        <f>(0.5*'Dynamic Data'!C$21*'Dynamic Data'!C$11*'Dynamic Data'!C$13*D232^2)</f>
        <v>50.38999832808296</v>
      </c>
      <c r="H232" s="12">
        <f>'Dynamic Data'!C$15</f>
        <v>56.505600000000001</v>
      </c>
      <c r="I232" s="12">
        <f>'Dynamic Data'!C$15+G232+F232</f>
        <v>118.89559832808285</v>
      </c>
      <c r="J232" s="12">
        <f t="shared" si="28"/>
        <v>118.89559832808285</v>
      </c>
      <c r="K232" s="28">
        <f t="shared" si="29"/>
        <v>0</v>
      </c>
      <c r="L232" s="20">
        <f>(D232/1000)*(('Dynamic Data'!C$4*9.81*'Dynamic Data'!C$10)+(0.5*'Dynamic Data'!C$21*'Dynamic Data'!C$11*'Dynamic Data'!C$13*D232^2)+('Dynamic Data'!C$4*'Dynamic Data'!C$18*E232))</f>
        <v>1.8741533126490781</v>
      </c>
      <c r="M232" s="12">
        <f t="shared" si="26"/>
        <v>1.8741533126490781</v>
      </c>
      <c r="N232" s="28">
        <f t="shared" si="30"/>
        <v>0</v>
      </c>
      <c r="O232" s="20">
        <f t="shared" si="25"/>
        <v>1.6776670293157467</v>
      </c>
      <c r="P232" s="12">
        <f t="shared" si="31"/>
        <v>1.6776670293157467</v>
      </c>
      <c r="Q232" s="42">
        <f t="shared" si="27"/>
        <v>0</v>
      </c>
      <c r="R232" s="36"/>
      <c r="S232" s="20">
        <f>SUM($P$2:P232)</f>
        <v>177.77040098226377</v>
      </c>
      <c r="T232" s="28">
        <f>SUM($Q$2:Q232)</f>
        <v>38.26784187256051</v>
      </c>
      <c r="U232" s="22">
        <f>T232*'KERS System Values'!E$14</f>
        <v>22.408473401743354</v>
      </c>
    </row>
    <row r="233" spans="1:21" x14ac:dyDescent="0.45">
      <c r="A233" s="7" t="s">
        <v>12</v>
      </c>
      <c r="B233" s="8">
        <v>231</v>
      </c>
      <c r="C233" s="8">
        <v>231</v>
      </c>
      <c r="D233" s="3">
        <v>15.694444444444445</v>
      </c>
      <c r="E233" s="29">
        <v>-4.1666666666666269E-2</v>
      </c>
      <c r="F233" s="21">
        <f>'Dynamic Data'!C$4*E233</f>
        <v>-11.999999999999886</v>
      </c>
      <c r="G233" s="3">
        <f>(0.5*'Dynamic Data'!C$21*'Dynamic Data'!C$11*'Dynamic Data'!C$13*D233^2)</f>
        <v>50.38999832808296</v>
      </c>
      <c r="H233" s="3">
        <f>'Dynamic Data'!C$15</f>
        <v>56.505600000000001</v>
      </c>
      <c r="I233" s="3">
        <f>'Dynamic Data'!C$15+G233+F233</f>
        <v>94.895598328083082</v>
      </c>
      <c r="J233" s="3">
        <f t="shared" si="28"/>
        <v>94.895598328083082</v>
      </c>
      <c r="K233" s="29">
        <f t="shared" si="29"/>
        <v>0</v>
      </c>
      <c r="L233" s="21">
        <f>(D233/1000)*(('Dynamic Data'!C$4*9.81*'Dynamic Data'!C$10)+(0.5*'Dynamic Data'!C$21*'Dynamic Data'!C$11*'Dynamic Data'!C$13*D233^2)+('Dynamic Data'!C$4*'Dynamic Data'!C$18*E233))</f>
        <v>1.4811807459824151</v>
      </c>
      <c r="M233" s="3">
        <f t="shared" si="26"/>
        <v>1.4811807459824151</v>
      </c>
      <c r="N233" s="29">
        <f t="shared" si="30"/>
        <v>0</v>
      </c>
      <c r="O233" s="21">
        <f t="shared" si="25"/>
        <v>1.0496228077975303</v>
      </c>
      <c r="P233" s="3">
        <f t="shared" si="31"/>
        <v>1.0496228077975303</v>
      </c>
      <c r="Q233" s="43">
        <f t="shared" si="27"/>
        <v>0</v>
      </c>
      <c r="R233" s="37"/>
      <c r="S233" s="21">
        <f>SUM($P$2:P233)</f>
        <v>178.8200237900613</v>
      </c>
      <c r="T233" s="29">
        <f>SUM($Q$2:Q233)</f>
        <v>38.26784187256051</v>
      </c>
      <c r="U233" s="22">
        <f>T233*'KERS System Values'!E$14</f>
        <v>22.408473401743354</v>
      </c>
    </row>
    <row r="234" spans="1:21" x14ac:dyDescent="0.45">
      <c r="A234" s="5" t="s">
        <v>12</v>
      </c>
      <c r="B234" s="6">
        <v>232</v>
      </c>
      <c r="C234" s="6">
        <v>232</v>
      </c>
      <c r="D234" s="4">
        <v>15.611111111111112</v>
      </c>
      <c r="E234" s="30">
        <v>-0.2222222222222224</v>
      </c>
      <c r="F234" s="20">
        <f>'Dynamic Data'!C$4*E234</f>
        <v>-64.000000000000057</v>
      </c>
      <c r="G234" s="12">
        <f>(0.5*'Dynamic Data'!C$21*'Dynamic Data'!C$11*'Dynamic Data'!C$13*D234^2)</f>
        <v>49.856303960952424</v>
      </c>
      <c r="H234" s="12">
        <f>'Dynamic Data'!C$15</f>
        <v>56.505600000000001</v>
      </c>
      <c r="I234" s="12">
        <f>'Dynamic Data'!C$15+G234+F234</f>
        <v>42.361903960952361</v>
      </c>
      <c r="J234" s="12">
        <f t="shared" si="28"/>
        <v>42.361903960952361</v>
      </c>
      <c r="K234" s="28">
        <f t="shared" si="29"/>
        <v>0</v>
      </c>
      <c r="L234" s="20">
        <f>(D234/1000)*(('Dynamic Data'!C$4*9.81*'Dynamic Data'!C$10)+(0.5*'Dynamic Data'!C$21*'Dynamic Data'!C$11*'Dynamic Data'!C$13*D234^2)+('Dynamic Data'!C$4*'Dynamic Data'!C$18*E234))</f>
        <v>0.6180648696126454</v>
      </c>
      <c r="M234" s="12">
        <f t="shared" si="26"/>
        <v>0.6180648696126454</v>
      </c>
      <c r="N234" s="28">
        <f t="shared" si="30"/>
        <v>0</v>
      </c>
      <c r="O234" s="20">
        <f t="shared" si="25"/>
        <v>5.258676787783606E-2</v>
      </c>
      <c r="P234" s="12">
        <f t="shared" si="31"/>
        <v>5.258676787783606E-2</v>
      </c>
      <c r="Q234" s="42">
        <f t="shared" si="27"/>
        <v>0</v>
      </c>
      <c r="R234" s="36"/>
      <c r="S234" s="20">
        <f>SUM($P$2:P234)</f>
        <v>178.87261055793914</v>
      </c>
      <c r="T234" s="28">
        <f>SUM($Q$2:Q234)</f>
        <v>38.26784187256051</v>
      </c>
      <c r="U234" s="22">
        <f>T234*'KERS System Values'!E$14</f>
        <v>22.408473401743354</v>
      </c>
    </row>
    <row r="235" spans="1:21" x14ac:dyDescent="0.45">
      <c r="A235" s="7" t="s">
        <v>12</v>
      </c>
      <c r="B235" s="8">
        <v>233</v>
      </c>
      <c r="C235" s="8">
        <v>233</v>
      </c>
      <c r="D235" s="3">
        <v>15.25</v>
      </c>
      <c r="E235" s="29">
        <v>-0.45833333333333393</v>
      </c>
      <c r="F235" s="21">
        <f>'Dynamic Data'!C$4*E235</f>
        <v>-132.00000000000017</v>
      </c>
      <c r="G235" s="3">
        <f>(0.5*'Dynamic Data'!C$21*'Dynamic Data'!C$11*'Dynamic Data'!C$13*D235^2)</f>
        <v>47.576461386428171</v>
      </c>
      <c r="H235" s="3">
        <f>'Dynamic Data'!C$15</f>
        <v>56.505600000000001</v>
      </c>
      <c r="I235" s="3">
        <f>'Dynamic Data'!C$15+G235+F235</f>
        <v>-27.917938613572005</v>
      </c>
      <c r="J235" s="3">
        <f t="shared" si="28"/>
        <v>0</v>
      </c>
      <c r="K235" s="29">
        <f t="shared" si="29"/>
        <v>27.917938613572005</v>
      </c>
      <c r="L235" s="21">
        <f>(D235/1000)*(('Dynamic Data'!C$4*9.81*'Dynamic Data'!C$10)+(0.5*'Dynamic Data'!C$21*'Dynamic Data'!C$11*'Dynamic Data'!C$13*D235^2)+('Dynamic Data'!C$4*'Dynamic Data'!C$18*E235))</f>
        <v>-0.51289133385697327</v>
      </c>
      <c r="M235" s="3">
        <f t="shared" si="26"/>
        <v>0</v>
      </c>
      <c r="N235" s="29">
        <f t="shared" si="30"/>
        <v>0.51289133385697327</v>
      </c>
      <c r="O235" s="21">
        <f t="shared" si="25"/>
        <v>-0.71252042366505852</v>
      </c>
      <c r="P235" s="3">
        <f t="shared" si="31"/>
        <v>0</v>
      </c>
      <c r="Q235" s="44">
        <f t="shared" si="27"/>
        <v>0.71252042366505852</v>
      </c>
      <c r="R235" s="37"/>
      <c r="S235" s="21">
        <f>SUM($P$2:P235)</f>
        <v>178.87261055793914</v>
      </c>
      <c r="T235" s="29">
        <f>SUM($Q$2:Q235)</f>
        <v>38.980362296225572</v>
      </c>
      <c r="U235" s="22">
        <f>T235*'KERS System Values'!E$14</f>
        <v>22.82570348790993</v>
      </c>
    </row>
    <row r="236" spans="1:21" x14ac:dyDescent="0.45">
      <c r="A236" s="5" t="s">
        <v>12</v>
      </c>
      <c r="B236" s="6">
        <v>234</v>
      </c>
      <c r="C236" s="6">
        <v>234</v>
      </c>
      <c r="D236" s="4">
        <v>14.694444444444445</v>
      </c>
      <c r="E236" s="30">
        <v>-0.54166666666666641</v>
      </c>
      <c r="F236" s="20">
        <f>'Dynamic Data'!C$4*E236</f>
        <v>-155.99999999999991</v>
      </c>
      <c r="G236" s="12">
        <f>(0.5*'Dynamic Data'!C$21*'Dynamic Data'!C$11*'Dynamic Data'!C$13*D236^2)</f>
        <v>44.173192958349333</v>
      </c>
      <c r="H236" s="12">
        <f>'Dynamic Data'!C$15</f>
        <v>56.505600000000001</v>
      </c>
      <c r="I236" s="12">
        <f>'Dynamic Data'!C$15+G236+F236</f>
        <v>-55.321207041650581</v>
      </c>
      <c r="J236" s="12">
        <f t="shared" si="28"/>
        <v>0</v>
      </c>
      <c r="K236" s="28">
        <f t="shared" si="29"/>
        <v>55.321207041650581</v>
      </c>
      <c r="L236" s="20">
        <f>(D236/1000)*(('Dynamic Data'!C$4*9.81*'Dynamic Data'!C$10)+(0.5*'Dynamic Data'!C$21*'Dynamic Data'!C$11*'Dynamic Data'!C$13*D236^2)+('Dynamic Data'!C$4*'Dynamic Data'!C$18*E236))</f>
        <v>-0.91214951347314377</v>
      </c>
      <c r="M236" s="12">
        <f t="shared" si="26"/>
        <v>0</v>
      </c>
      <c r="N236" s="28">
        <f t="shared" si="30"/>
        <v>0.91214951347314377</v>
      </c>
      <c r="O236" s="20">
        <f t="shared" si="25"/>
        <v>-0.68136232976462929</v>
      </c>
      <c r="P236" s="12">
        <f t="shared" si="31"/>
        <v>0</v>
      </c>
      <c r="Q236" s="45">
        <f t="shared" si="27"/>
        <v>0.68136232976462929</v>
      </c>
      <c r="R236" s="36"/>
      <c r="S236" s="20">
        <f>SUM($P$2:P236)</f>
        <v>178.87261055793914</v>
      </c>
      <c r="T236" s="28">
        <f>SUM($Q$2:Q236)</f>
        <v>39.661724625990203</v>
      </c>
      <c r="U236" s="22">
        <f>T236*'KERS System Values'!E$14</f>
        <v>23.224688350822429</v>
      </c>
    </row>
    <row r="237" spans="1:21" x14ac:dyDescent="0.45">
      <c r="A237" s="7" t="s">
        <v>12</v>
      </c>
      <c r="B237" s="8">
        <v>235</v>
      </c>
      <c r="C237" s="8">
        <v>235</v>
      </c>
      <c r="D237" s="3">
        <v>14.166666666666668</v>
      </c>
      <c r="E237" s="29">
        <v>-0.43055555555555575</v>
      </c>
      <c r="F237" s="21">
        <f>'Dynamic Data'!C$4*E237</f>
        <v>-124.00000000000006</v>
      </c>
      <c r="G237" s="3">
        <f>(0.5*'Dynamic Data'!C$21*'Dynamic Data'!C$11*'Dynamic Data'!C$13*D237^2)</f>
        <v>41.057055572509611</v>
      </c>
      <c r="H237" s="3">
        <f>'Dynamic Data'!C$15</f>
        <v>56.505600000000001</v>
      </c>
      <c r="I237" s="3">
        <f>'Dynamic Data'!C$15+G237+F237</f>
        <v>-26.437344427490444</v>
      </c>
      <c r="J237" s="3">
        <f t="shared" si="28"/>
        <v>0</v>
      </c>
      <c r="K237" s="29">
        <f t="shared" si="29"/>
        <v>26.437344427490444</v>
      </c>
      <c r="L237" s="21">
        <f>(D237/1000)*(('Dynamic Data'!C$4*9.81*'Dynamic Data'!C$10)+(0.5*'Dynamic Data'!C$21*'Dynamic Data'!C$11*'Dynamic Data'!C$13*D237^2)+('Dynamic Data'!C$4*'Dynamic Data'!C$18*E237))</f>
        <v>-0.45057514605611482</v>
      </c>
      <c r="M237" s="3">
        <f t="shared" si="26"/>
        <v>0</v>
      </c>
      <c r="N237" s="29">
        <f t="shared" si="30"/>
        <v>0.45057514605611482</v>
      </c>
      <c r="O237" s="21">
        <f t="shared" si="25"/>
        <v>-8.3244074750795372E-2</v>
      </c>
      <c r="P237" s="3">
        <f t="shared" si="31"/>
        <v>0</v>
      </c>
      <c r="Q237" s="44">
        <f t="shared" si="27"/>
        <v>8.3244074750795372E-2</v>
      </c>
      <c r="R237" s="39">
        <f>SUM(Q235:Q237)</f>
        <v>1.4771268281804832</v>
      </c>
      <c r="S237" s="21">
        <f>SUM($P$2:P237)</f>
        <v>178.87261055793914</v>
      </c>
      <c r="T237" s="29">
        <f>SUM($Q$2:Q237)</f>
        <v>39.744968700740998</v>
      </c>
      <c r="U237" s="22">
        <f>T237*'KERS System Values'!E$14</f>
        <v>23.273433525455427</v>
      </c>
    </row>
    <row r="238" spans="1:21" x14ac:dyDescent="0.45">
      <c r="A238" s="5" t="s">
        <v>12</v>
      </c>
      <c r="B238" s="6">
        <v>236</v>
      </c>
      <c r="C238" s="6">
        <v>236</v>
      </c>
      <c r="D238" s="4">
        <v>13.833333333333334</v>
      </c>
      <c r="E238" s="30">
        <v>-0.24999999999999961</v>
      </c>
      <c r="F238" s="20">
        <f>'Dynamic Data'!C$4*E238</f>
        <v>-71.999999999999886</v>
      </c>
      <c r="G238" s="12">
        <f>(0.5*'Dynamic Data'!C$21*'Dynamic Data'!C$11*'Dynamic Data'!C$13*D238^2)</f>
        <v>39.147689389483553</v>
      </c>
      <c r="H238" s="12">
        <f>'Dynamic Data'!C$15</f>
        <v>56.505600000000001</v>
      </c>
      <c r="I238" s="12">
        <f>'Dynamic Data'!C$15+G238+F238</f>
        <v>23.65328938948366</v>
      </c>
      <c r="J238" s="12">
        <f t="shared" si="28"/>
        <v>23.65328938948366</v>
      </c>
      <c r="K238" s="28">
        <f t="shared" si="29"/>
        <v>0</v>
      </c>
      <c r="L238" s="20">
        <f>(D238/1000)*(('Dynamic Data'!C$4*9.81*'Dynamic Data'!C$10)+(0.5*'Dynamic Data'!C$21*'Dynamic Data'!C$11*'Dynamic Data'!C$13*D238^2)+('Dynamic Data'!C$4*'Dynamic Data'!C$18*E238))</f>
        <v>0.28408699655452407</v>
      </c>
      <c r="M238" s="12">
        <f t="shared" si="26"/>
        <v>0.28408699655452407</v>
      </c>
      <c r="N238" s="28">
        <f t="shared" si="30"/>
        <v>0</v>
      </c>
      <c r="O238" s="20">
        <f t="shared" si="25"/>
        <v>0.39003482871444217</v>
      </c>
      <c r="P238" s="12">
        <f t="shared" si="31"/>
        <v>0.39003482871444217</v>
      </c>
      <c r="Q238" s="42">
        <f t="shared" si="27"/>
        <v>0</v>
      </c>
      <c r="R238" s="36"/>
      <c r="S238" s="20">
        <f>SUM($P$2:P238)</f>
        <v>179.26264538665359</v>
      </c>
      <c r="T238" s="28">
        <f>SUM($Q$2:Q238)</f>
        <v>39.744968700740998</v>
      </c>
      <c r="U238" s="22">
        <f>T238*'KERS System Values'!E$14</f>
        <v>23.273433525455427</v>
      </c>
    </row>
    <row r="239" spans="1:21" x14ac:dyDescent="0.45">
      <c r="A239" s="7" t="s">
        <v>12</v>
      </c>
      <c r="B239" s="8">
        <v>237</v>
      </c>
      <c r="C239" s="8">
        <v>237</v>
      </c>
      <c r="D239" s="3">
        <v>13.666666666666668</v>
      </c>
      <c r="E239" s="29">
        <v>-0.19444444444444425</v>
      </c>
      <c r="F239" s="21">
        <f>'Dynamic Data'!C$4*E239</f>
        <v>-55.999999999999943</v>
      </c>
      <c r="G239" s="3">
        <f>(0.5*'Dynamic Data'!C$21*'Dynamic Data'!C$11*'Dynamic Data'!C$13*D239^2)</f>
        <v>38.21005421031898</v>
      </c>
      <c r="H239" s="3">
        <f>'Dynamic Data'!C$15</f>
        <v>56.505600000000001</v>
      </c>
      <c r="I239" s="3">
        <f>'Dynamic Data'!C$15+G239+F239</f>
        <v>38.71565421031903</v>
      </c>
      <c r="J239" s="3">
        <f t="shared" si="28"/>
        <v>38.71565421031903</v>
      </c>
      <c r="K239" s="29">
        <f t="shared" si="29"/>
        <v>0</v>
      </c>
      <c r="L239" s="21">
        <f>(D239/1000)*(('Dynamic Data'!C$4*9.81*'Dynamic Data'!C$10)+(0.5*'Dynamic Data'!C$21*'Dynamic Data'!C$11*'Dynamic Data'!C$13*D239^2)+('Dynamic Data'!C$4*'Dynamic Data'!C$18*E239))</f>
        <v>0.49598266087436021</v>
      </c>
      <c r="M239" s="3">
        <f t="shared" si="26"/>
        <v>0.49598266087436021</v>
      </c>
      <c r="N239" s="29">
        <f t="shared" si="30"/>
        <v>0</v>
      </c>
      <c r="O239" s="21">
        <f t="shared" si="25"/>
        <v>0.23118895642834703</v>
      </c>
      <c r="P239" s="3">
        <f t="shared" si="31"/>
        <v>0.23118895642834703</v>
      </c>
      <c r="Q239" s="43">
        <f t="shared" si="27"/>
        <v>0</v>
      </c>
      <c r="R239" s="37"/>
      <c r="S239" s="21">
        <f>SUM($P$2:P239)</f>
        <v>179.49383434308194</v>
      </c>
      <c r="T239" s="29">
        <f>SUM($Q$2:Q239)</f>
        <v>39.744968700740998</v>
      </c>
      <c r="U239" s="22">
        <f>T239*'KERS System Values'!E$14</f>
        <v>23.273433525455427</v>
      </c>
    </row>
    <row r="240" spans="1:21" x14ac:dyDescent="0.45">
      <c r="A240" s="5" t="s">
        <v>12</v>
      </c>
      <c r="B240" s="6">
        <v>238</v>
      </c>
      <c r="C240" s="6">
        <v>238</v>
      </c>
      <c r="D240" s="4">
        <v>13.444444444444445</v>
      </c>
      <c r="E240" s="30">
        <v>-0.31944444444444503</v>
      </c>
      <c r="F240" s="20">
        <f>'Dynamic Data'!C$4*E240</f>
        <v>-92.000000000000171</v>
      </c>
      <c r="G240" s="12">
        <f>(0.5*'Dynamic Data'!C$21*'Dynamic Data'!C$11*'Dynamic Data'!C$13*D240^2)</f>
        <v>36.977553287942371</v>
      </c>
      <c r="H240" s="12">
        <f>'Dynamic Data'!C$15</f>
        <v>56.505600000000001</v>
      </c>
      <c r="I240" s="12">
        <f>'Dynamic Data'!C$15+G240+F240</f>
        <v>1.4831532879422014</v>
      </c>
      <c r="J240" s="12">
        <f t="shared" si="28"/>
        <v>1.4831532879422014</v>
      </c>
      <c r="K240" s="28">
        <f t="shared" si="29"/>
        <v>0</v>
      </c>
      <c r="L240" s="20">
        <f>(D240/1000)*(('Dynamic Data'!C$4*9.81*'Dynamic Data'!C$10)+(0.5*'Dynamic Data'!C$21*'Dynamic Data'!C$11*'Dynamic Data'!C$13*D240^2)+('Dynamic Data'!C$4*'Dynamic Data'!C$18*E240))</f>
        <v>-3.3604748017666178E-2</v>
      </c>
      <c r="M240" s="12">
        <f t="shared" si="26"/>
        <v>0</v>
      </c>
      <c r="N240" s="28">
        <f t="shared" si="30"/>
        <v>3.3604748017666178E-2</v>
      </c>
      <c r="O240" s="20">
        <f t="shared" si="25"/>
        <v>-0.53708548732827999</v>
      </c>
      <c r="P240" s="12">
        <f t="shared" si="31"/>
        <v>0</v>
      </c>
      <c r="Q240" s="44">
        <f t="shared" si="27"/>
        <v>0.53708548732827999</v>
      </c>
      <c r="R240" s="36"/>
      <c r="S240" s="20">
        <f>SUM($P$2:P240)</f>
        <v>179.49383434308194</v>
      </c>
      <c r="T240" s="28">
        <f>SUM($Q$2:Q240)</f>
        <v>40.282054188069274</v>
      </c>
      <c r="U240" s="22">
        <f>T240*'KERS System Values'!E$14</f>
        <v>23.587934298646083</v>
      </c>
    </row>
    <row r="241" spans="1:21" x14ac:dyDescent="0.45">
      <c r="A241" s="7" t="s">
        <v>12</v>
      </c>
      <c r="B241" s="8">
        <v>239</v>
      </c>
      <c r="C241" s="8">
        <v>239</v>
      </c>
      <c r="D241" s="3">
        <v>13.027777777777779</v>
      </c>
      <c r="E241" s="29">
        <v>-0.56944444444444464</v>
      </c>
      <c r="F241" s="21">
        <f>'Dynamic Data'!C$4*E241</f>
        <v>-164.00000000000006</v>
      </c>
      <c r="G241" s="3">
        <f>(0.5*'Dynamic Data'!C$21*'Dynamic Data'!C$11*'Dynamic Data'!C$13*D241^2)</f>
        <v>34.721072667377108</v>
      </c>
      <c r="H241" s="3">
        <f>'Dynamic Data'!C$15</f>
        <v>56.505600000000001</v>
      </c>
      <c r="I241" s="3">
        <f>'Dynamic Data'!C$15+G241+F241</f>
        <v>-72.773327332622955</v>
      </c>
      <c r="J241" s="3">
        <f t="shared" si="28"/>
        <v>0</v>
      </c>
      <c r="K241" s="29">
        <f t="shared" si="29"/>
        <v>72.773327332622955</v>
      </c>
      <c r="L241" s="21">
        <f>(D241/1000)*(('Dynamic Data'!C$4*9.81*'Dynamic Data'!C$10)+(0.5*'Dynamic Data'!C$21*'Dynamic Data'!C$11*'Dynamic Data'!C$13*D241^2)+('Dynamic Data'!C$4*'Dynamic Data'!C$18*E241))</f>
        <v>-1.0405662266388938</v>
      </c>
      <c r="M241" s="3">
        <f t="shared" si="26"/>
        <v>0</v>
      </c>
      <c r="N241" s="29">
        <f t="shared" si="30"/>
        <v>1.0405662266388938</v>
      </c>
      <c r="O241" s="21">
        <f t="shared" si="25"/>
        <v>-1.3685477038932163</v>
      </c>
      <c r="P241" s="3">
        <f t="shared" si="31"/>
        <v>0</v>
      </c>
      <c r="Q241" s="45">
        <f t="shared" si="27"/>
        <v>1.3685477038932163</v>
      </c>
      <c r="R241" s="37"/>
      <c r="S241" s="21">
        <f>SUM($P$2:P241)</f>
        <v>179.49383434308194</v>
      </c>
      <c r="T241" s="29">
        <f>SUM($Q$2:Q241)</f>
        <v>41.650601891962488</v>
      </c>
      <c r="U241" s="22">
        <f>T241*'KERS System Values'!E$14</f>
        <v>24.38931382048678</v>
      </c>
    </row>
    <row r="242" spans="1:21" x14ac:dyDescent="0.45">
      <c r="A242" s="5" t="s">
        <v>12</v>
      </c>
      <c r="B242" s="6">
        <v>240</v>
      </c>
      <c r="C242" s="6">
        <v>240</v>
      </c>
      <c r="D242" s="4">
        <v>12.305555555555555</v>
      </c>
      <c r="E242" s="30">
        <v>-0.74999999999999978</v>
      </c>
      <c r="F242" s="20">
        <f>'Dynamic Data'!C$4*E242</f>
        <v>-215.99999999999994</v>
      </c>
      <c r="G242" s="12">
        <f>(0.5*'Dynamic Data'!C$21*'Dynamic Data'!C$11*'Dynamic Data'!C$13*D242^2)</f>
        <v>30.978108800651434</v>
      </c>
      <c r="H242" s="12">
        <f>'Dynamic Data'!C$15</f>
        <v>56.505600000000001</v>
      </c>
      <c r="I242" s="12">
        <f>'Dynamic Data'!C$15+G242+F242</f>
        <v>-128.5162911993485</v>
      </c>
      <c r="J242" s="12">
        <f t="shared" si="28"/>
        <v>0</v>
      </c>
      <c r="K242" s="28">
        <f t="shared" si="29"/>
        <v>128.5162911993485</v>
      </c>
      <c r="L242" s="20">
        <f>(D242/1000)*(('Dynamic Data'!C$4*9.81*'Dynamic Data'!C$10)+(0.5*'Dynamic Data'!C$21*'Dynamic Data'!C$11*'Dynamic Data'!C$13*D242^2)+('Dynamic Data'!C$4*'Dynamic Data'!C$18*E242))</f>
        <v>-1.6965291811475389</v>
      </c>
      <c r="M242" s="12">
        <f t="shared" si="26"/>
        <v>0</v>
      </c>
      <c r="N242" s="28">
        <f t="shared" si="30"/>
        <v>1.6965291811475389</v>
      </c>
      <c r="O242" s="20">
        <f t="shared" si="25"/>
        <v>-1.5204503767559094</v>
      </c>
      <c r="P242" s="12">
        <f t="shared" si="31"/>
        <v>0</v>
      </c>
      <c r="Q242" s="44">
        <f t="shared" si="27"/>
        <v>1.5204503767559094</v>
      </c>
      <c r="R242" s="36"/>
      <c r="S242" s="20">
        <f>SUM($P$2:P242)</f>
        <v>179.49383434308194</v>
      </c>
      <c r="T242" s="28">
        <f>SUM($Q$2:Q242)</f>
        <v>43.171052268718398</v>
      </c>
      <c r="U242" s="22">
        <f>T242*'KERS System Values'!E$14</f>
        <v>25.279642884238758</v>
      </c>
    </row>
    <row r="243" spans="1:21" x14ac:dyDescent="0.45">
      <c r="A243" s="7" t="s">
        <v>12</v>
      </c>
      <c r="B243" s="8">
        <v>241</v>
      </c>
      <c r="C243" s="8">
        <v>241</v>
      </c>
      <c r="D243" s="3">
        <v>11.527777777777779</v>
      </c>
      <c r="E243" s="29">
        <v>-0.6666666666666663</v>
      </c>
      <c r="F243" s="21">
        <f>'Dynamic Data'!C$4*E243</f>
        <v>-191.99999999999989</v>
      </c>
      <c r="G243" s="3">
        <f>(0.5*'Dynamic Data'!C$21*'Dynamic Data'!C$11*'Dynamic Data'!C$13*D243^2)</f>
        <v>27.185895409363578</v>
      </c>
      <c r="H243" s="3">
        <f>'Dynamic Data'!C$15</f>
        <v>56.505600000000001</v>
      </c>
      <c r="I243" s="3">
        <f>'Dynamic Data'!C$15+G243+F243</f>
        <v>-108.3085045906363</v>
      </c>
      <c r="J243" s="3">
        <f t="shared" si="28"/>
        <v>0</v>
      </c>
      <c r="K243" s="29">
        <f t="shared" si="29"/>
        <v>108.3085045906363</v>
      </c>
      <c r="L243" s="21">
        <f>(D243/1000)*(('Dynamic Data'!C$4*9.81*'Dynamic Data'!C$10)+(0.5*'Dynamic Data'!C$21*'Dynamic Data'!C$11*'Dynamic Data'!C$13*D243^2)+('Dynamic Data'!C$4*'Dynamic Data'!C$18*E243))</f>
        <v>-1.34437157236428</v>
      </c>
      <c r="M243" s="3">
        <f t="shared" si="26"/>
        <v>0</v>
      </c>
      <c r="N243" s="29">
        <f t="shared" si="30"/>
        <v>1.34437157236428</v>
      </c>
      <c r="O243" s="21">
        <f t="shared" si="25"/>
        <v>-1.2573228295147354</v>
      </c>
      <c r="P243" s="3">
        <f t="shared" si="31"/>
        <v>0</v>
      </c>
      <c r="Q243" s="45">
        <f t="shared" si="27"/>
        <v>1.2573228295147354</v>
      </c>
      <c r="R243" s="37"/>
      <c r="S243" s="21">
        <f>SUM($P$2:P243)</f>
        <v>179.49383434308194</v>
      </c>
      <c r="T243" s="29">
        <f>SUM($Q$2:Q243)</f>
        <v>44.428375098233133</v>
      </c>
      <c r="U243" s="22">
        <f>T243*'KERS System Values'!E$14</f>
        <v>26.015892534177546</v>
      </c>
    </row>
    <row r="244" spans="1:21" x14ac:dyDescent="0.45">
      <c r="A244" s="5" t="s">
        <v>12</v>
      </c>
      <c r="B244" s="6">
        <v>242</v>
      </c>
      <c r="C244" s="6">
        <v>242</v>
      </c>
      <c r="D244" s="4">
        <v>10.972222222222223</v>
      </c>
      <c r="E244" s="30">
        <v>-0.625</v>
      </c>
      <c r="F244" s="20">
        <f>'Dynamic Data'!C$4*E244</f>
        <v>-180</v>
      </c>
      <c r="G244" s="12">
        <f>(0.5*'Dynamic Data'!C$21*'Dynamic Data'!C$11*'Dynamic Data'!C$13*D244^2)</f>
        <v>24.628708557096548</v>
      </c>
      <c r="H244" s="12">
        <f>'Dynamic Data'!C$15</f>
        <v>56.505600000000001</v>
      </c>
      <c r="I244" s="12">
        <f>'Dynamic Data'!C$15+G244+F244</f>
        <v>-98.865691442903454</v>
      </c>
      <c r="J244" s="12">
        <f t="shared" si="28"/>
        <v>0</v>
      </c>
      <c r="K244" s="28">
        <f t="shared" si="29"/>
        <v>98.865691442903454</v>
      </c>
      <c r="L244" s="20">
        <f>(D244/1000)*(('Dynamic Data'!C$4*9.81*'Dynamic Data'!C$10)+(0.5*'Dynamic Data'!C$21*'Dynamic Data'!C$11*'Dynamic Data'!C$13*D244^2)+('Dynamic Data'!C$4*'Dynamic Data'!C$18*E244))</f>
        <v>-1.1702740866651911</v>
      </c>
      <c r="M244" s="12">
        <f t="shared" si="26"/>
        <v>0</v>
      </c>
      <c r="N244" s="28">
        <f t="shared" si="30"/>
        <v>1.1702740866651911</v>
      </c>
      <c r="O244" s="20">
        <f t="shared" si="25"/>
        <v>-1.2345355163539584</v>
      </c>
      <c r="P244" s="12">
        <f t="shared" si="31"/>
        <v>0</v>
      </c>
      <c r="Q244" s="44">
        <f t="shared" si="27"/>
        <v>1.2345355163539584</v>
      </c>
      <c r="R244" s="36"/>
      <c r="S244" s="20">
        <f>SUM($P$2:P244)</f>
        <v>179.49383434308194</v>
      </c>
      <c r="T244" s="28">
        <f>SUM($Q$2:Q244)</f>
        <v>45.662910614587091</v>
      </c>
      <c r="U244" s="22">
        <f>T244*'KERS System Values'!E$14</f>
        <v>26.738798633085658</v>
      </c>
    </row>
    <row r="245" spans="1:21" x14ac:dyDescent="0.45">
      <c r="A245" s="7" t="s">
        <v>12</v>
      </c>
      <c r="B245" s="8">
        <v>243</v>
      </c>
      <c r="C245" s="8">
        <v>243</v>
      </c>
      <c r="D245" s="3">
        <v>10.277777777777779</v>
      </c>
      <c r="E245" s="29">
        <v>-0.68055555555555536</v>
      </c>
      <c r="F245" s="21">
        <f>'Dynamic Data'!C$4*E245</f>
        <v>-195.99999999999994</v>
      </c>
      <c r="G245" s="3">
        <f>(0.5*'Dynamic Data'!C$21*'Dynamic Data'!C$11*'Dynamic Data'!C$13*D245^2)</f>
        <v>21.609807412059077</v>
      </c>
      <c r="H245" s="3">
        <f>'Dynamic Data'!C$15</f>
        <v>56.505600000000001</v>
      </c>
      <c r="I245" s="3">
        <f>'Dynamic Data'!C$15+G245+F245</f>
        <v>-117.88459258794086</v>
      </c>
      <c r="J245" s="3">
        <f t="shared" si="28"/>
        <v>0</v>
      </c>
      <c r="K245" s="29">
        <f t="shared" si="29"/>
        <v>117.88459258794086</v>
      </c>
      <c r="L245" s="21">
        <f>(D245/1000)*(('Dynamic Data'!C$4*9.81*'Dynamic Data'!C$10)+(0.5*'Dynamic Data'!C$21*'Dynamic Data'!C$11*'Dynamic Data'!C$13*D245^2)+('Dynamic Data'!C$4*'Dynamic Data'!C$18*E245))</f>
        <v>-1.2987969460427258</v>
      </c>
      <c r="M245" s="3">
        <f t="shared" si="26"/>
        <v>0</v>
      </c>
      <c r="N245" s="29">
        <f t="shared" si="30"/>
        <v>1.2987969460427258</v>
      </c>
      <c r="O245" s="21">
        <f t="shared" si="25"/>
        <v>-1.2296002258391994</v>
      </c>
      <c r="P245" s="3">
        <f t="shared" si="31"/>
        <v>0</v>
      </c>
      <c r="Q245" s="45">
        <f t="shared" si="27"/>
        <v>1.2296002258391994</v>
      </c>
      <c r="R245" s="37"/>
      <c r="S245" s="21">
        <f>SUM($P$2:P245)</f>
        <v>179.49383434308194</v>
      </c>
      <c r="T245" s="29">
        <f>SUM($Q$2:Q245)</f>
        <v>46.89251084042629</v>
      </c>
      <c r="U245" s="22">
        <f>T245*'KERS System Values'!E$14</f>
        <v>27.458814777378659</v>
      </c>
    </row>
    <row r="246" spans="1:21" x14ac:dyDescent="0.45">
      <c r="A246" s="5" t="s">
        <v>12</v>
      </c>
      <c r="B246" s="6">
        <v>244</v>
      </c>
      <c r="C246" s="6">
        <v>244</v>
      </c>
      <c r="D246" s="4">
        <v>9.6111111111111125</v>
      </c>
      <c r="E246" s="30">
        <v>-0.65277777777777812</v>
      </c>
      <c r="F246" s="20">
        <f>'Dynamic Data'!C$4*E246</f>
        <v>-188.00000000000011</v>
      </c>
      <c r="G246" s="12">
        <f>(0.5*'Dynamic Data'!C$21*'Dynamic Data'!C$11*'Dynamic Data'!C$13*D246^2)</f>
        <v>18.897295136172861</v>
      </c>
      <c r="H246" s="12">
        <f>'Dynamic Data'!C$15</f>
        <v>56.505600000000001</v>
      </c>
      <c r="I246" s="12">
        <f>'Dynamic Data'!C$15+G246+F246</f>
        <v>-112.59710486382725</v>
      </c>
      <c r="J246" s="12">
        <f t="shared" si="28"/>
        <v>0</v>
      </c>
      <c r="K246" s="28">
        <f t="shared" si="29"/>
        <v>112.59710486382725</v>
      </c>
      <c r="L246" s="20">
        <f>(D246/1000)*(('Dynamic Data'!C$4*9.81*'Dynamic Data'!C$10)+(0.5*'Dynamic Data'!C$21*'Dynamic Data'!C$11*'Dynamic Data'!C$13*D246^2)+('Dynamic Data'!C$4*'Dynamic Data'!C$18*E246))</f>
        <v>-1.160403505635673</v>
      </c>
      <c r="M246" s="12">
        <f t="shared" si="26"/>
        <v>0</v>
      </c>
      <c r="N246" s="28">
        <f t="shared" si="30"/>
        <v>1.160403505635673</v>
      </c>
      <c r="O246" s="20">
        <f t="shared" si="25"/>
        <v>-1.3012226247480632</v>
      </c>
      <c r="P246" s="12">
        <f t="shared" si="31"/>
        <v>0</v>
      </c>
      <c r="Q246" s="44">
        <f t="shared" si="27"/>
        <v>1.3012226247480632</v>
      </c>
      <c r="R246" s="36"/>
      <c r="S246" s="20">
        <f>SUM($P$2:P246)</f>
        <v>179.49383434308194</v>
      </c>
      <c r="T246" s="28">
        <f>SUM($Q$2:Q246)</f>
        <v>48.193733465174354</v>
      </c>
      <c r="U246" s="22">
        <f>T246*'KERS System Values'!E$14</f>
        <v>28.220770799709811</v>
      </c>
    </row>
    <row r="247" spans="1:21" x14ac:dyDescent="0.45">
      <c r="A247" s="7" t="s">
        <v>12</v>
      </c>
      <c r="B247" s="8">
        <v>245</v>
      </c>
      <c r="C247" s="8">
        <v>245</v>
      </c>
      <c r="D247" s="3">
        <v>8.9722222222222214</v>
      </c>
      <c r="E247" s="29">
        <v>-0.7777777777777779</v>
      </c>
      <c r="F247" s="21">
        <f>'Dynamic Data'!C$4*E247</f>
        <v>-224.00000000000003</v>
      </c>
      <c r="G247" s="3">
        <f>(0.5*'Dynamic Data'!C$21*'Dynamic Data'!C$11*'Dynamic Data'!C$13*D247^2)</f>
        <v>16.46844117963996</v>
      </c>
      <c r="H247" s="3">
        <f>'Dynamic Data'!C$15</f>
        <v>56.505600000000001</v>
      </c>
      <c r="I247" s="3">
        <f>'Dynamic Data'!C$15+G247+F247</f>
        <v>-151.02595882036007</v>
      </c>
      <c r="J247" s="3">
        <f t="shared" si="28"/>
        <v>0</v>
      </c>
      <c r="K247" s="29">
        <f t="shared" si="29"/>
        <v>151.02595882036007</v>
      </c>
      <c r="L247" s="21">
        <f>(D247/1000)*(('Dynamic Data'!C$4*9.81*'Dynamic Data'!C$10)+(0.5*'Dynamic Data'!C$21*'Dynamic Data'!C$11*'Dynamic Data'!C$13*D247^2)+('Dynamic Data'!C$4*'Dynamic Data'!C$18*E247))</f>
        <v>-1.4420417438604531</v>
      </c>
      <c r="M247" s="3">
        <f t="shared" si="26"/>
        <v>0</v>
      </c>
      <c r="N247" s="29">
        <f t="shared" si="30"/>
        <v>1.4420417438604531</v>
      </c>
      <c r="O247" s="21">
        <f t="shared" si="25"/>
        <v>-1.6501754244165592</v>
      </c>
      <c r="P247" s="3">
        <f t="shared" si="31"/>
        <v>0</v>
      </c>
      <c r="Q247" s="45">
        <f t="shared" si="27"/>
        <v>1.6501754244165592</v>
      </c>
      <c r="R247" s="37"/>
      <c r="S247" s="21">
        <f>SUM($P$2:P247)</f>
        <v>179.49383434308194</v>
      </c>
      <c r="T247" s="29">
        <f>SUM($Q$2:Q247)</f>
        <v>49.843908889590914</v>
      </c>
      <c r="U247" s="22">
        <f>T247*'KERS System Values'!E$14</f>
        <v>29.187062868893978</v>
      </c>
    </row>
    <row r="248" spans="1:21" x14ac:dyDescent="0.45">
      <c r="A248" s="5" t="s">
        <v>12</v>
      </c>
      <c r="B248" s="6">
        <v>246</v>
      </c>
      <c r="C248" s="6">
        <v>246</v>
      </c>
      <c r="D248" s="4">
        <v>8.0555555555555554</v>
      </c>
      <c r="E248" s="30">
        <v>-0.99999999999999933</v>
      </c>
      <c r="F248" s="20">
        <f>'Dynamic Data'!C$4*E248</f>
        <v>-287.99999999999983</v>
      </c>
      <c r="G248" s="12">
        <f>(0.5*'Dynamic Data'!C$21*'Dynamic Data'!C$11*'Dynamic Data'!C$13*D248^2)</f>
        <v>13.275272486151701</v>
      </c>
      <c r="H248" s="12">
        <f>'Dynamic Data'!C$15</f>
        <v>56.505600000000001</v>
      </c>
      <c r="I248" s="12">
        <f>'Dynamic Data'!C$15+G248+F248</f>
        <v>-218.21912751384812</v>
      </c>
      <c r="J248" s="12">
        <f t="shared" si="28"/>
        <v>0</v>
      </c>
      <c r="K248" s="28">
        <f t="shared" si="29"/>
        <v>218.21912751384812</v>
      </c>
      <c r="L248" s="20">
        <f>(D248/1000)*(('Dynamic Data'!C$4*9.81*'Dynamic Data'!C$10)+(0.5*'Dynamic Data'!C$21*'Dynamic Data'!C$11*'Dynamic Data'!C$13*D248^2)+('Dynamic Data'!C$4*'Dynamic Data'!C$18*E248))</f>
        <v>-1.8583091049726652</v>
      </c>
      <c r="M248" s="12">
        <f t="shared" si="26"/>
        <v>0</v>
      </c>
      <c r="N248" s="28">
        <f t="shared" si="30"/>
        <v>1.8583091049726652</v>
      </c>
      <c r="O248" s="20">
        <f t="shared" si="25"/>
        <v>-1.6867719297044412</v>
      </c>
      <c r="P248" s="12">
        <f t="shared" si="31"/>
        <v>0</v>
      </c>
      <c r="Q248" s="44">
        <f t="shared" si="27"/>
        <v>1.6867719297044412</v>
      </c>
      <c r="R248" s="36"/>
      <c r="S248" s="20">
        <f>SUM($P$2:P248)</f>
        <v>179.49383434308194</v>
      </c>
      <c r="T248" s="28">
        <f>SUM($Q$2:Q248)</f>
        <v>51.530680819295355</v>
      </c>
      <c r="U248" s="22">
        <f>T248*'KERS System Values'!E$14</f>
        <v>30.174784728084891</v>
      </c>
    </row>
    <row r="249" spans="1:21" x14ac:dyDescent="0.45">
      <c r="A249" s="7" t="s">
        <v>12</v>
      </c>
      <c r="B249" s="8">
        <v>247</v>
      </c>
      <c r="C249" s="8">
        <v>247</v>
      </c>
      <c r="D249" s="3">
        <v>6.9722222222222232</v>
      </c>
      <c r="E249" s="29">
        <v>-0.94444444444444453</v>
      </c>
      <c r="F249" s="21">
        <f>'Dynamic Data'!C$4*E249</f>
        <v>-272</v>
      </c>
      <c r="G249" s="3">
        <f>(0.5*'Dynamic Data'!C$21*'Dynamic Data'!C$11*'Dynamic Data'!C$13*D249^2)</f>
        <v>9.944773387634287</v>
      </c>
      <c r="H249" s="3">
        <f>'Dynamic Data'!C$15</f>
        <v>56.505600000000001</v>
      </c>
      <c r="I249" s="3">
        <f>'Dynamic Data'!C$15+G249+F249</f>
        <v>-205.54962661236573</v>
      </c>
      <c r="J249" s="3">
        <f t="shared" si="28"/>
        <v>0</v>
      </c>
      <c r="K249" s="29">
        <f t="shared" si="29"/>
        <v>205.54962661236573</v>
      </c>
      <c r="L249" s="21">
        <f>(D249/1000)*(('Dynamic Data'!C$4*9.81*'Dynamic Data'!C$10)+(0.5*'Dynamic Data'!C$21*'Dynamic Data'!C$11*'Dynamic Data'!C$13*D249^2)+('Dynamic Data'!C$4*'Dynamic Data'!C$18*E249))</f>
        <v>-1.515234754436217</v>
      </c>
      <c r="M249" s="3">
        <f t="shared" si="26"/>
        <v>0</v>
      </c>
      <c r="N249" s="29">
        <f t="shared" si="30"/>
        <v>1.515234754436217</v>
      </c>
      <c r="O249" s="21">
        <f t="shared" si="25"/>
        <v>-1.0998291109907234</v>
      </c>
      <c r="P249" s="3">
        <f t="shared" si="31"/>
        <v>0</v>
      </c>
      <c r="Q249" s="45">
        <f t="shared" si="27"/>
        <v>1.0998291109907234</v>
      </c>
      <c r="R249" s="37"/>
      <c r="S249" s="21">
        <f>SUM($P$2:P249)</f>
        <v>179.49383434308194</v>
      </c>
      <c r="T249" s="29">
        <f>SUM($Q$2:Q249)</f>
        <v>52.630509930286081</v>
      </c>
      <c r="U249" s="22">
        <f>T249*'KERS System Values'!E$14</f>
        <v>30.818810891414746</v>
      </c>
    </row>
    <row r="250" spans="1:21" x14ac:dyDescent="0.45">
      <c r="A250" s="5" t="s">
        <v>12</v>
      </c>
      <c r="B250" s="6">
        <v>248</v>
      </c>
      <c r="C250" s="6">
        <v>248</v>
      </c>
      <c r="D250" s="4">
        <v>6.166666666666667</v>
      </c>
      <c r="E250" s="30">
        <v>-0.5833333333333337</v>
      </c>
      <c r="F250" s="20">
        <f>'Dynamic Data'!C$4*E250</f>
        <v>-168.00000000000011</v>
      </c>
      <c r="G250" s="12">
        <f>(0.5*'Dynamic Data'!C$21*'Dynamic Data'!C$11*'Dynamic Data'!C$13*D250^2)</f>
        <v>7.7795306683412662</v>
      </c>
      <c r="H250" s="12">
        <f>'Dynamic Data'!C$15</f>
        <v>56.505600000000001</v>
      </c>
      <c r="I250" s="12">
        <f>'Dynamic Data'!C$15+G250+F250</f>
        <v>-103.71486933165885</v>
      </c>
      <c r="J250" s="12">
        <f t="shared" si="28"/>
        <v>0</v>
      </c>
      <c r="K250" s="28">
        <f t="shared" si="29"/>
        <v>103.71486933165885</v>
      </c>
      <c r="L250" s="20">
        <f>(D250/1000)*(('Dynamic Data'!C$4*9.81*'Dynamic Data'!C$10)+(0.5*'Dynamic Data'!C$21*'Dynamic Data'!C$11*'Dynamic Data'!C$13*D250^2)+('Dynamic Data'!C$4*'Dynamic Data'!C$18*E250))</f>
        <v>-0.68442346754522965</v>
      </c>
      <c r="M250" s="12">
        <f t="shared" si="26"/>
        <v>0</v>
      </c>
      <c r="N250" s="28">
        <f t="shared" si="30"/>
        <v>0.68442346754522965</v>
      </c>
      <c r="O250" s="20">
        <f t="shared" si="25"/>
        <v>-0.37622122600099267</v>
      </c>
      <c r="P250" s="12">
        <f t="shared" si="31"/>
        <v>0</v>
      </c>
      <c r="Q250" s="44">
        <f t="shared" si="27"/>
        <v>0.37622122600099267</v>
      </c>
      <c r="R250" s="36"/>
      <c r="S250" s="20">
        <f>SUM($P$2:P250)</f>
        <v>179.49383434308194</v>
      </c>
      <c r="T250" s="28">
        <f>SUM($Q$2:Q250)</f>
        <v>53.006731156287074</v>
      </c>
      <c r="U250" s="22">
        <f>T250*'KERS System Values'!E$14</f>
        <v>31.039114491604426</v>
      </c>
    </row>
    <row r="251" spans="1:21" x14ac:dyDescent="0.45">
      <c r="A251" s="7" t="s">
        <v>12</v>
      </c>
      <c r="B251" s="8">
        <v>249</v>
      </c>
      <c r="C251" s="8">
        <v>249</v>
      </c>
      <c r="D251" s="3">
        <v>5.8055555555555554</v>
      </c>
      <c r="E251" s="29">
        <v>-0.25000000000000011</v>
      </c>
      <c r="F251" s="21">
        <f>'Dynamic Data'!C$4*E251</f>
        <v>-72.000000000000028</v>
      </c>
      <c r="G251" s="3">
        <f>(0.5*'Dynamic Data'!C$21*'Dynamic Data'!C$11*'Dynamic Data'!C$13*D251^2)</f>
        <v>6.8950912897454515</v>
      </c>
      <c r="H251" s="3">
        <f>'Dynamic Data'!C$15</f>
        <v>56.505600000000001</v>
      </c>
      <c r="I251" s="3">
        <f>'Dynamic Data'!C$15+G251+F251</f>
        <v>-8.5993087102545758</v>
      </c>
      <c r="J251" s="3">
        <f t="shared" si="28"/>
        <v>0</v>
      </c>
      <c r="K251" s="29">
        <f t="shared" si="29"/>
        <v>8.5993087102545758</v>
      </c>
      <c r="L251" s="21">
        <f>(D251/1000)*(('Dynamic Data'!C$4*9.81*'Dynamic Data'!C$10)+(0.5*'Dynamic Data'!C$21*'Dynamic Data'!C$11*'Dynamic Data'!C$13*D251^2)+('Dynamic Data'!C$4*'Dynamic Data'!C$18*E251))</f>
        <v>-6.8018984456755735E-2</v>
      </c>
      <c r="M251" s="3">
        <f t="shared" si="26"/>
        <v>0</v>
      </c>
      <c r="N251" s="29">
        <f t="shared" si="30"/>
        <v>6.8018984456755735E-2</v>
      </c>
      <c r="O251" s="21">
        <f t="shared" si="25"/>
        <v>-2.0833107035506674E-2</v>
      </c>
      <c r="P251" s="3">
        <f t="shared" si="31"/>
        <v>0</v>
      </c>
      <c r="Q251" s="45">
        <f t="shared" si="27"/>
        <v>2.0833107035506674E-2</v>
      </c>
      <c r="R251" s="37"/>
      <c r="S251" s="21">
        <f>SUM($P$2:P251)</f>
        <v>179.49383434308194</v>
      </c>
      <c r="T251" s="29">
        <f>SUM($Q$2:Q251)</f>
        <v>53.027564263322581</v>
      </c>
      <c r="U251" s="22">
        <f>T251*'KERS System Values'!E$14</f>
        <v>31.051313719521055</v>
      </c>
    </row>
    <row r="252" spans="1:21" x14ac:dyDescent="0.45">
      <c r="A252" s="5" t="s">
        <v>12</v>
      </c>
      <c r="B252" s="6">
        <v>250</v>
      </c>
      <c r="C252" s="6">
        <v>250</v>
      </c>
      <c r="D252" s="4">
        <v>5.666666666666667</v>
      </c>
      <c r="E252" s="30">
        <v>-0.19444444444444425</v>
      </c>
      <c r="F252" s="20">
        <f>'Dynamic Data'!C$4*E252</f>
        <v>-55.999999999999943</v>
      </c>
      <c r="G252" s="12">
        <f>(0.5*'Dynamic Data'!C$21*'Dynamic Data'!C$11*'Dynamic Data'!C$13*D252^2)</f>
        <v>6.5691288916015376</v>
      </c>
      <c r="H252" s="12">
        <f>'Dynamic Data'!C$15</f>
        <v>56.505600000000001</v>
      </c>
      <c r="I252" s="12">
        <f>'Dynamic Data'!C$15+G252+F252</f>
        <v>7.0747288916015947</v>
      </c>
      <c r="J252" s="12">
        <f t="shared" si="28"/>
        <v>7.0747288916015947</v>
      </c>
      <c r="K252" s="28">
        <f t="shared" si="29"/>
        <v>0</v>
      </c>
      <c r="L252" s="20">
        <f>(D252/1000)*(('Dynamic Data'!C$4*9.81*'Dynamic Data'!C$10)+(0.5*'Dynamic Data'!C$21*'Dynamic Data'!C$11*'Dynamic Data'!C$13*D252^2)+('Dynamic Data'!C$4*'Dynamic Data'!C$18*E252))</f>
        <v>2.6352770385742387E-2</v>
      </c>
      <c r="M252" s="12">
        <f t="shared" si="26"/>
        <v>2.6352770385742387E-2</v>
      </c>
      <c r="N252" s="28">
        <f t="shared" si="30"/>
        <v>0</v>
      </c>
      <c r="O252" s="20">
        <f t="shared" si="25"/>
        <v>-4.3577590749169698E-2</v>
      </c>
      <c r="P252" s="12">
        <f t="shared" si="31"/>
        <v>0</v>
      </c>
      <c r="Q252" s="44">
        <f t="shared" si="27"/>
        <v>4.3577590749169698E-2</v>
      </c>
      <c r="R252" s="36"/>
      <c r="S252" s="20">
        <f>SUM($P$2:P252)</f>
        <v>179.49383434308194</v>
      </c>
      <c r="T252" s="28">
        <f>SUM($Q$2:Q252)</f>
        <v>53.071141854071755</v>
      </c>
      <c r="U252" s="22">
        <f>T252*'KERS System Values'!E$14</f>
        <v>31.076831418858969</v>
      </c>
    </row>
    <row r="253" spans="1:21" x14ac:dyDescent="0.45">
      <c r="A253" s="7" t="s">
        <v>12</v>
      </c>
      <c r="B253" s="8">
        <v>251</v>
      </c>
      <c r="C253" s="8">
        <v>251</v>
      </c>
      <c r="D253" s="3">
        <v>5.416666666666667</v>
      </c>
      <c r="E253" s="29">
        <v>-0.27777777777777779</v>
      </c>
      <c r="F253" s="21">
        <f>'Dynamic Data'!C$4*E253</f>
        <v>-80</v>
      </c>
      <c r="G253" s="3">
        <f>(0.5*'Dynamic Data'!C$21*'Dynamic Data'!C$11*'Dynamic Data'!C$13*D253^2)</f>
        <v>6.0022858060156787</v>
      </c>
      <c r="H253" s="3">
        <f>'Dynamic Data'!C$15</f>
        <v>56.505600000000001</v>
      </c>
      <c r="I253" s="3">
        <f>'Dynamic Data'!C$15+G253+F253</f>
        <v>-17.492114193984321</v>
      </c>
      <c r="J253" s="3">
        <f t="shared" si="28"/>
        <v>0</v>
      </c>
      <c r="K253" s="29">
        <f t="shared" si="29"/>
        <v>17.492114193984321</v>
      </c>
      <c r="L253" s="21">
        <f>(D253/1000)*(('Dynamic Data'!C$4*9.81*'Dynamic Data'!C$10)+(0.5*'Dynamic Data'!C$21*'Dynamic Data'!C$11*'Dynamic Data'!C$13*D253^2)+('Dynamic Data'!C$4*'Dynamic Data'!C$18*E253))</f>
        <v>-0.11350795188408179</v>
      </c>
      <c r="M253" s="3">
        <f t="shared" si="26"/>
        <v>0</v>
      </c>
      <c r="N253" s="29">
        <f t="shared" si="30"/>
        <v>0.11350795188408179</v>
      </c>
      <c r="O253" s="21">
        <f t="shared" si="25"/>
        <v>-7.9993981404193656E-2</v>
      </c>
      <c r="P253" s="3">
        <f t="shared" si="31"/>
        <v>0</v>
      </c>
      <c r="Q253" s="45">
        <f t="shared" si="27"/>
        <v>7.9993981404193656E-2</v>
      </c>
      <c r="R253" s="38">
        <f>SUM(Q235:Q253)</f>
        <v>14.883293962915433</v>
      </c>
      <c r="S253" s="21">
        <f>SUM($P$2:P253)</f>
        <v>179.49383434308194</v>
      </c>
      <c r="T253" s="29">
        <f>SUM($Q$2:Q253)</f>
        <v>53.151135835475948</v>
      </c>
      <c r="U253" s="22">
        <f>T253*'KERS System Values'!E$14</f>
        <v>31.123673438604033</v>
      </c>
    </row>
    <row r="254" spans="1:21" x14ac:dyDescent="0.45">
      <c r="A254" s="5" t="s">
        <v>12</v>
      </c>
      <c r="B254" s="6">
        <v>252</v>
      </c>
      <c r="C254" s="6">
        <v>252</v>
      </c>
      <c r="D254" s="4">
        <v>5.1111111111111107</v>
      </c>
      <c r="E254" s="30">
        <v>-0.23611111111111099</v>
      </c>
      <c r="F254" s="20">
        <f>'Dynamic Data'!C$4*E254</f>
        <v>-67.999999999999972</v>
      </c>
      <c r="G254" s="12">
        <f>(0.5*'Dynamic Data'!C$21*'Dynamic Data'!C$11*'Dynamic Data'!C$13*D254^2)</f>
        <v>5.3442048191575742</v>
      </c>
      <c r="H254" s="12">
        <f>'Dynamic Data'!C$15</f>
        <v>56.505600000000001</v>
      </c>
      <c r="I254" s="12">
        <f>'Dynamic Data'!C$15+G254+F254</f>
        <v>-6.1501951808423954</v>
      </c>
      <c r="J254" s="12">
        <f t="shared" si="28"/>
        <v>0</v>
      </c>
      <c r="K254" s="28">
        <f t="shared" si="29"/>
        <v>6.1501951808423954</v>
      </c>
      <c r="L254" s="20">
        <f>(D254/1000)*(('Dynamic Data'!C$4*9.81*'Dynamic Data'!C$10)+(0.5*'Dynamic Data'!C$21*'Dynamic Data'!C$11*'Dynamic Data'!C$13*D254^2)+('Dynamic Data'!C$4*'Dynamic Data'!C$18*E254))</f>
        <v>-4.648001092430553E-2</v>
      </c>
      <c r="M254" s="12">
        <f t="shared" si="26"/>
        <v>0</v>
      </c>
      <c r="N254" s="28">
        <f t="shared" si="30"/>
        <v>4.648001092430553E-2</v>
      </c>
      <c r="O254" s="20">
        <f t="shared" si="25"/>
        <v>6.6916975649341584E-2</v>
      </c>
      <c r="P254" s="12">
        <f t="shared" si="31"/>
        <v>6.6916975649341584E-2</v>
      </c>
      <c r="Q254" s="42">
        <f t="shared" si="27"/>
        <v>0</v>
      </c>
      <c r="R254" s="36"/>
      <c r="S254" s="20">
        <f>SUM($P$2:P254)</f>
        <v>179.56075131873129</v>
      </c>
      <c r="T254" s="28">
        <f>SUM($Q$2:Q254)</f>
        <v>53.151135835475948</v>
      </c>
      <c r="U254" s="22">
        <f>T254*'KERS System Values'!E$14</f>
        <v>31.123673438604033</v>
      </c>
    </row>
    <row r="255" spans="1:21" x14ac:dyDescent="0.45">
      <c r="A255" s="7" t="s">
        <v>12</v>
      </c>
      <c r="B255" s="8">
        <v>253</v>
      </c>
      <c r="C255" s="8">
        <v>253</v>
      </c>
      <c r="D255" s="3">
        <v>4.9444444444444446</v>
      </c>
      <c r="E255" s="29">
        <v>-8.3333333333333037E-2</v>
      </c>
      <c r="F255" s="21">
        <f>'Dynamic Data'!C$4*E255</f>
        <v>-23.999999999999915</v>
      </c>
      <c r="G255" s="3">
        <f>(0.5*'Dynamic Data'!C$21*'Dynamic Data'!C$11*'Dynamic Data'!C$13*D255^2)</f>
        <v>5.0013523597054759</v>
      </c>
      <c r="H255" s="3">
        <f>'Dynamic Data'!C$15</f>
        <v>56.505600000000001</v>
      </c>
      <c r="I255" s="3">
        <f>'Dynamic Data'!C$15+G255+F255</f>
        <v>37.506952359705565</v>
      </c>
      <c r="J255" s="3">
        <f t="shared" si="28"/>
        <v>37.506952359705565</v>
      </c>
      <c r="K255" s="29">
        <f t="shared" si="29"/>
        <v>0</v>
      </c>
      <c r="L255" s="21">
        <f>(D255/1000)*(('Dynamic Data'!C$4*9.81*'Dynamic Data'!C$10)+(0.5*'Dynamic Data'!C$21*'Dynamic Data'!C$11*'Dynamic Data'!C$13*D255^2)+('Dynamic Data'!C$4*'Dynamic Data'!C$18*E255))</f>
        <v>0.18031396222298871</v>
      </c>
      <c r="M255" s="3">
        <f t="shared" si="26"/>
        <v>0.18031396222298871</v>
      </c>
      <c r="N255" s="29">
        <f t="shared" si="30"/>
        <v>0</v>
      </c>
      <c r="O255" s="21">
        <f t="shared" si="25"/>
        <v>0.20094792000076606</v>
      </c>
      <c r="P255" s="3">
        <f t="shared" si="31"/>
        <v>0.20094792000076606</v>
      </c>
      <c r="Q255" s="43">
        <f t="shared" si="27"/>
        <v>0</v>
      </c>
      <c r="R255" s="37"/>
      <c r="S255" s="21">
        <f>SUM($P$2:P255)</f>
        <v>179.76169923873206</v>
      </c>
      <c r="T255" s="29">
        <f>SUM($Q$2:Q255)</f>
        <v>53.151135835475948</v>
      </c>
      <c r="U255" s="22">
        <f>T255*'KERS System Values'!E$14</f>
        <v>31.123673438604033</v>
      </c>
    </row>
    <row r="256" spans="1:21" x14ac:dyDescent="0.45">
      <c r="A256" s="5" t="s">
        <v>12</v>
      </c>
      <c r="B256" s="6">
        <v>254</v>
      </c>
      <c r="C256" s="6">
        <v>254</v>
      </c>
      <c r="D256" s="4">
        <v>4.9444444444444446</v>
      </c>
      <c r="E256" s="30">
        <v>-5.5555555555555851E-2</v>
      </c>
      <c r="F256" s="20">
        <f>'Dynamic Data'!C$4*E256</f>
        <v>-16.000000000000085</v>
      </c>
      <c r="G256" s="12">
        <f>(0.5*'Dynamic Data'!C$21*'Dynamic Data'!C$11*'Dynamic Data'!C$13*D256^2)</f>
        <v>5.0013523597054759</v>
      </c>
      <c r="H256" s="12">
        <f>'Dynamic Data'!C$15</f>
        <v>56.505600000000001</v>
      </c>
      <c r="I256" s="12">
        <f>'Dynamic Data'!C$15+G256+F256</f>
        <v>45.506952359705394</v>
      </c>
      <c r="J256" s="12">
        <f t="shared" si="28"/>
        <v>45.506952359705394</v>
      </c>
      <c r="K256" s="28">
        <f t="shared" si="29"/>
        <v>0</v>
      </c>
      <c r="L256" s="20">
        <f>(D256/1000)*(('Dynamic Data'!C$4*9.81*'Dynamic Data'!C$10)+(0.5*'Dynamic Data'!C$21*'Dynamic Data'!C$11*'Dynamic Data'!C$13*D256^2)+('Dynamic Data'!C$4*'Dynamic Data'!C$18*E256))</f>
        <v>0.22158187777854338</v>
      </c>
      <c r="M256" s="12">
        <f t="shared" si="26"/>
        <v>0.22158187777854338</v>
      </c>
      <c r="N256" s="28">
        <f t="shared" si="30"/>
        <v>0</v>
      </c>
      <c r="O256" s="20">
        <f t="shared" si="25"/>
        <v>4.7107755952223537E-2</v>
      </c>
      <c r="P256" s="12">
        <f t="shared" si="31"/>
        <v>4.7107755952223537E-2</v>
      </c>
      <c r="Q256" s="42">
        <f t="shared" si="27"/>
        <v>0</v>
      </c>
      <c r="R256" s="36"/>
      <c r="S256" s="20">
        <f>SUM($P$2:P256)</f>
        <v>179.80880699468429</v>
      </c>
      <c r="T256" s="28">
        <f>SUM($Q$2:Q256)</f>
        <v>53.151135835475948</v>
      </c>
      <c r="U256" s="22">
        <f>T256*'KERS System Values'!E$14</f>
        <v>31.123673438604033</v>
      </c>
    </row>
    <row r="257" spans="1:21" x14ac:dyDescent="0.45">
      <c r="A257" s="7" t="s">
        <v>12</v>
      </c>
      <c r="B257" s="8">
        <v>255</v>
      </c>
      <c r="C257" s="8">
        <v>255</v>
      </c>
      <c r="D257" s="3">
        <v>4.833333333333333</v>
      </c>
      <c r="E257" s="29">
        <v>-0.29166666666666685</v>
      </c>
      <c r="F257" s="21">
        <f>'Dynamic Data'!C$4*E257</f>
        <v>-84.000000000000057</v>
      </c>
      <c r="G257" s="3">
        <f>(0.5*'Dynamic Data'!C$21*'Dynamic Data'!C$11*'Dynamic Data'!C$13*D257^2)</f>
        <v>4.7790980950146116</v>
      </c>
      <c r="H257" s="3">
        <f>'Dynamic Data'!C$15</f>
        <v>56.505600000000001</v>
      </c>
      <c r="I257" s="3">
        <f>'Dynamic Data'!C$15+G257+F257</f>
        <v>-22.715301904985445</v>
      </c>
      <c r="J257" s="3">
        <f t="shared" si="28"/>
        <v>0</v>
      </c>
      <c r="K257" s="29">
        <f t="shared" si="29"/>
        <v>22.715301904985445</v>
      </c>
      <c r="L257" s="21">
        <f>(D257/1000)*(('Dynamic Data'!C$4*9.81*'Dynamic Data'!C$10)+(0.5*'Dynamic Data'!C$21*'Dynamic Data'!C$11*'Dynamic Data'!C$13*D257^2)+('Dynamic Data'!C$4*'Dynamic Data'!C$18*E257))</f>
        <v>-0.1273663658740963</v>
      </c>
      <c r="M257" s="3">
        <f t="shared" si="26"/>
        <v>0</v>
      </c>
      <c r="N257" s="29">
        <f t="shared" si="30"/>
        <v>0.1273663658740963</v>
      </c>
      <c r="O257" s="21">
        <f t="shared" si="25"/>
        <v>-0.19587973355151966</v>
      </c>
      <c r="P257" s="3">
        <f t="shared" si="31"/>
        <v>0</v>
      </c>
      <c r="Q257" s="44">
        <f t="shared" si="27"/>
        <v>0.19587973355151966</v>
      </c>
      <c r="R257" s="37"/>
      <c r="S257" s="21">
        <f>SUM($P$2:P257)</f>
        <v>179.80880699468429</v>
      </c>
      <c r="T257" s="29">
        <f>SUM($Q$2:Q257)</f>
        <v>53.347015569027469</v>
      </c>
      <c r="U257" s="22">
        <f>T257*'KERS System Values'!E$14</f>
        <v>31.238374597186407</v>
      </c>
    </row>
    <row r="258" spans="1:21" x14ac:dyDescent="0.45">
      <c r="A258" s="5" t="s">
        <v>12</v>
      </c>
      <c r="B258" s="6">
        <v>256</v>
      </c>
      <c r="C258" s="6">
        <v>256</v>
      </c>
      <c r="D258" s="4">
        <v>4.3611111111111107</v>
      </c>
      <c r="E258" s="30">
        <v>-0.40277777777777757</v>
      </c>
      <c r="F258" s="20">
        <f>'Dynamic Data'!C$4*E258</f>
        <v>-115.99999999999994</v>
      </c>
      <c r="G258" s="12">
        <f>(0.5*'Dynamic Data'!C$21*'Dynamic Data'!C$11*'Dynamic Data'!C$13*D258^2)</f>
        <v>3.8908702914524764</v>
      </c>
      <c r="H258" s="12">
        <f>'Dynamic Data'!C$15</f>
        <v>56.505600000000001</v>
      </c>
      <c r="I258" s="12">
        <f>'Dynamic Data'!C$15+G258+F258</f>
        <v>-55.603529708547462</v>
      </c>
      <c r="J258" s="12">
        <f t="shared" si="28"/>
        <v>0</v>
      </c>
      <c r="K258" s="28">
        <f t="shared" si="29"/>
        <v>55.603529708547462</v>
      </c>
      <c r="L258" s="20">
        <f>(D258/1000)*(('Dynamic Data'!C$4*9.81*'Dynamic Data'!C$10)+(0.5*'Dynamic Data'!C$21*'Dynamic Data'!C$11*'Dynamic Data'!C$13*D258^2)+('Dynamic Data'!C$4*'Dynamic Data'!C$18*E258))</f>
        <v>-0.26439310122894305</v>
      </c>
      <c r="M258" s="12">
        <f t="shared" si="26"/>
        <v>0</v>
      </c>
      <c r="N258" s="28">
        <f t="shared" si="30"/>
        <v>0.26439310122894305</v>
      </c>
      <c r="O258" s="20">
        <f t="shared" ref="O258:O321" si="32">(B259 - B258) * (L259 + L258) / 2</f>
        <v>-3.6929661341929779E-2</v>
      </c>
      <c r="P258" s="12">
        <f t="shared" si="31"/>
        <v>0</v>
      </c>
      <c r="Q258" s="45">
        <f t="shared" si="27"/>
        <v>3.6929661341929779E-2</v>
      </c>
      <c r="R258" s="40">
        <f>SUM(Q257:Q258)</f>
        <v>0.23280939489344943</v>
      </c>
      <c r="S258" s="20">
        <f>SUM($P$2:P258)</f>
        <v>179.80880699468429</v>
      </c>
      <c r="T258" s="28">
        <f>SUM($Q$2:Q258)</f>
        <v>53.383945230369399</v>
      </c>
      <c r="U258" s="22">
        <f>T258*'KERS System Values'!E$14</f>
        <v>31.259999473150721</v>
      </c>
    </row>
    <row r="259" spans="1:21" x14ac:dyDescent="0.45">
      <c r="A259" s="7" t="s">
        <v>12</v>
      </c>
      <c r="B259" s="8">
        <v>257</v>
      </c>
      <c r="C259" s="8">
        <v>257</v>
      </c>
      <c r="D259" s="3">
        <v>4.0277777777777777</v>
      </c>
      <c r="E259" s="29">
        <v>-4.1666666666666519E-2</v>
      </c>
      <c r="F259" s="21">
        <f>'Dynamic Data'!C$4*E259</f>
        <v>-11.999999999999957</v>
      </c>
      <c r="G259" s="3">
        <f>(0.5*'Dynamic Data'!C$21*'Dynamic Data'!C$11*'Dynamic Data'!C$13*D259^2)</f>
        <v>3.3188181215379253</v>
      </c>
      <c r="H259" s="3">
        <f>'Dynamic Data'!C$15</f>
        <v>56.505600000000001</v>
      </c>
      <c r="I259" s="3">
        <f>'Dynamic Data'!C$15+G259+F259</f>
        <v>47.824418121537967</v>
      </c>
      <c r="J259" s="3">
        <f t="shared" si="28"/>
        <v>47.824418121537967</v>
      </c>
      <c r="K259" s="29">
        <f t="shared" si="29"/>
        <v>0</v>
      </c>
      <c r="L259" s="21">
        <f>(D259/1000)*(('Dynamic Data'!C$4*9.81*'Dynamic Data'!C$10)+(0.5*'Dynamic Data'!C$21*'Dynamic Data'!C$11*'Dynamic Data'!C$13*D259^2)+('Dynamic Data'!C$4*'Dynamic Data'!C$18*E259))</f>
        <v>0.19053377854508349</v>
      </c>
      <c r="M259" s="3">
        <f t="shared" si="26"/>
        <v>0.19053377854508349</v>
      </c>
      <c r="N259" s="29">
        <f t="shared" si="30"/>
        <v>0</v>
      </c>
      <c r="O259" s="21">
        <f t="shared" si="32"/>
        <v>0.52761469249082715</v>
      </c>
      <c r="P259" s="3">
        <f t="shared" si="31"/>
        <v>0.52761469249082715</v>
      </c>
      <c r="Q259" s="43">
        <f t="shared" si="27"/>
        <v>0</v>
      </c>
      <c r="R259" s="37"/>
      <c r="S259" s="21">
        <f>SUM($P$2:P259)</f>
        <v>180.33642168717512</v>
      </c>
      <c r="T259" s="29">
        <f>SUM($Q$2:Q259)</f>
        <v>53.383945230369399</v>
      </c>
      <c r="U259" s="22">
        <f>T259*'KERS System Values'!E$14</f>
        <v>31.259999473150721</v>
      </c>
    </row>
    <row r="260" spans="1:21" x14ac:dyDescent="0.45">
      <c r="A260" s="5" t="s">
        <v>12</v>
      </c>
      <c r="B260" s="6">
        <v>258</v>
      </c>
      <c r="C260" s="6">
        <v>258</v>
      </c>
      <c r="D260" s="4">
        <v>4.2777777777777777</v>
      </c>
      <c r="E260" s="30">
        <v>0.47222222222222199</v>
      </c>
      <c r="F260" s="20">
        <f>'Dynamic Data'!C$4*E260</f>
        <v>135.99999999999994</v>
      </c>
      <c r="G260" s="12">
        <f>(0.5*'Dynamic Data'!C$21*'Dynamic Data'!C$11*'Dynamic Data'!C$13*D260^2)</f>
        <v>3.7435952708867273</v>
      </c>
      <c r="H260" s="12">
        <f>'Dynamic Data'!C$15</f>
        <v>56.505600000000001</v>
      </c>
      <c r="I260" s="12">
        <f>'Dynamic Data'!C$15+G260+F260</f>
        <v>196.24919527088667</v>
      </c>
      <c r="J260" s="12">
        <f t="shared" si="28"/>
        <v>196.24919527088667</v>
      </c>
      <c r="K260" s="28">
        <f t="shared" si="29"/>
        <v>0</v>
      </c>
      <c r="L260" s="20">
        <f>(D260/1000)*(('Dynamic Data'!C$4*9.81*'Dynamic Data'!C$10)+(0.5*'Dynamic Data'!C$21*'Dynamic Data'!C$11*'Dynamic Data'!C$13*D260^2)+('Dynamic Data'!C$4*'Dynamic Data'!C$18*E260))</f>
        <v>0.86469560643657084</v>
      </c>
      <c r="M260" s="12">
        <f t="shared" ref="M260:M323" si="33">IF(L260 &gt; 0, L260,)</f>
        <v>0.86469560643657084</v>
      </c>
      <c r="N260" s="28">
        <f t="shared" si="30"/>
        <v>0</v>
      </c>
      <c r="O260" s="20">
        <f t="shared" si="32"/>
        <v>1.1248978713768027</v>
      </c>
      <c r="P260" s="12">
        <f t="shared" si="31"/>
        <v>1.1248978713768027</v>
      </c>
      <c r="Q260" s="42">
        <f t="shared" ref="Q260:Q323" si="34">ABS(IF(O260 &lt;= 0, O260,))</f>
        <v>0</v>
      </c>
      <c r="R260" s="36"/>
      <c r="S260" s="20">
        <f>SUM($P$2:P260)</f>
        <v>181.46131955855193</v>
      </c>
      <c r="T260" s="28">
        <f>SUM($Q$2:Q260)</f>
        <v>53.383945230369399</v>
      </c>
      <c r="U260" s="22">
        <f>T260*'KERS System Values'!E$14</f>
        <v>31.259999473150721</v>
      </c>
    </row>
    <row r="261" spans="1:21" x14ac:dyDescent="0.45">
      <c r="A261" s="7" t="s">
        <v>12</v>
      </c>
      <c r="B261" s="8">
        <v>259</v>
      </c>
      <c r="C261" s="8">
        <v>259</v>
      </c>
      <c r="D261" s="3">
        <v>4.9722222222222223</v>
      </c>
      <c r="E261" s="29">
        <v>0.72222222222222232</v>
      </c>
      <c r="F261" s="21">
        <f>'Dynamic Data'!C$4*E261</f>
        <v>208.00000000000003</v>
      </c>
      <c r="G261" s="3">
        <f>(0.5*'Dynamic Data'!C$21*'Dynamic Data'!C$11*'Dynamic Data'!C$13*D261^2)</f>
        <v>5.0577051810795091</v>
      </c>
      <c r="H261" s="3">
        <f>'Dynamic Data'!C$15</f>
        <v>56.505600000000001</v>
      </c>
      <c r="I261" s="3">
        <f>'Dynamic Data'!C$15+G261+F261</f>
        <v>269.56330518107956</v>
      </c>
      <c r="J261" s="3">
        <f t="shared" ref="J261:J324" si="35">IF(I261 &gt; 0, I261,)</f>
        <v>269.56330518107956</v>
      </c>
      <c r="K261" s="29">
        <f t="shared" ref="K261:K324" si="36">IF(I261 &lt;= 0, I261,)*-1</f>
        <v>0</v>
      </c>
      <c r="L261" s="21">
        <f>(D261/1000)*(('Dynamic Data'!C$4*9.81*'Dynamic Data'!C$10)+(0.5*'Dynamic Data'!C$21*'Dynamic Data'!C$11*'Dynamic Data'!C$13*D261^2)+('Dynamic Data'!C$4*'Dynamic Data'!C$18*E261))</f>
        <v>1.3851001363170345</v>
      </c>
      <c r="M261" s="3">
        <f t="shared" si="33"/>
        <v>1.3851001363170345</v>
      </c>
      <c r="N261" s="29">
        <f t="shared" ref="N261:N324" si="37">ABS(IF(L261 &lt;= 0, L261,))</f>
        <v>0</v>
      </c>
      <c r="O261" s="21">
        <f t="shared" si="32"/>
        <v>1.5061975574556177</v>
      </c>
      <c r="P261" s="3">
        <f t="shared" ref="P261:P324" si="38">IF(O261 &gt;= 0, O261,)</f>
        <v>1.5061975574556177</v>
      </c>
      <c r="Q261" s="43">
        <f t="shared" si="34"/>
        <v>0</v>
      </c>
      <c r="R261" s="37"/>
      <c r="S261" s="21">
        <f>SUM($P$2:P261)</f>
        <v>182.96751711600754</v>
      </c>
      <c r="T261" s="29">
        <f>SUM($Q$2:Q261)</f>
        <v>53.383945230369399</v>
      </c>
      <c r="U261" s="22">
        <f>T261*'KERS System Values'!E$14</f>
        <v>31.259999473150721</v>
      </c>
    </row>
    <row r="262" spans="1:21" x14ac:dyDescent="0.45">
      <c r="A262" s="5" t="s">
        <v>12</v>
      </c>
      <c r="B262" s="6">
        <v>260</v>
      </c>
      <c r="C262" s="6">
        <v>260</v>
      </c>
      <c r="D262" s="4">
        <v>5.7222222222222232</v>
      </c>
      <c r="E262" s="30">
        <v>0.73611111111111116</v>
      </c>
      <c r="F262" s="20">
        <f>'Dynamic Data'!C$4*E262</f>
        <v>212</v>
      </c>
      <c r="G262" s="12">
        <f>(0.5*'Dynamic Data'!C$21*'Dynamic Data'!C$11*'Dynamic Data'!C$13*D262^2)</f>
        <v>6.6985667446175245</v>
      </c>
      <c r="H262" s="12">
        <f>'Dynamic Data'!C$15</f>
        <v>56.505600000000001</v>
      </c>
      <c r="I262" s="12">
        <f>'Dynamic Data'!C$15+G262+F262</f>
        <v>275.20416674461751</v>
      </c>
      <c r="J262" s="12">
        <f t="shared" si="35"/>
        <v>275.20416674461751</v>
      </c>
      <c r="K262" s="28">
        <f t="shared" si="36"/>
        <v>0</v>
      </c>
      <c r="L262" s="20">
        <f>(D262/1000)*(('Dynamic Data'!C$4*9.81*'Dynamic Data'!C$10)+(0.5*'Dynamic Data'!C$21*'Dynamic Data'!C$11*'Dynamic Data'!C$13*D262^2)+('Dynamic Data'!C$4*'Dynamic Data'!C$18*E262))</f>
        <v>1.6272949785942008</v>
      </c>
      <c r="M262" s="12">
        <f t="shared" si="33"/>
        <v>1.6272949785942008</v>
      </c>
      <c r="N262" s="28">
        <f t="shared" si="37"/>
        <v>0</v>
      </c>
      <c r="O262" s="20">
        <f t="shared" si="32"/>
        <v>1.7088869445574308</v>
      </c>
      <c r="P262" s="12">
        <f t="shared" si="38"/>
        <v>1.7088869445574308</v>
      </c>
      <c r="Q262" s="42">
        <f t="shared" si="34"/>
        <v>0</v>
      </c>
      <c r="R262" s="36"/>
      <c r="S262" s="20">
        <f>SUM($P$2:P262)</f>
        <v>184.67640406056498</v>
      </c>
      <c r="T262" s="28">
        <f>SUM($Q$2:Q262)</f>
        <v>53.383945230369399</v>
      </c>
      <c r="U262" s="22">
        <f>T262*'KERS System Values'!E$14</f>
        <v>31.259999473150721</v>
      </c>
    </row>
    <row r="263" spans="1:21" x14ac:dyDescent="0.45">
      <c r="A263" s="7" t="s">
        <v>12</v>
      </c>
      <c r="B263" s="8">
        <v>261</v>
      </c>
      <c r="C263" s="8">
        <v>261</v>
      </c>
      <c r="D263" s="3">
        <v>6.4444444444444446</v>
      </c>
      <c r="E263" s="29">
        <v>0.70833333333333304</v>
      </c>
      <c r="F263" s="21">
        <f>'Dynamic Data'!C$4*E263</f>
        <v>203.99999999999991</v>
      </c>
      <c r="G263" s="3">
        <f>(0.5*'Dynamic Data'!C$21*'Dynamic Data'!C$11*'Dynamic Data'!C$13*D263^2)</f>
        <v>8.4961743911370906</v>
      </c>
      <c r="H263" s="3">
        <f>'Dynamic Data'!C$15</f>
        <v>56.505600000000001</v>
      </c>
      <c r="I263" s="3">
        <f>'Dynamic Data'!C$15+G263+F263</f>
        <v>269.00177439113702</v>
      </c>
      <c r="J263" s="3">
        <f t="shared" si="35"/>
        <v>269.00177439113702</v>
      </c>
      <c r="K263" s="29">
        <f t="shared" si="36"/>
        <v>0</v>
      </c>
      <c r="L263" s="21">
        <f>(D263/1000)*(('Dynamic Data'!C$4*9.81*'Dynamic Data'!C$10)+(0.5*'Dynamic Data'!C$21*'Dynamic Data'!C$11*'Dynamic Data'!C$13*D263^2)+('Dynamic Data'!C$4*'Dynamic Data'!C$18*E263))</f>
        <v>1.7904789105206609</v>
      </c>
      <c r="M263" s="3">
        <f t="shared" si="33"/>
        <v>1.7904789105206609</v>
      </c>
      <c r="N263" s="29">
        <f t="shared" si="37"/>
        <v>0</v>
      </c>
      <c r="O263" s="21">
        <f t="shared" si="32"/>
        <v>1.9534201908589108</v>
      </c>
      <c r="P263" s="3">
        <f t="shared" si="38"/>
        <v>1.9534201908589108</v>
      </c>
      <c r="Q263" s="43">
        <f t="shared" si="34"/>
        <v>0</v>
      </c>
      <c r="R263" s="37"/>
      <c r="S263" s="21">
        <f>SUM($P$2:P263)</f>
        <v>186.62982425142388</v>
      </c>
      <c r="T263" s="29">
        <f>SUM($Q$2:Q263)</f>
        <v>53.383945230369399</v>
      </c>
      <c r="U263" s="22">
        <f>T263*'KERS System Values'!E$14</f>
        <v>31.259999473150721</v>
      </c>
    </row>
    <row r="264" spans="1:21" x14ac:dyDescent="0.45">
      <c r="A264" s="5" t="s">
        <v>12</v>
      </c>
      <c r="B264" s="6">
        <v>262</v>
      </c>
      <c r="C264" s="6">
        <v>262</v>
      </c>
      <c r="D264" s="4">
        <v>7.1388888888888893</v>
      </c>
      <c r="E264" s="30">
        <v>0.76388888888888884</v>
      </c>
      <c r="F264" s="20">
        <f>'Dynamic Data'!C$4*E264</f>
        <v>220</v>
      </c>
      <c r="G264" s="12">
        <f>(0.5*'Dynamic Data'!C$21*'Dynamic Data'!C$11*'Dynamic Data'!C$13*D264^2)</f>
        <v>10.425903358357122</v>
      </c>
      <c r="H264" s="12">
        <f>'Dynamic Data'!C$15</f>
        <v>56.505600000000001</v>
      </c>
      <c r="I264" s="12">
        <f>'Dynamic Data'!C$15+G264+F264</f>
        <v>286.93150335835713</v>
      </c>
      <c r="J264" s="12">
        <f t="shared" si="35"/>
        <v>286.93150335835713</v>
      </c>
      <c r="K264" s="28">
        <f t="shared" si="36"/>
        <v>0</v>
      </c>
      <c r="L264" s="20">
        <f>(D264/1000)*(('Dynamic Data'!C$4*9.81*'Dynamic Data'!C$10)+(0.5*'Dynamic Data'!C$21*'Dynamic Data'!C$11*'Dynamic Data'!C$13*D264^2)+('Dynamic Data'!C$4*'Dynamic Data'!C$18*E264))</f>
        <v>2.1163614711971608</v>
      </c>
      <c r="M264" s="12">
        <f t="shared" si="33"/>
        <v>2.1163614711971608</v>
      </c>
      <c r="N264" s="28">
        <f t="shared" si="37"/>
        <v>0</v>
      </c>
      <c r="O264" s="20">
        <f t="shared" si="32"/>
        <v>2.4664040833801888</v>
      </c>
      <c r="P264" s="12">
        <f t="shared" si="38"/>
        <v>2.4664040833801888</v>
      </c>
      <c r="Q264" s="42">
        <f t="shared" si="34"/>
        <v>0</v>
      </c>
      <c r="R264" s="36"/>
      <c r="S264" s="20">
        <f>SUM($P$2:P264)</f>
        <v>189.09622833480407</v>
      </c>
      <c r="T264" s="28">
        <f>SUM($Q$2:Q264)</f>
        <v>53.383945230369399</v>
      </c>
      <c r="U264" s="22">
        <f>T264*'KERS System Values'!E$14</f>
        <v>31.259999473150721</v>
      </c>
    </row>
    <row r="265" spans="1:21" x14ac:dyDescent="0.45">
      <c r="A265" s="7" t="s">
        <v>12</v>
      </c>
      <c r="B265" s="8">
        <v>263</v>
      </c>
      <c r="C265" s="8">
        <v>263</v>
      </c>
      <c r="D265" s="3">
        <v>7.9722222222222223</v>
      </c>
      <c r="E265" s="29">
        <v>0.94444444444444453</v>
      </c>
      <c r="F265" s="21">
        <f>'Dynamic Data'!C$4*E265</f>
        <v>272</v>
      </c>
      <c r="G265" s="3">
        <f>(0.5*'Dynamic Data'!C$21*'Dynamic Data'!C$11*'Dynamic Data'!C$13*D265^2)</f>
        <v>13.002032335455763</v>
      </c>
      <c r="H265" s="3">
        <f>'Dynamic Data'!C$15</f>
        <v>56.505600000000001</v>
      </c>
      <c r="I265" s="3">
        <f>'Dynamic Data'!C$15+G265+F265</f>
        <v>341.50763233545575</v>
      </c>
      <c r="J265" s="3">
        <f t="shared" si="35"/>
        <v>341.50763233545575</v>
      </c>
      <c r="K265" s="29">
        <f t="shared" si="36"/>
        <v>0</v>
      </c>
      <c r="L265" s="21">
        <f>(D265/1000)*(('Dynamic Data'!C$4*9.81*'Dynamic Data'!C$10)+(0.5*'Dynamic Data'!C$21*'Dynamic Data'!C$11*'Dynamic Data'!C$13*D265^2)+('Dynamic Data'!C$4*'Dynamic Data'!C$18*E265))</f>
        <v>2.8164466955632173</v>
      </c>
      <c r="M265" s="3">
        <f t="shared" si="33"/>
        <v>2.8164466955632173</v>
      </c>
      <c r="N265" s="29">
        <f t="shared" si="37"/>
        <v>0</v>
      </c>
      <c r="O265" s="21">
        <f t="shared" si="32"/>
        <v>3.1324948511363582</v>
      </c>
      <c r="P265" s="3">
        <f t="shared" si="38"/>
        <v>3.1324948511363582</v>
      </c>
      <c r="Q265" s="43">
        <f t="shared" si="34"/>
        <v>0</v>
      </c>
      <c r="R265" s="37"/>
      <c r="S265" s="21">
        <f>SUM($P$2:P265)</f>
        <v>192.22872318594042</v>
      </c>
      <c r="T265" s="29">
        <f>SUM($Q$2:Q265)</f>
        <v>53.383945230369399</v>
      </c>
      <c r="U265" s="22">
        <f>T265*'KERS System Values'!E$14</f>
        <v>31.259999473150721</v>
      </c>
    </row>
    <row r="266" spans="1:21" x14ac:dyDescent="0.45">
      <c r="A266" s="5" t="s">
        <v>12</v>
      </c>
      <c r="B266" s="6">
        <v>264</v>
      </c>
      <c r="C266" s="6">
        <v>264</v>
      </c>
      <c r="D266" s="4">
        <v>9.0277777777777786</v>
      </c>
      <c r="E266" s="30">
        <v>1.0277777777777781</v>
      </c>
      <c r="F266" s="20">
        <f>'Dynamic Data'!C$4*E266</f>
        <v>296.00000000000011</v>
      </c>
      <c r="G266" s="12">
        <f>(0.5*'Dynamic Data'!C$21*'Dynamic Data'!C$11*'Dynamic Data'!C$13*D266^2)</f>
        <v>16.673016127821327</v>
      </c>
      <c r="H266" s="12">
        <f>'Dynamic Data'!C$15</f>
        <v>56.505600000000001</v>
      </c>
      <c r="I266" s="12">
        <f>'Dynamic Data'!C$15+G266+F266</f>
        <v>369.17861612782144</v>
      </c>
      <c r="J266" s="12">
        <f t="shared" si="35"/>
        <v>369.17861612782144</v>
      </c>
      <c r="K266" s="28">
        <f t="shared" si="36"/>
        <v>0</v>
      </c>
      <c r="L266" s="20">
        <f>(D266/1000)*(('Dynamic Data'!C$4*9.81*'Dynamic Data'!C$10)+(0.5*'Dynamic Data'!C$21*'Dynamic Data'!C$11*'Dynamic Data'!C$13*D266^2)+('Dynamic Data'!C$4*'Dynamic Data'!C$18*E266))</f>
        <v>3.4485430067094995</v>
      </c>
      <c r="M266" s="12">
        <f t="shared" si="33"/>
        <v>3.4485430067094995</v>
      </c>
      <c r="N266" s="28">
        <f t="shared" si="37"/>
        <v>0</v>
      </c>
      <c r="O266" s="20">
        <f t="shared" si="32"/>
        <v>3.4707709791319443</v>
      </c>
      <c r="P266" s="12">
        <f t="shared" si="38"/>
        <v>3.4707709791319443</v>
      </c>
      <c r="Q266" s="42">
        <f t="shared" si="34"/>
        <v>0</v>
      </c>
      <c r="R266" s="36"/>
      <c r="S266" s="20">
        <f>SUM($P$2:P266)</f>
        <v>195.69949416507237</v>
      </c>
      <c r="T266" s="28">
        <f>SUM($Q$2:Q266)</f>
        <v>53.383945230369399</v>
      </c>
      <c r="U266" s="22">
        <f>T266*'KERS System Values'!E$14</f>
        <v>31.259999473150721</v>
      </c>
    </row>
    <row r="267" spans="1:21" x14ac:dyDescent="0.45">
      <c r="A267" s="7" t="s">
        <v>12</v>
      </c>
      <c r="B267" s="8">
        <v>265</v>
      </c>
      <c r="C267" s="8">
        <v>265</v>
      </c>
      <c r="D267" s="3">
        <v>10.027777777777779</v>
      </c>
      <c r="E267" s="29">
        <v>0.90277777777777779</v>
      </c>
      <c r="F267" s="21">
        <f>'Dynamic Data'!C$4*E267</f>
        <v>260</v>
      </c>
      <c r="G267" s="3">
        <f>(0.5*'Dynamic Data'!C$21*'Dynamic Data'!C$11*'Dynamic Data'!C$13*D267^2)</f>
        <v>20.571305418166183</v>
      </c>
      <c r="H267" s="3">
        <f>'Dynamic Data'!C$15</f>
        <v>56.505600000000001</v>
      </c>
      <c r="I267" s="3">
        <f>'Dynamic Data'!C$15+G267+F267</f>
        <v>337.07690541816618</v>
      </c>
      <c r="J267" s="3">
        <f t="shared" si="35"/>
        <v>337.07690541816618</v>
      </c>
      <c r="K267" s="29">
        <f t="shared" si="36"/>
        <v>0</v>
      </c>
      <c r="L267" s="21">
        <f>(D267/1000)*(('Dynamic Data'!C$4*9.81*'Dynamic Data'!C$10)+(0.5*'Dynamic Data'!C$21*'Dynamic Data'!C$11*'Dynamic Data'!C$13*D267^2)+('Dynamic Data'!C$4*'Dynamic Data'!C$18*E267))</f>
        <v>3.4929989515543887</v>
      </c>
      <c r="M267" s="3">
        <f t="shared" si="33"/>
        <v>3.4929989515543887</v>
      </c>
      <c r="N267" s="29">
        <f t="shared" si="37"/>
        <v>0</v>
      </c>
      <c r="O267" s="21">
        <f t="shared" si="32"/>
        <v>3.2450379849075333</v>
      </c>
      <c r="P267" s="3">
        <f t="shared" si="38"/>
        <v>3.2450379849075333</v>
      </c>
      <c r="Q267" s="43">
        <f t="shared" si="34"/>
        <v>0</v>
      </c>
      <c r="R267" s="37"/>
      <c r="S267" s="21">
        <f>SUM($P$2:P267)</f>
        <v>198.94453214997989</v>
      </c>
      <c r="T267" s="29">
        <f>SUM($Q$2:Q267)</f>
        <v>53.383945230369399</v>
      </c>
      <c r="U267" s="22">
        <f>T267*'KERS System Values'!E$14</f>
        <v>31.259999473150721</v>
      </c>
    </row>
    <row r="268" spans="1:21" x14ac:dyDescent="0.45">
      <c r="A268" s="5" t="s">
        <v>12</v>
      </c>
      <c r="B268" s="6">
        <v>266</v>
      </c>
      <c r="C268" s="6">
        <v>266</v>
      </c>
      <c r="D268" s="4">
        <v>10.833333333333334</v>
      </c>
      <c r="E268" s="30">
        <v>0.65277777777777712</v>
      </c>
      <c r="F268" s="20">
        <f>'Dynamic Data'!C$4*E268</f>
        <v>187.9999999999998</v>
      </c>
      <c r="G268" s="12">
        <f>(0.5*'Dynamic Data'!C$21*'Dynamic Data'!C$11*'Dynamic Data'!C$13*D268^2)</f>
        <v>24.009143224062715</v>
      </c>
      <c r="H268" s="12">
        <f>'Dynamic Data'!C$15</f>
        <v>56.505600000000001</v>
      </c>
      <c r="I268" s="12">
        <f>'Dynamic Data'!C$15+G268+F268</f>
        <v>268.5147432240625</v>
      </c>
      <c r="J268" s="12">
        <f t="shared" si="35"/>
        <v>268.5147432240625</v>
      </c>
      <c r="K268" s="28">
        <f t="shared" si="36"/>
        <v>0</v>
      </c>
      <c r="L268" s="20">
        <f>(D268/1000)*(('Dynamic Data'!C$4*9.81*'Dynamic Data'!C$10)+(0.5*'Dynamic Data'!C$21*'Dynamic Data'!C$11*'Dynamic Data'!C$13*D268^2)+('Dynamic Data'!C$4*'Dynamic Data'!C$18*E268))</f>
        <v>2.9970770182606783</v>
      </c>
      <c r="M268" s="12">
        <f t="shared" si="33"/>
        <v>2.9970770182606783</v>
      </c>
      <c r="N268" s="28">
        <f t="shared" si="37"/>
        <v>0</v>
      </c>
      <c r="O268" s="20">
        <f t="shared" si="32"/>
        <v>2.8899055240066405</v>
      </c>
      <c r="P268" s="12">
        <f t="shared" si="38"/>
        <v>2.8899055240066405</v>
      </c>
      <c r="Q268" s="42">
        <f t="shared" si="34"/>
        <v>0</v>
      </c>
      <c r="R268" s="36"/>
      <c r="S268" s="20">
        <f>SUM($P$2:P268)</f>
        <v>201.83443767398654</v>
      </c>
      <c r="T268" s="28">
        <f>SUM($Q$2:Q268)</f>
        <v>53.383945230369399</v>
      </c>
      <c r="U268" s="22">
        <f>T268*'KERS System Values'!E$14</f>
        <v>31.259999473150721</v>
      </c>
    </row>
    <row r="269" spans="1:21" x14ac:dyDescent="0.45">
      <c r="A269" s="7" t="s">
        <v>12</v>
      </c>
      <c r="B269" s="8">
        <v>267</v>
      </c>
      <c r="C269" s="8">
        <v>267</v>
      </c>
      <c r="D269" s="3">
        <v>11.333333333333334</v>
      </c>
      <c r="E269" s="29">
        <v>0.54166666666666641</v>
      </c>
      <c r="F269" s="21">
        <f>'Dynamic Data'!C$4*E269</f>
        <v>155.99999999999991</v>
      </c>
      <c r="G269" s="3">
        <f>(0.5*'Dynamic Data'!C$21*'Dynamic Data'!C$11*'Dynamic Data'!C$13*D269^2)</f>
        <v>26.27651556640615</v>
      </c>
      <c r="H269" s="3">
        <f>'Dynamic Data'!C$15</f>
        <v>56.505600000000001</v>
      </c>
      <c r="I269" s="3">
        <f>'Dynamic Data'!C$15+G269+F269</f>
        <v>238.78211556640605</v>
      </c>
      <c r="J269" s="3">
        <f t="shared" si="35"/>
        <v>238.78211556640605</v>
      </c>
      <c r="K269" s="29">
        <f t="shared" si="36"/>
        <v>0</v>
      </c>
      <c r="L269" s="21">
        <f>(D269/1000)*(('Dynamic Data'!C$4*9.81*'Dynamic Data'!C$10)+(0.5*'Dynamic Data'!C$21*'Dynamic Data'!C$11*'Dynamic Data'!C$13*D269^2)+('Dynamic Data'!C$4*'Dynamic Data'!C$18*E269))</f>
        <v>2.7827340297526026</v>
      </c>
      <c r="M269" s="3">
        <f t="shared" si="33"/>
        <v>2.7827340297526026</v>
      </c>
      <c r="N269" s="29">
        <f t="shared" si="37"/>
        <v>0</v>
      </c>
      <c r="O269" s="21">
        <f t="shared" si="32"/>
        <v>2.7962849537121173</v>
      </c>
      <c r="P269" s="3">
        <f t="shared" si="38"/>
        <v>2.7962849537121173</v>
      </c>
      <c r="Q269" s="43">
        <f t="shared" si="34"/>
        <v>0</v>
      </c>
      <c r="R269" s="37"/>
      <c r="S269" s="21">
        <f>SUM($P$2:P269)</f>
        <v>204.63072262769867</v>
      </c>
      <c r="T269" s="29">
        <f>SUM($Q$2:Q269)</f>
        <v>53.383945230369399</v>
      </c>
      <c r="U269" s="22">
        <f>T269*'KERS System Values'!E$14</f>
        <v>31.259999473150721</v>
      </c>
    </row>
    <row r="270" spans="1:21" x14ac:dyDescent="0.45">
      <c r="A270" s="5" t="s">
        <v>12</v>
      </c>
      <c r="B270" s="6">
        <v>268</v>
      </c>
      <c r="C270" s="6">
        <v>268</v>
      </c>
      <c r="D270" s="4">
        <v>11.916666666666666</v>
      </c>
      <c r="E270" s="30">
        <v>0.50000000000000022</v>
      </c>
      <c r="F270" s="20">
        <f>'Dynamic Data'!C$4*E270</f>
        <v>144.00000000000006</v>
      </c>
      <c r="G270" s="12">
        <f>(0.5*'Dynamic Data'!C$21*'Dynamic Data'!C$11*'Dynamic Data'!C$13*D270^2)</f>
        <v>29.051063301115875</v>
      </c>
      <c r="H270" s="12">
        <f>'Dynamic Data'!C$15</f>
        <v>56.505600000000001</v>
      </c>
      <c r="I270" s="12">
        <f>'Dynamic Data'!C$15+G270+F270</f>
        <v>229.55666330111592</v>
      </c>
      <c r="J270" s="12">
        <f t="shared" si="35"/>
        <v>229.55666330111592</v>
      </c>
      <c r="K270" s="28">
        <f t="shared" si="36"/>
        <v>0</v>
      </c>
      <c r="L270" s="20">
        <f>(D270/1000)*(('Dynamic Data'!C$4*9.81*'Dynamic Data'!C$10)+(0.5*'Dynamic Data'!C$21*'Dynamic Data'!C$11*'Dynamic Data'!C$13*D270^2)+('Dynamic Data'!C$4*'Dynamic Data'!C$18*E270))</f>
        <v>2.8098358776716319</v>
      </c>
      <c r="M270" s="12">
        <f t="shared" si="33"/>
        <v>2.8098358776716319</v>
      </c>
      <c r="N270" s="28">
        <f t="shared" si="37"/>
        <v>0</v>
      </c>
      <c r="O270" s="20">
        <f t="shared" si="32"/>
        <v>2.7172988286549007</v>
      </c>
      <c r="P270" s="12">
        <f t="shared" si="38"/>
        <v>2.7172988286549007</v>
      </c>
      <c r="Q270" s="42">
        <f t="shared" si="34"/>
        <v>0</v>
      </c>
      <c r="R270" s="36"/>
      <c r="S270" s="20">
        <f>SUM($P$2:P270)</f>
        <v>207.34802145635356</v>
      </c>
      <c r="T270" s="28">
        <f>SUM($Q$2:Q270)</f>
        <v>53.383945230369399</v>
      </c>
      <c r="U270" s="22">
        <f>T270*'KERS System Values'!E$14</f>
        <v>31.259999473150721</v>
      </c>
    </row>
    <row r="271" spans="1:21" x14ac:dyDescent="0.45">
      <c r="A271" s="7" t="s">
        <v>12</v>
      </c>
      <c r="B271" s="8">
        <v>269</v>
      </c>
      <c r="C271" s="8">
        <v>269</v>
      </c>
      <c r="D271" s="3">
        <v>12.333333333333334</v>
      </c>
      <c r="E271" s="29">
        <v>0.41666666666666663</v>
      </c>
      <c r="F271" s="21">
        <f>'Dynamic Data'!C$4*E271</f>
        <v>119.99999999999999</v>
      </c>
      <c r="G271" s="3">
        <f>(0.5*'Dynamic Data'!C$21*'Dynamic Data'!C$11*'Dynamic Data'!C$13*D271^2)</f>
        <v>31.118122673365065</v>
      </c>
      <c r="H271" s="3">
        <f>'Dynamic Data'!C$15</f>
        <v>56.505600000000001</v>
      </c>
      <c r="I271" s="3">
        <f>'Dynamic Data'!C$15+G271+F271</f>
        <v>207.62372267336505</v>
      </c>
      <c r="J271" s="3">
        <f t="shared" si="35"/>
        <v>207.62372267336505</v>
      </c>
      <c r="K271" s="29">
        <f t="shared" si="36"/>
        <v>0</v>
      </c>
      <c r="L271" s="21">
        <f>(D271/1000)*(('Dynamic Data'!C$4*9.81*'Dynamic Data'!C$10)+(0.5*'Dynamic Data'!C$21*'Dynamic Data'!C$11*'Dynamic Data'!C$13*D271^2)+('Dynamic Data'!C$4*'Dynamic Data'!C$18*E271))</f>
        <v>2.624761779638169</v>
      </c>
      <c r="M271" s="3">
        <f t="shared" si="33"/>
        <v>2.624761779638169</v>
      </c>
      <c r="N271" s="29">
        <f t="shared" si="37"/>
        <v>0</v>
      </c>
      <c r="O271" s="21">
        <f t="shared" si="32"/>
        <v>2.3102747805316315</v>
      </c>
      <c r="P271" s="3">
        <f t="shared" si="38"/>
        <v>2.3102747805316315</v>
      </c>
      <c r="Q271" s="43">
        <f t="shared" si="34"/>
        <v>0</v>
      </c>
      <c r="R271" s="37"/>
      <c r="S271" s="21">
        <f>SUM($P$2:P271)</f>
        <v>209.65829623688521</v>
      </c>
      <c r="T271" s="29">
        <f>SUM($Q$2:Q271)</f>
        <v>53.383945230369399</v>
      </c>
      <c r="U271" s="22">
        <f>T271*'KERS System Values'!E$14</f>
        <v>31.259999473150721</v>
      </c>
    </row>
    <row r="272" spans="1:21" x14ac:dyDescent="0.45">
      <c r="A272" s="5" t="s">
        <v>12</v>
      </c>
      <c r="B272" s="6">
        <v>270</v>
      </c>
      <c r="C272" s="6">
        <v>270</v>
      </c>
      <c r="D272" s="4">
        <v>12.75</v>
      </c>
      <c r="E272" s="30">
        <v>0.2222222222222224</v>
      </c>
      <c r="F272" s="20">
        <f>'Dynamic Data'!C$4*E272</f>
        <v>64.000000000000057</v>
      </c>
      <c r="G272" s="12">
        <f>(0.5*'Dynamic Data'!C$21*'Dynamic Data'!C$11*'Dynamic Data'!C$13*D272^2)</f>
        <v>33.256215013732778</v>
      </c>
      <c r="H272" s="12">
        <f>'Dynamic Data'!C$15</f>
        <v>56.505600000000001</v>
      </c>
      <c r="I272" s="12">
        <f>'Dynamic Data'!C$15+G272+F272</f>
        <v>153.76181501373284</v>
      </c>
      <c r="J272" s="12">
        <f t="shared" si="35"/>
        <v>153.76181501373284</v>
      </c>
      <c r="K272" s="28">
        <f t="shared" si="36"/>
        <v>0</v>
      </c>
      <c r="L272" s="20">
        <f>(D272/1000)*(('Dynamic Data'!C$4*9.81*'Dynamic Data'!C$10)+(0.5*'Dynamic Data'!C$21*'Dynamic Data'!C$11*'Dynamic Data'!C$13*D272^2)+('Dynamic Data'!C$4*'Dynamic Data'!C$18*E272))</f>
        <v>1.9957877814250939</v>
      </c>
      <c r="M272" s="12">
        <f t="shared" si="33"/>
        <v>1.9957877814250939</v>
      </c>
      <c r="N272" s="28">
        <f t="shared" si="37"/>
        <v>0</v>
      </c>
      <c r="O272" s="20">
        <f t="shared" si="32"/>
        <v>1.4923133914775204</v>
      </c>
      <c r="P272" s="12">
        <f t="shared" si="38"/>
        <v>1.4923133914775204</v>
      </c>
      <c r="Q272" s="42">
        <f t="shared" si="34"/>
        <v>0</v>
      </c>
      <c r="R272" s="36"/>
      <c r="S272" s="20">
        <f>SUM($P$2:P272)</f>
        <v>211.15060962836273</v>
      </c>
      <c r="T272" s="28">
        <f>SUM($Q$2:Q272)</f>
        <v>53.383945230369399</v>
      </c>
      <c r="U272" s="22">
        <f>T272*'KERS System Values'!E$14</f>
        <v>31.259999473150721</v>
      </c>
    </row>
    <row r="273" spans="1:21" x14ac:dyDescent="0.45">
      <c r="A273" s="7" t="s">
        <v>12</v>
      </c>
      <c r="B273" s="8">
        <v>271</v>
      </c>
      <c r="C273" s="8">
        <v>271</v>
      </c>
      <c r="D273" s="3">
        <v>12.777777777777779</v>
      </c>
      <c r="E273" s="29">
        <v>-4.1666666666666269E-2</v>
      </c>
      <c r="F273" s="21">
        <f>'Dynamic Data'!C$4*E273</f>
        <v>-11.999999999999886</v>
      </c>
      <c r="G273" s="3">
        <f>(0.5*'Dynamic Data'!C$21*'Dynamic Data'!C$11*'Dynamic Data'!C$13*D273^2)</f>
        <v>33.401280119734842</v>
      </c>
      <c r="H273" s="3">
        <f>'Dynamic Data'!C$15</f>
        <v>56.505600000000001</v>
      </c>
      <c r="I273" s="3">
        <f>'Dynamic Data'!C$15+G273+F273</f>
        <v>77.90688011973495</v>
      </c>
      <c r="J273" s="3">
        <f t="shared" si="35"/>
        <v>77.90688011973495</v>
      </c>
      <c r="K273" s="29">
        <f t="shared" si="36"/>
        <v>0</v>
      </c>
      <c r="L273" s="21">
        <f>(D273/1000)*(('Dynamic Data'!C$4*9.81*'Dynamic Data'!C$10)+(0.5*'Dynamic Data'!C$21*'Dynamic Data'!C$11*'Dynamic Data'!C$13*D273^2)+('Dynamic Data'!C$4*'Dynamic Data'!C$18*E273))</f>
        <v>0.98883900152994686</v>
      </c>
      <c r="M273" s="3">
        <f t="shared" si="33"/>
        <v>0.98883900152994686</v>
      </c>
      <c r="N273" s="29">
        <f t="shared" si="37"/>
        <v>0</v>
      </c>
      <c r="O273" s="21">
        <f t="shared" si="32"/>
        <v>0.87515666218363464</v>
      </c>
      <c r="P273" s="3">
        <f t="shared" si="38"/>
        <v>0.87515666218363464</v>
      </c>
      <c r="Q273" s="43">
        <f t="shared" si="34"/>
        <v>0</v>
      </c>
      <c r="R273" s="37"/>
      <c r="S273" s="21">
        <f>SUM($P$2:P273)</f>
        <v>212.02576629054636</v>
      </c>
      <c r="T273" s="29">
        <f>SUM($Q$2:Q273)</f>
        <v>53.383945230369399</v>
      </c>
      <c r="U273" s="22">
        <f>T273*'KERS System Values'!E$14</f>
        <v>31.259999473150721</v>
      </c>
    </row>
    <row r="274" spans="1:21" x14ac:dyDescent="0.45">
      <c r="A274" s="5" t="s">
        <v>12</v>
      </c>
      <c r="B274" s="6">
        <v>272</v>
      </c>
      <c r="C274" s="6">
        <v>272</v>
      </c>
      <c r="D274" s="4">
        <v>12.666666666666668</v>
      </c>
      <c r="E274" s="30">
        <v>-9.7222222222222612E-2</v>
      </c>
      <c r="F274" s="20">
        <f>'Dynamic Data'!C$4*E274</f>
        <v>-28.000000000000114</v>
      </c>
      <c r="G274" s="12">
        <f>(0.5*'Dynamic Data'!C$21*'Dynamic Data'!C$11*'Dynamic Data'!C$13*D274^2)</f>
        <v>32.822913908209763</v>
      </c>
      <c r="H274" s="12">
        <f>'Dynamic Data'!C$15</f>
        <v>56.505600000000001</v>
      </c>
      <c r="I274" s="12">
        <f>'Dynamic Data'!C$15+G274+F274</f>
        <v>61.328513908209658</v>
      </c>
      <c r="J274" s="12">
        <f t="shared" si="35"/>
        <v>61.328513908209658</v>
      </c>
      <c r="K274" s="28">
        <f t="shared" si="36"/>
        <v>0</v>
      </c>
      <c r="L274" s="20">
        <f>(D274/1000)*(('Dynamic Data'!C$4*9.81*'Dynamic Data'!C$10)+(0.5*'Dynamic Data'!C$21*'Dynamic Data'!C$11*'Dynamic Data'!C$13*D274^2)+('Dynamic Data'!C$4*'Dynamic Data'!C$18*E274))</f>
        <v>0.7614743228373223</v>
      </c>
      <c r="M274" s="12">
        <f t="shared" si="33"/>
        <v>0.7614743228373223</v>
      </c>
      <c r="N274" s="28">
        <f t="shared" si="37"/>
        <v>0</v>
      </c>
      <c r="O274" s="20">
        <f t="shared" si="32"/>
        <v>0.44118758359920879</v>
      </c>
      <c r="P274" s="12">
        <f t="shared" si="38"/>
        <v>0.44118758359920879</v>
      </c>
      <c r="Q274" s="42">
        <f t="shared" si="34"/>
        <v>0</v>
      </c>
      <c r="R274" s="36"/>
      <c r="S274" s="20">
        <f>SUM($P$2:P274)</f>
        <v>212.46695387414556</v>
      </c>
      <c r="T274" s="28">
        <f>SUM($Q$2:Q274)</f>
        <v>53.383945230369399</v>
      </c>
      <c r="U274" s="22">
        <f>T274*'KERS System Values'!E$14</f>
        <v>31.259999473150721</v>
      </c>
    </row>
    <row r="275" spans="1:21" x14ac:dyDescent="0.45">
      <c r="A275" s="7" t="s">
        <v>12</v>
      </c>
      <c r="B275" s="8">
        <v>273</v>
      </c>
      <c r="C275" s="8">
        <v>273</v>
      </c>
      <c r="D275" s="3">
        <v>12.583333333333334</v>
      </c>
      <c r="E275" s="29">
        <v>-0.26388888888888867</v>
      </c>
      <c r="F275" s="21">
        <f>'Dynamic Data'!C$4*E275</f>
        <v>-75.999999999999943</v>
      </c>
      <c r="G275" s="3">
        <f>(0.5*'Dynamic Data'!C$21*'Dynamic Data'!C$11*'Dynamic Data'!C$13*D275^2)</f>
        <v>32.392454121411475</v>
      </c>
      <c r="H275" s="3">
        <f>'Dynamic Data'!C$15</f>
        <v>56.505600000000001</v>
      </c>
      <c r="I275" s="3">
        <f>'Dynamic Data'!C$15+G275+F275</f>
        <v>12.898054121411533</v>
      </c>
      <c r="J275" s="3">
        <f t="shared" si="35"/>
        <v>12.898054121411533</v>
      </c>
      <c r="K275" s="29">
        <f t="shared" si="36"/>
        <v>0</v>
      </c>
      <c r="L275" s="21">
        <f>(D275/1000)*(('Dynamic Data'!C$4*9.81*'Dynamic Data'!C$10)+(0.5*'Dynamic Data'!C$21*'Dynamic Data'!C$11*'Dynamic Data'!C$13*D275^2)+('Dynamic Data'!C$4*'Dynamic Data'!C$18*E275))</f>
        <v>0.12090084436109524</v>
      </c>
      <c r="M275" s="3">
        <f t="shared" si="33"/>
        <v>0.12090084436109524</v>
      </c>
      <c r="N275" s="29">
        <f t="shared" si="37"/>
        <v>0</v>
      </c>
      <c r="O275" s="21">
        <f t="shared" si="32"/>
        <v>-0.55342499213025098</v>
      </c>
      <c r="P275" s="3">
        <f t="shared" si="38"/>
        <v>0</v>
      </c>
      <c r="Q275" s="44">
        <f t="shared" si="34"/>
        <v>0.55342499213025098</v>
      </c>
      <c r="R275" s="37"/>
      <c r="S275" s="21">
        <f>SUM($P$2:P275)</f>
        <v>212.46695387414556</v>
      </c>
      <c r="T275" s="29">
        <f>SUM($Q$2:Q275)</f>
        <v>53.937370222499652</v>
      </c>
      <c r="U275" s="22">
        <f>T275*'KERS System Values'!E$14</f>
        <v>31.584068158740827</v>
      </c>
    </row>
    <row r="276" spans="1:21" x14ac:dyDescent="0.45">
      <c r="A276" s="5" t="s">
        <v>12</v>
      </c>
      <c r="B276" s="6">
        <v>274</v>
      </c>
      <c r="C276" s="6">
        <v>274</v>
      </c>
      <c r="D276" s="4">
        <v>12.138888888888891</v>
      </c>
      <c r="E276" s="30">
        <v>-0.625</v>
      </c>
      <c r="F276" s="20">
        <f>'Dynamic Data'!C$4*E276</f>
        <v>-180</v>
      </c>
      <c r="G276" s="12">
        <f>(0.5*'Dynamic Data'!C$21*'Dynamic Data'!C$11*'Dynamic Data'!C$13*D276^2)</f>
        <v>30.144655308060706</v>
      </c>
      <c r="H276" s="12">
        <f>'Dynamic Data'!C$15</f>
        <v>56.505600000000001</v>
      </c>
      <c r="I276" s="12">
        <f>'Dynamic Data'!C$15+G276+F276</f>
        <v>-93.349744691939293</v>
      </c>
      <c r="J276" s="12">
        <f t="shared" si="35"/>
        <v>0</v>
      </c>
      <c r="K276" s="28">
        <f t="shared" si="36"/>
        <v>93.349744691939293</v>
      </c>
      <c r="L276" s="20">
        <f>(D276/1000)*(('Dynamic Data'!C$4*9.81*'Dynamic Data'!C$10)+(0.5*'Dynamic Data'!C$21*'Dynamic Data'!C$11*'Dynamic Data'!C$13*D276^2)+('Dynamic Data'!C$4*'Dynamic Data'!C$18*E276))</f>
        <v>-1.2277508286215972</v>
      </c>
      <c r="M276" s="12">
        <f t="shared" si="33"/>
        <v>0</v>
      </c>
      <c r="N276" s="28">
        <f t="shared" si="37"/>
        <v>1.2277508286215972</v>
      </c>
      <c r="O276" s="20">
        <f t="shared" si="32"/>
        <v>-1.4927074394344979</v>
      </c>
      <c r="P276" s="12">
        <f t="shared" si="38"/>
        <v>0</v>
      </c>
      <c r="Q276" s="45">
        <f t="shared" si="34"/>
        <v>1.4927074394344979</v>
      </c>
      <c r="R276" s="36"/>
      <c r="S276" s="20">
        <f>SUM($P$2:P276)</f>
        <v>212.46695387414556</v>
      </c>
      <c r="T276" s="28">
        <f>SUM($Q$2:Q276)</f>
        <v>55.430077661934149</v>
      </c>
      <c r="U276" s="22">
        <f>T276*'KERS System Values'!E$14</f>
        <v>32.458151810088225</v>
      </c>
    </row>
    <row r="277" spans="1:21" x14ac:dyDescent="0.45">
      <c r="A277" s="7" t="s">
        <v>12</v>
      </c>
      <c r="B277" s="8">
        <v>275</v>
      </c>
      <c r="C277" s="8">
        <v>275</v>
      </c>
      <c r="D277" s="3">
        <v>11.333333333333334</v>
      </c>
      <c r="E277" s="29">
        <v>-0.79166666666666707</v>
      </c>
      <c r="F277" s="21">
        <f>'Dynamic Data'!C$4*E277</f>
        <v>-228.00000000000011</v>
      </c>
      <c r="G277" s="3">
        <f>(0.5*'Dynamic Data'!C$21*'Dynamic Data'!C$11*'Dynamic Data'!C$13*D277^2)</f>
        <v>26.27651556640615</v>
      </c>
      <c r="H277" s="3">
        <f>'Dynamic Data'!C$15</f>
        <v>56.505600000000001</v>
      </c>
      <c r="I277" s="3">
        <f>'Dynamic Data'!C$15+G277+F277</f>
        <v>-145.21788443359395</v>
      </c>
      <c r="J277" s="3">
        <f t="shared" si="35"/>
        <v>0</v>
      </c>
      <c r="K277" s="29">
        <f t="shared" si="36"/>
        <v>145.21788443359395</v>
      </c>
      <c r="L277" s="21">
        <f>(D277/1000)*(('Dynamic Data'!C$4*9.81*'Dynamic Data'!C$10)+(0.5*'Dynamic Data'!C$21*'Dynamic Data'!C$11*'Dynamic Data'!C$13*D277^2)+('Dynamic Data'!C$4*'Dynamic Data'!C$18*E277))</f>
        <v>-1.7576640502473988</v>
      </c>
      <c r="M277" s="3">
        <f t="shared" si="33"/>
        <v>0</v>
      </c>
      <c r="N277" s="29">
        <f t="shared" si="37"/>
        <v>1.7576640502473988</v>
      </c>
      <c r="O277" s="21">
        <f t="shared" si="32"/>
        <v>-1.8699087045496279</v>
      </c>
      <c r="P277" s="3">
        <f t="shared" si="38"/>
        <v>0</v>
      </c>
      <c r="Q277" s="44">
        <f t="shared" si="34"/>
        <v>1.8699087045496279</v>
      </c>
      <c r="R277" s="37"/>
      <c r="S277" s="21">
        <f>SUM($P$2:P277)</f>
        <v>212.46695387414556</v>
      </c>
      <c r="T277" s="29">
        <f>SUM($Q$2:Q277)</f>
        <v>57.299986366483779</v>
      </c>
      <c r="U277" s="22">
        <f>T277*'KERS System Values'!E$14</f>
        <v>33.553112942443946</v>
      </c>
    </row>
    <row r="278" spans="1:21" x14ac:dyDescent="0.45">
      <c r="A278" s="5" t="s">
        <v>12</v>
      </c>
      <c r="B278" s="6">
        <v>276</v>
      </c>
      <c r="C278" s="6">
        <v>276</v>
      </c>
      <c r="D278" s="4">
        <v>10.555555555555555</v>
      </c>
      <c r="E278" s="30">
        <v>-0.88888888888888862</v>
      </c>
      <c r="F278" s="20">
        <f>'Dynamic Data'!C$4*E278</f>
        <v>-255.99999999999991</v>
      </c>
      <c r="G278" s="12">
        <f>(0.5*'Dynamic Data'!C$21*'Dynamic Data'!C$11*'Dynamic Data'!C$13*D278^2)</f>
        <v>22.793690214034552</v>
      </c>
      <c r="H278" s="12">
        <f>'Dynamic Data'!C$15</f>
        <v>56.505600000000001</v>
      </c>
      <c r="I278" s="12">
        <f>'Dynamic Data'!C$15+G278+F278</f>
        <v>-176.70070978596536</v>
      </c>
      <c r="J278" s="12">
        <f t="shared" si="35"/>
        <v>0</v>
      </c>
      <c r="K278" s="28">
        <f t="shared" si="36"/>
        <v>176.70070978596536</v>
      </c>
      <c r="L278" s="20">
        <f>(D278/1000)*(('Dynamic Data'!C$4*9.81*'Dynamic Data'!C$10)+(0.5*'Dynamic Data'!C$21*'Dynamic Data'!C$11*'Dynamic Data'!C$13*D278^2)+('Dynamic Data'!C$4*'Dynamic Data'!C$18*E278))</f>
        <v>-1.982153358851857</v>
      </c>
      <c r="M278" s="12">
        <f t="shared" si="33"/>
        <v>0</v>
      </c>
      <c r="N278" s="28">
        <f t="shared" si="37"/>
        <v>1.982153358851857</v>
      </c>
      <c r="O278" s="20">
        <f t="shared" si="32"/>
        <v>-2.0474877760785732</v>
      </c>
      <c r="P278" s="12">
        <f t="shared" si="38"/>
        <v>0</v>
      </c>
      <c r="Q278" s="45">
        <f t="shared" si="34"/>
        <v>2.0474877760785732</v>
      </c>
      <c r="R278" s="36"/>
      <c r="S278" s="20">
        <f>SUM($P$2:P278)</f>
        <v>212.46695387414556</v>
      </c>
      <c r="T278" s="28">
        <f>SUM($Q$2:Q278)</f>
        <v>59.347474142562355</v>
      </c>
      <c r="U278" s="22">
        <f>T278*'KERS System Values'!E$14</f>
        <v>34.752058927520515</v>
      </c>
    </row>
    <row r="279" spans="1:21" x14ac:dyDescent="0.45">
      <c r="A279" s="7" t="s">
        <v>12</v>
      </c>
      <c r="B279" s="8">
        <v>277</v>
      </c>
      <c r="C279" s="8">
        <v>277</v>
      </c>
      <c r="D279" s="3">
        <v>9.5555555555555554</v>
      </c>
      <c r="E279" s="29">
        <v>-0.98611111111111127</v>
      </c>
      <c r="F279" s="21">
        <f>'Dynamic Data'!C$4*E279</f>
        <v>-284.00000000000006</v>
      </c>
      <c r="G279" s="3">
        <f>(0.5*'Dynamic Data'!C$21*'Dynamic Data'!C$11*'Dynamic Data'!C$13*D279^2)</f>
        <v>18.679460700609365</v>
      </c>
      <c r="H279" s="3">
        <f>'Dynamic Data'!C$15</f>
        <v>56.505600000000001</v>
      </c>
      <c r="I279" s="3">
        <f>'Dynamic Data'!C$15+G279+F279</f>
        <v>-208.81493929939069</v>
      </c>
      <c r="J279" s="3">
        <f t="shared" si="35"/>
        <v>0</v>
      </c>
      <c r="K279" s="29">
        <f t="shared" si="36"/>
        <v>208.81493929939069</v>
      </c>
      <c r="L279" s="21">
        <f>(D279/1000)*(('Dynamic Data'!C$4*9.81*'Dynamic Data'!C$10)+(0.5*'Dynamic Data'!C$21*'Dynamic Data'!C$11*'Dynamic Data'!C$13*D279^2)+('Dynamic Data'!C$4*'Dynamic Data'!C$18*E279))</f>
        <v>-2.1128221933052891</v>
      </c>
      <c r="M279" s="3">
        <f t="shared" si="33"/>
        <v>0</v>
      </c>
      <c r="N279" s="29">
        <f t="shared" si="37"/>
        <v>2.1128221933052891</v>
      </c>
      <c r="O279" s="21">
        <f t="shared" si="32"/>
        <v>-2.3431980998582649</v>
      </c>
      <c r="P279" s="3">
        <f t="shared" si="38"/>
        <v>0</v>
      </c>
      <c r="Q279" s="44">
        <f t="shared" si="34"/>
        <v>2.3431980998582649</v>
      </c>
      <c r="R279" s="37"/>
      <c r="S279" s="21">
        <f>SUM($P$2:P279)</f>
        <v>212.46695387414556</v>
      </c>
      <c r="T279" s="29">
        <f>SUM($Q$2:Q279)</f>
        <v>61.690672242420618</v>
      </c>
      <c r="U279" s="22">
        <f>T279*'KERS System Values'!E$14</f>
        <v>36.124163800080346</v>
      </c>
    </row>
    <row r="280" spans="1:21" x14ac:dyDescent="0.45">
      <c r="A280" s="5" t="s">
        <v>12</v>
      </c>
      <c r="B280" s="6">
        <v>278</v>
      </c>
      <c r="C280" s="6">
        <v>278</v>
      </c>
      <c r="D280" s="4">
        <v>8.5833333333333339</v>
      </c>
      <c r="E280" s="30">
        <v>-1.2361111111111109</v>
      </c>
      <c r="F280" s="20">
        <f>'Dynamic Data'!C$4*E280</f>
        <v>-355.99999999999994</v>
      </c>
      <c r="G280" s="12">
        <f>(0.5*'Dynamic Data'!C$21*'Dynamic Data'!C$11*'Dynamic Data'!C$13*D280^2)</f>
        <v>15.071775175389426</v>
      </c>
      <c r="H280" s="12">
        <f>'Dynamic Data'!C$15</f>
        <v>56.505600000000001</v>
      </c>
      <c r="I280" s="12">
        <f>'Dynamic Data'!C$15+G280+F280</f>
        <v>-284.42262482461052</v>
      </c>
      <c r="J280" s="12">
        <f t="shared" si="35"/>
        <v>0</v>
      </c>
      <c r="K280" s="28">
        <f t="shared" si="36"/>
        <v>284.42262482461052</v>
      </c>
      <c r="L280" s="20">
        <f>(D280/1000)*(('Dynamic Data'!C$4*9.81*'Dynamic Data'!C$10)+(0.5*'Dynamic Data'!C$21*'Dynamic Data'!C$11*'Dynamic Data'!C$13*D280^2)+('Dynamic Data'!C$4*'Dynamic Data'!C$18*E280))</f>
        <v>-2.5735740064112411</v>
      </c>
      <c r="M280" s="12">
        <f t="shared" si="33"/>
        <v>0</v>
      </c>
      <c r="N280" s="28">
        <f t="shared" si="37"/>
        <v>2.5735740064112411</v>
      </c>
      <c r="O280" s="20">
        <f t="shared" si="32"/>
        <v>-2.4544048602507944</v>
      </c>
      <c r="P280" s="12">
        <f t="shared" si="38"/>
        <v>0</v>
      </c>
      <c r="Q280" s="45">
        <f t="shared" si="34"/>
        <v>2.4544048602507944</v>
      </c>
      <c r="R280" s="36"/>
      <c r="S280" s="20">
        <f>SUM($P$2:P280)</f>
        <v>212.46695387414556</v>
      </c>
      <c r="T280" s="28">
        <f>SUM($Q$2:Q280)</f>
        <v>64.145077102671408</v>
      </c>
      <c r="U280" s="22">
        <f>T280*'KERS System Values'!E$14</f>
        <v>37.561387937548005</v>
      </c>
    </row>
    <row r="281" spans="1:21" x14ac:dyDescent="0.45">
      <c r="A281" s="7" t="s">
        <v>12</v>
      </c>
      <c r="B281" s="8">
        <v>279</v>
      </c>
      <c r="C281" s="8">
        <v>279</v>
      </c>
      <c r="D281" s="3">
        <v>7.0833333333333339</v>
      </c>
      <c r="E281" s="29">
        <v>-1.3194444444444444</v>
      </c>
      <c r="F281" s="21">
        <f>'Dynamic Data'!C$4*E281</f>
        <v>-380</v>
      </c>
      <c r="G281" s="3">
        <f>(0.5*'Dynamic Data'!C$21*'Dynamic Data'!C$11*'Dynamic Data'!C$13*D281^2)</f>
        <v>10.264263893127403</v>
      </c>
      <c r="H281" s="3">
        <f>'Dynamic Data'!C$15</f>
        <v>56.505600000000001</v>
      </c>
      <c r="I281" s="3">
        <f>'Dynamic Data'!C$15+G281+F281</f>
        <v>-313.23013610687258</v>
      </c>
      <c r="J281" s="3">
        <f t="shared" si="35"/>
        <v>0</v>
      </c>
      <c r="K281" s="29">
        <f t="shared" si="36"/>
        <v>313.23013610687258</v>
      </c>
      <c r="L281" s="21">
        <f>(D281/1000)*(('Dynamic Data'!C$4*9.81*'Dynamic Data'!C$10)+(0.5*'Dynamic Data'!C$21*'Dynamic Data'!C$11*'Dynamic Data'!C$13*D281^2)+('Dynamic Data'!C$4*'Dynamic Data'!C$18*E281))</f>
        <v>-2.3352357140903481</v>
      </c>
      <c r="M281" s="3">
        <f t="shared" si="33"/>
        <v>0</v>
      </c>
      <c r="N281" s="29">
        <f t="shared" si="37"/>
        <v>2.3352357140903481</v>
      </c>
      <c r="O281" s="21">
        <f t="shared" si="32"/>
        <v>-1.6355732434987971</v>
      </c>
      <c r="P281" s="3">
        <f t="shared" si="38"/>
        <v>0</v>
      </c>
      <c r="Q281" s="44">
        <f t="shared" si="34"/>
        <v>1.6355732434987971</v>
      </c>
      <c r="R281" s="37"/>
      <c r="S281" s="21">
        <f>SUM($P$2:P281)</f>
        <v>212.46695387414556</v>
      </c>
      <c r="T281" s="29">
        <f>SUM($Q$2:Q281)</f>
        <v>65.780650346170205</v>
      </c>
      <c r="U281" s="22">
        <f>T281*'KERS System Values'!E$14</f>
        <v>38.519129417864562</v>
      </c>
    </row>
    <row r="282" spans="1:21" x14ac:dyDescent="0.45">
      <c r="A282" s="5" t="s">
        <v>12</v>
      </c>
      <c r="B282" s="6">
        <v>280</v>
      </c>
      <c r="C282" s="6">
        <v>280</v>
      </c>
      <c r="D282" s="4">
        <v>5.9444444444444446</v>
      </c>
      <c r="E282" s="30">
        <v>-0.73611111111111116</v>
      </c>
      <c r="F282" s="20">
        <f>'Dynamic Data'!C$4*E282</f>
        <v>-212</v>
      </c>
      <c r="G282" s="12">
        <f>(0.5*'Dynamic Data'!C$21*'Dynamic Data'!C$11*'Dynamic Data'!C$13*D282^2)</f>
        <v>7.2289462399025384</v>
      </c>
      <c r="H282" s="12">
        <f>'Dynamic Data'!C$15</f>
        <v>56.505600000000001</v>
      </c>
      <c r="I282" s="12">
        <f>'Dynamic Data'!C$15+G282+F282</f>
        <v>-148.26545376009744</v>
      </c>
      <c r="J282" s="12">
        <f t="shared" si="35"/>
        <v>0</v>
      </c>
      <c r="K282" s="28">
        <f t="shared" si="36"/>
        <v>148.26545376009744</v>
      </c>
      <c r="L282" s="20">
        <f>(D282/1000)*(('Dynamic Data'!C$4*9.81*'Dynamic Data'!C$10)+(0.5*'Dynamic Data'!C$21*'Dynamic Data'!C$11*'Dynamic Data'!C$13*D282^2)+('Dynamic Data'!C$4*'Dynamic Data'!C$18*E282))</f>
        <v>-0.93591077290724622</v>
      </c>
      <c r="M282" s="12">
        <f t="shared" si="33"/>
        <v>0</v>
      </c>
      <c r="N282" s="28">
        <f t="shared" si="37"/>
        <v>0.93591077290724622</v>
      </c>
      <c r="O282" s="20">
        <f t="shared" si="32"/>
        <v>-0.11573484927202099</v>
      </c>
      <c r="P282" s="12">
        <f t="shared" si="38"/>
        <v>0</v>
      </c>
      <c r="Q282" s="45">
        <f t="shared" si="34"/>
        <v>0.11573484927202099</v>
      </c>
      <c r="R282" s="40">
        <f>SUM(Q275:Q282)</f>
        <v>12.512439965072828</v>
      </c>
      <c r="S282" s="20">
        <f>SUM($P$2:P282)</f>
        <v>212.46695387414556</v>
      </c>
      <c r="T282" s="28">
        <f>SUM($Q$2:Q282)</f>
        <v>65.896385195442221</v>
      </c>
      <c r="U282" s="22">
        <f>T282*'KERS System Values'!E$14</f>
        <v>38.586900192610713</v>
      </c>
    </row>
    <row r="283" spans="1:21" x14ac:dyDescent="0.45">
      <c r="A283" s="7" t="s">
        <v>12</v>
      </c>
      <c r="B283" s="8">
        <v>281</v>
      </c>
      <c r="C283" s="8">
        <v>281</v>
      </c>
      <c r="D283" s="3">
        <v>5.6111111111111116</v>
      </c>
      <c r="E283" s="29">
        <v>0.20833333333333331</v>
      </c>
      <c r="F283" s="21">
        <f>'Dynamic Data'!C$4*E283</f>
        <v>59.999999999999993</v>
      </c>
      <c r="G283" s="3">
        <f>(0.5*'Dynamic Data'!C$21*'Dynamic Data'!C$11*'Dynamic Data'!C$13*D283^2)</f>
        <v>6.440953846907659</v>
      </c>
      <c r="H283" s="3">
        <f>'Dynamic Data'!C$15</f>
        <v>56.505600000000001</v>
      </c>
      <c r="I283" s="3">
        <f>'Dynamic Data'!C$15+G283+F283</f>
        <v>122.94655384690765</v>
      </c>
      <c r="J283" s="3">
        <f t="shared" si="35"/>
        <v>122.94655384690765</v>
      </c>
      <c r="K283" s="29">
        <f t="shared" si="36"/>
        <v>0</v>
      </c>
      <c r="L283" s="21">
        <f>(D283/1000)*(('Dynamic Data'!C$4*9.81*'Dynamic Data'!C$10)+(0.5*'Dynamic Data'!C$21*'Dynamic Data'!C$11*'Dynamic Data'!C$13*D283^2)+('Dynamic Data'!C$4*'Dynamic Data'!C$18*E283))</f>
        <v>0.70444107436320424</v>
      </c>
      <c r="M283" s="3">
        <f t="shared" si="33"/>
        <v>0.70444107436320424</v>
      </c>
      <c r="N283" s="29">
        <f t="shared" si="37"/>
        <v>0</v>
      </c>
      <c r="O283" s="21">
        <f t="shared" si="32"/>
        <v>1.4077378533782925</v>
      </c>
      <c r="P283" s="3">
        <f t="shared" si="38"/>
        <v>1.4077378533782925</v>
      </c>
      <c r="Q283" s="43">
        <f t="shared" si="34"/>
        <v>0</v>
      </c>
      <c r="R283" s="37"/>
      <c r="S283" s="21">
        <f>SUM($P$2:P283)</f>
        <v>213.87469172752384</v>
      </c>
      <c r="T283" s="29">
        <f>SUM($Q$2:Q283)</f>
        <v>65.896385195442221</v>
      </c>
      <c r="U283" s="22">
        <f>T283*'KERS System Values'!E$14</f>
        <v>38.586900192610713</v>
      </c>
    </row>
    <row r="284" spans="1:21" x14ac:dyDescent="0.45">
      <c r="A284" s="5" t="s">
        <v>12</v>
      </c>
      <c r="B284" s="6">
        <v>282</v>
      </c>
      <c r="C284" s="6">
        <v>282</v>
      </c>
      <c r="D284" s="4">
        <v>6.3611111111111107</v>
      </c>
      <c r="E284" s="30">
        <v>0.88888888888888917</v>
      </c>
      <c r="F284" s="20">
        <f>'Dynamic Data'!C$4*E284</f>
        <v>256.00000000000006</v>
      </c>
      <c r="G284" s="12">
        <f>(0.5*'Dynamic Data'!C$21*'Dynamic Data'!C$11*'Dynamic Data'!C$13*D284^2)</f>
        <v>8.2778664024528101</v>
      </c>
      <c r="H284" s="12">
        <f>'Dynamic Data'!C$15</f>
        <v>56.505600000000001</v>
      </c>
      <c r="I284" s="12">
        <f>'Dynamic Data'!C$15+G284+F284</f>
        <v>320.78346640245286</v>
      </c>
      <c r="J284" s="12">
        <f t="shared" si="35"/>
        <v>320.78346640245286</v>
      </c>
      <c r="K284" s="28">
        <f t="shared" si="36"/>
        <v>0</v>
      </c>
      <c r="L284" s="20">
        <f>(D284/1000)*(('Dynamic Data'!C$4*9.81*'Dynamic Data'!C$10)+(0.5*'Dynamic Data'!C$21*'Dynamic Data'!C$11*'Dynamic Data'!C$13*D284^2)+('Dynamic Data'!C$4*'Dynamic Data'!C$18*E284))</f>
        <v>2.1110346323933808</v>
      </c>
      <c r="M284" s="12">
        <f t="shared" si="33"/>
        <v>2.1110346323933808</v>
      </c>
      <c r="N284" s="28">
        <f t="shared" si="37"/>
        <v>0</v>
      </c>
      <c r="O284" s="20">
        <f t="shared" si="32"/>
        <v>2.4310150948424862</v>
      </c>
      <c r="P284" s="12">
        <f t="shared" si="38"/>
        <v>2.4310150948424862</v>
      </c>
      <c r="Q284" s="42">
        <f t="shared" si="34"/>
        <v>0</v>
      </c>
      <c r="R284" s="36"/>
      <c r="S284" s="20">
        <f>SUM($P$2:P284)</f>
        <v>216.30570682236632</v>
      </c>
      <c r="T284" s="28">
        <f>SUM($Q$2:Q284)</f>
        <v>65.896385195442221</v>
      </c>
      <c r="U284" s="22">
        <f>T284*'KERS System Values'!E$14</f>
        <v>38.586900192610713</v>
      </c>
    </row>
    <row r="285" spans="1:21" x14ac:dyDescent="0.45">
      <c r="A285" s="7" t="s">
        <v>12</v>
      </c>
      <c r="B285" s="8">
        <v>283</v>
      </c>
      <c r="C285" s="8">
        <v>283</v>
      </c>
      <c r="D285" s="3">
        <v>7.3888888888888893</v>
      </c>
      <c r="E285" s="29">
        <v>1.0138888888888891</v>
      </c>
      <c r="F285" s="21">
        <f>'Dynamic Data'!C$4*E285</f>
        <v>292.00000000000006</v>
      </c>
      <c r="G285" s="3">
        <f>(0.5*'Dynamic Data'!C$21*'Dynamic Data'!C$11*'Dynamic Data'!C$13*D285^2)</f>
        <v>11.168908204876931</v>
      </c>
      <c r="H285" s="3">
        <f>'Dynamic Data'!C$15</f>
        <v>56.505600000000001</v>
      </c>
      <c r="I285" s="3">
        <f>'Dynamic Data'!C$15+G285+F285</f>
        <v>359.67450820487699</v>
      </c>
      <c r="J285" s="3">
        <f t="shared" si="35"/>
        <v>359.67450820487699</v>
      </c>
      <c r="K285" s="29">
        <f t="shared" si="36"/>
        <v>0</v>
      </c>
      <c r="L285" s="21">
        <f>(D285/1000)*(('Dynamic Data'!C$4*9.81*'Dynamic Data'!C$10)+(0.5*'Dynamic Data'!C$21*'Dynamic Data'!C$11*'Dynamic Data'!C$13*D285^2)+('Dynamic Data'!C$4*'Dynamic Data'!C$18*E285))</f>
        <v>2.7509955572915916</v>
      </c>
      <c r="M285" s="3">
        <f t="shared" si="33"/>
        <v>2.7509955572915916</v>
      </c>
      <c r="N285" s="29">
        <f t="shared" si="37"/>
        <v>0</v>
      </c>
      <c r="O285" s="21">
        <f t="shared" si="32"/>
        <v>2.9856998949708968</v>
      </c>
      <c r="P285" s="3">
        <f t="shared" si="38"/>
        <v>2.9856998949708968</v>
      </c>
      <c r="Q285" s="43">
        <f t="shared" si="34"/>
        <v>0</v>
      </c>
      <c r="R285" s="37"/>
      <c r="S285" s="21">
        <f>SUM($P$2:P285)</f>
        <v>219.29140671733722</v>
      </c>
      <c r="T285" s="29">
        <f>SUM($Q$2:Q285)</f>
        <v>65.896385195442221</v>
      </c>
      <c r="U285" s="22">
        <f>T285*'KERS System Values'!E$14</f>
        <v>38.586900192610713</v>
      </c>
    </row>
    <row r="286" spans="1:21" x14ac:dyDescent="0.45">
      <c r="A286" s="5" t="s">
        <v>12</v>
      </c>
      <c r="B286" s="6">
        <v>284</v>
      </c>
      <c r="C286" s="6">
        <v>284</v>
      </c>
      <c r="D286" s="4">
        <v>8.3888888888888893</v>
      </c>
      <c r="E286" s="30">
        <v>1.0416666666666667</v>
      </c>
      <c r="F286" s="20">
        <f>'Dynamic Data'!C$4*E286</f>
        <v>300</v>
      </c>
      <c r="G286" s="12">
        <f>(0.5*'Dynamic Data'!C$21*'Dynamic Data'!C$11*'Dynamic Data'!C$13*D286^2)</f>
        <v>14.396646276182878</v>
      </c>
      <c r="H286" s="12">
        <f>'Dynamic Data'!C$15</f>
        <v>56.505600000000001</v>
      </c>
      <c r="I286" s="12">
        <f>'Dynamic Data'!C$15+G286+F286</f>
        <v>370.90224627618289</v>
      </c>
      <c r="J286" s="12">
        <f t="shared" si="35"/>
        <v>370.90224627618289</v>
      </c>
      <c r="K286" s="28">
        <f t="shared" si="36"/>
        <v>0</v>
      </c>
      <c r="L286" s="20">
        <f>(D286/1000)*(('Dynamic Data'!C$4*9.81*'Dynamic Data'!C$10)+(0.5*'Dynamic Data'!C$21*'Dynamic Data'!C$11*'Dynamic Data'!C$13*D286^2)+('Dynamic Data'!C$4*'Dynamic Data'!C$18*E286))</f>
        <v>3.2204042326502016</v>
      </c>
      <c r="M286" s="12">
        <f t="shared" si="33"/>
        <v>3.2204042326502016</v>
      </c>
      <c r="N286" s="28">
        <f t="shared" si="37"/>
        <v>0</v>
      </c>
      <c r="O286" s="20">
        <f t="shared" si="32"/>
        <v>3.3877981595638236</v>
      </c>
      <c r="P286" s="12">
        <f t="shared" si="38"/>
        <v>3.3877981595638236</v>
      </c>
      <c r="Q286" s="42">
        <f t="shared" si="34"/>
        <v>0</v>
      </c>
      <c r="R286" s="36"/>
      <c r="S286" s="20">
        <f>SUM($P$2:P286)</f>
        <v>222.67920487690105</v>
      </c>
      <c r="T286" s="28">
        <f>SUM($Q$2:Q286)</f>
        <v>65.896385195442221</v>
      </c>
      <c r="U286" s="22">
        <f>T286*'KERS System Values'!E$14</f>
        <v>38.586900192610713</v>
      </c>
    </row>
    <row r="287" spans="1:21" x14ac:dyDescent="0.45">
      <c r="A287" s="7" t="s">
        <v>12</v>
      </c>
      <c r="B287" s="8">
        <v>285</v>
      </c>
      <c r="C287" s="8">
        <v>285</v>
      </c>
      <c r="D287" s="3">
        <v>9.4722222222222232</v>
      </c>
      <c r="E287" s="29">
        <v>0.99999999999999989</v>
      </c>
      <c r="F287" s="21">
        <f>'Dynamic Data'!C$4*E287</f>
        <v>287.99999999999994</v>
      </c>
      <c r="G287" s="3">
        <f>(0.5*'Dynamic Data'!C$21*'Dynamic Data'!C$11*'Dynamic Data'!C$13*D287^2)</f>
        <v>18.355076812868088</v>
      </c>
      <c r="H287" s="3">
        <f>'Dynamic Data'!C$15</f>
        <v>56.505600000000001</v>
      </c>
      <c r="I287" s="3">
        <f>'Dynamic Data'!C$15+G287+F287</f>
        <v>362.86067681286806</v>
      </c>
      <c r="J287" s="3">
        <f t="shared" si="35"/>
        <v>362.86067681286806</v>
      </c>
      <c r="K287" s="29">
        <f t="shared" si="36"/>
        <v>0</v>
      </c>
      <c r="L287" s="21">
        <f>(D287/1000)*(('Dynamic Data'!C$4*9.81*'Dynamic Data'!C$10)+(0.5*'Dynamic Data'!C$21*'Dynamic Data'!C$11*'Dynamic Data'!C$13*D287^2)+('Dynamic Data'!C$4*'Dynamic Data'!C$18*E287))</f>
        <v>3.5551920864774456</v>
      </c>
      <c r="M287" s="3">
        <f t="shared" si="33"/>
        <v>3.5551920864774456</v>
      </c>
      <c r="N287" s="29">
        <f t="shared" si="37"/>
        <v>0</v>
      </c>
      <c r="O287" s="21">
        <f t="shared" si="32"/>
        <v>3.6165007072435595</v>
      </c>
      <c r="P287" s="3">
        <f t="shared" si="38"/>
        <v>3.6165007072435595</v>
      </c>
      <c r="Q287" s="43">
        <f t="shared" si="34"/>
        <v>0</v>
      </c>
      <c r="R287" s="37"/>
      <c r="S287" s="21">
        <f>SUM($P$2:P287)</f>
        <v>226.2957055841446</v>
      </c>
      <c r="T287" s="29">
        <f>SUM($Q$2:Q287)</f>
        <v>65.896385195442221</v>
      </c>
      <c r="U287" s="22">
        <f>T287*'KERS System Values'!E$14</f>
        <v>38.586900192610713</v>
      </c>
    </row>
    <row r="288" spans="1:21" x14ac:dyDescent="0.45">
      <c r="A288" s="5" t="s">
        <v>12</v>
      </c>
      <c r="B288" s="6">
        <v>286</v>
      </c>
      <c r="C288" s="6">
        <v>286</v>
      </c>
      <c r="D288" s="4">
        <v>10.388888888888889</v>
      </c>
      <c r="E288" s="30">
        <v>0.91666666666666685</v>
      </c>
      <c r="F288" s="20">
        <f>'Dynamic Data'!C$4*E288</f>
        <v>264.00000000000006</v>
      </c>
      <c r="G288" s="12">
        <f>(0.5*'Dynamic Data'!C$21*'Dynamic Data'!C$11*'Dynamic Data'!C$13*D288^2)</f>
        <v>22.079572107882946</v>
      </c>
      <c r="H288" s="12">
        <f>'Dynamic Data'!C$15</f>
        <v>56.505600000000001</v>
      </c>
      <c r="I288" s="12">
        <f>'Dynamic Data'!C$15+G288+F288</f>
        <v>342.58517210788301</v>
      </c>
      <c r="J288" s="12">
        <f t="shared" si="35"/>
        <v>342.58517210788301</v>
      </c>
      <c r="K288" s="28">
        <f t="shared" si="36"/>
        <v>0</v>
      </c>
      <c r="L288" s="20">
        <f>(D288/1000)*(('Dynamic Data'!C$4*9.81*'Dynamic Data'!C$10)+(0.5*'Dynamic Data'!C$21*'Dynamic Data'!C$11*'Dynamic Data'!C$13*D288^2)+('Dynamic Data'!C$4*'Dynamic Data'!C$18*E288))</f>
        <v>3.6778093280096735</v>
      </c>
      <c r="M288" s="12">
        <f t="shared" si="33"/>
        <v>3.6778093280096735</v>
      </c>
      <c r="N288" s="28">
        <f t="shared" si="37"/>
        <v>0</v>
      </c>
      <c r="O288" s="20">
        <f t="shared" si="32"/>
        <v>3.8630627886745144</v>
      </c>
      <c r="P288" s="12">
        <f t="shared" si="38"/>
        <v>3.8630627886745144</v>
      </c>
      <c r="Q288" s="42">
        <f t="shared" si="34"/>
        <v>0</v>
      </c>
      <c r="R288" s="36"/>
      <c r="S288" s="20">
        <f>SUM($P$2:P288)</f>
        <v>230.15876837281911</v>
      </c>
      <c r="T288" s="28">
        <f>SUM($Q$2:Q288)</f>
        <v>65.896385195442221</v>
      </c>
      <c r="U288" s="22">
        <f>T288*'KERS System Values'!E$14</f>
        <v>38.586900192610713</v>
      </c>
    </row>
    <row r="289" spans="1:21" x14ac:dyDescent="0.45">
      <c r="A289" s="7" t="s">
        <v>12</v>
      </c>
      <c r="B289" s="8">
        <v>287</v>
      </c>
      <c r="C289" s="8">
        <v>287</v>
      </c>
      <c r="D289" s="3">
        <v>11.305555555555557</v>
      </c>
      <c r="E289" s="29">
        <v>0.91666666666666685</v>
      </c>
      <c r="F289" s="21">
        <f>'Dynamic Data'!C$4*E289</f>
        <v>264.00000000000006</v>
      </c>
      <c r="G289" s="3">
        <f>(0.5*'Dynamic Data'!C$21*'Dynamic Data'!C$11*'Dynamic Data'!C$13*D289^2)</f>
        <v>26.147866968591483</v>
      </c>
      <c r="H289" s="3">
        <f>'Dynamic Data'!C$15</f>
        <v>56.505600000000001</v>
      </c>
      <c r="I289" s="3">
        <f>'Dynamic Data'!C$15+G289+F289</f>
        <v>346.65346696859154</v>
      </c>
      <c r="J289" s="3">
        <f t="shared" si="35"/>
        <v>346.65346696859154</v>
      </c>
      <c r="K289" s="29">
        <f t="shared" si="36"/>
        <v>0</v>
      </c>
      <c r="L289" s="21">
        <f>(D289/1000)*(('Dynamic Data'!C$4*9.81*'Dynamic Data'!C$10)+(0.5*'Dynamic Data'!C$21*'Dynamic Data'!C$11*'Dynamic Data'!C$13*D289^2)+('Dynamic Data'!C$4*'Dynamic Data'!C$18*E289))</f>
        <v>4.0483162493393552</v>
      </c>
      <c r="M289" s="3">
        <f t="shared" si="33"/>
        <v>4.0483162493393552</v>
      </c>
      <c r="N289" s="29">
        <f t="shared" si="37"/>
        <v>0</v>
      </c>
      <c r="O289" s="21">
        <f t="shared" si="32"/>
        <v>4.2393999776390823</v>
      </c>
      <c r="P289" s="3">
        <f t="shared" si="38"/>
        <v>4.2393999776390823</v>
      </c>
      <c r="Q289" s="43">
        <f t="shared" si="34"/>
        <v>0</v>
      </c>
      <c r="R289" s="37"/>
      <c r="S289" s="21">
        <f>SUM($P$2:P289)</f>
        <v>234.39816835045821</v>
      </c>
      <c r="T289" s="29">
        <f>SUM($Q$2:Q289)</f>
        <v>65.896385195442221</v>
      </c>
      <c r="U289" s="22">
        <f>T289*'KERS System Values'!E$14</f>
        <v>38.586900192610713</v>
      </c>
    </row>
    <row r="290" spans="1:21" x14ac:dyDescent="0.45">
      <c r="A290" s="5" t="s">
        <v>12</v>
      </c>
      <c r="B290" s="6">
        <v>288</v>
      </c>
      <c r="C290" s="6">
        <v>288</v>
      </c>
      <c r="D290" s="4">
        <v>12.222222222222223</v>
      </c>
      <c r="E290" s="30">
        <v>0.91666666666666585</v>
      </c>
      <c r="F290" s="20">
        <f>'Dynamic Data'!C$4*E290</f>
        <v>263.99999999999977</v>
      </c>
      <c r="G290" s="12">
        <f>(0.5*'Dynamic Data'!C$21*'Dynamic Data'!C$11*'Dynamic Data'!C$13*D290^2)</f>
        <v>30.559961394993696</v>
      </c>
      <c r="H290" s="12">
        <f>'Dynamic Data'!C$15</f>
        <v>56.505600000000001</v>
      </c>
      <c r="I290" s="12">
        <f>'Dynamic Data'!C$15+G290+F290</f>
        <v>351.06556139499344</v>
      </c>
      <c r="J290" s="12">
        <f t="shared" si="35"/>
        <v>351.06556139499344</v>
      </c>
      <c r="K290" s="28">
        <f t="shared" si="36"/>
        <v>0</v>
      </c>
      <c r="L290" s="20">
        <f>(D290/1000)*(('Dynamic Data'!C$4*9.81*'Dynamic Data'!C$10)+(0.5*'Dynamic Data'!C$21*'Dynamic Data'!C$11*'Dynamic Data'!C$13*D290^2)+('Dynamic Data'!C$4*'Dynamic Data'!C$18*E290))</f>
        <v>4.4304837059388094</v>
      </c>
      <c r="M290" s="12">
        <f t="shared" si="33"/>
        <v>4.4304837059388094</v>
      </c>
      <c r="N290" s="28">
        <f t="shared" si="37"/>
        <v>0</v>
      </c>
      <c r="O290" s="20">
        <f t="shared" si="32"/>
        <v>4.2440556273873691</v>
      </c>
      <c r="P290" s="12">
        <f t="shared" si="38"/>
        <v>4.2440556273873691</v>
      </c>
      <c r="Q290" s="42">
        <f t="shared" si="34"/>
        <v>0</v>
      </c>
      <c r="R290" s="36"/>
      <c r="S290" s="20">
        <f>SUM($P$2:P290)</f>
        <v>238.64222397784559</v>
      </c>
      <c r="T290" s="28">
        <f>SUM($Q$2:Q290)</f>
        <v>65.896385195442221</v>
      </c>
      <c r="U290" s="22">
        <f>T290*'KERS System Values'!E$14</f>
        <v>38.586900192610713</v>
      </c>
    </row>
    <row r="291" spans="1:21" x14ac:dyDescent="0.45">
      <c r="A291" s="7" t="s">
        <v>12</v>
      </c>
      <c r="B291" s="8">
        <v>289</v>
      </c>
      <c r="C291" s="8">
        <v>289</v>
      </c>
      <c r="D291" s="3">
        <v>13.138888888888889</v>
      </c>
      <c r="E291" s="29">
        <v>0.72222222222222265</v>
      </c>
      <c r="F291" s="21">
        <f>'Dynamic Data'!C$4*E291</f>
        <v>208.00000000000011</v>
      </c>
      <c r="G291" s="3">
        <f>(0.5*'Dynamic Data'!C$21*'Dynamic Data'!C$11*'Dynamic Data'!C$13*D291^2)</f>
        <v>35.315855387089584</v>
      </c>
      <c r="H291" s="3">
        <f>'Dynamic Data'!C$15</f>
        <v>56.505600000000001</v>
      </c>
      <c r="I291" s="3">
        <f>'Dynamic Data'!C$15+G291+F291</f>
        <v>299.82145538708971</v>
      </c>
      <c r="J291" s="3">
        <f t="shared" si="35"/>
        <v>299.82145538708971</v>
      </c>
      <c r="K291" s="29">
        <f t="shared" si="36"/>
        <v>0</v>
      </c>
      <c r="L291" s="21">
        <f>(D291/1000)*(('Dynamic Data'!C$4*9.81*'Dynamic Data'!C$10)+(0.5*'Dynamic Data'!C$21*'Dynamic Data'!C$11*'Dynamic Data'!C$13*D291^2)+('Dynamic Data'!C$4*'Dynamic Data'!C$18*E291))</f>
        <v>4.0576275488359288</v>
      </c>
      <c r="M291" s="3">
        <f t="shared" si="33"/>
        <v>4.0576275488359288</v>
      </c>
      <c r="N291" s="29">
        <f t="shared" si="37"/>
        <v>0</v>
      </c>
      <c r="O291" s="21">
        <f t="shared" si="32"/>
        <v>3.3889522448551439</v>
      </c>
      <c r="P291" s="3">
        <f t="shared" si="38"/>
        <v>3.3889522448551439</v>
      </c>
      <c r="Q291" s="43">
        <f t="shared" si="34"/>
        <v>0</v>
      </c>
      <c r="R291" s="37"/>
      <c r="S291" s="21">
        <f>SUM($P$2:P291)</f>
        <v>242.03117622270074</v>
      </c>
      <c r="T291" s="29">
        <f>SUM($Q$2:Q291)</f>
        <v>65.896385195442221</v>
      </c>
      <c r="U291" s="22">
        <f>T291*'KERS System Values'!E$14</f>
        <v>38.586900192610713</v>
      </c>
    </row>
    <row r="292" spans="1:21" x14ac:dyDescent="0.45">
      <c r="A292" s="5" t="s">
        <v>12</v>
      </c>
      <c r="B292" s="6">
        <v>290</v>
      </c>
      <c r="C292" s="6">
        <v>290</v>
      </c>
      <c r="D292" s="4">
        <v>13.666666666666668</v>
      </c>
      <c r="E292" s="30">
        <v>0.34722222222222221</v>
      </c>
      <c r="F292" s="20">
        <f>'Dynamic Data'!C$4*E292</f>
        <v>100</v>
      </c>
      <c r="G292" s="12">
        <f>(0.5*'Dynamic Data'!C$21*'Dynamic Data'!C$11*'Dynamic Data'!C$13*D292^2)</f>
        <v>38.21005421031898</v>
      </c>
      <c r="H292" s="12">
        <f>'Dynamic Data'!C$15</f>
        <v>56.505600000000001</v>
      </c>
      <c r="I292" s="12">
        <f>'Dynamic Data'!C$15+G292+F292</f>
        <v>194.71565421031897</v>
      </c>
      <c r="J292" s="12">
        <f t="shared" si="35"/>
        <v>194.71565421031897</v>
      </c>
      <c r="K292" s="28">
        <f t="shared" si="36"/>
        <v>0</v>
      </c>
      <c r="L292" s="20">
        <f>(D292/1000)*(('Dynamic Data'!C$4*9.81*'Dynamic Data'!C$10)+(0.5*'Dynamic Data'!C$21*'Dynamic Data'!C$11*'Dynamic Data'!C$13*D292^2)+('Dynamic Data'!C$4*'Dynamic Data'!C$18*E292))</f>
        <v>2.7202769408743595</v>
      </c>
      <c r="M292" s="12">
        <f t="shared" si="33"/>
        <v>2.7202769408743595</v>
      </c>
      <c r="N292" s="28">
        <f t="shared" si="37"/>
        <v>0</v>
      </c>
      <c r="O292" s="20">
        <f t="shared" si="32"/>
        <v>2.021740388714441</v>
      </c>
      <c r="P292" s="12">
        <f t="shared" si="38"/>
        <v>2.021740388714441</v>
      </c>
      <c r="Q292" s="42">
        <f t="shared" si="34"/>
        <v>0</v>
      </c>
      <c r="R292" s="36"/>
      <c r="S292" s="20">
        <f>SUM($P$2:P292)</f>
        <v>244.05291661141518</v>
      </c>
      <c r="T292" s="28">
        <f>SUM($Q$2:Q292)</f>
        <v>65.896385195442221</v>
      </c>
      <c r="U292" s="22">
        <f>T292*'KERS System Values'!E$14</f>
        <v>38.586900192610713</v>
      </c>
    </row>
    <row r="293" spans="1:21" x14ac:dyDescent="0.45">
      <c r="A293" s="7" t="s">
        <v>12</v>
      </c>
      <c r="B293" s="8">
        <v>291</v>
      </c>
      <c r="C293" s="8">
        <v>291</v>
      </c>
      <c r="D293" s="3">
        <v>13.833333333333334</v>
      </c>
      <c r="E293" s="29">
        <v>0</v>
      </c>
      <c r="F293" s="21">
        <f>'Dynamic Data'!C$4*E293</f>
        <v>0</v>
      </c>
      <c r="G293" s="3">
        <f>(0.5*'Dynamic Data'!C$21*'Dynamic Data'!C$11*'Dynamic Data'!C$13*D293^2)</f>
        <v>39.147689389483553</v>
      </c>
      <c r="H293" s="3">
        <f>'Dynamic Data'!C$15</f>
        <v>56.505600000000001</v>
      </c>
      <c r="I293" s="3">
        <f>'Dynamic Data'!C$15+G293+F293</f>
        <v>95.653289389483547</v>
      </c>
      <c r="J293" s="3">
        <f t="shared" si="35"/>
        <v>95.653289389483547</v>
      </c>
      <c r="K293" s="29">
        <f t="shared" si="36"/>
        <v>0</v>
      </c>
      <c r="L293" s="21">
        <f>(D293/1000)*(('Dynamic Data'!C$4*9.81*'Dynamic Data'!C$10)+(0.5*'Dynamic Data'!C$21*'Dynamic Data'!C$11*'Dynamic Data'!C$13*D293^2)+('Dynamic Data'!C$4*'Dynamic Data'!C$18*E293))</f>
        <v>1.3232038365545227</v>
      </c>
      <c r="M293" s="3">
        <f t="shared" si="33"/>
        <v>1.3232038365545227</v>
      </c>
      <c r="N293" s="29">
        <f t="shared" si="37"/>
        <v>0</v>
      </c>
      <c r="O293" s="21">
        <f t="shared" si="32"/>
        <v>0.82404346871444223</v>
      </c>
      <c r="P293" s="3">
        <f t="shared" si="38"/>
        <v>0.82404346871444223</v>
      </c>
      <c r="Q293" s="43">
        <f t="shared" si="34"/>
        <v>0</v>
      </c>
      <c r="R293" s="37"/>
      <c r="S293" s="21">
        <f>SUM($P$2:P293)</f>
        <v>244.87696008012963</v>
      </c>
      <c r="T293" s="29">
        <f>SUM($Q$2:Q293)</f>
        <v>65.896385195442221</v>
      </c>
      <c r="U293" s="22">
        <f>T293*'KERS System Values'!E$14</f>
        <v>38.586900192610713</v>
      </c>
    </row>
    <row r="294" spans="1:21" x14ac:dyDescent="0.45">
      <c r="A294" s="5" t="s">
        <v>12</v>
      </c>
      <c r="B294" s="6">
        <v>292</v>
      </c>
      <c r="C294" s="6">
        <v>292</v>
      </c>
      <c r="D294" s="4">
        <v>13.666666666666668</v>
      </c>
      <c r="E294" s="30">
        <v>-0.23611111111111052</v>
      </c>
      <c r="F294" s="20">
        <f>'Dynamic Data'!C$4*E294</f>
        <v>-67.999999999999829</v>
      </c>
      <c r="G294" s="12">
        <f>(0.5*'Dynamic Data'!C$21*'Dynamic Data'!C$11*'Dynamic Data'!C$13*D294^2)</f>
        <v>38.21005421031898</v>
      </c>
      <c r="H294" s="12">
        <f>'Dynamic Data'!C$15</f>
        <v>56.505600000000001</v>
      </c>
      <c r="I294" s="12">
        <f>'Dynamic Data'!C$15+G294+F294</f>
        <v>26.715654210319144</v>
      </c>
      <c r="J294" s="12">
        <f t="shared" si="35"/>
        <v>26.715654210319144</v>
      </c>
      <c r="K294" s="28">
        <f t="shared" si="36"/>
        <v>0</v>
      </c>
      <c r="L294" s="20">
        <f>(D294/1000)*(('Dynamic Data'!C$4*9.81*'Dynamic Data'!C$10)+(0.5*'Dynamic Data'!C$21*'Dynamic Data'!C$11*'Dynamic Data'!C$13*D294^2)+('Dynamic Data'!C$4*'Dynamic Data'!C$18*E294))</f>
        <v>0.32488310087436184</v>
      </c>
      <c r="M294" s="12">
        <f t="shared" si="33"/>
        <v>0.32488310087436184</v>
      </c>
      <c r="N294" s="28">
        <f t="shared" si="37"/>
        <v>0</v>
      </c>
      <c r="O294" s="20">
        <f t="shared" si="32"/>
        <v>0.25420656025924476</v>
      </c>
      <c r="P294" s="12">
        <f t="shared" si="38"/>
        <v>0.25420656025924476</v>
      </c>
      <c r="Q294" s="42">
        <f t="shared" si="34"/>
        <v>0</v>
      </c>
      <c r="R294" s="36"/>
      <c r="S294" s="20">
        <f>SUM($P$2:P294)</f>
        <v>245.13116664038887</v>
      </c>
      <c r="T294" s="28">
        <f>SUM($Q$2:Q294)</f>
        <v>65.896385195442221</v>
      </c>
      <c r="U294" s="22">
        <f>T294*'KERS System Values'!E$14</f>
        <v>38.586900192610713</v>
      </c>
    </row>
    <row r="295" spans="1:21" x14ac:dyDescent="0.45">
      <c r="A295" s="7" t="s">
        <v>12</v>
      </c>
      <c r="B295" s="8">
        <v>293</v>
      </c>
      <c r="C295" s="8">
        <v>293</v>
      </c>
      <c r="D295" s="3">
        <v>13.361111111111112</v>
      </c>
      <c r="E295" s="29">
        <v>-0.26388888888888967</v>
      </c>
      <c r="F295" s="21">
        <f>'Dynamic Data'!C$4*E295</f>
        <v>-76.000000000000227</v>
      </c>
      <c r="G295" s="3">
        <f>(0.5*'Dynamic Data'!C$21*'Dynamic Data'!C$11*'Dynamic Data'!C$13*D295^2)</f>
        <v>36.520574526379846</v>
      </c>
      <c r="H295" s="3">
        <f>'Dynamic Data'!C$15</f>
        <v>56.505600000000001</v>
      </c>
      <c r="I295" s="3">
        <f>'Dynamic Data'!C$15+G295+F295</f>
        <v>17.02617452637962</v>
      </c>
      <c r="J295" s="3">
        <f t="shared" si="35"/>
        <v>17.02617452637962</v>
      </c>
      <c r="K295" s="29">
        <f t="shared" si="36"/>
        <v>0</v>
      </c>
      <c r="L295" s="21">
        <f>(D295/1000)*(('Dynamic Data'!C$4*9.81*'Dynamic Data'!C$10)+(0.5*'Dynamic Data'!C$21*'Dynamic Data'!C$11*'Dynamic Data'!C$13*D295^2)+('Dynamic Data'!C$4*'Dynamic Data'!C$18*E295))</f>
        <v>0.18353001964412766</v>
      </c>
      <c r="M295" s="3">
        <f t="shared" si="33"/>
        <v>0.18353001964412766</v>
      </c>
      <c r="N295" s="29">
        <f t="shared" si="37"/>
        <v>0</v>
      </c>
      <c r="O295" s="21">
        <f t="shared" si="32"/>
        <v>0.33858150368447071</v>
      </c>
      <c r="P295" s="3">
        <f t="shared" si="38"/>
        <v>0.33858150368447071</v>
      </c>
      <c r="Q295" s="43">
        <f t="shared" si="34"/>
        <v>0</v>
      </c>
      <c r="R295" s="37"/>
      <c r="S295" s="21">
        <f>SUM($P$2:P295)</f>
        <v>245.46974814407335</v>
      </c>
      <c r="T295" s="29">
        <f>SUM($Q$2:Q295)</f>
        <v>65.896385195442221</v>
      </c>
      <c r="U295" s="22">
        <f>T295*'KERS System Values'!E$14</f>
        <v>38.586900192610713</v>
      </c>
    </row>
    <row r="296" spans="1:21" x14ac:dyDescent="0.45">
      <c r="A296" s="5" t="s">
        <v>12</v>
      </c>
      <c r="B296" s="6">
        <v>294</v>
      </c>
      <c r="C296" s="6">
        <v>294</v>
      </c>
      <c r="D296" s="4">
        <v>13.138888888888889</v>
      </c>
      <c r="E296" s="30">
        <v>-0.18055555555555614</v>
      </c>
      <c r="F296" s="20">
        <f>'Dynamic Data'!C$4*E296</f>
        <v>-52.000000000000171</v>
      </c>
      <c r="G296" s="12">
        <f>(0.5*'Dynamic Data'!C$21*'Dynamic Data'!C$11*'Dynamic Data'!C$13*D296^2)</f>
        <v>35.315855387089584</v>
      </c>
      <c r="H296" s="12">
        <f>'Dynamic Data'!C$15</f>
        <v>56.505600000000001</v>
      </c>
      <c r="I296" s="12">
        <f>'Dynamic Data'!C$15+G296+F296</f>
        <v>39.821455387089415</v>
      </c>
      <c r="J296" s="12">
        <f t="shared" si="35"/>
        <v>39.821455387089415</v>
      </c>
      <c r="K296" s="28">
        <f t="shared" si="36"/>
        <v>0</v>
      </c>
      <c r="L296" s="20">
        <f>(D296/1000)*(('Dynamic Data'!C$4*9.81*'Dynamic Data'!C$10)+(0.5*'Dynamic Data'!C$21*'Dynamic Data'!C$11*'Dynamic Data'!C$13*D296^2)+('Dynamic Data'!C$4*'Dynamic Data'!C$18*E296))</f>
        <v>0.49363298772481379</v>
      </c>
      <c r="M296" s="12">
        <f t="shared" si="33"/>
        <v>0.49363298772481379</v>
      </c>
      <c r="N296" s="28">
        <f t="shared" si="37"/>
        <v>0</v>
      </c>
      <c r="O296" s="20">
        <f t="shared" si="32"/>
        <v>0.67607523443963546</v>
      </c>
      <c r="P296" s="12">
        <f t="shared" si="38"/>
        <v>0.67607523443963546</v>
      </c>
      <c r="Q296" s="42">
        <f t="shared" si="34"/>
        <v>0</v>
      </c>
      <c r="R296" s="36"/>
      <c r="S296" s="20">
        <f>SUM($P$2:P296)</f>
        <v>246.14582337851297</v>
      </c>
      <c r="T296" s="28">
        <f>SUM($Q$2:Q296)</f>
        <v>65.896385195442221</v>
      </c>
      <c r="U296" s="22">
        <f>T296*'KERS System Values'!E$14</f>
        <v>38.586900192610713</v>
      </c>
    </row>
    <row r="297" spans="1:21" x14ac:dyDescent="0.45">
      <c r="A297" s="7" t="s">
        <v>12</v>
      </c>
      <c r="B297" s="8">
        <v>295</v>
      </c>
      <c r="C297" s="8">
        <v>295</v>
      </c>
      <c r="D297" s="3">
        <v>13</v>
      </c>
      <c r="E297" s="29">
        <v>-8.3333333333332538E-2</v>
      </c>
      <c r="F297" s="21">
        <f>'Dynamic Data'!C$4*E297</f>
        <v>-23.999999999999773</v>
      </c>
      <c r="G297" s="3">
        <f>(0.5*'Dynamic Data'!C$21*'Dynamic Data'!C$11*'Dynamic Data'!C$13*D297^2)</f>
        <v>34.573166242650302</v>
      </c>
      <c r="H297" s="3">
        <f>'Dynamic Data'!C$15</f>
        <v>56.505600000000001</v>
      </c>
      <c r="I297" s="3">
        <f>'Dynamic Data'!C$15+G297+F297</f>
        <v>67.078766242650531</v>
      </c>
      <c r="J297" s="3">
        <f t="shared" si="35"/>
        <v>67.078766242650531</v>
      </c>
      <c r="K297" s="29">
        <f t="shared" si="36"/>
        <v>0</v>
      </c>
      <c r="L297" s="21">
        <f>(D297/1000)*(('Dynamic Data'!C$4*9.81*'Dynamic Data'!C$10)+(0.5*'Dynamic Data'!C$21*'Dynamic Data'!C$11*'Dynamic Data'!C$13*D297^2)+('Dynamic Data'!C$4*'Dynamic Data'!C$18*E297))</f>
        <v>0.85851748115445714</v>
      </c>
      <c r="M297" s="3">
        <f t="shared" si="33"/>
        <v>0.85851748115445714</v>
      </c>
      <c r="N297" s="29">
        <f t="shared" si="37"/>
        <v>0</v>
      </c>
      <c r="O297" s="21">
        <f t="shared" si="32"/>
        <v>1.0190484484639215</v>
      </c>
      <c r="P297" s="3">
        <f t="shared" si="38"/>
        <v>1.0190484484639215</v>
      </c>
      <c r="Q297" s="43">
        <f t="shared" si="34"/>
        <v>0</v>
      </c>
      <c r="R297" s="37"/>
      <c r="S297" s="21">
        <f>SUM($P$2:P297)</f>
        <v>247.16487182697691</v>
      </c>
      <c r="T297" s="29">
        <f>SUM($Q$2:Q297)</f>
        <v>65.896385195442221</v>
      </c>
      <c r="U297" s="22">
        <f>T297*'KERS System Values'!E$14</f>
        <v>38.586900192610713</v>
      </c>
    </row>
    <row r="298" spans="1:21" x14ac:dyDescent="0.45">
      <c r="A298" s="5" t="s">
        <v>12</v>
      </c>
      <c r="B298" s="6">
        <v>296</v>
      </c>
      <c r="C298" s="6">
        <v>296</v>
      </c>
      <c r="D298" s="4">
        <v>12.972222222222223</v>
      </c>
      <c r="E298" s="30">
        <v>0</v>
      </c>
      <c r="F298" s="20">
        <f>'Dynamic Data'!C$4*E298</f>
        <v>0</v>
      </c>
      <c r="G298" s="12">
        <f>(0.5*'Dynamic Data'!C$21*'Dynamic Data'!C$11*'Dynamic Data'!C$13*D298^2)</f>
        <v>34.425575520004031</v>
      </c>
      <c r="H298" s="12">
        <f>'Dynamic Data'!C$15</f>
        <v>56.505600000000001</v>
      </c>
      <c r="I298" s="12">
        <f>'Dynamic Data'!C$15+G298+F298</f>
        <v>90.931175520004032</v>
      </c>
      <c r="J298" s="12">
        <f t="shared" si="35"/>
        <v>90.931175520004032</v>
      </c>
      <c r="K298" s="28">
        <f t="shared" si="36"/>
        <v>0</v>
      </c>
      <c r="L298" s="20">
        <f>(D298/1000)*(('Dynamic Data'!C$4*9.81*'Dynamic Data'!C$10)+(0.5*'Dynamic Data'!C$21*'Dynamic Data'!C$11*'Dynamic Data'!C$13*D298^2)+('Dynamic Data'!C$4*'Dynamic Data'!C$18*E298))</f>
        <v>1.1795794157733859</v>
      </c>
      <c r="M298" s="12">
        <f t="shared" si="33"/>
        <v>1.1795794157733859</v>
      </c>
      <c r="N298" s="28">
        <f t="shared" si="37"/>
        <v>0</v>
      </c>
      <c r="O298" s="20">
        <f t="shared" si="32"/>
        <v>1.2903038484639195</v>
      </c>
      <c r="P298" s="12">
        <f t="shared" si="38"/>
        <v>1.2903038484639195</v>
      </c>
      <c r="Q298" s="42">
        <f t="shared" si="34"/>
        <v>0</v>
      </c>
      <c r="R298" s="36"/>
      <c r="S298" s="20">
        <f>SUM($P$2:P298)</f>
        <v>248.45517567544081</v>
      </c>
      <c r="T298" s="28">
        <f>SUM($Q$2:Q298)</f>
        <v>65.896385195442221</v>
      </c>
      <c r="U298" s="22">
        <f>T298*'KERS System Values'!E$14</f>
        <v>38.586900192610713</v>
      </c>
    </row>
    <row r="299" spans="1:21" x14ac:dyDescent="0.45">
      <c r="A299" s="7" t="s">
        <v>12</v>
      </c>
      <c r="B299" s="8">
        <v>297</v>
      </c>
      <c r="C299" s="8">
        <v>297</v>
      </c>
      <c r="D299" s="3">
        <v>13</v>
      </c>
      <c r="E299" s="29">
        <v>5.5555555555555358E-2</v>
      </c>
      <c r="F299" s="21">
        <f>'Dynamic Data'!C$4*E299</f>
        <v>15.999999999999943</v>
      </c>
      <c r="G299" s="3">
        <f>(0.5*'Dynamic Data'!C$21*'Dynamic Data'!C$11*'Dynamic Data'!C$13*D299^2)</f>
        <v>34.573166242650302</v>
      </c>
      <c r="H299" s="3">
        <f>'Dynamic Data'!C$15</f>
        <v>56.505600000000001</v>
      </c>
      <c r="I299" s="3">
        <f>'Dynamic Data'!C$15+G299+F299</f>
        <v>107.07876624265025</v>
      </c>
      <c r="J299" s="3">
        <f t="shared" si="35"/>
        <v>107.07876624265025</v>
      </c>
      <c r="K299" s="29">
        <f t="shared" si="36"/>
        <v>0</v>
      </c>
      <c r="L299" s="21">
        <f>(D299/1000)*(('Dynamic Data'!C$4*9.81*'Dynamic Data'!C$10)+(0.5*'Dynamic Data'!C$21*'Dynamic Data'!C$11*'Dynamic Data'!C$13*D299^2)+('Dynamic Data'!C$4*'Dynamic Data'!C$18*E299))</f>
        <v>1.4010282811544532</v>
      </c>
      <c r="M299" s="3">
        <f t="shared" si="33"/>
        <v>1.4010282811544532</v>
      </c>
      <c r="N299" s="29">
        <f t="shared" si="37"/>
        <v>0</v>
      </c>
      <c r="O299" s="21">
        <f t="shared" si="32"/>
        <v>1.4357270373198245</v>
      </c>
      <c r="P299" s="3">
        <f t="shared" si="38"/>
        <v>1.4357270373198245</v>
      </c>
      <c r="Q299" s="43">
        <f t="shared" si="34"/>
        <v>0</v>
      </c>
      <c r="R299" s="37"/>
      <c r="S299" s="21">
        <f>SUM($P$2:P299)</f>
        <v>249.89090271276064</v>
      </c>
      <c r="T299" s="29">
        <f>SUM($Q$2:Q299)</f>
        <v>65.896385195442221</v>
      </c>
      <c r="U299" s="22">
        <f>T299*'KERS System Values'!E$14</f>
        <v>38.586900192610713</v>
      </c>
    </row>
    <row r="300" spans="1:21" x14ac:dyDescent="0.45">
      <c r="A300" s="5" t="s">
        <v>12</v>
      </c>
      <c r="B300" s="6">
        <v>298</v>
      </c>
      <c r="C300" s="6">
        <v>298</v>
      </c>
      <c r="D300" s="4">
        <v>13.083333333333334</v>
      </c>
      <c r="E300" s="30">
        <v>6.9444444444444448E-2</v>
      </c>
      <c r="F300" s="20">
        <f>'Dynamic Data'!C$4*E300</f>
        <v>20</v>
      </c>
      <c r="G300" s="12">
        <f>(0.5*'Dynamic Data'!C$21*'Dynamic Data'!C$11*'Dynamic Data'!C$13*D300^2)</f>
        <v>35.017832623072294</v>
      </c>
      <c r="H300" s="12">
        <f>'Dynamic Data'!C$15</f>
        <v>56.505600000000001</v>
      </c>
      <c r="I300" s="12">
        <f>'Dynamic Data'!C$15+G300+F300</f>
        <v>111.5234326230723</v>
      </c>
      <c r="J300" s="12">
        <f t="shared" si="35"/>
        <v>111.5234326230723</v>
      </c>
      <c r="K300" s="28">
        <f t="shared" si="36"/>
        <v>0</v>
      </c>
      <c r="L300" s="20">
        <f>(D300/1000)*(('Dynamic Data'!C$4*9.81*'Dynamic Data'!C$10)+(0.5*'Dynamic Data'!C$21*'Dynamic Data'!C$11*'Dynamic Data'!C$13*D300^2)+('Dynamic Data'!C$4*'Dynamic Data'!C$18*E300))</f>
        <v>1.4704257934851961</v>
      </c>
      <c r="M300" s="12">
        <f t="shared" si="33"/>
        <v>1.4704257934851961</v>
      </c>
      <c r="N300" s="28">
        <f t="shared" si="37"/>
        <v>0</v>
      </c>
      <c r="O300" s="20">
        <f t="shared" si="32"/>
        <v>1.3932595322716717</v>
      </c>
      <c r="P300" s="12">
        <f t="shared" si="38"/>
        <v>1.3932595322716717</v>
      </c>
      <c r="Q300" s="42">
        <f t="shared" si="34"/>
        <v>0</v>
      </c>
      <c r="R300" s="36"/>
      <c r="S300" s="20">
        <f>SUM($P$2:P300)</f>
        <v>251.28416224503232</v>
      </c>
      <c r="T300" s="28">
        <f>SUM($Q$2:Q300)</f>
        <v>65.896385195442221</v>
      </c>
      <c r="U300" s="22">
        <f>T300*'KERS System Values'!E$14</f>
        <v>38.586900192610713</v>
      </c>
    </row>
    <row r="301" spans="1:21" x14ac:dyDescent="0.45">
      <c r="A301" s="7" t="s">
        <v>12</v>
      </c>
      <c r="B301" s="8">
        <v>299</v>
      </c>
      <c r="C301" s="8">
        <v>299</v>
      </c>
      <c r="D301" s="3">
        <v>13.138888888888889</v>
      </c>
      <c r="E301" s="29">
        <v>2.7777777777777186E-2</v>
      </c>
      <c r="F301" s="21">
        <f>'Dynamic Data'!C$4*E301</f>
        <v>7.9999999999998295</v>
      </c>
      <c r="G301" s="3">
        <f>(0.5*'Dynamic Data'!C$21*'Dynamic Data'!C$11*'Dynamic Data'!C$13*D301^2)</f>
        <v>35.315855387089584</v>
      </c>
      <c r="H301" s="3">
        <f>'Dynamic Data'!C$15</f>
        <v>56.505600000000001</v>
      </c>
      <c r="I301" s="3">
        <f>'Dynamic Data'!C$15+G301+F301</f>
        <v>99.821455387089415</v>
      </c>
      <c r="J301" s="3">
        <f t="shared" si="35"/>
        <v>99.821455387089415</v>
      </c>
      <c r="K301" s="29">
        <f t="shared" si="36"/>
        <v>0</v>
      </c>
      <c r="L301" s="21">
        <f>(D301/1000)*(('Dynamic Data'!C$4*9.81*'Dynamic Data'!C$10)+(0.5*'Dynamic Data'!C$21*'Dynamic Data'!C$11*'Dynamic Data'!C$13*D301^2)+('Dynamic Data'!C$4*'Dynamic Data'!C$18*E301))</f>
        <v>1.3160932710581472</v>
      </c>
      <c r="M301" s="3">
        <f t="shared" si="33"/>
        <v>1.3160932710581472</v>
      </c>
      <c r="N301" s="29">
        <f t="shared" si="37"/>
        <v>0</v>
      </c>
      <c r="O301" s="21">
        <f t="shared" si="32"/>
        <v>1.2064318999470385</v>
      </c>
      <c r="P301" s="3">
        <f t="shared" si="38"/>
        <v>1.2064318999470385</v>
      </c>
      <c r="Q301" s="43">
        <f t="shared" si="34"/>
        <v>0</v>
      </c>
      <c r="R301" s="37"/>
      <c r="S301" s="21">
        <f>SUM($P$2:P301)</f>
        <v>252.49059414497935</v>
      </c>
      <c r="T301" s="29">
        <f>SUM($Q$2:Q301)</f>
        <v>65.896385195442221</v>
      </c>
      <c r="U301" s="22">
        <f>T301*'KERS System Values'!E$14</f>
        <v>38.586900192610713</v>
      </c>
    </row>
    <row r="302" spans="1:21" x14ac:dyDescent="0.45">
      <c r="A302" s="5" t="s">
        <v>12</v>
      </c>
      <c r="B302" s="6">
        <v>300</v>
      </c>
      <c r="C302" s="6">
        <v>300</v>
      </c>
      <c r="D302" s="4">
        <v>13.138888888888889</v>
      </c>
      <c r="E302" s="30">
        <v>-2.7777777777777186E-2</v>
      </c>
      <c r="F302" s="20">
        <f>'Dynamic Data'!C$4*E302</f>
        <v>-7.9999999999998295</v>
      </c>
      <c r="G302" s="12">
        <f>(0.5*'Dynamic Data'!C$21*'Dynamic Data'!C$11*'Dynamic Data'!C$13*D302^2)</f>
        <v>35.315855387089584</v>
      </c>
      <c r="H302" s="12">
        <f>'Dynamic Data'!C$15</f>
        <v>56.505600000000001</v>
      </c>
      <c r="I302" s="12">
        <f>'Dynamic Data'!C$15+G302+F302</f>
        <v>83.821455387089756</v>
      </c>
      <c r="J302" s="12">
        <f t="shared" si="35"/>
        <v>83.821455387089756</v>
      </c>
      <c r="K302" s="28">
        <f t="shared" si="36"/>
        <v>0</v>
      </c>
      <c r="L302" s="20">
        <f>(D302/1000)*(('Dynamic Data'!C$4*9.81*'Dynamic Data'!C$10)+(0.5*'Dynamic Data'!C$21*'Dynamic Data'!C$11*'Dynamic Data'!C$13*D302^2)+('Dynamic Data'!C$4*'Dynamic Data'!C$18*E302))</f>
        <v>1.0967705288359295</v>
      </c>
      <c r="M302" s="12">
        <f t="shared" si="33"/>
        <v>1.0967705288359295</v>
      </c>
      <c r="N302" s="28">
        <f t="shared" si="37"/>
        <v>0</v>
      </c>
      <c r="O302" s="20">
        <f t="shared" si="32"/>
        <v>0.95600510116056381</v>
      </c>
      <c r="P302" s="12">
        <f t="shared" si="38"/>
        <v>0.95600510116056381</v>
      </c>
      <c r="Q302" s="42">
        <f t="shared" si="34"/>
        <v>0</v>
      </c>
      <c r="R302" s="36"/>
      <c r="S302" s="20">
        <f>SUM($P$2:P302)</f>
        <v>253.44659924613993</v>
      </c>
      <c r="T302" s="28">
        <f>SUM($Q$2:Q302)</f>
        <v>65.896385195442221</v>
      </c>
      <c r="U302" s="22">
        <f>T302*'KERS System Values'!E$14</f>
        <v>38.586900192610713</v>
      </c>
    </row>
    <row r="303" spans="1:21" x14ac:dyDescent="0.45">
      <c r="A303" s="7" t="s">
        <v>12</v>
      </c>
      <c r="B303" s="8">
        <v>301</v>
      </c>
      <c r="C303" s="8">
        <v>301</v>
      </c>
      <c r="D303" s="3">
        <v>13.083333333333334</v>
      </c>
      <c r="E303" s="29">
        <v>-9.7222222222221627E-2</v>
      </c>
      <c r="F303" s="21">
        <f>'Dynamic Data'!C$4*E303</f>
        <v>-27.999999999999829</v>
      </c>
      <c r="G303" s="3">
        <f>(0.5*'Dynamic Data'!C$21*'Dynamic Data'!C$11*'Dynamic Data'!C$13*D303^2)</f>
        <v>35.017832623072294</v>
      </c>
      <c r="H303" s="3">
        <f>'Dynamic Data'!C$15</f>
        <v>56.505600000000001</v>
      </c>
      <c r="I303" s="3">
        <f>'Dynamic Data'!C$15+G303+F303</f>
        <v>63.523432623072466</v>
      </c>
      <c r="J303" s="3">
        <f t="shared" si="35"/>
        <v>63.523432623072466</v>
      </c>
      <c r="K303" s="29">
        <f t="shared" si="36"/>
        <v>0</v>
      </c>
      <c r="L303" s="21">
        <f>(D303/1000)*(('Dynamic Data'!C$4*9.81*'Dynamic Data'!C$10)+(0.5*'Dynamic Data'!C$21*'Dynamic Data'!C$11*'Dynamic Data'!C$13*D303^2)+('Dynamic Data'!C$4*'Dynamic Data'!C$18*E303))</f>
        <v>0.8152396734851981</v>
      </c>
      <c r="M303" s="3">
        <f t="shared" si="33"/>
        <v>0.8152396734851981</v>
      </c>
      <c r="N303" s="29">
        <f t="shared" si="37"/>
        <v>0</v>
      </c>
      <c r="O303" s="21">
        <f t="shared" si="32"/>
        <v>0.64406836941951795</v>
      </c>
      <c r="P303" s="3">
        <f t="shared" si="38"/>
        <v>0.64406836941951795</v>
      </c>
      <c r="Q303" s="43">
        <f t="shared" si="34"/>
        <v>0</v>
      </c>
      <c r="R303" s="37"/>
      <c r="S303" s="21">
        <f>SUM($P$2:P303)</f>
        <v>254.09066761555945</v>
      </c>
      <c r="T303" s="29">
        <f>SUM($Q$2:Q303)</f>
        <v>65.896385195442221</v>
      </c>
      <c r="U303" s="22">
        <f>T303*'KERS System Values'!E$14</f>
        <v>38.586900192610713</v>
      </c>
    </row>
    <row r="304" spans="1:21" x14ac:dyDescent="0.45">
      <c r="A304" s="5" t="s">
        <v>12</v>
      </c>
      <c r="B304" s="6">
        <v>302</v>
      </c>
      <c r="C304" s="6">
        <v>302</v>
      </c>
      <c r="D304" s="4">
        <v>12.944444444444445</v>
      </c>
      <c r="E304" s="30">
        <v>-0.18055555555555614</v>
      </c>
      <c r="F304" s="20">
        <f>'Dynamic Data'!C$4*E304</f>
        <v>-52.000000000000171</v>
      </c>
      <c r="G304" s="12">
        <f>(0.5*'Dynamic Data'!C$21*'Dynamic Data'!C$11*'Dynamic Data'!C$13*D304^2)</f>
        <v>34.278300499438281</v>
      </c>
      <c r="H304" s="12">
        <f>'Dynamic Data'!C$15</f>
        <v>56.505600000000001</v>
      </c>
      <c r="I304" s="12">
        <f>'Dynamic Data'!C$15+G304+F304</f>
        <v>38.783900499438118</v>
      </c>
      <c r="J304" s="12">
        <f t="shared" si="35"/>
        <v>38.783900499438118</v>
      </c>
      <c r="K304" s="28">
        <f t="shared" si="36"/>
        <v>0</v>
      </c>
      <c r="L304" s="20">
        <f>(D304/1000)*(('Dynamic Data'!C$4*9.81*'Dynamic Data'!C$10)+(0.5*'Dynamic Data'!C$21*'Dynamic Data'!C$11*'Dynamic Data'!C$13*D304^2)+('Dynamic Data'!C$4*'Dynamic Data'!C$18*E304))</f>
        <v>0.47289706535383774</v>
      </c>
      <c r="M304" s="12">
        <f t="shared" si="33"/>
        <v>0.47289706535383774</v>
      </c>
      <c r="N304" s="28">
        <f t="shared" si="37"/>
        <v>0</v>
      </c>
      <c r="O304" s="20">
        <f t="shared" si="32"/>
        <v>0.32868582447266143</v>
      </c>
      <c r="P304" s="12">
        <f t="shared" si="38"/>
        <v>0.32868582447266143</v>
      </c>
      <c r="Q304" s="42">
        <f t="shared" si="34"/>
        <v>0</v>
      </c>
      <c r="R304" s="36"/>
      <c r="S304" s="20">
        <f>SUM($P$2:P304)</f>
        <v>254.41935344003213</v>
      </c>
      <c r="T304" s="28">
        <f>SUM($Q$2:Q304)</f>
        <v>65.896385195442221</v>
      </c>
      <c r="U304" s="22">
        <f>T304*'KERS System Values'!E$14</f>
        <v>38.586900192610713</v>
      </c>
    </row>
    <row r="305" spans="1:21" x14ac:dyDescent="0.45">
      <c r="A305" s="7" t="s">
        <v>12</v>
      </c>
      <c r="B305" s="8">
        <v>303</v>
      </c>
      <c r="C305" s="8">
        <v>303</v>
      </c>
      <c r="D305" s="3">
        <v>12.722222222222221</v>
      </c>
      <c r="E305" s="29">
        <v>-0.25000000000000061</v>
      </c>
      <c r="F305" s="21">
        <f>'Dynamic Data'!C$4*E305</f>
        <v>-72.000000000000171</v>
      </c>
      <c r="G305" s="3">
        <f>(0.5*'Dynamic Data'!C$21*'Dynamic Data'!C$11*'Dynamic Data'!C$13*D305^2)</f>
        <v>33.111465609811241</v>
      </c>
      <c r="H305" s="3">
        <f>'Dynamic Data'!C$15</f>
        <v>56.505600000000001</v>
      </c>
      <c r="I305" s="3">
        <f>'Dynamic Data'!C$15+G305+F305</f>
        <v>17.617065609811078</v>
      </c>
      <c r="J305" s="3">
        <f t="shared" si="35"/>
        <v>17.617065609811078</v>
      </c>
      <c r="K305" s="29">
        <f t="shared" si="36"/>
        <v>0</v>
      </c>
      <c r="L305" s="21">
        <f>(D305/1000)*(('Dynamic Data'!C$4*9.81*'Dynamic Data'!C$10)+(0.5*'Dynamic Data'!C$21*'Dynamic Data'!C$11*'Dynamic Data'!C$13*D305^2)+('Dynamic Data'!C$4*'Dynamic Data'!C$18*E305))</f>
        <v>0.18447458359148508</v>
      </c>
      <c r="M305" s="3">
        <f t="shared" si="33"/>
        <v>0.18447458359148508</v>
      </c>
      <c r="N305" s="29">
        <f t="shared" si="37"/>
        <v>0</v>
      </c>
      <c r="O305" s="21">
        <f t="shared" si="32"/>
        <v>-8.2022226085471522E-3</v>
      </c>
      <c r="P305" s="3">
        <f t="shared" si="38"/>
        <v>0</v>
      </c>
      <c r="Q305" s="44">
        <f t="shared" si="34"/>
        <v>8.2022226085471522E-3</v>
      </c>
      <c r="R305" s="37"/>
      <c r="S305" s="21">
        <f>SUM($P$2:P305)</f>
        <v>254.41935344003213</v>
      </c>
      <c r="T305" s="29">
        <f>SUM($Q$2:Q305)</f>
        <v>65.904587418050767</v>
      </c>
      <c r="U305" s="22">
        <f>T305*'KERS System Values'!E$14</f>
        <v>38.591703162367168</v>
      </c>
    </row>
    <row r="306" spans="1:21" x14ac:dyDescent="0.45">
      <c r="A306" s="5" t="s">
        <v>12</v>
      </c>
      <c r="B306" s="6">
        <v>304</v>
      </c>
      <c r="C306" s="6">
        <v>304</v>
      </c>
      <c r="D306" s="4">
        <v>12.444444444444445</v>
      </c>
      <c r="E306" s="30">
        <v>-0.34722222222222221</v>
      </c>
      <c r="F306" s="20">
        <f>'Dynamic Data'!C$4*E306</f>
        <v>-100</v>
      </c>
      <c r="G306" s="12">
        <f>(0.5*'Dynamic Data'!C$21*'Dynamic Data'!C$11*'Dynamic Data'!C$13*D306^2)</f>
        <v>31.681335185024867</v>
      </c>
      <c r="H306" s="12">
        <f>'Dynamic Data'!C$15</f>
        <v>56.505600000000001</v>
      </c>
      <c r="I306" s="12">
        <f>'Dynamic Data'!C$15+G306+F306</f>
        <v>-11.813064814975135</v>
      </c>
      <c r="J306" s="12">
        <f t="shared" si="35"/>
        <v>0</v>
      </c>
      <c r="K306" s="28">
        <f t="shared" si="36"/>
        <v>11.813064814975135</v>
      </c>
      <c r="L306" s="20">
        <f>(D306/1000)*(('Dynamic Data'!C$4*9.81*'Dynamic Data'!C$10)+(0.5*'Dynamic Data'!C$21*'Dynamic Data'!C$11*'Dynamic Data'!C$13*D306^2)+('Dynamic Data'!C$4*'Dynamic Data'!C$18*E306))</f>
        <v>-0.20087902880857939</v>
      </c>
      <c r="M306" s="12">
        <f t="shared" si="33"/>
        <v>0</v>
      </c>
      <c r="N306" s="28">
        <f t="shared" si="37"/>
        <v>0.20087902880857939</v>
      </c>
      <c r="O306" s="20">
        <f t="shared" si="32"/>
        <v>-0.33554568264207041</v>
      </c>
      <c r="P306" s="12">
        <f t="shared" si="38"/>
        <v>0</v>
      </c>
      <c r="Q306" s="45">
        <f t="shared" si="34"/>
        <v>0.33554568264207041</v>
      </c>
      <c r="R306" s="36"/>
      <c r="S306" s="20">
        <f>SUM($P$2:P306)</f>
        <v>254.41935344003213</v>
      </c>
      <c r="T306" s="28">
        <f>SUM($Q$2:Q306)</f>
        <v>66.24013310069283</v>
      </c>
      <c r="U306" s="22">
        <f>T306*'KERS System Values'!E$14</f>
        <v>38.788188413079624</v>
      </c>
    </row>
    <row r="307" spans="1:21" x14ac:dyDescent="0.45">
      <c r="A307" s="7" t="s">
        <v>12</v>
      </c>
      <c r="B307" s="8">
        <v>305</v>
      </c>
      <c r="C307" s="8">
        <v>305</v>
      </c>
      <c r="D307" s="3">
        <v>12.027777777777777</v>
      </c>
      <c r="E307" s="29">
        <v>-0.41666666666666663</v>
      </c>
      <c r="F307" s="21">
        <f>'Dynamic Data'!C$4*E307</f>
        <v>-119.99999999999999</v>
      </c>
      <c r="G307" s="3">
        <f>(0.5*'Dynamic Data'!C$21*'Dynamic Data'!C$11*'Dynamic Data'!C$13*D307^2)</f>
        <v>29.595333687944066</v>
      </c>
      <c r="H307" s="3">
        <f>'Dynamic Data'!C$15</f>
        <v>56.505600000000001</v>
      </c>
      <c r="I307" s="3">
        <f>'Dynamic Data'!C$15+G307+F307</f>
        <v>-33.899066312055922</v>
      </c>
      <c r="J307" s="3">
        <f t="shared" si="35"/>
        <v>0</v>
      </c>
      <c r="K307" s="29">
        <f t="shared" si="36"/>
        <v>33.899066312055922</v>
      </c>
      <c r="L307" s="21">
        <f>(D307/1000)*(('Dynamic Data'!C$4*9.81*'Dynamic Data'!C$10)+(0.5*'Dynamic Data'!C$21*'Dynamic Data'!C$11*'Dynamic Data'!C$13*D307^2)+('Dynamic Data'!C$4*'Dynamic Data'!C$18*E307))</f>
        <v>-0.47021233647556143</v>
      </c>
      <c r="M307" s="3">
        <f t="shared" si="33"/>
        <v>0</v>
      </c>
      <c r="N307" s="29">
        <f t="shared" si="37"/>
        <v>0.47021233647556143</v>
      </c>
      <c r="O307" s="21">
        <f t="shared" si="32"/>
        <v>-0.3526282316203585</v>
      </c>
      <c r="P307" s="3">
        <f t="shared" si="38"/>
        <v>0</v>
      </c>
      <c r="Q307" s="44">
        <f t="shared" si="34"/>
        <v>0.3526282316203585</v>
      </c>
      <c r="R307" s="39">
        <f>SUM(Q305:Q307)</f>
        <v>0.69637613687097599</v>
      </c>
      <c r="S307" s="21">
        <f>SUM($P$2:P307)</f>
        <v>254.41935344003213</v>
      </c>
      <c r="T307" s="29">
        <f>SUM($Q$2:Q307)</f>
        <v>66.592761332313188</v>
      </c>
      <c r="U307" s="22">
        <f>T307*'KERS System Values'!E$14</f>
        <v>38.994676680050183</v>
      </c>
    </row>
    <row r="308" spans="1:21" x14ac:dyDescent="0.45">
      <c r="A308" s="5" t="s">
        <v>12</v>
      </c>
      <c r="B308" s="6">
        <v>306</v>
      </c>
      <c r="C308" s="6">
        <v>306</v>
      </c>
      <c r="D308" s="4">
        <v>11.611111111111111</v>
      </c>
      <c r="E308" s="30">
        <v>-0.34722222222222221</v>
      </c>
      <c r="F308" s="20">
        <f>'Dynamic Data'!C$4*E308</f>
        <v>-100</v>
      </c>
      <c r="G308" s="12">
        <f>(0.5*'Dynamic Data'!C$21*'Dynamic Data'!C$11*'Dynamic Data'!C$13*D308^2)</f>
        <v>27.580365158981806</v>
      </c>
      <c r="H308" s="12">
        <f>'Dynamic Data'!C$15</f>
        <v>56.505600000000001</v>
      </c>
      <c r="I308" s="12">
        <f>'Dynamic Data'!C$15+G308+F308</f>
        <v>-15.914034841018193</v>
      </c>
      <c r="J308" s="12">
        <f t="shared" si="35"/>
        <v>0</v>
      </c>
      <c r="K308" s="28">
        <f t="shared" si="36"/>
        <v>15.914034841018193</v>
      </c>
      <c r="L308" s="20">
        <f>(D308/1000)*(('Dynamic Data'!C$4*9.81*'Dynamic Data'!C$10)+(0.5*'Dynamic Data'!C$21*'Dynamic Data'!C$11*'Dynamic Data'!C$13*D308^2)+('Dynamic Data'!C$4*'Dynamic Data'!C$18*E308))</f>
        <v>-0.2350441267651556</v>
      </c>
      <c r="M308" s="12">
        <f t="shared" si="33"/>
        <v>0</v>
      </c>
      <c r="N308" s="28">
        <f t="shared" si="37"/>
        <v>0.2350441267651556</v>
      </c>
      <c r="O308" s="20">
        <f t="shared" si="32"/>
        <v>-3.1420085062762032E-3</v>
      </c>
      <c r="P308" s="12">
        <f t="shared" si="38"/>
        <v>0</v>
      </c>
      <c r="Q308" s="42">
        <f t="shared" si="34"/>
        <v>3.1420085062762032E-3</v>
      </c>
      <c r="R308" s="36"/>
      <c r="S308" s="20">
        <f>SUM($P$2:P308)</f>
        <v>254.41935344003213</v>
      </c>
      <c r="T308" s="28">
        <f>SUM($Q$2:Q308)</f>
        <v>66.595903340819461</v>
      </c>
      <c r="U308" s="22">
        <f>T308*'KERS System Values'!E$14</f>
        <v>38.996516543773758</v>
      </c>
    </row>
    <row r="309" spans="1:21" x14ac:dyDescent="0.45">
      <c r="A309" s="7" t="s">
        <v>12</v>
      </c>
      <c r="B309" s="8">
        <v>307</v>
      </c>
      <c r="C309" s="8">
        <v>307</v>
      </c>
      <c r="D309" s="3">
        <v>11.333333333333334</v>
      </c>
      <c r="E309" s="29">
        <v>-0.20833333333333331</v>
      </c>
      <c r="F309" s="21">
        <f>'Dynamic Data'!C$4*E309</f>
        <v>-59.999999999999993</v>
      </c>
      <c r="G309" s="3">
        <f>(0.5*'Dynamic Data'!C$21*'Dynamic Data'!C$11*'Dynamic Data'!C$13*D309^2)</f>
        <v>26.27651556640615</v>
      </c>
      <c r="H309" s="3">
        <f>'Dynamic Data'!C$15</f>
        <v>56.505600000000001</v>
      </c>
      <c r="I309" s="3">
        <f>'Dynamic Data'!C$15+G309+F309</f>
        <v>22.782115566406155</v>
      </c>
      <c r="J309" s="3">
        <f t="shared" si="35"/>
        <v>22.782115566406155</v>
      </c>
      <c r="K309" s="29">
        <f t="shared" si="36"/>
        <v>0</v>
      </c>
      <c r="L309" s="21">
        <f>(D309/1000)*(('Dynamic Data'!C$4*9.81*'Dynamic Data'!C$10)+(0.5*'Dynamic Data'!C$21*'Dynamic Data'!C$11*'Dynamic Data'!C$13*D309^2)+('Dynamic Data'!C$4*'Dynamic Data'!C$18*E309))</f>
        <v>0.22876010975260319</v>
      </c>
      <c r="M309" s="3">
        <f t="shared" si="33"/>
        <v>0.22876010975260319</v>
      </c>
      <c r="N309" s="29">
        <f t="shared" si="37"/>
        <v>0</v>
      </c>
      <c r="O309" s="21">
        <f t="shared" si="32"/>
        <v>0.41064052109921428</v>
      </c>
      <c r="P309" s="3">
        <f t="shared" si="38"/>
        <v>0.41064052109921428</v>
      </c>
      <c r="Q309" s="43">
        <f t="shared" si="34"/>
        <v>0</v>
      </c>
      <c r="R309" s="37"/>
      <c r="S309" s="21">
        <f>SUM($P$2:P309)</f>
        <v>254.82999396113135</v>
      </c>
      <c r="T309" s="29">
        <f>SUM($Q$2:Q309)</f>
        <v>66.595903340819461</v>
      </c>
      <c r="U309" s="22">
        <f>T309*'KERS System Values'!E$14</f>
        <v>38.996516543773758</v>
      </c>
    </row>
    <row r="310" spans="1:21" x14ac:dyDescent="0.45">
      <c r="A310" s="5" t="s">
        <v>12</v>
      </c>
      <c r="B310" s="6">
        <v>308</v>
      </c>
      <c r="C310" s="6">
        <v>308</v>
      </c>
      <c r="D310" s="4">
        <v>11.194444444444445</v>
      </c>
      <c r="E310" s="30">
        <v>-9.7222222222221627E-2</v>
      </c>
      <c r="F310" s="20">
        <f>'Dynamic Data'!C$4*E310</f>
        <v>-27.999999999999829</v>
      </c>
      <c r="G310" s="12">
        <f>(0.5*'Dynamic Data'!C$21*'Dynamic Data'!C$11*'Dynamic Data'!C$13*D310^2)</f>
        <v>25.636429598138072</v>
      </c>
      <c r="H310" s="12">
        <f>'Dynamic Data'!C$15</f>
        <v>56.505600000000001</v>
      </c>
      <c r="I310" s="12">
        <f>'Dynamic Data'!C$15+G310+F310</f>
        <v>54.142029598138237</v>
      </c>
      <c r="J310" s="12">
        <f t="shared" si="35"/>
        <v>54.142029598138237</v>
      </c>
      <c r="K310" s="28">
        <f t="shared" si="36"/>
        <v>0</v>
      </c>
      <c r="L310" s="20">
        <f>(D310/1000)*(('Dynamic Data'!C$4*9.81*'Dynamic Data'!C$10)+(0.5*'Dynamic Data'!C$21*'Dynamic Data'!C$11*'Dynamic Data'!C$13*D310^2)+('Dynamic Data'!C$4*'Dynamic Data'!C$18*E310))</f>
        <v>0.59252093244582538</v>
      </c>
      <c r="M310" s="12">
        <f t="shared" si="33"/>
        <v>0.59252093244582538</v>
      </c>
      <c r="N310" s="28">
        <f t="shared" si="37"/>
        <v>0</v>
      </c>
      <c r="O310" s="20">
        <f t="shared" si="32"/>
        <v>0.61287917865740305</v>
      </c>
      <c r="P310" s="12">
        <f t="shared" si="38"/>
        <v>0.61287917865740305</v>
      </c>
      <c r="Q310" s="42">
        <f t="shared" si="34"/>
        <v>0</v>
      </c>
      <c r="R310" s="36"/>
      <c r="S310" s="20">
        <f>SUM($P$2:P310)</f>
        <v>255.44287313978876</v>
      </c>
      <c r="T310" s="28">
        <f>SUM($Q$2:Q310)</f>
        <v>66.595903340819461</v>
      </c>
      <c r="U310" s="22">
        <f>T310*'KERS System Values'!E$14</f>
        <v>38.996516543773758</v>
      </c>
    </row>
    <row r="311" spans="1:21" x14ac:dyDescent="0.45">
      <c r="A311" s="7" t="s">
        <v>12</v>
      </c>
      <c r="B311" s="8">
        <v>309</v>
      </c>
      <c r="C311" s="8">
        <v>309</v>
      </c>
      <c r="D311" s="3">
        <v>11.138888888888889</v>
      </c>
      <c r="E311" s="29">
        <v>-8.3333333333332538E-2</v>
      </c>
      <c r="F311" s="21">
        <f>'Dynamic Data'!C$4*E311</f>
        <v>-23.999999999999773</v>
      </c>
      <c r="G311" s="3">
        <f>(0.5*'Dynamic Data'!C$21*'Dynamic Data'!C$11*'Dynamic Data'!C$13*D311^2)</f>
        <v>25.38260512539453</v>
      </c>
      <c r="H311" s="3">
        <f>'Dynamic Data'!C$15</f>
        <v>56.505600000000001</v>
      </c>
      <c r="I311" s="3">
        <f>'Dynamic Data'!C$15+G311+F311</f>
        <v>57.888205125394762</v>
      </c>
      <c r="J311" s="3">
        <f t="shared" si="35"/>
        <v>57.888205125394762</v>
      </c>
      <c r="K311" s="29">
        <f t="shared" si="36"/>
        <v>0</v>
      </c>
      <c r="L311" s="21">
        <f>(D311/1000)*(('Dynamic Data'!C$4*9.81*'Dynamic Data'!C$10)+(0.5*'Dynamic Data'!C$21*'Dynamic Data'!C$11*'Dynamic Data'!C$13*D311^2)+('Dynamic Data'!C$4*'Dynamic Data'!C$18*E311))</f>
        <v>0.63323742486898071</v>
      </c>
      <c r="M311" s="3">
        <f t="shared" si="33"/>
        <v>0.63323742486898071</v>
      </c>
      <c r="N311" s="29">
        <f t="shared" si="37"/>
        <v>0</v>
      </c>
      <c r="O311" s="21">
        <f t="shared" si="32"/>
        <v>0.55826988088080853</v>
      </c>
      <c r="P311" s="3">
        <f t="shared" si="38"/>
        <v>0.55826988088080853</v>
      </c>
      <c r="Q311" s="43">
        <f t="shared" si="34"/>
        <v>0</v>
      </c>
      <c r="R311" s="37"/>
      <c r="S311" s="21">
        <f>SUM($P$2:P311)</f>
        <v>256.00114302066959</v>
      </c>
      <c r="T311" s="29">
        <f>SUM($Q$2:Q311)</f>
        <v>66.595903340819461</v>
      </c>
      <c r="U311" s="22">
        <f>T311*'KERS System Values'!E$14</f>
        <v>38.996516543773758</v>
      </c>
    </row>
    <row r="312" spans="1:21" x14ac:dyDescent="0.45">
      <c r="A312" s="5" t="s">
        <v>12</v>
      </c>
      <c r="B312" s="6">
        <v>310</v>
      </c>
      <c r="C312" s="6">
        <v>310</v>
      </c>
      <c r="D312" s="4">
        <v>11.027777777777779</v>
      </c>
      <c r="E312" s="30">
        <v>-0.12499999999999981</v>
      </c>
      <c r="F312" s="20">
        <f>'Dynamic Data'!C$4*E312</f>
        <v>-35.999999999999943</v>
      </c>
      <c r="G312" s="12">
        <f>(0.5*'Dynamic Data'!C$21*'Dynamic Data'!C$11*'Dynamic Data'!C$13*D312^2)</f>
        <v>24.878744604873766</v>
      </c>
      <c r="H312" s="12">
        <f>'Dynamic Data'!C$15</f>
        <v>56.505600000000001</v>
      </c>
      <c r="I312" s="12">
        <f>'Dynamic Data'!C$15+G312+F312</f>
        <v>45.384344604873831</v>
      </c>
      <c r="J312" s="12">
        <f t="shared" si="35"/>
        <v>45.384344604873831</v>
      </c>
      <c r="K312" s="28">
        <f t="shared" si="36"/>
        <v>0</v>
      </c>
      <c r="L312" s="20">
        <f>(D312/1000)*(('Dynamic Data'!C$4*9.81*'Dynamic Data'!C$10)+(0.5*'Dynamic Data'!C$21*'Dynamic Data'!C$11*'Dynamic Data'!C$13*D312^2)+('Dynamic Data'!C$4*'Dynamic Data'!C$18*E312))</f>
        <v>0.48330233689263641</v>
      </c>
      <c r="M312" s="12">
        <f t="shared" si="33"/>
        <v>0.48330233689263641</v>
      </c>
      <c r="N312" s="28">
        <f t="shared" si="37"/>
        <v>0</v>
      </c>
      <c r="O312" s="20">
        <f t="shared" si="32"/>
        <v>0.40870688070195083</v>
      </c>
      <c r="P312" s="12">
        <f t="shared" si="38"/>
        <v>0.40870688070195083</v>
      </c>
      <c r="Q312" s="42">
        <f t="shared" si="34"/>
        <v>0</v>
      </c>
      <c r="R312" s="36"/>
      <c r="S312" s="20">
        <f>SUM($P$2:P312)</f>
        <v>256.40984990137156</v>
      </c>
      <c r="T312" s="28">
        <f>SUM($Q$2:Q312)</f>
        <v>66.595903340819461</v>
      </c>
      <c r="U312" s="22">
        <f>T312*'KERS System Values'!E$14</f>
        <v>38.996516543773758</v>
      </c>
    </row>
    <row r="313" spans="1:21" x14ac:dyDescent="0.45">
      <c r="A313" s="7" t="s">
        <v>12</v>
      </c>
      <c r="B313" s="8">
        <v>311</v>
      </c>
      <c r="C313" s="8">
        <v>311</v>
      </c>
      <c r="D313" s="3">
        <v>10.888888888888889</v>
      </c>
      <c r="E313" s="29">
        <v>-0.16666666666666705</v>
      </c>
      <c r="F313" s="21">
        <f>'Dynamic Data'!C$4*E313</f>
        <v>-48.000000000000107</v>
      </c>
      <c r="G313" s="3">
        <f>(0.5*'Dynamic Data'!C$21*'Dynamic Data'!C$11*'Dynamic Data'!C$13*D313^2)</f>
        <v>24.256022251034665</v>
      </c>
      <c r="H313" s="3">
        <f>'Dynamic Data'!C$15</f>
        <v>56.505600000000001</v>
      </c>
      <c r="I313" s="3">
        <f>'Dynamic Data'!C$15+G313+F313</f>
        <v>32.761622251034559</v>
      </c>
      <c r="J313" s="3">
        <f t="shared" si="35"/>
        <v>32.761622251034559</v>
      </c>
      <c r="K313" s="29">
        <f t="shared" si="36"/>
        <v>0</v>
      </c>
      <c r="L313" s="21">
        <f>(D313/1000)*(('Dynamic Data'!C$4*9.81*'Dynamic Data'!C$10)+(0.5*'Dynamic Data'!C$21*'Dynamic Data'!C$11*'Dynamic Data'!C$13*D313^2)+('Dynamic Data'!C$4*'Dynamic Data'!C$18*E313))</f>
        <v>0.33411142451126524</v>
      </c>
      <c r="M313" s="3">
        <f t="shared" si="33"/>
        <v>0.33411142451126524</v>
      </c>
      <c r="N313" s="29">
        <f t="shared" si="37"/>
        <v>0</v>
      </c>
      <c r="O313" s="21">
        <f t="shared" si="32"/>
        <v>0.19264853615245367</v>
      </c>
      <c r="P313" s="3">
        <f t="shared" si="38"/>
        <v>0.19264853615245367</v>
      </c>
      <c r="Q313" s="43">
        <f t="shared" si="34"/>
        <v>0</v>
      </c>
      <c r="R313" s="37"/>
      <c r="S313" s="21">
        <f>SUM($P$2:P313)</f>
        <v>256.60249843752399</v>
      </c>
      <c r="T313" s="29">
        <f>SUM($Q$2:Q313)</f>
        <v>66.595903340819461</v>
      </c>
      <c r="U313" s="22">
        <f>T313*'KERS System Values'!E$14</f>
        <v>38.996516543773758</v>
      </c>
    </row>
    <row r="314" spans="1:21" x14ac:dyDescent="0.45">
      <c r="A314" s="5" t="s">
        <v>12</v>
      </c>
      <c r="B314" s="6">
        <v>312</v>
      </c>
      <c r="C314" s="6">
        <v>312</v>
      </c>
      <c r="D314" s="4">
        <v>10.694444444444445</v>
      </c>
      <c r="E314" s="30">
        <v>-0.25000000000000061</v>
      </c>
      <c r="F314" s="20">
        <f>'Dynamic Data'!C$4*E314</f>
        <v>-72.000000000000171</v>
      </c>
      <c r="G314" s="12">
        <f>(0.5*'Dynamic Data'!C$21*'Dynamic Data'!C$11*'Dynamic Data'!C$13*D314^2)</f>
        <v>23.397470443042046</v>
      </c>
      <c r="H314" s="12">
        <f>'Dynamic Data'!C$15</f>
        <v>56.505600000000001</v>
      </c>
      <c r="I314" s="12">
        <f>'Dynamic Data'!C$15+G314+F314</f>
        <v>7.9030704430418837</v>
      </c>
      <c r="J314" s="12">
        <f t="shared" si="35"/>
        <v>7.9030704430418837</v>
      </c>
      <c r="K314" s="28">
        <f t="shared" si="36"/>
        <v>0</v>
      </c>
      <c r="L314" s="20">
        <f>(D314/1000)*(('Dynamic Data'!C$4*9.81*'Dynamic Data'!C$10)+(0.5*'Dynamic Data'!C$21*'Dynamic Data'!C$11*'Dynamic Data'!C$13*D314^2)+('Dynamic Data'!C$4*'Dynamic Data'!C$18*E314))</f>
        <v>5.1185647793642118E-2</v>
      </c>
      <c r="M314" s="12">
        <f t="shared" si="33"/>
        <v>5.1185647793642118E-2</v>
      </c>
      <c r="N314" s="28">
        <f t="shared" si="37"/>
        <v>0</v>
      </c>
      <c r="O314" s="20">
        <f t="shared" si="32"/>
        <v>-0.1081320598761203</v>
      </c>
      <c r="P314" s="12">
        <f t="shared" si="38"/>
        <v>0</v>
      </c>
      <c r="Q314" s="44">
        <f t="shared" si="34"/>
        <v>0.1081320598761203</v>
      </c>
      <c r="R314" s="36"/>
      <c r="S314" s="20">
        <f>SUM($P$2:P314)</f>
        <v>256.60249843752399</v>
      </c>
      <c r="T314" s="28">
        <f>SUM($Q$2:Q314)</f>
        <v>66.704035400695588</v>
      </c>
      <c r="U314" s="22">
        <f>T314*'KERS System Values'!E$14</f>
        <v>39.059835358450563</v>
      </c>
    </row>
    <row r="315" spans="1:21" x14ac:dyDescent="0.45">
      <c r="A315" s="7" t="s">
        <v>12</v>
      </c>
      <c r="B315" s="8">
        <v>313</v>
      </c>
      <c r="C315" s="8">
        <v>313</v>
      </c>
      <c r="D315" s="3">
        <v>10.388888888888889</v>
      </c>
      <c r="E315" s="29">
        <v>-0.34722222222222221</v>
      </c>
      <c r="F315" s="21">
        <f>'Dynamic Data'!C$4*E315</f>
        <v>-100</v>
      </c>
      <c r="G315" s="3">
        <f>(0.5*'Dynamic Data'!C$21*'Dynamic Data'!C$11*'Dynamic Data'!C$13*D315^2)</f>
        <v>22.079572107882946</v>
      </c>
      <c r="H315" s="3">
        <f>'Dynamic Data'!C$15</f>
        <v>56.505600000000001</v>
      </c>
      <c r="I315" s="3">
        <f>'Dynamic Data'!C$15+G315+F315</f>
        <v>-21.414827892117046</v>
      </c>
      <c r="J315" s="3">
        <f t="shared" si="35"/>
        <v>0</v>
      </c>
      <c r="K315" s="29">
        <f t="shared" si="36"/>
        <v>21.414827892117046</v>
      </c>
      <c r="L315" s="21">
        <f>(D315/1000)*(('Dynamic Data'!C$4*9.81*'Dynamic Data'!C$10)+(0.5*'Dynamic Data'!C$21*'Dynamic Data'!C$11*'Dynamic Data'!C$13*D315^2)+('Dynamic Data'!C$4*'Dynamic Data'!C$18*E315))</f>
        <v>-0.26744976754588273</v>
      </c>
      <c r="M315" s="3">
        <f t="shared" si="33"/>
        <v>0</v>
      </c>
      <c r="N315" s="29">
        <f t="shared" si="37"/>
        <v>0.26744976754588273</v>
      </c>
      <c r="O315" s="21">
        <f t="shared" si="32"/>
        <v>-0.37488340968225997</v>
      </c>
      <c r="P315" s="3">
        <f t="shared" si="38"/>
        <v>0</v>
      </c>
      <c r="Q315" s="45">
        <f t="shared" si="34"/>
        <v>0.37488340968225997</v>
      </c>
      <c r="R315" s="37"/>
      <c r="S315" s="21">
        <f>SUM($P$2:P315)</f>
        <v>256.60249843752399</v>
      </c>
      <c r="T315" s="29">
        <f>SUM($Q$2:Q315)</f>
        <v>67.078918810377843</v>
      </c>
      <c r="U315" s="22">
        <f>T315*'KERS System Values'!E$14</f>
        <v>39.279355574474117</v>
      </c>
    </row>
    <row r="316" spans="1:21" x14ac:dyDescent="0.45">
      <c r="A316" s="5" t="s">
        <v>12</v>
      </c>
      <c r="B316" s="6">
        <v>314</v>
      </c>
      <c r="C316" s="6">
        <v>314</v>
      </c>
      <c r="D316" s="4">
        <v>10</v>
      </c>
      <c r="E316" s="30">
        <v>-0.41666666666666663</v>
      </c>
      <c r="F316" s="20">
        <f>'Dynamic Data'!C$4*E316</f>
        <v>-119.99999999999999</v>
      </c>
      <c r="G316" s="12">
        <f>(0.5*'Dynamic Data'!C$21*'Dynamic Data'!C$11*'Dynamic Data'!C$13*D316^2)</f>
        <v>20.457494818136272</v>
      </c>
      <c r="H316" s="12">
        <f>'Dynamic Data'!C$15</f>
        <v>56.505600000000001</v>
      </c>
      <c r="I316" s="12">
        <f>'Dynamic Data'!C$15+G316+F316</f>
        <v>-43.036905181863716</v>
      </c>
      <c r="J316" s="12">
        <f t="shared" si="35"/>
        <v>0</v>
      </c>
      <c r="K316" s="28">
        <f t="shared" si="36"/>
        <v>43.036905181863716</v>
      </c>
      <c r="L316" s="20">
        <f>(D316/1000)*(('Dynamic Data'!C$4*9.81*'Dynamic Data'!C$10)+(0.5*'Dynamic Data'!C$21*'Dynamic Data'!C$11*'Dynamic Data'!C$13*D316^2)+('Dynamic Data'!C$4*'Dynamic Data'!C$18*E316))</f>
        <v>-0.48231705181863715</v>
      </c>
      <c r="M316" s="12">
        <f t="shared" si="33"/>
        <v>0</v>
      </c>
      <c r="N316" s="28">
        <f t="shared" si="37"/>
        <v>0.48231705181863715</v>
      </c>
      <c r="O316" s="20">
        <f t="shared" si="32"/>
        <v>-0.48009394700640717</v>
      </c>
      <c r="P316" s="12">
        <f t="shared" si="38"/>
        <v>0</v>
      </c>
      <c r="Q316" s="44">
        <f t="shared" si="34"/>
        <v>0.48009394700640717</v>
      </c>
      <c r="R316" s="36"/>
      <c r="S316" s="20">
        <f>SUM($P$2:P316)</f>
        <v>256.60249843752399</v>
      </c>
      <c r="T316" s="28">
        <f>SUM($Q$2:Q316)</f>
        <v>67.559012757384252</v>
      </c>
      <c r="U316" s="22">
        <f>T316*'KERS System Values'!E$14</f>
        <v>39.560483851256954</v>
      </c>
    </row>
    <row r="317" spans="1:21" x14ac:dyDescent="0.45">
      <c r="A317" s="7" t="s">
        <v>12</v>
      </c>
      <c r="B317" s="8">
        <v>315</v>
      </c>
      <c r="C317" s="8">
        <v>315</v>
      </c>
      <c r="D317" s="3">
        <v>9.5555555555555554</v>
      </c>
      <c r="E317" s="29">
        <v>-0.41666666666666663</v>
      </c>
      <c r="F317" s="21">
        <f>'Dynamic Data'!C$4*E317</f>
        <v>-119.99999999999999</v>
      </c>
      <c r="G317" s="3">
        <f>(0.5*'Dynamic Data'!C$21*'Dynamic Data'!C$11*'Dynamic Data'!C$13*D317^2)</f>
        <v>18.679460700609365</v>
      </c>
      <c r="H317" s="3">
        <f>'Dynamic Data'!C$15</f>
        <v>56.505600000000001</v>
      </c>
      <c r="I317" s="3">
        <f>'Dynamic Data'!C$15+G317+F317</f>
        <v>-44.814939299390616</v>
      </c>
      <c r="J317" s="3">
        <f t="shared" si="35"/>
        <v>0</v>
      </c>
      <c r="K317" s="29">
        <f t="shared" si="36"/>
        <v>44.814939299390616</v>
      </c>
      <c r="L317" s="21">
        <f>(D317/1000)*(('Dynamic Data'!C$4*9.81*'Dynamic Data'!C$10)+(0.5*'Dynamic Data'!C$21*'Dynamic Data'!C$11*'Dynamic Data'!C$13*D317^2)+('Dynamic Data'!C$4*'Dynamic Data'!C$18*E317))</f>
        <v>-0.47787084219417714</v>
      </c>
      <c r="M317" s="3">
        <f t="shared" si="33"/>
        <v>0</v>
      </c>
      <c r="N317" s="29">
        <f t="shared" si="37"/>
        <v>0.47787084219417714</v>
      </c>
      <c r="O317" s="21">
        <f t="shared" si="32"/>
        <v>-0.41759257062562039</v>
      </c>
      <c r="P317" s="3">
        <f t="shared" si="38"/>
        <v>0</v>
      </c>
      <c r="Q317" s="45">
        <f t="shared" si="34"/>
        <v>0.41759257062562039</v>
      </c>
      <c r="R317" s="37"/>
      <c r="S317" s="21">
        <f>SUM($P$2:P317)</f>
        <v>256.60249843752399</v>
      </c>
      <c r="T317" s="29">
        <f>SUM($Q$2:Q317)</f>
        <v>67.976605328009867</v>
      </c>
      <c r="U317" s="22">
        <f>T317*'KERS System Values'!E$14</f>
        <v>39.805013240784398</v>
      </c>
    </row>
    <row r="318" spans="1:21" x14ac:dyDescent="0.45">
      <c r="A318" s="5" t="s">
        <v>12</v>
      </c>
      <c r="B318" s="6">
        <v>316</v>
      </c>
      <c r="C318" s="6">
        <v>316</v>
      </c>
      <c r="D318" s="4">
        <v>9.1666666666666679</v>
      </c>
      <c r="E318" s="30">
        <v>-0.37499999999999989</v>
      </c>
      <c r="F318" s="20">
        <f>'Dynamic Data'!C$4*E318</f>
        <v>-107.99999999999997</v>
      </c>
      <c r="G318" s="12">
        <f>(0.5*'Dynamic Data'!C$21*'Dynamic Data'!C$11*'Dynamic Data'!C$13*D318^2)</f>
        <v>17.189978284683956</v>
      </c>
      <c r="H318" s="12">
        <f>'Dynamic Data'!C$15</f>
        <v>56.505600000000001</v>
      </c>
      <c r="I318" s="12">
        <f>'Dynamic Data'!C$15+G318+F318</f>
        <v>-34.30442171531601</v>
      </c>
      <c r="J318" s="12">
        <f t="shared" si="35"/>
        <v>0</v>
      </c>
      <c r="K318" s="28">
        <f t="shared" si="36"/>
        <v>34.30442171531601</v>
      </c>
      <c r="L318" s="20">
        <f>(D318/1000)*(('Dynamic Data'!C$4*9.81*'Dynamic Data'!C$10)+(0.5*'Dynamic Data'!C$21*'Dynamic Data'!C$11*'Dynamic Data'!C$13*D318^2)+('Dynamic Data'!C$4*'Dynamic Data'!C$18*E318))</f>
        <v>-0.35731429905706363</v>
      </c>
      <c r="M318" s="12">
        <f t="shared" si="33"/>
        <v>0</v>
      </c>
      <c r="N318" s="28">
        <f t="shared" si="37"/>
        <v>0.35731429905706363</v>
      </c>
      <c r="O318" s="20">
        <f t="shared" si="32"/>
        <v>-0.4112422809222257</v>
      </c>
      <c r="P318" s="12">
        <f t="shared" si="38"/>
        <v>0</v>
      </c>
      <c r="Q318" s="44">
        <f t="shared" si="34"/>
        <v>0.4112422809222257</v>
      </c>
      <c r="R318" s="36"/>
      <c r="S318" s="20">
        <f>SUM($P$2:P318)</f>
        <v>256.60249843752399</v>
      </c>
      <c r="T318" s="28">
        <f>SUM($Q$2:Q318)</f>
        <v>68.387847608932091</v>
      </c>
      <c r="U318" s="22">
        <f>T318*'KERS System Values'!E$14</f>
        <v>40.045824095611451</v>
      </c>
    </row>
    <row r="319" spans="1:21" x14ac:dyDescent="0.45">
      <c r="A319" s="7" t="s">
        <v>12</v>
      </c>
      <c r="B319" s="8">
        <v>317</v>
      </c>
      <c r="C319" s="8">
        <v>317</v>
      </c>
      <c r="D319" s="3">
        <v>8.8055555555555554</v>
      </c>
      <c r="E319" s="29">
        <v>-0.41666666666666663</v>
      </c>
      <c r="F319" s="21">
        <f>'Dynamic Data'!C$4*E319</f>
        <v>-119.99999999999999</v>
      </c>
      <c r="G319" s="3">
        <f>(0.5*'Dynamic Data'!C$21*'Dynamic Data'!C$11*'Dynamic Data'!C$13*D319^2)</f>
        <v>15.862293185028518</v>
      </c>
      <c r="H319" s="3">
        <f>'Dynamic Data'!C$15</f>
        <v>56.505600000000001</v>
      </c>
      <c r="I319" s="3">
        <f>'Dynamic Data'!C$15+G319+F319</f>
        <v>-47.632106814971465</v>
      </c>
      <c r="J319" s="3">
        <f t="shared" si="35"/>
        <v>0</v>
      </c>
      <c r="K319" s="29">
        <f t="shared" si="36"/>
        <v>47.632106814971465</v>
      </c>
      <c r="L319" s="21">
        <f>(D319/1000)*(('Dynamic Data'!C$4*9.81*'Dynamic Data'!C$10)+(0.5*'Dynamic Data'!C$21*'Dynamic Data'!C$11*'Dynamic Data'!C$13*D319^2)+('Dynamic Data'!C$4*'Dynamic Data'!C$18*E319))</f>
        <v>-0.46517026278738777</v>
      </c>
      <c r="M319" s="3">
        <f t="shared" si="33"/>
        <v>0</v>
      </c>
      <c r="N319" s="29">
        <f t="shared" si="37"/>
        <v>0.46517026278738777</v>
      </c>
      <c r="O319" s="21">
        <f t="shared" si="32"/>
        <v>-0.58131315796158634</v>
      </c>
      <c r="P319" s="3">
        <f t="shared" si="38"/>
        <v>0</v>
      </c>
      <c r="Q319" s="45">
        <f t="shared" si="34"/>
        <v>0.58131315796158634</v>
      </c>
      <c r="R319" s="37"/>
      <c r="S319" s="21">
        <f>SUM($P$2:P319)</f>
        <v>256.60249843752399</v>
      </c>
      <c r="T319" s="29">
        <f>SUM($Q$2:Q319)</f>
        <v>68.96916076689368</v>
      </c>
      <c r="U319" s="22">
        <f>T319*'KERS System Values'!E$14</f>
        <v>40.386223234963126</v>
      </c>
    </row>
    <row r="320" spans="1:21" x14ac:dyDescent="0.45">
      <c r="A320" s="5" t="s">
        <v>12</v>
      </c>
      <c r="B320" s="6">
        <v>318</v>
      </c>
      <c r="C320" s="6">
        <v>318</v>
      </c>
      <c r="D320" s="4">
        <v>8.3333333333333339</v>
      </c>
      <c r="E320" s="30">
        <v>-0.51388888888888873</v>
      </c>
      <c r="F320" s="20">
        <f>'Dynamic Data'!C$4*E320</f>
        <v>-147.99999999999994</v>
      </c>
      <c r="G320" s="12">
        <f>(0.5*'Dynamic Data'!C$21*'Dynamic Data'!C$11*'Dynamic Data'!C$13*D320^2)</f>
        <v>14.206593623705748</v>
      </c>
      <c r="H320" s="12">
        <f>'Dynamic Data'!C$15</f>
        <v>56.505600000000001</v>
      </c>
      <c r="I320" s="12">
        <f>'Dynamic Data'!C$15+G320+F320</f>
        <v>-77.287806376294199</v>
      </c>
      <c r="J320" s="12">
        <f t="shared" si="35"/>
        <v>0</v>
      </c>
      <c r="K320" s="28">
        <f t="shared" si="36"/>
        <v>77.287806376294199</v>
      </c>
      <c r="L320" s="20">
        <f>(D320/1000)*(('Dynamic Data'!C$4*9.81*'Dynamic Data'!C$10)+(0.5*'Dynamic Data'!C$21*'Dynamic Data'!C$11*'Dynamic Data'!C$13*D320^2)+('Dynamic Data'!C$4*'Dynamic Data'!C$18*E320))</f>
        <v>-0.69745605313578496</v>
      </c>
      <c r="M320" s="12">
        <f t="shared" si="33"/>
        <v>0</v>
      </c>
      <c r="N320" s="28">
        <f t="shared" si="37"/>
        <v>0.69745605313578496</v>
      </c>
      <c r="O320" s="20">
        <f t="shared" si="32"/>
        <v>-0.71378626495869646</v>
      </c>
      <c r="P320" s="12">
        <f t="shared" si="38"/>
        <v>0</v>
      </c>
      <c r="Q320" s="44">
        <f t="shared" si="34"/>
        <v>0.71378626495869646</v>
      </c>
      <c r="R320" s="36"/>
      <c r="S320" s="20">
        <f>SUM($P$2:P320)</f>
        <v>256.60249843752399</v>
      </c>
      <c r="T320" s="28">
        <f>SUM($Q$2:Q320)</f>
        <v>69.682947031852379</v>
      </c>
      <c r="U320" s="22">
        <f>T320*'KERS System Values'!E$14</f>
        <v>40.804194558930725</v>
      </c>
    </row>
    <row r="321" spans="1:21" x14ac:dyDescent="0.45">
      <c r="A321" s="7" t="s">
        <v>12</v>
      </c>
      <c r="B321" s="8">
        <v>319</v>
      </c>
      <c r="C321" s="8">
        <v>319</v>
      </c>
      <c r="D321" s="3">
        <v>7.7777777777777786</v>
      </c>
      <c r="E321" s="29">
        <v>-0.54166666666666641</v>
      </c>
      <c r="F321" s="21">
        <f>'Dynamic Data'!C$4*E321</f>
        <v>-155.99999999999991</v>
      </c>
      <c r="G321" s="3">
        <f>(0.5*'Dynamic Data'!C$21*'Dynamic Data'!C$11*'Dynamic Data'!C$13*D321^2)</f>
        <v>12.375521556650341</v>
      </c>
      <c r="H321" s="3">
        <f>'Dynamic Data'!C$15</f>
        <v>56.505600000000001</v>
      </c>
      <c r="I321" s="3">
        <f>'Dynamic Data'!C$15+G321+F321</f>
        <v>-87.118878443349573</v>
      </c>
      <c r="J321" s="3">
        <f t="shared" si="35"/>
        <v>0</v>
      </c>
      <c r="K321" s="29">
        <f t="shared" si="36"/>
        <v>87.118878443349573</v>
      </c>
      <c r="L321" s="21">
        <f>(D321/1000)*(('Dynamic Data'!C$4*9.81*'Dynamic Data'!C$10)+(0.5*'Dynamic Data'!C$21*'Dynamic Data'!C$11*'Dynamic Data'!C$13*D321^2)+('Dynamic Data'!C$4*'Dynamic Data'!C$18*E321))</f>
        <v>-0.73011647678160796</v>
      </c>
      <c r="M321" s="3">
        <f t="shared" si="33"/>
        <v>0</v>
      </c>
      <c r="N321" s="29">
        <f t="shared" si="37"/>
        <v>0.73011647678160796</v>
      </c>
      <c r="O321" s="21">
        <f t="shared" si="32"/>
        <v>-0.48431083955334087</v>
      </c>
      <c r="P321" s="3">
        <f t="shared" si="38"/>
        <v>0</v>
      </c>
      <c r="Q321" s="45">
        <f t="shared" si="34"/>
        <v>0.48431083955334087</v>
      </c>
      <c r="R321" s="37"/>
      <c r="S321" s="21">
        <f>SUM($P$2:P321)</f>
        <v>256.60249843752399</v>
      </c>
      <c r="T321" s="29">
        <f>SUM($Q$2:Q321)</f>
        <v>70.167257871405724</v>
      </c>
      <c r="U321" s="22">
        <f>T321*'KERS System Values'!E$14</f>
        <v>41.087792118533088</v>
      </c>
    </row>
    <row r="322" spans="1:21" x14ac:dyDescent="0.45">
      <c r="A322" s="5" t="s">
        <v>12</v>
      </c>
      <c r="B322" s="6">
        <v>320</v>
      </c>
      <c r="C322" s="6">
        <v>320</v>
      </c>
      <c r="D322" s="4">
        <v>7.2500000000000009</v>
      </c>
      <c r="E322" s="30">
        <v>-0.33333333333333315</v>
      </c>
      <c r="F322" s="20">
        <f>'Dynamic Data'!C$4*E322</f>
        <v>-95.999999999999943</v>
      </c>
      <c r="G322" s="12">
        <f>(0.5*'Dynamic Data'!C$21*'Dynamic Data'!C$11*'Dynamic Data'!C$13*D322^2)</f>
        <v>10.752970713782881</v>
      </c>
      <c r="H322" s="12">
        <f>'Dynamic Data'!C$15</f>
        <v>56.505600000000001</v>
      </c>
      <c r="I322" s="12">
        <f>'Dynamic Data'!C$15+G322+F322</f>
        <v>-28.741429286217056</v>
      </c>
      <c r="J322" s="12">
        <f t="shared" si="35"/>
        <v>0</v>
      </c>
      <c r="K322" s="28">
        <f t="shared" si="36"/>
        <v>28.741429286217056</v>
      </c>
      <c r="L322" s="20">
        <f>(D322/1000)*(('Dynamic Data'!C$4*9.81*'Dynamic Data'!C$10)+(0.5*'Dynamic Data'!C$21*'Dynamic Data'!C$11*'Dynamic Data'!C$13*D322^2)+('Dynamic Data'!C$4*'Dynamic Data'!C$18*E322))</f>
        <v>-0.23850520232507377</v>
      </c>
      <c r="M322" s="12">
        <f t="shared" si="33"/>
        <v>0</v>
      </c>
      <c r="N322" s="28">
        <f t="shared" si="37"/>
        <v>0.23850520232507377</v>
      </c>
      <c r="O322" s="20">
        <f t="shared" ref="O322:O385" si="39">(B323 - B322) * (L323 + L322) / 2</f>
        <v>-5.9616669519152399E-2</v>
      </c>
      <c r="P322" s="12">
        <f t="shared" si="38"/>
        <v>0</v>
      </c>
      <c r="Q322" s="44">
        <f t="shared" si="34"/>
        <v>5.9616669519152399E-2</v>
      </c>
      <c r="R322" s="41">
        <f>SUM(Q305:Q322)</f>
        <v>4.3304893454826621</v>
      </c>
      <c r="S322" s="20">
        <f>SUM($P$2:P322)</f>
        <v>256.60249843752399</v>
      </c>
      <c r="T322" s="28">
        <f>SUM($Q$2:Q322)</f>
        <v>70.226874540924882</v>
      </c>
      <c r="U322" s="22">
        <f>T322*'KERS System Values'!E$14</f>
        <v>41.122701810009012</v>
      </c>
    </row>
    <row r="323" spans="1:21" x14ac:dyDescent="0.45">
      <c r="A323" s="7" t="s">
        <v>12</v>
      </c>
      <c r="B323" s="8">
        <v>321</v>
      </c>
      <c r="C323" s="8">
        <v>321</v>
      </c>
      <c r="D323" s="3">
        <v>7.1111111111111116</v>
      </c>
      <c r="E323" s="29">
        <v>-0.16666666666666705</v>
      </c>
      <c r="F323" s="21">
        <f>'Dynamic Data'!C$4*E323</f>
        <v>-48.000000000000107</v>
      </c>
      <c r="G323" s="3">
        <f>(0.5*'Dynamic Data'!C$21*'Dynamic Data'!C$11*'Dynamic Data'!C$13*D323^2)</f>
        <v>10.344925774701998</v>
      </c>
      <c r="H323" s="3">
        <f>'Dynamic Data'!C$15</f>
        <v>56.505600000000001</v>
      </c>
      <c r="I323" s="3">
        <f>'Dynamic Data'!C$15+G323+F323</f>
        <v>18.850525774701886</v>
      </c>
      <c r="J323" s="3">
        <f t="shared" si="35"/>
        <v>18.850525774701886</v>
      </c>
      <c r="K323" s="29">
        <f t="shared" si="36"/>
        <v>0</v>
      </c>
      <c r="L323" s="21">
        <f>(D323/1000)*(('Dynamic Data'!C$4*9.81*'Dynamic Data'!C$10)+(0.5*'Dynamic Data'!C$21*'Dynamic Data'!C$11*'Dynamic Data'!C$13*D323^2)+('Dynamic Data'!C$4*'Dynamic Data'!C$18*E323))</f>
        <v>0.11927186328676898</v>
      </c>
      <c r="M323" s="3">
        <f t="shared" si="33"/>
        <v>0.11927186328676898</v>
      </c>
      <c r="N323" s="29">
        <f t="shared" si="37"/>
        <v>0</v>
      </c>
      <c r="O323" s="21">
        <f t="shared" si="39"/>
        <v>0.18787232309470842</v>
      </c>
      <c r="P323" s="3">
        <f t="shared" si="38"/>
        <v>0.18787232309470842</v>
      </c>
      <c r="Q323" s="43">
        <f t="shared" si="34"/>
        <v>0</v>
      </c>
      <c r="R323" s="37"/>
      <c r="S323" s="21">
        <f>SUM($P$2:P323)</f>
        <v>256.79037076061871</v>
      </c>
      <c r="T323" s="29">
        <f>SUM($Q$2:Q323)</f>
        <v>70.226874540924882</v>
      </c>
      <c r="U323" s="22">
        <f>T323*'KERS System Values'!E$14</f>
        <v>41.122701810009012</v>
      </c>
    </row>
    <row r="324" spans="1:21" x14ac:dyDescent="0.45">
      <c r="A324" s="5" t="s">
        <v>12</v>
      </c>
      <c r="B324" s="6">
        <v>322</v>
      </c>
      <c r="C324" s="6">
        <v>322</v>
      </c>
      <c r="D324" s="4">
        <v>6.916666666666667</v>
      </c>
      <c r="E324" s="30">
        <v>-9.7222222222222612E-2</v>
      </c>
      <c r="F324" s="20">
        <f>'Dynamic Data'!C$4*E324</f>
        <v>-28.000000000000114</v>
      </c>
      <c r="G324" s="12">
        <f>(0.5*'Dynamic Data'!C$21*'Dynamic Data'!C$11*'Dynamic Data'!C$13*D324^2)</f>
        <v>9.7869223473708882</v>
      </c>
      <c r="H324" s="12">
        <f>'Dynamic Data'!C$15</f>
        <v>56.505600000000001</v>
      </c>
      <c r="I324" s="12">
        <f>'Dynamic Data'!C$15+G324+F324</f>
        <v>38.292522347370777</v>
      </c>
      <c r="J324" s="12">
        <f t="shared" si="35"/>
        <v>38.292522347370777</v>
      </c>
      <c r="K324" s="28">
        <f t="shared" si="36"/>
        <v>0</v>
      </c>
      <c r="L324" s="20">
        <f>(D324/1000)*(('Dynamic Data'!C$4*9.81*'Dynamic Data'!C$10)+(0.5*'Dynamic Data'!C$21*'Dynamic Data'!C$11*'Dynamic Data'!C$13*D324^2)+('Dynamic Data'!C$4*'Dynamic Data'!C$18*E324))</f>
        <v>0.25647278290264786</v>
      </c>
      <c r="M324" s="12">
        <f t="shared" ref="M324:M387" si="40">IF(L324 &gt; 0, L324,)</f>
        <v>0.25647278290264786</v>
      </c>
      <c r="N324" s="28">
        <f t="shared" si="37"/>
        <v>0</v>
      </c>
      <c r="O324" s="20">
        <f t="shared" si="39"/>
        <v>0.2709049612359819</v>
      </c>
      <c r="P324" s="12">
        <f t="shared" si="38"/>
        <v>0.2709049612359819</v>
      </c>
      <c r="Q324" s="42">
        <f t="shared" ref="Q324:Q387" si="41">ABS(IF(O324 &lt;= 0, O324,))</f>
        <v>0</v>
      </c>
      <c r="R324" s="36"/>
      <c r="S324" s="20">
        <f>SUM($P$2:P324)</f>
        <v>257.06127572185471</v>
      </c>
      <c r="T324" s="28">
        <f>SUM($Q$2:Q324)</f>
        <v>70.226874540924882</v>
      </c>
      <c r="U324" s="22">
        <f>T324*'KERS System Values'!E$14</f>
        <v>41.122701810009012</v>
      </c>
    </row>
    <row r="325" spans="1:21" x14ac:dyDescent="0.45">
      <c r="A325" s="7" t="s">
        <v>12</v>
      </c>
      <c r="B325" s="8">
        <v>323</v>
      </c>
      <c r="C325" s="8">
        <v>323</v>
      </c>
      <c r="D325" s="3">
        <v>6.916666666666667</v>
      </c>
      <c r="E325" s="29">
        <v>-8.3333333333333037E-2</v>
      </c>
      <c r="F325" s="21">
        <f>'Dynamic Data'!C$4*E325</f>
        <v>-23.999999999999915</v>
      </c>
      <c r="G325" s="3">
        <f>(0.5*'Dynamic Data'!C$21*'Dynamic Data'!C$11*'Dynamic Data'!C$13*D325^2)</f>
        <v>9.7869223473708882</v>
      </c>
      <c r="H325" s="3">
        <f>'Dynamic Data'!C$15</f>
        <v>56.505600000000001</v>
      </c>
      <c r="I325" s="3">
        <f>'Dynamic Data'!C$15+G325+F325</f>
        <v>42.292522347370976</v>
      </c>
      <c r="J325" s="3">
        <f t="shared" ref="J325:J388" si="42">IF(I325 &gt; 0, I325,)</f>
        <v>42.292522347370976</v>
      </c>
      <c r="K325" s="29">
        <f t="shared" ref="K325:K388" si="43">IF(I325 &lt;= 0, I325,)*-1</f>
        <v>0</v>
      </c>
      <c r="L325" s="21">
        <f>(D325/1000)*(('Dynamic Data'!C$4*9.81*'Dynamic Data'!C$10)+(0.5*'Dynamic Data'!C$21*'Dynamic Data'!C$11*'Dynamic Data'!C$13*D325^2)+('Dynamic Data'!C$4*'Dynamic Data'!C$18*E325))</f>
        <v>0.28533713956931595</v>
      </c>
      <c r="M325" s="3">
        <f t="shared" si="40"/>
        <v>0.28533713956931595</v>
      </c>
      <c r="N325" s="29">
        <f t="shared" ref="N325:N388" si="44">ABS(IF(L325 &lt;= 0, L325,))</f>
        <v>0</v>
      </c>
      <c r="O325" s="21">
        <f t="shared" si="39"/>
        <v>0.22398901279289052</v>
      </c>
      <c r="P325" s="3">
        <f t="shared" ref="P325:P388" si="45">IF(O325 &gt;= 0, O325,)</f>
        <v>0.22398901279289052</v>
      </c>
      <c r="Q325" s="43">
        <f t="shared" si="41"/>
        <v>0</v>
      </c>
      <c r="R325" s="37"/>
      <c r="S325" s="21">
        <f>SUM($P$2:P325)</f>
        <v>257.28526473464763</v>
      </c>
      <c r="T325" s="29">
        <f>SUM($Q$2:Q325)</f>
        <v>70.226874540924882</v>
      </c>
      <c r="U325" s="22">
        <f>T325*'KERS System Values'!E$14</f>
        <v>41.122701810009012</v>
      </c>
    </row>
    <row r="326" spans="1:21" x14ac:dyDescent="0.45">
      <c r="A326" s="5" t="s">
        <v>12</v>
      </c>
      <c r="B326" s="6">
        <v>324</v>
      </c>
      <c r="C326" s="6">
        <v>324</v>
      </c>
      <c r="D326" s="4">
        <v>6.7500000000000009</v>
      </c>
      <c r="E326" s="30">
        <v>-0.1388888888888889</v>
      </c>
      <c r="F326" s="20">
        <f>'Dynamic Data'!C$4*E326</f>
        <v>-40</v>
      </c>
      <c r="G326" s="12">
        <f>(0.5*'Dynamic Data'!C$21*'Dynamic Data'!C$11*'Dynamic Data'!C$13*D326^2)</f>
        <v>9.3209460765133425</v>
      </c>
      <c r="H326" s="12">
        <f>'Dynamic Data'!C$15</f>
        <v>56.505600000000001</v>
      </c>
      <c r="I326" s="12">
        <f>'Dynamic Data'!C$15+G326+F326</f>
        <v>25.826546076513338</v>
      </c>
      <c r="J326" s="12">
        <f t="shared" si="42"/>
        <v>25.826546076513338</v>
      </c>
      <c r="K326" s="28">
        <f t="shared" si="43"/>
        <v>0</v>
      </c>
      <c r="L326" s="20">
        <f>(D326/1000)*(('Dynamic Data'!C$4*9.81*'Dynamic Data'!C$10)+(0.5*'Dynamic Data'!C$21*'Dynamic Data'!C$11*'Dynamic Data'!C$13*D326^2)+('Dynamic Data'!C$4*'Dynamic Data'!C$18*E326))</f>
        <v>0.16264088601646509</v>
      </c>
      <c r="M326" s="12">
        <f t="shared" si="40"/>
        <v>0.16264088601646509</v>
      </c>
      <c r="N326" s="28">
        <f t="shared" si="44"/>
        <v>0</v>
      </c>
      <c r="O326" s="20">
        <f t="shared" si="39"/>
        <v>0.2434074854490883</v>
      </c>
      <c r="P326" s="12">
        <f t="shared" si="45"/>
        <v>0.2434074854490883</v>
      </c>
      <c r="Q326" s="42">
        <f t="shared" si="41"/>
        <v>0</v>
      </c>
      <c r="R326" s="36"/>
      <c r="S326" s="20">
        <f>SUM($P$2:P326)</f>
        <v>257.52867222009672</v>
      </c>
      <c r="T326" s="28">
        <f>SUM($Q$2:Q326)</f>
        <v>70.226874540924882</v>
      </c>
      <c r="U326" s="22">
        <f>T326*'KERS System Values'!E$14</f>
        <v>41.122701810009012</v>
      </c>
    </row>
    <row r="327" spans="1:21" x14ac:dyDescent="0.45">
      <c r="A327" s="7" t="s">
        <v>12</v>
      </c>
      <c r="B327" s="8">
        <v>325</v>
      </c>
      <c r="C327" s="8">
        <v>325</v>
      </c>
      <c r="D327" s="3">
        <v>6.6388888888888884</v>
      </c>
      <c r="E327" s="29">
        <v>-5.5555555555555851E-2</v>
      </c>
      <c r="F327" s="21">
        <f>'Dynamic Data'!C$4*E327</f>
        <v>-16.000000000000085</v>
      </c>
      <c r="G327" s="3">
        <f>(0.5*'Dynamic Data'!C$21*'Dynamic Data'!C$11*'Dynamic Data'!C$13*D327^2)</f>
        <v>9.0166092708855086</v>
      </c>
      <c r="H327" s="3">
        <f>'Dynamic Data'!C$15</f>
        <v>56.505600000000001</v>
      </c>
      <c r="I327" s="3">
        <f>'Dynamic Data'!C$15+G327+F327</f>
        <v>49.522209270885426</v>
      </c>
      <c r="J327" s="3">
        <f t="shared" si="42"/>
        <v>49.522209270885426</v>
      </c>
      <c r="K327" s="29">
        <f t="shared" si="43"/>
        <v>0</v>
      </c>
      <c r="L327" s="21">
        <f>(D327/1000)*(('Dynamic Data'!C$4*9.81*'Dynamic Data'!C$10)+(0.5*'Dynamic Data'!C$21*'Dynamic Data'!C$11*'Dynamic Data'!C$13*D327^2)+('Dynamic Data'!C$4*'Dynamic Data'!C$18*E327))</f>
        <v>0.32417408488171151</v>
      </c>
      <c r="M327" s="3">
        <f t="shared" si="40"/>
        <v>0.32417408488171151</v>
      </c>
      <c r="N327" s="29">
        <f t="shared" si="44"/>
        <v>0</v>
      </c>
      <c r="O327" s="21">
        <f t="shared" si="39"/>
        <v>0.33802665765949003</v>
      </c>
      <c r="P327" s="3">
        <f t="shared" si="45"/>
        <v>0.33802665765949003</v>
      </c>
      <c r="Q327" s="43">
        <f t="shared" si="41"/>
        <v>0</v>
      </c>
      <c r="R327" s="37"/>
      <c r="S327" s="21">
        <f>SUM($P$2:P327)</f>
        <v>257.86669887775622</v>
      </c>
      <c r="T327" s="29">
        <f>SUM($Q$2:Q327)</f>
        <v>70.226874540924882</v>
      </c>
      <c r="U327" s="22">
        <f>T327*'KERS System Values'!E$14</f>
        <v>41.122701810009012</v>
      </c>
    </row>
    <row r="328" spans="1:21" x14ac:dyDescent="0.45">
      <c r="A328" s="5" t="s">
        <v>12</v>
      </c>
      <c r="B328" s="6">
        <v>326</v>
      </c>
      <c r="C328" s="6">
        <v>326</v>
      </c>
      <c r="D328" s="4">
        <v>6.6388888888888884</v>
      </c>
      <c r="E328" s="30">
        <v>-4.1666666666666269E-2</v>
      </c>
      <c r="F328" s="20">
        <f>'Dynamic Data'!C$4*E328</f>
        <v>-11.999999999999886</v>
      </c>
      <c r="G328" s="12">
        <f>(0.5*'Dynamic Data'!C$21*'Dynamic Data'!C$11*'Dynamic Data'!C$13*D328^2)</f>
        <v>9.0166092708855086</v>
      </c>
      <c r="H328" s="12">
        <f>'Dynamic Data'!C$15</f>
        <v>56.505600000000001</v>
      </c>
      <c r="I328" s="12">
        <f>'Dynamic Data'!C$15+G328+F328</f>
        <v>53.522209270885625</v>
      </c>
      <c r="J328" s="12">
        <f t="shared" si="42"/>
        <v>53.522209270885625</v>
      </c>
      <c r="K328" s="28">
        <f t="shared" si="43"/>
        <v>0</v>
      </c>
      <c r="L328" s="20">
        <f>(D328/1000)*(('Dynamic Data'!C$4*9.81*'Dynamic Data'!C$10)+(0.5*'Dynamic Data'!C$21*'Dynamic Data'!C$11*'Dynamic Data'!C$13*D328^2)+('Dynamic Data'!C$4*'Dynamic Data'!C$18*E328))</f>
        <v>0.35187923043726849</v>
      </c>
      <c r="M328" s="12">
        <f t="shared" si="40"/>
        <v>0.35187923043726849</v>
      </c>
      <c r="N328" s="28">
        <f t="shared" si="44"/>
        <v>0</v>
      </c>
      <c r="O328" s="20">
        <f t="shared" si="39"/>
        <v>0.30789741415041788</v>
      </c>
      <c r="P328" s="12">
        <f t="shared" si="45"/>
        <v>0.30789741415041788</v>
      </c>
      <c r="Q328" s="42">
        <f t="shared" si="41"/>
        <v>0</v>
      </c>
      <c r="R328" s="36"/>
      <c r="S328" s="20">
        <f>SUM($P$2:P328)</f>
        <v>258.17459629190665</v>
      </c>
      <c r="T328" s="28">
        <f>SUM($Q$2:Q328)</f>
        <v>70.226874540924882</v>
      </c>
      <c r="U328" s="22">
        <f>T328*'KERS System Values'!E$14</f>
        <v>41.122701810009012</v>
      </c>
    </row>
    <row r="329" spans="1:21" x14ac:dyDescent="0.45">
      <c r="A329" s="7" t="s">
        <v>12</v>
      </c>
      <c r="B329" s="8">
        <v>327</v>
      </c>
      <c r="C329" s="8">
        <v>327</v>
      </c>
      <c r="D329" s="3">
        <v>6.5555555555555562</v>
      </c>
      <c r="E329" s="29">
        <v>-8.3333333333333037E-2</v>
      </c>
      <c r="F329" s="21">
        <f>'Dynamic Data'!C$4*E329</f>
        <v>-23.999999999999915</v>
      </c>
      <c r="G329" s="3">
        <f>(0.5*'Dynamic Data'!C$21*'Dynamic Data'!C$11*'Dynamic Data'!C$13*D329^2)</f>
        <v>8.7916715385101707</v>
      </c>
      <c r="H329" s="3">
        <f>'Dynamic Data'!C$15</f>
        <v>56.505600000000001</v>
      </c>
      <c r="I329" s="3">
        <f>'Dynamic Data'!C$15+G329+F329</f>
        <v>41.297271538510259</v>
      </c>
      <c r="J329" s="3">
        <f t="shared" si="42"/>
        <v>41.297271538510259</v>
      </c>
      <c r="K329" s="29">
        <f t="shared" si="43"/>
        <v>0</v>
      </c>
      <c r="L329" s="21">
        <f>(D329/1000)*(('Dynamic Data'!C$4*9.81*'Dynamic Data'!C$10)+(0.5*'Dynamic Data'!C$21*'Dynamic Data'!C$11*'Dynamic Data'!C$13*D329^2)+('Dynamic Data'!C$4*'Dynamic Data'!C$18*E329))</f>
        <v>0.26391559786356728</v>
      </c>
      <c r="M329" s="3">
        <f t="shared" si="40"/>
        <v>0.26391559786356728</v>
      </c>
      <c r="N329" s="29">
        <f t="shared" si="44"/>
        <v>0</v>
      </c>
      <c r="O329" s="21">
        <f t="shared" si="39"/>
        <v>-7.6100796566934859E-2</v>
      </c>
      <c r="P329" s="3">
        <f t="shared" si="45"/>
        <v>0</v>
      </c>
      <c r="Q329" s="44">
        <f t="shared" si="41"/>
        <v>7.6100796566934859E-2</v>
      </c>
      <c r="R329" s="37"/>
      <c r="S329" s="21">
        <f>SUM($P$2:P329)</f>
        <v>258.17459629190665</v>
      </c>
      <c r="T329" s="29">
        <f>SUM($Q$2:Q329)</f>
        <v>70.302975337491816</v>
      </c>
      <c r="U329" s="22">
        <f>T329*'KERS System Values'!E$14</f>
        <v>41.167264100231712</v>
      </c>
    </row>
    <row r="330" spans="1:21" x14ac:dyDescent="0.45">
      <c r="A330" s="5" t="s">
        <v>12</v>
      </c>
      <c r="B330" s="6">
        <v>328</v>
      </c>
      <c r="C330" s="6">
        <v>328</v>
      </c>
      <c r="D330" s="4">
        <v>6.4722222222222223</v>
      </c>
      <c r="E330" s="30">
        <v>-0.43055555555555575</v>
      </c>
      <c r="F330" s="20">
        <f>'Dynamic Data'!C$4*E330</f>
        <v>-124.00000000000006</v>
      </c>
      <c r="G330" s="12">
        <f>(0.5*'Dynamic Data'!C$21*'Dynamic Data'!C$11*'Dynamic Data'!C$13*D330^2)</f>
        <v>8.5695751248595702</v>
      </c>
      <c r="H330" s="12">
        <f>'Dynamic Data'!C$15</f>
        <v>56.505600000000001</v>
      </c>
      <c r="I330" s="12">
        <f>'Dynamic Data'!C$15+G330+F330</f>
        <v>-58.924824875140487</v>
      </c>
      <c r="J330" s="12">
        <f t="shared" si="42"/>
        <v>0</v>
      </c>
      <c r="K330" s="28">
        <f t="shared" si="43"/>
        <v>58.924824875140487</v>
      </c>
      <c r="L330" s="20">
        <f>(D330/1000)*(('Dynamic Data'!C$4*9.81*'Dynamic Data'!C$10)+(0.5*'Dynamic Data'!C$21*'Dynamic Data'!C$11*'Dynamic Data'!C$13*D330^2)+('Dynamic Data'!C$4*'Dynamic Data'!C$18*E330))</f>
        <v>-0.41611719099743699</v>
      </c>
      <c r="M330" s="12">
        <f t="shared" si="40"/>
        <v>0</v>
      </c>
      <c r="N330" s="28">
        <f t="shared" si="44"/>
        <v>0.41611719099743699</v>
      </c>
      <c r="O330" s="20">
        <f t="shared" si="39"/>
        <v>-0.71743801156470199</v>
      </c>
      <c r="P330" s="12">
        <f t="shared" si="45"/>
        <v>0</v>
      </c>
      <c r="Q330" s="45">
        <f t="shared" si="41"/>
        <v>0.71743801156470199</v>
      </c>
      <c r="R330" s="36"/>
      <c r="S330" s="20">
        <f>SUM($P$2:P330)</f>
        <v>258.17459629190665</v>
      </c>
      <c r="T330" s="28">
        <f>SUM($Q$2:Q330)</f>
        <v>71.020413349056511</v>
      </c>
      <c r="U330" s="22">
        <f>T330*'KERS System Values'!E$14</f>
        <v>41.587373774905444</v>
      </c>
    </row>
    <row r="331" spans="1:21" x14ac:dyDescent="0.45">
      <c r="A331" s="7" t="s">
        <v>12</v>
      </c>
      <c r="B331" s="8">
        <v>329</v>
      </c>
      <c r="C331" s="8">
        <v>329</v>
      </c>
      <c r="D331" s="3">
        <v>5.6944444444444446</v>
      </c>
      <c r="E331" s="29">
        <v>-0.80555555555555558</v>
      </c>
      <c r="F331" s="21">
        <f>'Dynamic Data'!C$4*E331</f>
        <v>-232</v>
      </c>
      <c r="G331" s="3">
        <f>(0.5*'Dynamic Data'!C$21*'Dynamic Data'!C$11*'Dynamic Data'!C$13*D331^2)</f>
        <v>6.6336899670692677</v>
      </c>
      <c r="H331" s="3">
        <f>'Dynamic Data'!C$15</f>
        <v>56.505600000000001</v>
      </c>
      <c r="I331" s="3">
        <f>'Dynamic Data'!C$15+G331+F331</f>
        <v>-168.86071003293074</v>
      </c>
      <c r="J331" s="3">
        <f t="shared" si="42"/>
        <v>0</v>
      </c>
      <c r="K331" s="29">
        <f t="shared" si="43"/>
        <v>168.86071003293074</v>
      </c>
      <c r="L331" s="21">
        <f>(D331/1000)*(('Dynamic Data'!C$4*9.81*'Dynamic Data'!C$10)+(0.5*'Dynamic Data'!C$21*'Dynamic Data'!C$11*'Dynamic Data'!C$13*D331^2)+('Dynamic Data'!C$4*'Dynamic Data'!C$18*E331))</f>
        <v>-1.0187588321319669</v>
      </c>
      <c r="M331" s="3">
        <f t="shared" si="40"/>
        <v>0</v>
      </c>
      <c r="N331" s="29">
        <f t="shared" si="44"/>
        <v>1.0187588321319669</v>
      </c>
      <c r="O331" s="21">
        <f t="shared" si="39"/>
        <v>-0.72544115330332182</v>
      </c>
      <c r="P331" s="3">
        <f t="shared" si="45"/>
        <v>0</v>
      </c>
      <c r="Q331" s="44">
        <f t="shared" si="41"/>
        <v>0.72544115330332182</v>
      </c>
      <c r="R331" s="37"/>
      <c r="S331" s="21">
        <f>SUM($P$2:P331)</f>
        <v>258.17459629190665</v>
      </c>
      <c r="T331" s="29">
        <f>SUM($Q$2:Q331)</f>
        <v>71.745854502359833</v>
      </c>
      <c r="U331" s="22">
        <f>T331*'KERS System Values'!E$14</f>
        <v>42.012169843689861</v>
      </c>
    </row>
    <row r="332" spans="1:21" x14ac:dyDescent="0.45">
      <c r="A332" s="5" t="s">
        <v>12</v>
      </c>
      <c r="B332" s="6">
        <v>330</v>
      </c>
      <c r="C332" s="6">
        <v>330</v>
      </c>
      <c r="D332" s="4">
        <v>4.8611111111111116</v>
      </c>
      <c r="E332" s="30">
        <v>-0.50000000000000022</v>
      </c>
      <c r="F332" s="20">
        <f>'Dynamic Data'!C$4*E332</f>
        <v>-144.00000000000006</v>
      </c>
      <c r="G332" s="12">
        <f>(0.5*'Dynamic Data'!C$21*'Dynamic Data'!C$11*'Dynamic Data'!C$13*D332^2)</f>
        <v>4.834188108066539</v>
      </c>
      <c r="H332" s="12">
        <f>'Dynamic Data'!C$15</f>
        <v>56.505600000000001</v>
      </c>
      <c r="I332" s="12">
        <f>'Dynamic Data'!C$15+G332+F332</f>
        <v>-82.660211891933514</v>
      </c>
      <c r="J332" s="12">
        <f t="shared" si="42"/>
        <v>0</v>
      </c>
      <c r="K332" s="28">
        <f t="shared" si="43"/>
        <v>82.660211891933514</v>
      </c>
      <c r="L332" s="20">
        <f>(D332/1000)*(('Dynamic Data'!C$4*9.81*'Dynamic Data'!C$10)+(0.5*'Dynamic Data'!C$21*'Dynamic Data'!C$11*'Dynamic Data'!C$13*D332^2)+('Dynamic Data'!C$4*'Dynamic Data'!C$18*E332))</f>
        <v>-0.43212347447467681</v>
      </c>
      <c r="M332" s="12">
        <f t="shared" si="40"/>
        <v>0</v>
      </c>
      <c r="N332" s="28">
        <f t="shared" si="44"/>
        <v>0.43212347447467681</v>
      </c>
      <c r="O332" s="20">
        <f t="shared" si="39"/>
        <v>-0.15121103026785609</v>
      </c>
      <c r="P332" s="12">
        <f t="shared" si="45"/>
        <v>0</v>
      </c>
      <c r="Q332" s="45">
        <f t="shared" si="41"/>
        <v>0.15121103026785609</v>
      </c>
      <c r="R332" s="40">
        <f>SUM(Q329:Q332)</f>
        <v>1.6701909917028148</v>
      </c>
      <c r="S332" s="20">
        <f>SUM($P$2:P332)</f>
        <v>258.17459629190665</v>
      </c>
      <c r="T332" s="28">
        <f>SUM($Q$2:Q332)</f>
        <v>71.897065532627693</v>
      </c>
      <c r="U332" s="22">
        <f>T332*'KERS System Values'!E$14</f>
        <v>42.100714380930597</v>
      </c>
    </row>
    <row r="333" spans="1:21" x14ac:dyDescent="0.45">
      <c r="A333" s="7" t="s">
        <v>12</v>
      </c>
      <c r="B333" s="8">
        <v>331</v>
      </c>
      <c r="C333" s="8">
        <v>331</v>
      </c>
      <c r="D333" s="3">
        <v>4.6944444444444446</v>
      </c>
      <c r="E333" s="29">
        <v>-0.1111111111111112</v>
      </c>
      <c r="F333" s="21">
        <f>'Dynamic Data'!C$4*E333</f>
        <v>-32.000000000000028</v>
      </c>
      <c r="G333" s="3">
        <f>(0.5*'Dynamic Data'!C$21*'Dynamic Data'!C$11*'Dynamic Data'!C$13*D333^2)</f>
        <v>4.5083835609628871</v>
      </c>
      <c r="H333" s="3">
        <f>'Dynamic Data'!C$15</f>
        <v>56.505600000000001</v>
      </c>
      <c r="I333" s="3">
        <f>'Dynamic Data'!C$15+G333+F333</f>
        <v>29.013983560962856</v>
      </c>
      <c r="J333" s="3">
        <f t="shared" si="42"/>
        <v>29.013983560962856</v>
      </c>
      <c r="K333" s="29">
        <f t="shared" si="43"/>
        <v>0</v>
      </c>
      <c r="L333" s="21">
        <f>(D333/1000)*(('Dynamic Data'!C$4*9.81*'Dynamic Data'!C$10)+(0.5*'Dynamic Data'!C$21*'Dynamic Data'!C$11*'Dynamic Data'!C$13*D333^2)+('Dynamic Data'!C$4*'Dynamic Data'!C$18*E333))</f>
        <v>0.12970141393896459</v>
      </c>
      <c r="M333" s="3">
        <f t="shared" si="40"/>
        <v>0.12970141393896459</v>
      </c>
      <c r="N333" s="29">
        <f t="shared" si="44"/>
        <v>0</v>
      </c>
      <c r="O333" s="21">
        <f t="shared" si="39"/>
        <v>0.10932908724084753</v>
      </c>
      <c r="P333" s="3">
        <f t="shared" si="45"/>
        <v>0.10932908724084753</v>
      </c>
      <c r="Q333" s="43">
        <f t="shared" si="41"/>
        <v>0</v>
      </c>
      <c r="R333" s="37"/>
      <c r="S333" s="21">
        <f>SUM($P$2:P333)</f>
        <v>258.28392537914749</v>
      </c>
      <c r="T333" s="29">
        <f>SUM($Q$2:Q333)</f>
        <v>71.897065532627693</v>
      </c>
      <c r="U333" s="22">
        <f>T333*'KERS System Values'!E$14</f>
        <v>42.100714380930597</v>
      </c>
    </row>
    <row r="334" spans="1:21" x14ac:dyDescent="0.45">
      <c r="A334" s="5" t="s">
        <v>12</v>
      </c>
      <c r="B334" s="6">
        <v>332</v>
      </c>
      <c r="C334" s="6">
        <v>332</v>
      </c>
      <c r="D334" s="4">
        <v>4.6388888888888893</v>
      </c>
      <c r="E334" s="30">
        <v>-0.13888888888888865</v>
      </c>
      <c r="F334" s="20">
        <f>'Dynamic Data'!C$4*E334</f>
        <v>-39.999999999999929</v>
      </c>
      <c r="G334" s="12">
        <f>(0.5*'Dynamic Data'!C$21*'Dynamic Data'!C$11*'Dynamic Data'!C$13*D334^2)</f>
        <v>4.4023076619058843</v>
      </c>
      <c r="H334" s="12">
        <f>'Dynamic Data'!C$15</f>
        <v>56.505600000000001</v>
      </c>
      <c r="I334" s="12">
        <f>'Dynamic Data'!C$15+G334+F334</f>
        <v>20.907907661905959</v>
      </c>
      <c r="J334" s="12">
        <f t="shared" si="42"/>
        <v>20.907907661905959</v>
      </c>
      <c r="K334" s="28">
        <f t="shared" si="43"/>
        <v>0</v>
      </c>
      <c r="L334" s="20">
        <f>(D334/1000)*(('Dynamic Data'!C$4*9.81*'Dynamic Data'!C$10)+(0.5*'Dynamic Data'!C$21*'Dynamic Data'!C$11*'Dynamic Data'!C$13*D334^2)+('Dynamic Data'!C$4*'Dynamic Data'!C$18*E334))</f>
        <v>8.8956760542730468E-2</v>
      </c>
      <c r="M334" s="12">
        <f t="shared" si="40"/>
        <v>8.8956760542730468E-2</v>
      </c>
      <c r="N334" s="28">
        <f t="shared" si="44"/>
        <v>0</v>
      </c>
      <c r="O334" s="20">
        <f t="shared" si="39"/>
        <v>7.6701214600183767E-2</v>
      </c>
      <c r="P334" s="12">
        <f t="shared" si="45"/>
        <v>7.6701214600183767E-2</v>
      </c>
      <c r="Q334" s="42">
        <f t="shared" si="41"/>
        <v>0</v>
      </c>
      <c r="R334" s="36"/>
      <c r="S334" s="20">
        <f>SUM($P$2:P334)</f>
        <v>258.36062659374767</v>
      </c>
      <c r="T334" s="28">
        <f>SUM($Q$2:Q334)</f>
        <v>71.897065532627693</v>
      </c>
      <c r="U334" s="22">
        <f>T334*'KERS System Values'!E$14</f>
        <v>42.100714380930597</v>
      </c>
    </row>
    <row r="335" spans="1:21" x14ac:dyDescent="0.45">
      <c r="A335" s="7" t="s">
        <v>12</v>
      </c>
      <c r="B335" s="8">
        <v>333</v>
      </c>
      <c r="C335" s="8">
        <v>333</v>
      </c>
      <c r="D335" s="3">
        <v>4.416666666666667</v>
      </c>
      <c r="E335" s="29">
        <v>-0.15277777777777773</v>
      </c>
      <c r="F335" s="21">
        <f>'Dynamic Data'!C$4*E335</f>
        <v>-43.999999999999986</v>
      </c>
      <c r="G335" s="3">
        <f>(0.5*'Dynamic Data'!C$21*'Dynamic Data'!C$11*'Dynamic Data'!C$13*D335^2)</f>
        <v>3.9906321488989445</v>
      </c>
      <c r="H335" s="3">
        <f>'Dynamic Data'!C$15</f>
        <v>56.505600000000001</v>
      </c>
      <c r="I335" s="3">
        <f>'Dynamic Data'!C$15+G335+F335</f>
        <v>16.496232148898962</v>
      </c>
      <c r="J335" s="3">
        <f t="shared" si="42"/>
        <v>16.496232148898962</v>
      </c>
      <c r="K335" s="29">
        <f t="shared" si="43"/>
        <v>0</v>
      </c>
      <c r="L335" s="21">
        <f>(D335/1000)*(('Dynamic Data'!C$4*9.81*'Dynamic Data'!C$10)+(0.5*'Dynamic Data'!C$21*'Dynamic Data'!C$11*'Dynamic Data'!C$13*D335^2)+('Dynamic Data'!C$4*'Dynamic Data'!C$18*E335))</f>
        <v>6.4445668657637067E-2</v>
      </c>
      <c r="M335" s="3">
        <f t="shared" si="40"/>
        <v>6.4445668657637067E-2</v>
      </c>
      <c r="N335" s="29">
        <f t="shared" si="44"/>
        <v>0</v>
      </c>
      <c r="O335" s="21">
        <f t="shared" si="39"/>
        <v>8.1598183979826905E-2</v>
      </c>
      <c r="P335" s="3">
        <f t="shared" si="45"/>
        <v>8.1598183979826905E-2</v>
      </c>
      <c r="Q335" s="43">
        <f t="shared" si="41"/>
        <v>0</v>
      </c>
      <c r="R335" s="37"/>
      <c r="S335" s="21">
        <f>SUM($P$2:P335)</f>
        <v>258.44222477772752</v>
      </c>
      <c r="T335" s="29">
        <f>SUM($Q$2:Q335)</f>
        <v>71.897065532627693</v>
      </c>
      <c r="U335" s="22">
        <f>T335*'KERS System Values'!E$14</f>
        <v>42.100714380930597</v>
      </c>
    </row>
    <row r="336" spans="1:21" x14ac:dyDescent="0.45">
      <c r="A336" s="5" t="s">
        <v>12</v>
      </c>
      <c r="B336" s="6">
        <v>334</v>
      </c>
      <c r="C336" s="6">
        <v>334</v>
      </c>
      <c r="D336" s="4">
        <v>4.333333333333333</v>
      </c>
      <c r="E336" s="30">
        <v>-0.12500000000000006</v>
      </c>
      <c r="F336" s="20">
        <f>'Dynamic Data'!C$4*E336</f>
        <v>-36.000000000000014</v>
      </c>
      <c r="G336" s="12">
        <f>(0.5*'Dynamic Data'!C$21*'Dynamic Data'!C$11*'Dynamic Data'!C$13*D336^2)</f>
        <v>3.8414629158500331</v>
      </c>
      <c r="H336" s="12">
        <f>'Dynamic Data'!C$15</f>
        <v>56.505600000000001</v>
      </c>
      <c r="I336" s="12">
        <f>'Dynamic Data'!C$15+G336+F336</f>
        <v>24.347062915850017</v>
      </c>
      <c r="J336" s="12">
        <f t="shared" si="42"/>
        <v>24.347062915850017</v>
      </c>
      <c r="K336" s="28">
        <f t="shared" si="43"/>
        <v>0</v>
      </c>
      <c r="L336" s="20">
        <f>(D336/1000)*(('Dynamic Data'!C$4*9.81*'Dynamic Data'!C$10)+(0.5*'Dynamic Data'!C$21*'Dynamic Data'!C$11*'Dynamic Data'!C$13*D336^2)+('Dynamic Data'!C$4*'Dynamic Data'!C$18*E336))</f>
        <v>9.8750699302016742E-2</v>
      </c>
      <c r="M336" s="12">
        <f t="shared" si="40"/>
        <v>9.8750699302016742E-2</v>
      </c>
      <c r="N336" s="28">
        <f t="shared" si="44"/>
        <v>0</v>
      </c>
      <c r="O336" s="20">
        <f t="shared" si="39"/>
        <v>7.8859700496688473E-2</v>
      </c>
      <c r="P336" s="12">
        <f t="shared" si="45"/>
        <v>7.8859700496688473E-2</v>
      </c>
      <c r="Q336" s="42">
        <f t="shared" si="41"/>
        <v>0</v>
      </c>
      <c r="R336" s="36"/>
      <c r="S336" s="20">
        <f>SUM($P$2:P336)</f>
        <v>258.52108447822422</v>
      </c>
      <c r="T336" s="28">
        <f>SUM($Q$2:Q336)</f>
        <v>71.897065532627693</v>
      </c>
      <c r="U336" s="22">
        <f>T336*'KERS System Values'!E$14</f>
        <v>42.100714380930597</v>
      </c>
    </row>
    <row r="337" spans="1:21" x14ac:dyDescent="0.45">
      <c r="A337" s="7" t="s">
        <v>12</v>
      </c>
      <c r="B337" s="8">
        <v>335</v>
      </c>
      <c r="C337" s="8">
        <v>335</v>
      </c>
      <c r="D337" s="3">
        <v>4.166666666666667</v>
      </c>
      <c r="E337" s="29">
        <v>-0.15277777777777773</v>
      </c>
      <c r="F337" s="21">
        <f>'Dynamic Data'!C$4*E337</f>
        <v>-43.999999999999986</v>
      </c>
      <c r="G337" s="3">
        <f>(0.5*'Dynamic Data'!C$21*'Dynamic Data'!C$11*'Dynamic Data'!C$13*D337^2)</f>
        <v>3.551648405926437</v>
      </c>
      <c r="H337" s="3">
        <f>'Dynamic Data'!C$15</f>
        <v>56.505600000000001</v>
      </c>
      <c r="I337" s="3">
        <f>'Dynamic Data'!C$15+G337+F337</f>
        <v>16.057248405926451</v>
      </c>
      <c r="J337" s="3">
        <f t="shared" si="42"/>
        <v>16.057248405926451</v>
      </c>
      <c r="K337" s="29">
        <f t="shared" si="43"/>
        <v>0</v>
      </c>
      <c r="L337" s="21">
        <f>(D337/1000)*(('Dynamic Data'!C$4*9.81*'Dynamic Data'!C$10)+(0.5*'Dynamic Data'!C$21*'Dynamic Data'!C$11*'Dynamic Data'!C$13*D337^2)+('Dynamic Data'!C$4*'Dynamic Data'!C$18*E337))</f>
        <v>5.8968701691360197E-2</v>
      </c>
      <c r="M337" s="3">
        <f t="shared" si="40"/>
        <v>5.8968701691360197E-2</v>
      </c>
      <c r="N337" s="29">
        <f t="shared" si="44"/>
        <v>0</v>
      </c>
      <c r="O337" s="21">
        <f t="shared" si="39"/>
        <v>9.1134117895999595E-2</v>
      </c>
      <c r="P337" s="3">
        <f t="shared" si="45"/>
        <v>9.1134117895999595E-2</v>
      </c>
      <c r="Q337" s="43">
        <f t="shared" si="41"/>
        <v>0</v>
      </c>
      <c r="R337" s="37"/>
      <c r="S337" s="21">
        <f>SUM($P$2:P337)</f>
        <v>258.61221859612021</v>
      </c>
      <c r="T337" s="29">
        <f>SUM($Q$2:Q337)</f>
        <v>71.897065532627693</v>
      </c>
      <c r="U337" s="22">
        <f>T337*'KERS System Values'!E$14</f>
        <v>42.100714380930597</v>
      </c>
    </row>
    <row r="338" spans="1:21" x14ac:dyDescent="0.45">
      <c r="A338" s="5" t="s">
        <v>12</v>
      </c>
      <c r="B338" s="6">
        <v>336</v>
      </c>
      <c r="C338" s="6">
        <v>336</v>
      </c>
      <c r="D338" s="4">
        <v>4.0277777777777777</v>
      </c>
      <c r="E338" s="30">
        <v>-9.7222222222222127E-2</v>
      </c>
      <c r="F338" s="20">
        <f>'Dynamic Data'!C$4*E338</f>
        <v>-27.999999999999972</v>
      </c>
      <c r="G338" s="12">
        <f>(0.5*'Dynamic Data'!C$21*'Dynamic Data'!C$11*'Dynamic Data'!C$13*D338^2)</f>
        <v>3.3188181215379253</v>
      </c>
      <c r="H338" s="12">
        <f>'Dynamic Data'!C$15</f>
        <v>56.505600000000001</v>
      </c>
      <c r="I338" s="12">
        <f>'Dynamic Data'!C$15+G338+F338</f>
        <v>31.824418121537953</v>
      </c>
      <c r="J338" s="12">
        <f t="shared" si="42"/>
        <v>31.824418121537953</v>
      </c>
      <c r="K338" s="28">
        <f t="shared" si="43"/>
        <v>0</v>
      </c>
      <c r="L338" s="20">
        <f>(D338/1000)*(('Dynamic Data'!C$4*9.81*'Dynamic Data'!C$10)+(0.5*'Dynamic Data'!C$21*'Dynamic Data'!C$11*'Dynamic Data'!C$13*D338^2)+('Dynamic Data'!C$4*'Dynamic Data'!C$18*E338))</f>
        <v>0.123299534100639</v>
      </c>
      <c r="M338" s="12">
        <f t="shared" si="40"/>
        <v>0.123299534100639</v>
      </c>
      <c r="N338" s="28">
        <f t="shared" si="44"/>
        <v>0</v>
      </c>
      <c r="O338" s="20">
        <f t="shared" si="39"/>
        <v>0.18028712700720156</v>
      </c>
      <c r="P338" s="12">
        <f t="shared" si="45"/>
        <v>0.18028712700720156</v>
      </c>
      <c r="Q338" s="42">
        <f t="shared" si="41"/>
        <v>0</v>
      </c>
      <c r="R338" s="36"/>
      <c r="S338" s="20">
        <f>SUM($P$2:P338)</f>
        <v>258.79250572312742</v>
      </c>
      <c r="T338" s="28">
        <f>SUM($Q$2:Q338)</f>
        <v>71.897065532627693</v>
      </c>
      <c r="U338" s="22">
        <f>T338*'KERS System Values'!E$14</f>
        <v>42.100714380930597</v>
      </c>
    </row>
    <row r="339" spans="1:21" x14ac:dyDescent="0.45">
      <c r="A339" s="7" t="s">
        <v>12</v>
      </c>
      <c r="B339" s="8">
        <v>337</v>
      </c>
      <c r="C339" s="8">
        <v>337</v>
      </c>
      <c r="D339" s="3">
        <v>3.9722222222222228</v>
      </c>
      <c r="E339" s="29">
        <v>0</v>
      </c>
      <c r="F339" s="21">
        <f>'Dynamic Data'!C$4*E339</f>
        <v>0</v>
      </c>
      <c r="G339" s="3">
        <f>(0.5*'Dynamic Data'!C$21*'Dynamic Data'!C$11*'Dynamic Data'!C$13*D339^2)</f>
        <v>3.2278959223462098</v>
      </c>
      <c r="H339" s="3">
        <f>'Dynamic Data'!C$15</f>
        <v>56.505600000000001</v>
      </c>
      <c r="I339" s="3">
        <f>'Dynamic Data'!C$15+G339+F339</f>
        <v>59.733495922346208</v>
      </c>
      <c r="J339" s="3">
        <f t="shared" si="42"/>
        <v>59.733495922346208</v>
      </c>
      <c r="K339" s="29">
        <f t="shared" si="43"/>
        <v>0</v>
      </c>
      <c r="L339" s="21">
        <f>(D339/1000)*(('Dynamic Data'!C$4*9.81*'Dynamic Data'!C$10)+(0.5*'Dynamic Data'!C$21*'Dynamic Data'!C$11*'Dynamic Data'!C$13*D339^2)+('Dynamic Data'!C$4*'Dynamic Data'!C$18*E339))</f>
        <v>0.23727471991376414</v>
      </c>
      <c r="M339" s="3">
        <f t="shared" si="40"/>
        <v>0.23727471991376414</v>
      </c>
      <c r="N339" s="29">
        <f t="shared" si="44"/>
        <v>0</v>
      </c>
      <c r="O339" s="21">
        <f t="shared" si="39"/>
        <v>0.33156417700720153</v>
      </c>
      <c r="P339" s="3">
        <f t="shared" si="45"/>
        <v>0.33156417700720153</v>
      </c>
      <c r="Q339" s="43">
        <f t="shared" si="41"/>
        <v>0</v>
      </c>
      <c r="R339" s="37"/>
      <c r="S339" s="21">
        <f>SUM($P$2:P339)</f>
        <v>259.1240699001346</v>
      </c>
      <c r="T339" s="29">
        <f>SUM($Q$2:Q339)</f>
        <v>71.897065532627693</v>
      </c>
      <c r="U339" s="22">
        <f>T339*'KERS System Values'!E$14</f>
        <v>42.100714380930597</v>
      </c>
    </row>
    <row r="340" spans="1:21" x14ac:dyDescent="0.45">
      <c r="A340" s="5" t="s">
        <v>12</v>
      </c>
      <c r="B340" s="6">
        <v>338</v>
      </c>
      <c r="C340" s="6">
        <v>338</v>
      </c>
      <c r="D340" s="4">
        <v>4.0277777777777777</v>
      </c>
      <c r="E340" s="30">
        <v>0.15277777777777773</v>
      </c>
      <c r="F340" s="20">
        <f>'Dynamic Data'!C$4*E340</f>
        <v>43.999999999999986</v>
      </c>
      <c r="G340" s="12">
        <f>(0.5*'Dynamic Data'!C$21*'Dynamic Data'!C$11*'Dynamic Data'!C$13*D340^2)</f>
        <v>3.3188181215379253</v>
      </c>
      <c r="H340" s="12">
        <f>'Dynamic Data'!C$15</f>
        <v>56.505600000000001</v>
      </c>
      <c r="I340" s="12">
        <f>'Dynamic Data'!C$15+G340+F340</f>
        <v>103.82441812153792</v>
      </c>
      <c r="J340" s="12">
        <f t="shared" si="42"/>
        <v>103.82441812153792</v>
      </c>
      <c r="K340" s="28">
        <f t="shared" si="43"/>
        <v>0</v>
      </c>
      <c r="L340" s="20">
        <f>(D340/1000)*(('Dynamic Data'!C$4*9.81*'Dynamic Data'!C$10)+(0.5*'Dynamic Data'!C$21*'Dynamic Data'!C$11*'Dynamic Data'!C$13*D340^2)+('Dynamic Data'!C$4*'Dynamic Data'!C$18*E340))</f>
        <v>0.42585363410063887</v>
      </c>
      <c r="M340" s="12">
        <f t="shared" si="40"/>
        <v>0.42585363410063887</v>
      </c>
      <c r="N340" s="28">
        <f t="shared" si="44"/>
        <v>0</v>
      </c>
      <c r="O340" s="20">
        <f t="shared" si="39"/>
        <v>0.63634869471304945</v>
      </c>
      <c r="P340" s="12">
        <f t="shared" si="45"/>
        <v>0.63634869471304945</v>
      </c>
      <c r="Q340" s="42">
        <f t="shared" si="41"/>
        <v>0</v>
      </c>
      <c r="R340" s="36"/>
      <c r="S340" s="20">
        <f>SUM($P$2:P340)</f>
        <v>259.76041859484764</v>
      </c>
      <c r="T340" s="28">
        <f>SUM($Q$2:Q340)</f>
        <v>71.897065532627693</v>
      </c>
      <c r="U340" s="22">
        <f>T340*'KERS System Values'!E$14</f>
        <v>42.100714380930597</v>
      </c>
    </row>
    <row r="341" spans="1:21" x14ac:dyDescent="0.45">
      <c r="A341" s="7" t="s">
        <v>12</v>
      </c>
      <c r="B341" s="8">
        <v>339</v>
      </c>
      <c r="C341" s="8">
        <v>339</v>
      </c>
      <c r="D341" s="3">
        <v>4.2777777777777777</v>
      </c>
      <c r="E341" s="29">
        <v>0.45833333333333343</v>
      </c>
      <c r="F341" s="21">
        <f>'Dynamic Data'!C$4*E341</f>
        <v>132.00000000000003</v>
      </c>
      <c r="G341" s="3">
        <f>(0.5*'Dynamic Data'!C$21*'Dynamic Data'!C$11*'Dynamic Data'!C$13*D341^2)</f>
        <v>3.7435952708867273</v>
      </c>
      <c r="H341" s="3">
        <f>'Dynamic Data'!C$15</f>
        <v>56.505600000000001</v>
      </c>
      <c r="I341" s="3">
        <f>'Dynamic Data'!C$15+G341+F341</f>
        <v>192.24919527088676</v>
      </c>
      <c r="J341" s="3">
        <f t="shared" si="42"/>
        <v>192.24919527088676</v>
      </c>
      <c r="K341" s="29">
        <f t="shared" si="43"/>
        <v>0</v>
      </c>
      <c r="L341" s="21">
        <f>(D341/1000)*(('Dynamic Data'!C$4*9.81*'Dynamic Data'!C$10)+(0.5*'Dynamic Data'!C$21*'Dynamic Data'!C$11*'Dynamic Data'!C$13*D341^2)+('Dynamic Data'!C$4*'Dynamic Data'!C$18*E341))</f>
        <v>0.84684375532546008</v>
      </c>
      <c r="M341" s="3">
        <f t="shared" si="40"/>
        <v>0.84684375532546008</v>
      </c>
      <c r="N341" s="29">
        <f t="shared" si="44"/>
        <v>0</v>
      </c>
      <c r="O341" s="21">
        <f t="shared" si="39"/>
        <v>1.1635485287742244</v>
      </c>
      <c r="P341" s="3">
        <f t="shared" si="45"/>
        <v>1.1635485287742244</v>
      </c>
      <c r="Q341" s="43">
        <f t="shared" si="41"/>
        <v>0</v>
      </c>
      <c r="R341" s="37"/>
      <c r="S341" s="21">
        <f>SUM($P$2:P341)</f>
        <v>260.92396712362188</v>
      </c>
      <c r="T341" s="29">
        <f>SUM($Q$2:Q341)</f>
        <v>71.897065532627693</v>
      </c>
      <c r="U341" s="22">
        <f>T341*'KERS System Values'!E$14</f>
        <v>42.100714380930597</v>
      </c>
    </row>
    <row r="342" spans="1:21" x14ac:dyDescent="0.45">
      <c r="A342" s="5" t="s">
        <v>12</v>
      </c>
      <c r="B342" s="6">
        <v>340</v>
      </c>
      <c r="C342" s="6">
        <v>340</v>
      </c>
      <c r="D342" s="4">
        <v>4.9444444444444446</v>
      </c>
      <c r="E342" s="30">
        <v>0.79166666666666674</v>
      </c>
      <c r="F342" s="20">
        <f>'Dynamic Data'!C$4*E342</f>
        <v>228.00000000000003</v>
      </c>
      <c r="G342" s="12">
        <f>(0.5*'Dynamic Data'!C$21*'Dynamic Data'!C$11*'Dynamic Data'!C$13*D342^2)</f>
        <v>5.0013523597054759</v>
      </c>
      <c r="H342" s="12">
        <f>'Dynamic Data'!C$15</f>
        <v>56.505600000000001</v>
      </c>
      <c r="I342" s="12">
        <f>'Dynamic Data'!C$15+G342+F342</f>
        <v>289.50695235970551</v>
      </c>
      <c r="J342" s="12">
        <f t="shared" si="42"/>
        <v>289.50695235970551</v>
      </c>
      <c r="K342" s="28">
        <f t="shared" si="43"/>
        <v>0</v>
      </c>
      <c r="L342" s="20">
        <f>(D342/1000)*(('Dynamic Data'!C$4*9.81*'Dynamic Data'!C$10)+(0.5*'Dynamic Data'!C$21*'Dynamic Data'!C$11*'Dynamic Data'!C$13*D342^2)+('Dynamic Data'!C$4*'Dynamic Data'!C$18*E342))</f>
        <v>1.4802533022229887</v>
      </c>
      <c r="M342" s="12">
        <f t="shared" si="40"/>
        <v>1.4802533022229887</v>
      </c>
      <c r="N342" s="28">
        <f t="shared" si="44"/>
        <v>0</v>
      </c>
      <c r="O342" s="20">
        <f t="shared" si="39"/>
        <v>1.696784140840836</v>
      </c>
      <c r="P342" s="12">
        <f t="shared" si="45"/>
        <v>1.696784140840836</v>
      </c>
      <c r="Q342" s="42">
        <f t="shared" si="41"/>
        <v>0</v>
      </c>
      <c r="R342" s="36"/>
      <c r="S342" s="20">
        <f>SUM($P$2:P342)</f>
        <v>262.62075126446274</v>
      </c>
      <c r="T342" s="28">
        <f>SUM($Q$2:Q342)</f>
        <v>71.897065532627693</v>
      </c>
      <c r="U342" s="22">
        <f>T342*'KERS System Values'!E$14</f>
        <v>42.100714380930597</v>
      </c>
    </row>
    <row r="343" spans="1:21" x14ac:dyDescent="0.45">
      <c r="A343" s="7" t="s">
        <v>12</v>
      </c>
      <c r="B343" s="8">
        <v>341</v>
      </c>
      <c r="C343" s="8">
        <v>341</v>
      </c>
      <c r="D343" s="3">
        <v>5.8611111111111116</v>
      </c>
      <c r="E343" s="29">
        <v>0.87500000000000011</v>
      </c>
      <c r="F343" s="21">
        <f>'Dynamic Data'!C$4*E343</f>
        <v>252.00000000000003</v>
      </c>
      <c r="G343" s="3">
        <f>(0.5*'Dynamic Data'!C$21*'Dynamic Data'!C$11*'Dynamic Data'!C$13*D343^2)</f>
        <v>7.0276861635667061</v>
      </c>
      <c r="H343" s="3">
        <f>'Dynamic Data'!C$15</f>
        <v>56.505600000000001</v>
      </c>
      <c r="I343" s="3">
        <f>'Dynamic Data'!C$15+G343+F343</f>
        <v>315.53328616356674</v>
      </c>
      <c r="J343" s="3">
        <f t="shared" si="42"/>
        <v>315.53328616356674</v>
      </c>
      <c r="K343" s="29">
        <f t="shared" si="43"/>
        <v>0</v>
      </c>
      <c r="L343" s="21">
        <f>(D343/1000)*(('Dynamic Data'!C$4*9.81*'Dynamic Data'!C$10)+(0.5*'Dynamic Data'!C$21*'Dynamic Data'!C$11*'Dynamic Data'!C$13*D343^2)+('Dynamic Data'!C$4*'Dynamic Data'!C$18*E343))</f>
        <v>1.9133149794586832</v>
      </c>
      <c r="M343" s="3">
        <f t="shared" si="40"/>
        <v>1.9133149794586832</v>
      </c>
      <c r="N343" s="29">
        <f t="shared" si="44"/>
        <v>0</v>
      </c>
      <c r="O343" s="21">
        <f t="shared" si="39"/>
        <v>1.721253374325991</v>
      </c>
      <c r="P343" s="3">
        <f t="shared" si="45"/>
        <v>1.721253374325991</v>
      </c>
      <c r="Q343" s="43">
        <f t="shared" si="41"/>
        <v>0</v>
      </c>
      <c r="R343" s="37"/>
      <c r="S343" s="21">
        <f>SUM($P$2:P343)</f>
        <v>264.34200463878875</v>
      </c>
      <c r="T343" s="29">
        <f>SUM($Q$2:Q343)</f>
        <v>71.897065532627693</v>
      </c>
      <c r="U343" s="22">
        <f>T343*'KERS System Values'!E$14</f>
        <v>42.100714380930597</v>
      </c>
    </row>
    <row r="344" spans="1:21" x14ac:dyDescent="0.45">
      <c r="A344" s="5" t="s">
        <v>12</v>
      </c>
      <c r="B344" s="6">
        <v>342</v>
      </c>
      <c r="C344" s="6">
        <v>342</v>
      </c>
      <c r="D344" s="4">
        <v>6.6944444444444455</v>
      </c>
      <c r="E344" s="30">
        <v>0.54166666666666641</v>
      </c>
      <c r="F344" s="20">
        <f>'Dynamic Data'!C$4*E344</f>
        <v>155.99999999999991</v>
      </c>
      <c r="G344" s="12">
        <f>(0.5*'Dynamic Data'!C$21*'Dynamic Data'!C$11*'Dynamic Data'!C$13*D344^2)</f>
        <v>9.168146269538374</v>
      </c>
      <c r="H344" s="12">
        <f>'Dynamic Data'!C$15</f>
        <v>56.505600000000001</v>
      </c>
      <c r="I344" s="12">
        <f>'Dynamic Data'!C$15+G344+F344</f>
        <v>221.6737462695383</v>
      </c>
      <c r="J344" s="12">
        <f t="shared" si="42"/>
        <v>221.6737462695383</v>
      </c>
      <c r="K344" s="28">
        <f t="shared" si="43"/>
        <v>0</v>
      </c>
      <c r="L344" s="20">
        <f>(D344/1000)*(('Dynamic Data'!C$4*9.81*'Dynamic Data'!C$10)+(0.5*'Dynamic Data'!C$21*'Dynamic Data'!C$11*'Dynamic Data'!C$13*D344^2)+('Dynamic Data'!C$4*'Dynamic Data'!C$18*E344))</f>
        <v>1.5291917691932986</v>
      </c>
      <c r="M344" s="12">
        <f t="shared" si="40"/>
        <v>1.5291917691932986</v>
      </c>
      <c r="N344" s="28">
        <f t="shared" si="44"/>
        <v>0</v>
      </c>
      <c r="O344" s="20">
        <f t="shared" si="39"/>
        <v>1.1689334193760323</v>
      </c>
      <c r="P344" s="12">
        <f t="shared" si="45"/>
        <v>1.1689334193760323</v>
      </c>
      <c r="Q344" s="42">
        <f t="shared" si="41"/>
        <v>0</v>
      </c>
      <c r="R344" s="36"/>
      <c r="S344" s="20">
        <f>SUM($P$2:P344)</f>
        <v>265.51093805816481</v>
      </c>
      <c r="T344" s="28">
        <f>SUM($Q$2:Q344)</f>
        <v>71.897065532627693</v>
      </c>
      <c r="U344" s="22">
        <f>T344*'KERS System Values'!E$14</f>
        <v>42.100714380930597</v>
      </c>
    </row>
    <row r="345" spans="1:21" x14ac:dyDescent="0.45">
      <c r="A345" s="7" t="s">
        <v>12</v>
      </c>
      <c r="B345" s="8">
        <v>343</v>
      </c>
      <c r="C345" s="8">
        <v>343</v>
      </c>
      <c r="D345" s="3">
        <v>6.9444444444444446</v>
      </c>
      <c r="E345" s="29">
        <v>0.16666666666666657</v>
      </c>
      <c r="F345" s="21">
        <f>'Dynamic Data'!C$4*E345</f>
        <v>47.999999999999972</v>
      </c>
      <c r="G345" s="3">
        <f>(0.5*'Dynamic Data'!C$21*'Dynamic Data'!C$11*'Dynamic Data'!C$13*D345^2)</f>
        <v>9.8656900164623238</v>
      </c>
      <c r="H345" s="3">
        <f>'Dynamic Data'!C$15</f>
        <v>56.505600000000001</v>
      </c>
      <c r="I345" s="3">
        <f>'Dynamic Data'!C$15+G345+F345</f>
        <v>114.3712900164623</v>
      </c>
      <c r="J345" s="3">
        <f t="shared" si="42"/>
        <v>114.3712900164623</v>
      </c>
      <c r="K345" s="29">
        <f t="shared" si="43"/>
        <v>0</v>
      </c>
      <c r="L345" s="21">
        <f>(D345/1000)*(('Dynamic Data'!C$4*9.81*'Dynamic Data'!C$10)+(0.5*'Dynamic Data'!C$21*'Dynamic Data'!C$11*'Dynamic Data'!C$13*D345^2)+('Dynamic Data'!C$4*'Dynamic Data'!C$18*E345))</f>
        <v>0.808675069558766</v>
      </c>
      <c r="M345" s="3">
        <f t="shared" si="40"/>
        <v>0.808675069558766</v>
      </c>
      <c r="N345" s="29">
        <f t="shared" si="44"/>
        <v>0</v>
      </c>
      <c r="O345" s="21">
        <f t="shared" si="39"/>
        <v>0.71171597465109993</v>
      </c>
      <c r="P345" s="3">
        <f t="shared" si="45"/>
        <v>0.71171597465109993</v>
      </c>
      <c r="Q345" s="43">
        <f t="shared" si="41"/>
        <v>0</v>
      </c>
      <c r="R345" s="37"/>
      <c r="S345" s="21">
        <f>SUM($P$2:P345)</f>
        <v>266.22265403281591</v>
      </c>
      <c r="T345" s="29">
        <f>SUM($Q$2:Q345)</f>
        <v>71.897065532627693</v>
      </c>
      <c r="U345" s="22">
        <f>T345*'KERS System Values'!E$14</f>
        <v>42.100714380930597</v>
      </c>
    </row>
    <row r="346" spans="1:21" x14ac:dyDescent="0.45">
      <c r="A346" s="5" t="s">
        <v>12</v>
      </c>
      <c r="B346" s="6">
        <v>344</v>
      </c>
      <c r="C346" s="6">
        <v>344</v>
      </c>
      <c r="D346" s="4">
        <v>7.0277777777777786</v>
      </c>
      <c r="E346" s="30">
        <v>6.9444444444444448E-2</v>
      </c>
      <c r="F346" s="20">
        <f>'Dynamic Data'!C$4*E346</f>
        <v>20</v>
      </c>
      <c r="G346" s="12">
        <f>(0.5*'Dynamic Data'!C$21*'Dynamic Data'!C$11*'Dynamic Data'!C$13*D346^2)</f>
        <v>10.103887236219792</v>
      </c>
      <c r="H346" s="12">
        <f>'Dynamic Data'!C$15</f>
        <v>56.505600000000001</v>
      </c>
      <c r="I346" s="12">
        <f>'Dynamic Data'!C$15+G346+F346</f>
        <v>86.609487236219792</v>
      </c>
      <c r="J346" s="12">
        <f t="shared" si="42"/>
        <v>86.609487236219792</v>
      </c>
      <c r="K346" s="28">
        <f t="shared" si="43"/>
        <v>0</v>
      </c>
      <c r="L346" s="20">
        <f>(D346/1000)*(('Dynamic Data'!C$4*9.81*'Dynamic Data'!C$10)+(0.5*'Dynamic Data'!C$21*'Dynamic Data'!C$11*'Dynamic Data'!C$13*D346^2)+('Dynamic Data'!C$4*'Dynamic Data'!C$18*E346))</f>
        <v>0.61475687974343374</v>
      </c>
      <c r="M346" s="12">
        <f t="shared" si="40"/>
        <v>0.61475687974343374</v>
      </c>
      <c r="N346" s="28">
        <f t="shared" si="44"/>
        <v>0</v>
      </c>
      <c r="O346" s="20">
        <f t="shared" si="39"/>
        <v>0.70643439949320941</v>
      </c>
      <c r="P346" s="12">
        <f t="shared" si="45"/>
        <v>0.70643439949320941</v>
      </c>
      <c r="Q346" s="42">
        <f t="shared" si="41"/>
        <v>0</v>
      </c>
      <c r="R346" s="36"/>
      <c r="S346" s="20">
        <f>SUM($P$2:P346)</f>
        <v>266.92908843230913</v>
      </c>
      <c r="T346" s="28">
        <f>SUM($Q$2:Q346)</f>
        <v>71.897065532627693</v>
      </c>
      <c r="U346" s="22">
        <f>T346*'KERS System Values'!E$14</f>
        <v>42.100714380930597</v>
      </c>
    </row>
    <row r="347" spans="1:21" x14ac:dyDescent="0.45">
      <c r="A347" s="7" t="s">
        <v>12</v>
      </c>
      <c r="B347" s="8">
        <v>345</v>
      </c>
      <c r="C347" s="8">
        <v>345</v>
      </c>
      <c r="D347" s="3">
        <v>7.0833333333333339</v>
      </c>
      <c r="E347" s="29">
        <v>0.15277777777777748</v>
      </c>
      <c r="F347" s="21">
        <f>'Dynamic Data'!C$4*E347</f>
        <v>43.999999999999915</v>
      </c>
      <c r="G347" s="3">
        <f>(0.5*'Dynamic Data'!C$21*'Dynamic Data'!C$11*'Dynamic Data'!C$13*D347^2)</f>
        <v>10.264263893127403</v>
      </c>
      <c r="H347" s="3">
        <f>'Dynamic Data'!C$15</f>
        <v>56.505600000000001</v>
      </c>
      <c r="I347" s="3">
        <f>'Dynamic Data'!C$15+G347+F347</f>
        <v>110.76986389312732</v>
      </c>
      <c r="J347" s="3">
        <f t="shared" si="42"/>
        <v>110.76986389312732</v>
      </c>
      <c r="K347" s="29">
        <f t="shared" si="43"/>
        <v>0</v>
      </c>
      <c r="L347" s="21">
        <f>(D347/1000)*(('Dynamic Data'!C$4*9.81*'Dynamic Data'!C$10)+(0.5*'Dynamic Data'!C$21*'Dynamic Data'!C$11*'Dynamic Data'!C$13*D347^2)+('Dynamic Data'!C$4*'Dynamic Data'!C$18*E347))</f>
        <v>0.79811191924298519</v>
      </c>
      <c r="M347" s="3">
        <f t="shared" si="40"/>
        <v>0.79811191924298519</v>
      </c>
      <c r="N347" s="29">
        <f t="shared" si="44"/>
        <v>0</v>
      </c>
      <c r="O347" s="21">
        <f t="shared" si="39"/>
        <v>0.81489976199621794</v>
      </c>
      <c r="P347" s="3">
        <f t="shared" si="45"/>
        <v>0.81489976199621794</v>
      </c>
      <c r="Q347" s="43">
        <f t="shared" si="41"/>
        <v>0</v>
      </c>
      <c r="R347" s="37"/>
      <c r="S347" s="21">
        <f>SUM($P$2:P347)</f>
        <v>267.74398819430536</v>
      </c>
      <c r="T347" s="29">
        <f>SUM($Q$2:Q347)</f>
        <v>71.897065532627693</v>
      </c>
      <c r="U347" s="22">
        <f>T347*'KERS System Values'!E$14</f>
        <v>42.100714380930597</v>
      </c>
    </row>
    <row r="348" spans="1:21" x14ac:dyDescent="0.45">
      <c r="A348" s="5" t="s">
        <v>12</v>
      </c>
      <c r="B348" s="6">
        <v>346</v>
      </c>
      <c r="C348" s="6">
        <v>346</v>
      </c>
      <c r="D348" s="4">
        <v>7.333333333333333</v>
      </c>
      <c r="E348" s="30">
        <v>0.15277777777777798</v>
      </c>
      <c r="F348" s="20">
        <f>'Dynamic Data'!C$4*E348</f>
        <v>44.000000000000057</v>
      </c>
      <c r="G348" s="12">
        <f>(0.5*'Dynamic Data'!C$21*'Dynamic Data'!C$11*'Dynamic Data'!C$13*D348^2)</f>
        <v>11.001586102197727</v>
      </c>
      <c r="H348" s="12">
        <f>'Dynamic Data'!C$15</f>
        <v>56.505600000000001</v>
      </c>
      <c r="I348" s="12">
        <f>'Dynamic Data'!C$15+G348+F348</f>
        <v>111.50718610219778</v>
      </c>
      <c r="J348" s="12">
        <f t="shared" si="42"/>
        <v>111.50718610219778</v>
      </c>
      <c r="K348" s="28">
        <f t="shared" si="43"/>
        <v>0</v>
      </c>
      <c r="L348" s="20">
        <f>(D348/1000)*(('Dynamic Data'!C$4*9.81*'Dynamic Data'!C$10)+(0.5*'Dynamic Data'!C$21*'Dynamic Data'!C$11*'Dynamic Data'!C$13*D348^2)+('Dynamic Data'!C$4*'Dynamic Data'!C$18*E348))</f>
        <v>0.83168760474945058</v>
      </c>
      <c r="M348" s="12">
        <f t="shared" si="40"/>
        <v>0.83168760474945058</v>
      </c>
      <c r="N348" s="28">
        <f t="shared" si="44"/>
        <v>0</v>
      </c>
      <c r="O348" s="20">
        <f t="shared" si="39"/>
        <v>0.77378606768718783</v>
      </c>
      <c r="P348" s="12">
        <f t="shared" si="45"/>
        <v>0.77378606768718783</v>
      </c>
      <c r="Q348" s="42">
        <f t="shared" si="41"/>
        <v>0</v>
      </c>
      <c r="R348" s="36"/>
      <c r="S348" s="20">
        <f>SUM($P$2:P348)</f>
        <v>268.51777426199254</v>
      </c>
      <c r="T348" s="28">
        <f>SUM($Q$2:Q348)</f>
        <v>71.897065532627693</v>
      </c>
      <c r="U348" s="22">
        <f>T348*'KERS System Values'!E$14</f>
        <v>42.100714380930597</v>
      </c>
    </row>
    <row r="349" spans="1:21" x14ac:dyDescent="0.45">
      <c r="A349" s="7" t="s">
        <v>12</v>
      </c>
      <c r="B349" s="8">
        <v>347</v>
      </c>
      <c r="C349" s="8">
        <v>347</v>
      </c>
      <c r="D349" s="3">
        <v>7.3888888888888893</v>
      </c>
      <c r="E349" s="29">
        <v>9.7222222222222612E-2</v>
      </c>
      <c r="F349" s="21">
        <f>'Dynamic Data'!C$4*E349</f>
        <v>28.000000000000114</v>
      </c>
      <c r="G349" s="3">
        <f>(0.5*'Dynamic Data'!C$21*'Dynamic Data'!C$11*'Dynamic Data'!C$13*D349^2)</f>
        <v>11.168908204876931</v>
      </c>
      <c r="H349" s="3">
        <f>'Dynamic Data'!C$15</f>
        <v>56.505600000000001</v>
      </c>
      <c r="I349" s="3">
        <f>'Dynamic Data'!C$15+G349+F349</f>
        <v>95.674508204877043</v>
      </c>
      <c r="J349" s="3">
        <f t="shared" si="42"/>
        <v>95.674508204877043</v>
      </c>
      <c r="K349" s="29">
        <f t="shared" si="43"/>
        <v>0</v>
      </c>
      <c r="L349" s="21">
        <f>(D349/1000)*(('Dynamic Data'!C$4*9.81*'Dynamic Data'!C$10)+(0.5*'Dynamic Data'!C$21*'Dynamic Data'!C$11*'Dynamic Data'!C$13*D349^2)+('Dynamic Data'!C$4*'Dynamic Data'!C$18*E349))</f>
        <v>0.71588453062492508</v>
      </c>
      <c r="M349" s="3">
        <f t="shared" si="40"/>
        <v>0.71588453062492508</v>
      </c>
      <c r="N349" s="29">
        <f t="shared" si="44"/>
        <v>0</v>
      </c>
      <c r="O349" s="21">
        <f t="shared" si="39"/>
        <v>0.78703726010695818</v>
      </c>
      <c r="P349" s="3">
        <f t="shared" si="45"/>
        <v>0.78703726010695818</v>
      </c>
      <c r="Q349" s="43">
        <f t="shared" si="41"/>
        <v>0</v>
      </c>
      <c r="R349" s="37"/>
      <c r="S349" s="21">
        <f>SUM($P$2:P349)</f>
        <v>269.3048115220995</v>
      </c>
      <c r="T349" s="29">
        <f>SUM($Q$2:Q349)</f>
        <v>71.897065532627693</v>
      </c>
      <c r="U349" s="22">
        <f>T349*'KERS System Values'!E$14</f>
        <v>42.100714380930597</v>
      </c>
    </row>
    <row r="350" spans="1:21" x14ac:dyDescent="0.45">
      <c r="A350" s="5" t="s">
        <v>12</v>
      </c>
      <c r="B350" s="6">
        <v>348</v>
      </c>
      <c r="C350" s="6">
        <v>348</v>
      </c>
      <c r="D350" s="4">
        <v>7.5277777777777786</v>
      </c>
      <c r="E350" s="30">
        <v>0.15277777777777748</v>
      </c>
      <c r="F350" s="20">
        <f>'Dynamic Data'!C$4*E350</f>
        <v>43.999999999999915</v>
      </c>
      <c r="G350" s="12">
        <f>(0.5*'Dynamic Data'!C$21*'Dynamic Data'!C$11*'Dynamic Data'!C$13*D350^2)</f>
        <v>11.592738247984155</v>
      </c>
      <c r="H350" s="12">
        <f>'Dynamic Data'!C$15</f>
        <v>56.505600000000001</v>
      </c>
      <c r="I350" s="12">
        <f>'Dynamic Data'!C$15+G350+F350</f>
        <v>112.09833824798407</v>
      </c>
      <c r="J350" s="12">
        <f t="shared" si="42"/>
        <v>112.09833824798407</v>
      </c>
      <c r="K350" s="28">
        <f t="shared" si="43"/>
        <v>0</v>
      </c>
      <c r="L350" s="20">
        <f>(D350/1000)*(('Dynamic Data'!C$4*9.81*'Dynamic Data'!C$10)+(0.5*'Dynamic Data'!C$21*'Dynamic Data'!C$11*'Dynamic Data'!C$13*D350^2)+('Dynamic Data'!C$4*'Dynamic Data'!C$18*E350))</f>
        <v>0.85818998958899129</v>
      </c>
      <c r="M350" s="12">
        <f t="shared" si="40"/>
        <v>0.85818998958899129</v>
      </c>
      <c r="N350" s="28">
        <f t="shared" si="44"/>
        <v>0</v>
      </c>
      <c r="O350" s="20">
        <f t="shared" si="39"/>
        <v>0.85363193692975337</v>
      </c>
      <c r="P350" s="12">
        <f t="shared" si="45"/>
        <v>0.85363193692975337</v>
      </c>
      <c r="Q350" s="42">
        <f t="shared" si="41"/>
        <v>0</v>
      </c>
      <c r="R350" s="36"/>
      <c r="S350" s="20">
        <f>SUM($P$2:P350)</f>
        <v>270.15844345902923</v>
      </c>
      <c r="T350" s="28">
        <f>SUM($Q$2:Q350)</f>
        <v>71.897065532627693</v>
      </c>
      <c r="U350" s="22">
        <f>T350*'KERS System Values'!E$14</f>
        <v>42.100714380930597</v>
      </c>
    </row>
    <row r="351" spans="1:21" x14ac:dyDescent="0.45">
      <c r="A351" s="7" t="s">
        <v>12</v>
      </c>
      <c r="B351" s="8">
        <v>349</v>
      </c>
      <c r="C351" s="8">
        <v>349</v>
      </c>
      <c r="D351" s="3">
        <v>7.6944444444444446</v>
      </c>
      <c r="E351" s="29">
        <v>0.1388888888888889</v>
      </c>
      <c r="F351" s="21">
        <f>'Dynamic Data'!C$4*E351</f>
        <v>40</v>
      </c>
      <c r="G351" s="3">
        <f>(0.5*'Dynamic Data'!C$21*'Dynamic Data'!C$11*'Dynamic Data'!C$13*D351^2)</f>
        <v>12.111752468370202</v>
      </c>
      <c r="H351" s="3">
        <f>'Dynamic Data'!C$15</f>
        <v>56.505600000000001</v>
      </c>
      <c r="I351" s="3">
        <f>'Dynamic Data'!C$15+G351+F351</f>
        <v>108.6173524683702</v>
      </c>
      <c r="J351" s="3">
        <f t="shared" si="42"/>
        <v>108.6173524683702</v>
      </c>
      <c r="K351" s="29">
        <f t="shared" si="43"/>
        <v>0</v>
      </c>
      <c r="L351" s="21">
        <f>(D351/1000)*(('Dynamic Data'!C$4*9.81*'Dynamic Data'!C$10)+(0.5*'Dynamic Data'!C$21*'Dynamic Data'!C$11*'Dynamic Data'!C$13*D351^2)+('Dynamic Data'!C$4*'Dynamic Data'!C$18*E351))</f>
        <v>0.84907388427051533</v>
      </c>
      <c r="M351" s="3">
        <f t="shared" si="40"/>
        <v>0.84907388427051533</v>
      </c>
      <c r="N351" s="29">
        <f t="shared" si="44"/>
        <v>0</v>
      </c>
      <c r="O351" s="21">
        <f t="shared" si="39"/>
        <v>0.77514484148604812</v>
      </c>
      <c r="P351" s="3">
        <f t="shared" si="45"/>
        <v>0.77514484148604812</v>
      </c>
      <c r="Q351" s="43">
        <f t="shared" si="41"/>
        <v>0</v>
      </c>
      <c r="R351" s="37"/>
      <c r="S351" s="21">
        <f>SUM($P$2:P351)</f>
        <v>270.93358830051528</v>
      </c>
      <c r="T351" s="29">
        <f>SUM($Q$2:Q351)</f>
        <v>71.897065532627693</v>
      </c>
      <c r="U351" s="22">
        <f>T351*'KERS System Values'!E$14</f>
        <v>42.100714380930597</v>
      </c>
    </row>
    <row r="352" spans="1:21" x14ac:dyDescent="0.45">
      <c r="A352" s="5" t="s">
        <v>12</v>
      </c>
      <c r="B352" s="6">
        <v>350</v>
      </c>
      <c r="C352" s="6">
        <v>350</v>
      </c>
      <c r="D352" s="4">
        <v>7.8055555555555562</v>
      </c>
      <c r="E352" s="30">
        <v>6.9444444444444448E-2</v>
      </c>
      <c r="F352" s="20">
        <f>'Dynamic Data'!C$4*E352</f>
        <v>20</v>
      </c>
      <c r="G352" s="12">
        <f>(0.5*'Dynamic Data'!C$21*'Dynamic Data'!C$11*'Dynamic Data'!C$13*D352^2)</f>
        <v>12.464075990238106</v>
      </c>
      <c r="H352" s="12">
        <f>'Dynamic Data'!C$15</f>
        <v>56.505600000000001</v>
      </c>
      <c r="I352" s="12">
        <f>'Dynamic Data'!C$15+G352+F352</f>
        <v>88.969675990238102</v>
      </c>
      <c r="J352" s="12">
        <f t="shared" si="42"/>
        <v>88.969675990238102</v>
      </c>
      <c r="K352" s="28">
        <f t="shared" si="43"/>
        <v>0</v>
      </c>
      <c r="L352" s="20">
        <f>(D352/1000)*(('Dynamic Data'!C$4*9.81*'Dynamic Data'!C$10)+(0.5*'Dynamic Data'!C$21*'Dynamic Data'!C$11*'Dynamic Data'!C$13*D352^2)+('Dynamic Data'!C$4*'Dynamic Data'!C$18*E352))</f>
        <v>0.70121579870158091</v>
      </c>
      <c r="M352" s="12">
        <f t="shared" si="40"/>
        <v>0.70121579870158091</v>
      </c>
      <c r="N352" s="28">
        <f t="shared" si="44"/>
        <v>0</v>
      </c>
      <c r="O352" s="20">
        <f t="shared" si="39"/>
        <v>0.62108720501059056</v>
      </c>
      <c r="P352" s="12">
        <f t="shared" si="45"/>
        <v>0.62108720501059056</v>
      </c>
      <c r="Q352" s="42">
        <f t="shared" si="41"/>
        <v>0</v>
      </c>
      <c r="R352" s="36"/>
      <c r="S352" s="20">
        <f>SUM($P$2:P352)</f>
        <v>271.55467550552589</v>
      </c>
      <c r="T352" s="28">
        <f>SUM($Q$2:Q352)</f>
        <v>71.897065532627693</v>
      </c>
      <c r="U352" s="22">
        <f>T352*'KERS System Values'!E$14</f>
        <v>42.100714380930597</v>
      </c>
    </row>
    <row r="353" spans="1:21" x14ac:dyDescent="0.45">
      <c r="A353" s="7" t="s">
        <v>12</v>
      </c>
      <c r="B353" s="8">
        <v>351</v>
      </c>
      <c r="C353" s="8">
        <v>351</v>
      </c>
      <c r="D353" s="3">
        <v>7.8333333333333339</v>
      </c>
      <c r="E353" s="29">
        <v>0</v>
      </c>
      <c r="F353" s="21">
        <f>'Dynamic Data'!C$4*E353</f>
        <v>0</v>
      </c>
      <c r="G353" s="3">
        <f>(0.5*'Dynamic Data'!C$21*'Dynamic Data'!C$11*'Dynamic Data'!C$13*D353^2)</f>
        <v>12.552946125906399</v>
      </c>
      <c r="H353" s="3">
        <f>'Dynamic Data'!C$15</f>
        <v>56.505600000000001</v>
      </c>
      <c r="I353" s="3">
        <f>'Dynamic Data'!C$15+G353+F353</f>
        <v>69.058546125906403</v>
      </c>
      <c r="J353" s="3">
        <f t="shared" si="42"/>
        <v>69.058546125906403</v>
      </c>
      <c r="K353" s="29">
        <f t="shared" si="43"/>
        <v>0</v>
      </c>
      <c r="L353" s="21">
        <f>(D353/1000)*(('Dynamic Data'!C$4*9.81*'Dynamic Data'!C$10)+(0.5*'Dynamic Data'!C$21*'Dynamic Data'!C$11*'Dynamic Data'!C$13*D353^2)+('Dynamic Data'!C$4*'Dynamic Data'!C$18*E353))</f>
        <v>0.54095861131960021</v>
      </c>
      <c r="M353" s="3">
        <f t="shared" si="40"/>
        <v>0.54095861131960021</v>
      </c>
      <c r="N353" s="29">
        <f t="shared" si="44"/>
        <v>0</v>
      </c>
      <c r="O353" s="21">
        <f t="shared" si="39"/>
        <v>0.50707879223281282</v>
      </c>
      <c r="P353" s="3">
        <f t="shared" si="45"/>
        <v>0.50707879223281282</v>
      </c>
      <c r="Q353" s="43">
        <f t="shared" si="41"/>
        <v>0</v>
      </c>
      <c r="R353" s="37"/>
      <c r="S353" s="21">
        <f>SUM($P$2:P353)</f>
        <v>272.06175429775868</v>
      </c>
      <c r="T353" s="29">
        <f>SUM($Q$2:Q353)</f>
        <v>71.897065532627693</v>
      </c>
      <c r="U353" s="22">
        <f>T353*'KERS System Values'!E$14</f>
        <v>42.100714380930597</v>
      </c>
    </row>
    <row r="354" spans="1:21" x14ac:dyDescent="0.45">
      <c r="A354" s="5" t="s">
        <v>12</v>
      </c>
      <c r="B354" s="6">
        <v>352</v>
      </c>
      <c r="C354" s="6">
        <v>352</v>
      </c>
      <c r="D354" s="4">
        <v>7.8055555555555562</v>
      </c>
      <c r="E354" s="30">
        <v>-2.7777777777777679E-2</v>
      </c>
      <c r="F354" s="20">
        <f>'Dynamic Data'!C$4*E354</f>
        <v>-7.9999999999999716</v>
      </c>
      <c r="G354" s="12">
        <f>(0.5*'Dynamic Data'!C$21*'Dynamic Data'!C$11*'Dynamic Data'!C$13*D354^2)</f>
        <v>12.464075990238106</v>
      </c>
      <c r="H354" s="12">
        <f>'Dynamic Data'!C$15</f>
        <v>56.505600000000001</v>
      </c>
      <c r="I354" s="12">
        <f>'Dynamic Data'!C$15+G354+F354</f>
        <v>60.96967599023813</v>
      </c>
      <c r="J354" s="12">
        <f t="shared" si="42"/>
        <v>60.96967599023813</v>
      </c>
      <c r="K354" s="28">
        <f t="shared" si="43"/>
        <v>0</v>
      </c>
      <c r="L354" s="20">
        <f>(D354/1000)*(('Dynamic Data'!C$4*9.81*'Dynamic Data'!C$10)+(0.5*'Dynamic Data'!C$21*'Dynamic Data'!C$11*'Dynamic Data'!C$13*D354^2)+('Dynamic Data'!C$4*'Dynamic Data'!C$18*E354))</f>
        <v>0.47319897314602555</v>
      </c>
      <c r="M354" s="12">
        <f t="shared" si="40"/>
        <v>0.47319897314602555</v>
      </c>
      <c r="N354" s="28">
        <f t="shared" si="44"/>
        <v>0</v>
      </c>
      <c r="O354" s="20">
        <f t="shared" si="39"/>
        <v>0.47201260373776371</v>
      </c>
      <c r="P354" s="12">
        <f t="shared" si="45"/>
        <v>0.47201260373776371</v>
      </c>
      <c r="Q354" s="42">
        <f t="shared" si="41"/>
        <v>0</v>
      </c>
      <c r="R354" s="36"/>
      <c r="S354" s="20">
        <f>SUM($P$2:P354)</f>
        <v>272.53376690149645</v>
      </c>
      <c r="T354" s="28">
        <f>SUM($Q$2:Q354)</f>
        <v>71.897065532627693</v>
      </c>
      <c r="U354" s="22">
        <f>T354*'KERS System Values'!E$14</f>
        <v>42.100714380930597</v>
      </c>
    </row>
    <row r="355" spans="1:21" x14ac:dyDescent="0.45">
      <c r="A355" s="7" t="s">
        <v>12</v>
      </c>
      <c r="B355" s="8">
        <v>353</v>
      </c>
      <c r="C355" s="8">
        <v>353</v>
      </c>
      <c r="D355" s="3">
        <v>7.7777777777777786</v>
      </c>
      <c r="E355" s="29">
        <v>-2.7777777777778172E-2</v>
      </c>
      <c r="F355" s="21">
        <f>'Dynamic Data'!C$4*E355</f>
        <v>-8.0000000000001137</v>
      </c>
      <c r="G355" s="3">
        <f>(0.5*'Dynamic Data'!C$21*'Dynamic Data'!C$11*'Dynamic Data'!C$13*D355^2)</f>
        <v>12.375521556650341</v>
      </c>
      <c r="H355" s="3">
        <f>'Dynamic Data'!C$15</f>
        <v>56.505600000000001</v>
      </c>
      <c r="I355" s="3">
        <f>'Dynamic Data'!C$15+G355+F355</f>
        <v>60.881121556650228</v>
      </c>
      <c r="J355" s="3">
        <f t="shared" si="42"/>
        <v>60.881121556650228</v>
      </c>
      <c r="K355" s="29">
        <f t="shared" si="43"/>
        <v>0</v>
      </c>
      <c r="L355" s="21">
        <f>(D355/1000)*(('Dynamic Data'!C$4*9.81*'Dynamic Data'!C$10)+(0.5*'Dynamic Data'!C$21*'Dynamic Data'!C$11*'Dynamic Data'!C$13*D355^2)+('Dynamic Data'!C$4*'Dynamic Data'!C$18*E355))</f>
        <v>0.47082623432950188</v>
      </c>
      <c r="M355" s="3">
        <f t="shared" si="40"/>
        <v>0.47082623432950188</v>
      </c>
      <c r="N355" s="29">
        <f t="shared" si="44"/>
        <v>0</v>
      </c>
      <c r="O355" s="21">
        <f t="shared" si="39"/>
        <v>0.48581454311218025</v>
      </c>
      <c r="P355" s="3">
        <f t="shared" si="45"/>
        <v>0.48581454311218025</v>
      </c>
      <c r="Q355" s="43">
        <f t="shared" si="41"/>
        <v>0</v>
      </c>
      <c r="R355" s="37"/>
      <c r="S355" s="21">
        <f>SUM($P$2:P355)</f>
        <v>273.0195814446086</v>
      </c>
      <c r="T355" s="29">
        <f>SUM($Q$2:Q355)</f>
        <v>71.897065532627693</v>
      </c>
      <c r="U355" s="22">
        <f>T355*'KERS System Values'!E$14</f>
        <v>42.100714380930597</v>
      </c>
    </row>
    <row r="356" spans="1:21" x14ac:dyDescent="0.45">
      <c r="A356" s="5" t="s">
        <v>12</v>
      </c>
      <c r="B356" s="6">
        <v>354</v>
      </c>
      <c r="C356" s="6">
        <v>354</v>
      </c>
      <c r="D356" s="4">
        <v>7.75</v>
      </c>
      <c r="E356" s="30">
        <v>-1.3888888888889086E-2</v>
      </c>
      <c r="F356" s="20">
        <f>'Dynamic Data'!C$4*E356</f>
        <v>-4.0000000000000568</v>
      </c>
      <c r="G356" s="12">
        <f>(0.5*'Dynamic Data'!C$21*'Dynamic Data'!C$11*'Dynamic Data'!C$13*D356^2)</f>
        <v>12.2872828251431</v>
      </c>
      <c r="H356" s="12">
        <f>'Dynamic Data'!C$15</f>
        <v>56.505600000000001</v>
      </c>
      <c r="I356" s="12">
        <f>'Dynamic Data'!C$15+G356+F356</f>
        <v>64.792882825143039</v>
      </c>
      <c r="J356" s="12">
        <f t="shared" si="42"/>
        <v>64.792882825143039</v>
      </c>
      <c r="K356" s="28">
        <f t="shared" si="43"/>
        <v>0</v>
      </c>
      <c r="L356" s="20">
        <f>(D356/1000)*(('Dynamic Data'!C$4*9.81*'Dynamic Data'!C$10)+(0.5*'Dynamic Data'!C$21*'Dynamic Data'!C$11*'Dynamic Data'!C$13*D356^2)+('Dynamic Data'!C$4*'Dynamic Data'!C$18*E356))</f>
        <v>0.50080285189485862</v>
      </c>
      <c r="M356" s="12">
        <f t="shared" si="40"/>
        <v>0.50080285189485862</v>
      </c>
      <c r="N356" s="28">
        <f t="shared" si="44"/>
        <v>0</v>
      </c>
      <c r="O356" s="20">
        <f t="shared" si="39"/>
        <v>0.5493158368948593</v>
      </c>
      <c r="P356" s="12">
        <f t="shared" si="45"/>
        <v>0.5493158368948593</v>
      </c>
      <c r="Q356" s="42">
        <f t="shared" si="41"/>
        <v>0</v>
      </c>
      <c r="R356" s="36"/>
      <c r="S356" s="20">
        <f>SUM($P$2:P356)</f>
        <v>273.56889728150344</v>
      </c>
      <c r="T356" s="28">
        <f>SUM($Q$2:Q356)</f>
        <v>71.897065532627693</v>
      </c>
      <c r="U356" s="22">
        <f>T356*'KERS System Values'!E$14</f>
        <v>42.100714380930597</v>
      </c>
    </row>
    <row r="357" spans="1:21" x14ac:dyDescent="0.45">
      <c r="A357" s="7" t="s">
        <v>12</v>
      </c>
      <c r="B357" s="8">
        <v>355</v>
      </c>
      <c r="C357" s="8">
        <v>355</v>
      </c>
      <c r="D357" s="3">
        <v>7.75</v>
      </c>
      <c r="E357" s="29">
        <v>2.7777777777778172E-2</v>
      </c>
      <c r="F357" s="21">
        <f>'Dynamic Data'!C$4*E357</f>
        <v>8.0000000000001137</v>
      </c>
      <c r="G357" s="3">
        <f>(0.5*'Dynamic Data'!C$21*'Dynamic Data'!C$11*'Dynamic Data'!C$13*D357^2)</f>
        <v>12.2872828251431</v>
      </c>
      <c r="H357" s="3">
        <f>'Dynamic Data'!C$15</f>
        <v>56.505600000000001</v>
      </c>
      <c r="I357" s="3">
        <f>'Dynamic Data'!C$15+G357+F357</f>
        <v>76.792882825143209</v>
      </c>
      <c r="J357" s="3">
        <f t="shared" si="42"/>
        <v>76.792882825143209</v>
      </c>
      <c r="K357" s="29">
        <f t="shared" si="43"/>
        <v>0</v>
      </c>
      <c r="L357" s="21">
        <f>(D357/1000)*(('Dynamic Data'!C$4*9.81*'Dynamic Data'!C$10)+(0.5*'Dynamic Data'!C$21*'Dynamic Data'!C$11*'Dynamic Data'!C$13*D357^2)+('Dynamic Data'!C$4*'Dynamic Data'!C$18*E357))</f>
        <v>0.59782882189485997</v>
      </c>
      <c r="M357" s="3">
        <f t="shared" si="40"/>
        <v>0.59782882189485997</v>
      </c>
      <c r="N357" s="29">
        <f t="shared" si="44"/>
        <v>0</v>
      </c>
      <c r="O357" s="21">
        <f t="shared" si="39"/>
        <v>0.6169484780759984</v>
      </c>
      <c r="P357" s="3">
        <f t="shared" si="45"/>
        <v>0.6169484780759984</v>
      </c>
      <c r="Q357" s="43">
        <f t="shared" si="41"/>
        <v>0</v>
      </c>
      <c r="R357" s="37"/>
      <c r="S357" s="21">
        <f>SUM($P$2:P357)</f>
        <v>274.18584575957942</v>
      </c>
      <c r="T357" s="29">
        <f>SUM($Q$2:Q357)</f>
        <v>71.897065532627693</v>
      </c>
      <c r="U357" s="22">
        <f>T357*'KERS System Values'!E$14</f>
        <v>42.100714380930597</v>
      </c>
    </row>
    <row r="358" spans="1:21" x14ac:dyDescent="0.45">
      <c r="A358" s="5" t="s">
        <v>12</v>
      </c>
      <c r="B358" s="6">
        <v>356</v>
      </c>
      <c r="C358" s="6">
        <v>356</v>
      </c>
      <c r="D358" s="4">
        <v>7.8055555555555562</v>
      </c>
      <c r="E358" s="30">
        <v>4.1666666666666761E-2</v>
      </c>
      <c r="F358" s="20">
        <f>'Dynamic Data'!C$4*E358</f>
        <v>12.000000000000027</v>
      </c>
      <c r="G358" s="12">
        <f>(0.5*'Dynamic Data'!C$21*'Dynamic Data'!C$11*'Dynamic Data'!C$13*D358^2)</f>
        <v>12.464075990238106</v>
      </c>
      <c r="H358" s="12">
        <f>'Dynamic Data'!C$15</f>
        <v>56.505600000000001</v>
      </c>
      <c r="I358" s="12">
        <f>'Dynamic Data'!C$15+G358+F358</f>
        <v>80.96967599023813</v>
      </c>
      <c r="J358" s="12">
        <f t="shared" si="42"/>
        <v>80.96967599023813</v>
      </c>
      <c r="K358" s="28">
        <f t="shared" si="43"/>
        <v>0</v>
      </c>
      <c r="L358" s="20">
        <f>(D358/1000)*(('Dynamic Data'!C$4*9.81*'Dynamic Data'!C$10)+(0.5*'Dynamic Data'!C$21*'Dynamic Data'!C$11*'Dynamic Data'!C$13*D358^2)+('Dynamic Data'!C$4*'Dynamic Data'!C$18*E358))</f>
        <v>0.63606813425713671</v>
      </c>
      <c r="M358" s="12">
        <f t="shared" si="40"/>
        <v>0.63606813425713671</v>
      </c>
      <c r="N358" s="28">
        <f t="shared" si="44"/>
        <v>0</v>
      </c>
      <c r="O358" s="20">
        <f t="shared" si="39"/>
        <v>0.57216849612170151</v>
      </c>
      <c r="P358" s="12">
        <f t="shared" si="45"/>
        <v>0.57216849612170151</v>
      </c>
      <c r="Q358" s="42">
        <f t="shared" si="41"/>
        <v>0</v>
      </c>
      <c r="R358" s="36"/>
      <c r="S358" s="20">
        <f>SUM($P$2:P358)</f>
        <v>274.75801425570114</v>
      </c>
      <c r="T358" s="28">
        <f>SUM($Q$2:Q358)</f>
        <v>71.897065532627693</v>
      </c>
      <c r="U358" s="22">
        <f>T358*'KERS System Values'!E$14</f>
        <v>42.100714380930597</v>
      </c>
    </row>
    <row r="359" spans="1:21" x14ac:dyDescent="0.45">
      <c r="A359" s="7" t="s">
        <v>12</v>
      </c>
      <c r="B359" s="8">
        <v>357</v>
      </c>
      <c r="C359" s="8">
        <v>357</v>
      </c>
      <c r="D359" s="3">
        <v>7.8333333333333339</v>
      </c>
      <c r="E359" s="29">
        <v>-1.3888888888889086E-2</v>
      </c>
      <c r="F359" s="21">
        <f>'Dynamic Data'!C$4*E359</f>
        <v>-4.0000000000000568</v>
      </c>
      <c r="G359" s="3">
        <f>(0.5*'Dynamic Data'!C$21*'Dynamic Data'!C$11*'Dynamic Data'!C$13*D359^2)</f>
        <v>12.552946125906399</v>
      </c>
      <c r="H359" s="3">
        <f>'Dynamic Data'!C$15</f>
        <v>56.505600000000001</v>
      </c>
      <c r="I359" s="3">
        <f>'Dynamic Data'!C$15+G359+F359</f>
        <v>65.058546125906346</v>
      </c>
      <c r="J359" s="3">
        <f t="shared" si="42"/>
        <v>65.058546125906346</v>
      </c>
      <c r="K359" s="29">
        <f t="shared" si="43"/>
        <v>0</v>
      </c>
      <c r="L359" s="21">
        <f>(D359/1000)*(('Dynamic Data'!C$4*9.81*'Dynamic Data'!C$10)+(0.5*'Dynamic Data'!C$21*'Dynamic Data'!C$11*'Dynamic Data'!C$13*D359^2)+('Dynamic Data'!C$4*'Dynamic Data'!C$18*E359))</f>
        <v>0.50826885798626642</v>
      </c>
      <c r="M359" s="3">
        <f t="shared" si="40"/>
        <v>0.50826885798626642</v>
      </c>
      <c r="N359" s="29">
        <f t="shared" si="44"/>
        <v>0</v>
      </c>
      <c r="O359" s="21">
        <f t="shared" si="39"/>
        <v>0.31102903504677337</v>
      </c>
      <c r="P359" s="3">
        <f t="shared" si="45"/>
        <v>0.31102903504677337</v>
      </c>
      <c r="Q359" s="43">
        <f t="shared" si="41"/>
        <v>0</v>
      </c>
      <c r="R359" s="37"/>
      <c r="S359" s="21">
        <f>SUM($P$2:P359)</f>
        <v>275.06904329074791</v>
      </c>
      <c r="T359" s="29">
        <f>SUM($Q$2:Q359)</f>
        <v>71.897065532627693</v>
      </c>
      <c r="U359" s="22">
        <f>T359*'KERS System Values'!E$14</f>
        <v>42.100714380930597</v>
      </c>
    </row>
    <row r="360" spans="1:21" x14ac:dyDescent="0.45">
      <c r="A360" s="5" t="s">
        <v>12</v>
      </c>
      <c r="B360" s="6">
        <v>358</v>
      </c>
      <c r="C360" s="6">
        <v>358</v>
      </c>
      <c r="D360" s="4">
        <v>7.7777777777777786</v>
      </c>
      <c r="E360" s="30">
        <v>-0.18055555555555566</v>
      </c>
      <c r="F360" s="20">
        <f>'Dynamic Data'!C$4*E360</f>
        <v>-52.000000000000028</v>
      </c>
      <c r="G360" s="12">
        <f>(0.5*'Dynamic Data'!C$21*'Dynamic Data'!C$11*'Dynamic Data'!C$13*D360^2)</f>
        <v>12.375521556650341</v>
      </c>
      <c r="H360" s="12">
        <f>'Dynamic Data'!C$15</f>
        <v>56.505600000000001</v>
      </c>
      <c r="I360" s="12">
        <f>'Dynamic Data'!C$15+G360+F360</f>
        <v>16.881121556650314</v>
      </c>
      <c r="J360" s="12">
        <f t="shared" si="42"/>
        <v>16.881121556650314</v>
      </c>
      <c r="K360" s="28">
        <f t="shared" si="43"/>
        <v>0</v>
      </c>
      <c r="L360" s="20">
        <f>(D360/1000)*(('Dynamic Data'!C$4*9.81*'Dynamic Data'!C$10)+(0.5*'Dynamic Data'!C$21*'Dynamic Data'!C$11*'Dynamic Data'!C$13*D360^2)+('Dynamic Data'!C$4*'Dynamic Data'!C$18*E360))</f>
        <v>0.11378921210728027</v>
      </c>
      <c r="M360" s="12">
        <f t="shared" si="40"/>
        <v>0.11378921210728027</v>
      </c>
      <c r="N360" s="28">
        <f t="shared" si="44"/>
        <v>0</v>
      </c>
      <c r="O360" s="20">
        <f t="shared" si="39"/>
        <v>-0.15706104805065962</v>
      </c>
      <c r="P360" s="12">
        <f t="shared" si="45"/>
        <v>0</v>
      </c>
      <c r="Q360" s="44">
        <f t="shared" si="41"/>
        <v>0.15706104805065962</v>
      </c>
      <c r="R360" s="36"/>
      <c r="S360" s="20">
        <f>SUM($P$2:P360)</f>
        <v>275.06904329074791</v>
      </c>
      <c r="T360" s="28">
        <f>SUM($Q$2:Q360)</f>
        <v>72.054126580678357</v>
      </c>
      <c r="U360" s="22">
        <f>T360*'KERS System Values'!E$14</f>
        <v>42.192684508993054</v>
      </c>
    </row>
    <row r="361" spans="1:21" x14ac:dyDescent="0.45">
      <c r="A361" s="7" t="s">
        <v>12</v>
      </c>
      <c r="B361" s="8">
        <v>359</v>
      </c>
      <c r="C361" s="8">
        <v>359</v>
      </c>
      <c r="D361" s="3">
        <v>7.4722222222222223</v>
      </c>
      <c r="E361" s="29">
        <v>-0.41666666666666663</v>
      </c>
      <c r="F361" s="21">
        <f>'Dynamic Data'!C$4*E361</f>
        <v>-119.99999999999999</v>
      </c>
      <c r="G361" s="3">
        <f>(0.5*'Dynamic Data'!C$21*'Dynamic Data'!C$11*'Dynamic Data'!C$13*D361^2)</f>
        <v>11.422259124499684</v>
      </c>
      <c r="H361" s="3">
        <f>'Dynamic Data'!C$15</f>
        <v>56.505600000000001</v>
      </c>
      <c r="I361" s="3">
        <f>'Dynamic Data'!C$15+G361+F361</f>
        <v>-52.072140875500295</v>
      </c>
      <c r="J361" s="3">
        <f t="shared" si="42"/>
        <v>0</v>
      </c>
      <c r="K361" s="29">
        <f t="shared" si="43"/>
        <v>52.072140875500295</v>
      </c>
      <c r="L361" s="21">
        <f>(D361/1000)*(('Dynamic Data'!C$4*9.81*'Dynamic Data'!C$10)+(0.5*'Dynamic Data'!C$21*'Dynamic Data'!C$11*'Dynamic Data'!C$13*D361^2)+('Dynamic Data'!C$4*'Dynamic Data'!C$18*E361))</f>
        <v>-0.42791130820859952</v>
      </c>
      <c r="M361" s="3">
        <f t="shared" si="40"/>
        <v>0</v>
      </c>
      <c r="N361" s="29">
        <f t="shared" si="44"/>
        <v>0.42791130820859952</v>
      </c>
      <c r="O361" s="21">
        <f t="shared" si="39"/>
        <v>-0.51963492488047214</v>
      </c>
      <c r="P361" s="3">
        <f t="shared" si="45"/>
        <v>0</v>
      </c>
      <c r="Q361" s="45">
        <f t="shared" si="41"/>
        <v>0.51963492488047214</v>
      </c>
      <c r="R361" s="37"/>
      <c r="S361" s="21">
        <f>SUM($P$2:P361)</f>
        <v>275.06904329074791</v>
      </c>
      <c r="T361" s="29">
        <f>SUM($Q$2:Q361)</f>
        <v>72.573761505558835</v>
      </c>
      <c r="U361" s="22">
        <f>T361*'KERS System Values'!E$14</f>
        <v>42.496966768535643</v>
      </c>
    </row>
    <row r="362" spans="1:21" x14ac:dyDescent="0.45">
      <c r="A362" s="5" t="s">
        <v>12</v>
      </c>
      <c r="B362" s="6">
        <v>360</v>
      </c>
      <c r="C362" s="6">
        <v>360</v>
      </c>
      <c r="D362" s="4">
        <v>6.9444444444444446</v>
      </c>
      <c r="E362" s="30">
        <v>-0.51388888888888873</v>
      </c>
      <c r="F362" s="20">
        <f>'Dynamic Data'!C$4*E362</f>
        <v>-147.99999999999994</v>
      </c>
      <c r="G362" s="12">
        <f>(0.5*'Dynamic Data'!C$21*'Dynamic Data'!C$11*'Dynamic Data'!C$13*D362^2)</f>
        <v>9.8656900164623238</v>
      </c>
      <c r="H362" s="12">
        <f>'Dynamic Data'!C$15</f>
        <v>56.505600000000001</v>
      </c>
      <c r="I362" s="12">
        <f>'Dynamic Data'!C$15+G362+F362</f>
        <v>-81.628709983537618</v>
      </c>
      <c r="J362" s="12">
        <f t="shared" si="42"/>
        <v>0</v>
      </c>
      <c r="K362" s="28">
        <f t="shared" si="43"/>
        <v>81.628709983537618</v>
      </c>
      <c r="L362" s="20">
        <f>(D362/1000)*(('Dynamic Data'!C$4*9.81*'Dynamic Data'!C$10)+(0.5*'Dynamic Data'!C$21*'Dynamic Data'!C$11*'Dynamic Data'!C$13*D362^2)+('Dynamic Data'!C$4*'Dynamic Data'!C$18*E362))</f>
        <v>-0.6113585415523447</v>
      </c>
      <c r="M362" s="12">
        <f t="shared" si="40"/>
        <v>0</v>
      </c>
      <c r="N362" s="28">
        <f t="shared" si="44"/>
        <v>0.6113585415523447</v>
      </c>
      <c r="O362" s="20">
        <f t="shared" si="39"/>
        <v>-0.51308142440473081</v>
      </c>
      <c r="P362" s="12">
        <f t="shared" si="45"/>
        <v>0</v>
      </c>
      <c r="Q362" s="44">
        <f t="shared" si="41"/>
        <v>0.51308142440473081</v>
      </c>
      <c r="R362" s="36"/>
      <c r="S362" s="20">
        <f>SUM($P$2:P362)</f>
        <v>275.06904329074791</v>
      </c>
      <c r="T362" s="28">
        <f>SUM($Q$2:Q362)</f>
        <v>73.086842929963566</v>
      </c>
      <c r="U362" s="22">
        <f>T362*'KERS System Values'!E$14</f>
        <v>42.797411499387998</v>
      </c>
    </row>
    <row r="363" spans="1:21" x14ac:dyDescent="0.45">
      <c r="A363" s="7" t="s">
        <v>12</v>
      </c>
      <c r="B363" s="8">
        <v>361</v>
      </c>
      <c r="C363" s="8">
        <v>361</v>
      </c>
      <c r="D363" s="3">
        <v>6.4444444444444446</v>
      </c>
      <c r="E363" s="29">
        <v>-0.43055555555555575</v>
      </c>
      <c r="F363" s="21">
        <f>'Dynamic Data'!C$4*E363</f>
        <v>-124.00000000000006</v>
      </c>
      <c r="G363" s="3">
        <f>(0.5*'Dynamic Data'!C$21*'Dynamic Data'!C$11*'Dynamic Data'!C$13*D363^2)</f>
        <v>8.4961743911370906</v>
      </c>
      <c r="H363" s="3">
        <f>'Dynamic Data'!C$15</f>
        <v>56.505600000000001</v>
      </c>
      <c r="I363" s="3">
        <f>'Dynamic Data'!C$15+G363+F363</f>
        <v>-58.998225608862967</v>
      </c>
      <c r="J363" s="3">
        <f t="shared" si="42"/>
        <v>0</v>
      </c>
      <c r="K363" s="29">
        <f t="shared" si="43"/>
        <v>58.998225608862967</v>
      </c>
      <c r="L363" s="21">
        <f>(D363/1000)*(('Dynamic Data'!C$4*9.81*'Dynamic Data'!C$10)+(0.5*'Dynamic Data'!C$21*'Dynamic Data'!C$11*'Dynamic Data'!C$13*D363^2)+('Dynamic Data'!C$4*'Dynamic Data'!C$18*E363))</f>
        <v>-0.41480430725711687</v>
      </c>
      <c r="M363" s="3">
        <f t="shared" si="40"/>
        <v>0</v>
      </c>
      <c r="N363" s="29">
        <f t="shared" si="44"/>
        <v>0.41480430725711687</v>
      </c>
      <c r="O363" s="21">
        <f t="shared" si="39"/>
        <v>-0.27906402182975337</v>
      </c>
      <c r="P363" s="3">
        <f t="shared" si="45"/>
        <v>0</v>
      </c>
      <c r="Q363" s="45">
        <f t="shared" si="41"/>
        <v>0.27906402182975337</v>
      </c>
      <c r="R363" s="37"/>
      <c r="S363" s="21">
        <f>SUM($P$2:P363)</f>
        <v>275.06904329074791</v>
      </c>
      <c r="T363" s="29">
        <f>SUM($Q$2:Q363)</f>
        <v>73.36590695179332</v>
      </c>
      <c r="U363" s="22">
        <f>T363*'KERS System Values'!E$14</f>
        <v>42.960822823480449</v>
      </c>
    </row>
    <row r="364" spans="1:21" x14ac:dyDescent="0.45">
      <c r="A364" s="5" t="s">
        <v>12</v>
      </c>
      <c r="B364" s="6">
        <v>362</v>
      </c>
      <c r="C364" s="6">
        <v>362</v>
      </c>
      <c r="D364" s="4">
        <v>6.083333333333333</v>
      </c>
      <c r="E364" s="30">
        <v>-0.29166666666666635</v>
      </c>
      <c r="F364" s="20">
        <f>'Dynamic Data'!C$4*E364</f>
        <v>-83.999999999999915</v>
      </c>
      <c r="G364" s="12">
        <f>(0.5*'Dynamic Data'!C$21*'Dynamic Data'!C$11*'Dynamic Data'!C$13*D364^2)</f>
        <v>7.5706937420727911</v>
      </c>
      <c r="H364" s="12">
        <f>'Dynamic Data'!C$15</f>
        <v>56.505600000000001</v>
      </c>
      <c r="I364" s="12">
        <f>'Dynamic Data'!C$15+G364+F364</f>
        <v>-19.923706257927122</v>
      </c>
      <c r="J364" s="12">
        <f t="shared" si="42"/>
        <v>0</v>
      </c>
      <c r="K364" s="28">
        <f t="shared" si="43"/>
        <v>19.923706257927122</v>
      </c>
      <c r="L364" s="20">
        <f>(D364/1000)*(('Dynamic Data'!C$4*9.81*'Dynamic Data'!C$10)+(0.5*'Dynamic Data'!C$21*'Dynamic Data'!C$11*'Dynamic Data'!C$13*D364^2)+('Dynamic Data'!C$4*'Dynamic Data'!C$18*E364))</f>
        <v>-0.14332373640238988</v>
      </c>
      <c r="M364" s="12">
        <f t="shared" si="40"/>
        <v>0</v>
      </c>
      <c r="N364" s="28">
        <f t="shared" si="44"/>
        <v>0.14332373640238988</v>
      </c>
      <c r="O364" s="20">
        <f t="shared" si="39"/>
        <v>-3.2230170138520198E-2</v>
      </c>
      <c r="P364" s="12">
        <f t="shared" si="45"/>
        <v>0</v>
      </c>
      <c r="Q364" s="44">
        <f t="shared" si="41"/>
        <v>3.2230170138520198E-2</v>
      </c>
      <c r="R364" s="41">
        <f>SUM(Q360:Q364)</f>
        <v>1.501071589304136</v>
      </c>
      <c r="S364" s="20">
        <f>SUM($P$2:P364)</f>
        <v>275.06904329074791</v>
      </c>
      <c r="T364" s="28">
        <f>SUM($Q$2:Q364)</f>
        <v>73.398137121931839</v>
      </c>
      <c r="U364" s="22">
        <f>T364*'KERS System Values'!E$14</f>
        <v>42.979695821667484</v>
      </c>
    </row>
    <row r="365" spans="1:21" x14ac:dyDescent="0.45">
      <c r="A365" s="7" t="s">
        <v>12</v>
      </c>
      <c r="B365" s="8">
        <v>363</v>
      </c>
      <c r="C365" s="8">
        <v>363</v>
      </c>
      <c r="D365" s="3">
        <v>5.8611111111111116</v>
      </c>
      <c r="E365" s="29">
        <v>-0.16666666666666657</v>
      </c>
      <c r="F365" s="21">
        <f>'Dynamic Data'!C$4*E365</f>
        <v>-47.999999999999972</v>
      </c>
      <c r="G365" s="3">
        <f>(0.5*'Dynamic Data'!C$21*'Dynamic Data'!C$11*'Dynamic Data'!C$13*D365^2)</f>
        <v>7.0276861635667061</v>
      </c>
      <c r="H365" s="3">
        <f>'Dynamic Data'!C$15</f>
        <v>56.505600000000001</v>
      </c>
      <c r="I365" s="3">
        <f>'Dynamic Data'!C$15+G365+F365</f>
        <v>15.533286163566736</v>
      </c>
      <c r="J365" s="3">
        <f t="shared" si="42"/>
        <v>15.533286163566736</v>
      </c>
      <c r="K365" s="29">
        <f t="shared" si="43"/>
        <v>0</v>
      </c>
      <c r="L365" s="21">
        <f>(D365/1000)*(('Dynamic Data'!C$4*9.81*'Dynamic Data'!C$10)+(0.5*'Dynamic Data'!C$21*'Dynamic Data'!C$11*'Dynamic Data'!C$13*D365^2)+('Dynamic Data'!C$4*'Dynamic Data'!C$18*E365))</f>
        <v>7.8863396125349483E-2</v>
      </c>
      <c r="M365" s="3">
        <f t="shared" si="40"/>
        <v>7.8863396125349483E-2</v>
      </c>
      <c r="N365" s="29">
        <f t="shared" si="44"/>
        <v>0</v>
      </c>
      <c r="O365" s="21">
        <f t="shared" si="39"/>
        <v>0.17333976583238264</v>
      </c>
      <c r="P365" s="3">
        <f t="shared" si="45"/>
        <v>0.17333976583238264</v>
      </c>
      <c r="Q365" s="43">
        <f t="shared" si="41"/>
        <v>0</v>
      </c>
      <c r="R365" s="37"/>
      <c r="S365" s="21">
        <f>SUM($P$2:P365)</f>
        <v>275.24238305658031</v>
      </c>
      <c r="T365" s="29">
        <f>SUM($Q$2:Q365)</f>
        <v>73.398137121931839</v>
      </c>
      <c r="U365" s="22">
        <f>T365*'KERS System Values'!E$14</f>
        <v>42.979695821667484</v>
      </c>
    </row>
    <row r="366" spans="1:21" x14ac:dyDescent="0.45">
      <c r="A366" s="5" t="s">
        <v>12</v>
      </c>
      <c r="B366" s="6">
        <v>364</v>
      </c>
      <c r="C366" s="6">
        <v>364</v>
      </c>
      <c r="D366" s="4">
        <v>5.75</v>
      </c>
      <c r="E366" s="30">
        <v>-5.5555555555555851E-2</v>
      </c>
      <c r="F366" s="20">
        <f>'Dynamic Data'!C$4*E366</f>
        <v>-16.000000000000085</v>
      </c>
      <c r="G366" s="12">
        <f>(0.5*'Dynamic Data'!C$21*'Dynamic Data'!C$11*'Dynamic Data'!C$13*D366^2)</f>
        <v>6.7637592242463054</v>
      </c>
      <c r="H366" s="12">
        <f>'Dynamic Data'!C$15</f>
        <v>56.505600000000001</v>
      </c>
      <c r="I366" s="12">
        <f>'Dynamic Data'!C$15+G366+F366</f>
        <v>47.269359224246223</v>
      </c>
      <c r="J366" s="12">
        <f t="shared" si="42"/>
        <v>47.269359224246223</v>
      </c>
      <c r="K366" s="28">
        <f t="shared" si="43"/>
        <v>0</v>
      </c>
      <c r="L366" s="20">
        <f>(D366/1000)*(('Dynamic Data'!C$4*9.81*'Dynamic Data'!C$10)+(0.5*'Dynamic Data'!C$21*'Dynamic Data'!C$11*'Dynamic Data'!C$13*D366^2)+('Dynamic Data'!C$4*'Dynamic Data'!C$18*E366))</f>
        <v>0.2678161355394158</v>
      </c>
      <c r="M366" s="12">
        <f t="shared" si="40"/>
        <v>0.2678161355394158</v>
      </c>
      <c r="N366" s="28">
        <f t="shared" si="44"/>
        <v>0</v>
      </c>
      <c r="O366" s="20">
        <f t="shared" si="39"/>
        <v>0.32780531053941625</v>
      </c>
      <c r="P366" s="12">
        <f t="shared" si="45"/>
        <v>0.32780531053941625</v>
      </c>
      <c r="Q366" s="42">
        <f t="shared" si="41"/>
        <v>0</v>
      </c>
      <c r="R366" s="36"/>
      <c r="S366" s="20">
        <f>SUM($P$2:P366)</f>
        <v>275.57018836711973</v>
      </c>
      <c r="T366" s="28">
        <f>SUM($Q$2:Q366)</f>
        <v>73.398137121931839</v>
      </c>
      <c r="U366" s="22">
        <f>T366*'KERS System Values'!E$14</f>
        <v>42.979695821667484</v>
      </c>
    </row>
    <row r="367" spans="1:21" x14ac:dyDescent="0.45">
      <c r="A367" s="7" t="s">
        <v>12</v>
      </c>
      <c r="B367" s="8">
        <v>365</v>
      </c>
      <c r="C367" s="8">
        <v>365</v>
      </c>
      <c r="D367" s="3">
        <v>5.75</v>
      </c>
      <c r="E367" s="29">
        <v>1.3888888888889086E-2</v>
      </c>
      <c r="F367" s="21">
        <f>'Dynamic Data'!C$4*E367</f>
        <v>4.0000000000000568</v>
      </c>
      <c r="G367" s="3">
        <f>(0.5*'Dynamic Data'!C$21*'Dynamic Data'!C$11*'Dynamic Data'!C$13*D367^2)</f>
        <v>6.7637592242463054</v>
      </c>
      <c r="H367" s="3">
        <f>'Dynamic Data'!C$15</f>
        <v>56.505600000000001</v>
      </c>
      <c r="I367" s="3">
        <f>'Dynamic Data'!C$15+G367+F367</f>
        <v>67.269359224246358</v>
      </c>
      <c r="J367" s="3">
        <f t="shared" si="42"/>
        <v>67.269359224246358</v>
      </c>
      <c r="K367" s="29">
        <f t="shared" si="43"/>
        <v>0</v>
      </c>
      <c r="L367" s="21">
        <f>(D367/1000)*(('Dynamic Data'!C$4*9.81*'Dynamic Data'!C$10)+(0.5*'Dynamic Data'!C$21*'Dynamic Data'!C$11*'Dynamic Data'!C$13*D367^2)+('Dynamic Data'!C$4*'Dynamic Data'!C$18*E367))</f>
        <v>0.3877944855394167</v>
      </c>
      <c r="M367" s="3">
        <f t="shared" si="40"/>
        <v>0.3877944855394167</v>
      </c>
      <c r="N367" s="29">
        <f t="shared" si="44"/>
        <v>0</v>
      </c>
      <c r="O367" s="21">
        <f t="shared" si="39"/>
        <v>0.43714361527580242</v>
      </c>
      <c r="P367" s="3">
        <f t="shared" si="45"/>
        <v>0.43714361527580242</v>
      </c>
      <c r="Q367" s="43">
        <f t="shared" si="41"/>
        <v>0</v>
      </c>
      <c r="R367" s="37"/>
      <c r="S367" s="21">
        <f>SUM($P$2:P367)</f>
        <v>276.00733198239556</v>
      </c>
      <c r="T367" s="29">
        <f>SUM($Q$2:Q367)</f>
        <v>73.398137121931839</v>
      </c>
      <c r="U367" s="22">
        <f>T367*'KERS System Values'!E$14</f>
        <v>42.979695821667484</v>
      </c>
    </row>
    <row r="368" spans="1:21" x14ac:dyDescent="0.45">
      <c r="A368" s="5" t="s">
        <v>12</v>
      </c>
      <c r="B368" s="6">
        <v>366</v>
      </c>
      <c r="C368" s="6">
        <v>366</v>
      </c>
      <c r="D368" s="4">
        <v>5.7777777777777786</v>
      </c>
      <c r="E368" s="30">
        <v>6.9444444444444448E-2</v>
      </c>
      <c r="F368" s="20">
        <f>'Dynamic Data'!C$4*E368</f>
        <v>20</v>
      </c>
      <c r="G368" s="12">
        <f>(0.5*'Dynamic Data'!C$21*'Dynamic Data'!C$11*'Dynamic Data'!C$13*D368^2)</f>
        <v>6.8292674059556164</v>
      </c>
      <c r="H368" s="12">
        <f>'Dynamic Data'!C$15</f>
        <v>56.505600000000001</v>
      </c>
      <c r="I368" s="12">
        <f>'Dynamic Data'!C$15+G368+F368</f>
        <v>83.33486740595562</v>
      </c>
      <c r="J368" s="12">
        <f t="shared" si="42"/>
        <v>83.33486740595562</v>
      </c>
      <c r="K368" s="28">
        <f t="shared" si="43"/>
        <v>0</v>
      </c>
      <c r="L368" s="20">
        <f>(D368/1000)*(('Dynamic Data'!C$4*9.81*'Dynamic Data'!C$10)+(0.5*'Dynamic Data'!C$21*'Dynamic Data'!C$11*'Dynamic Data'!C$13*D368^2)+('Dynamic Data'!C$4*'Dynamic Data'!C$18*E368))</f>
        <v>0.48649274501218814</v>
      </c>
      <c r="M368" s="12">
        <f t="shared" si="40"/>
        <v>0.48649274501218814</v>
      </c>
      <c r="N368" s="28">
        <f t="shared" si="44"/>
        <v>0</v>
      </c>
      <c r="O368" s="20">
        <f t="shared" si="39"/>
        <v>0.59025249856946649</v>
      </c>
      <c r="P368" s="12">
        <f t="shared" si="45"/>
        <v>0.59025249856946649</v>
      </c>
      <c r="Q368" s="42">
        <f t="shared" si="41"/>
        <v>0</v>
      </c>
      <c r="R368" s="36"/>
      <c r="S368" s="20">
        <f>SUM($P$2:P368)</f>
        <v>276.597584480965</v>
      </c>
      <c r="T368" s="28">
        <f>SUM($Q$2:Q368)</f>
        <v>73.398137121931839</v>
      </c>
      <c r="U368" s="22">
        <f>T368*'KERS System Values'!E$14</f>
        <v>42.979695821667484</v>
      </c>
    </row>
    <row r="369" spans="1:21" x14ac:dyDescent="0.45">
      <c r="A369" s="7" t="s">
        <v>12</v>
      </c>
      <c r="B369" s="8">
        <v>367</v>
      </c>
      <c r="C369" s="8">
        <v>367</v>
      </c>
      <c r="D369" s="3">
        <v>5.8888888888888893</v>
      </c>
      <c r="E369" s="29">
        <v>0.18055555555555566</v>
      </c>
      <c r="F369" s="21">
        <f>'Dynamic Data'!C$4*E369</f>
        <v>52.000000000000028</v>
      </c>
      <c r="G369" s="3">
        <f>(0.5*'Dynamic Data'!C$21*'Dynamic Data'!C$11*'Dynamic Data'!C$13*D369^2)</f>
        <v>7.0944571535981238</v>
      </c>
      <c r="H369" s="3">
        <f>'Dynamic Data'!C$15</f>
        <v>56.505600000000001</v>
      </c>
      <c r="I369" s="3">
        <f>'Dynamic Data'!C$15+G369+F369</f>
        <v>115.60005715359816</v>
      </c>
      <c r="J369" s="3">
        <f t="shared" si="42"/>
        <v>115.60005715359816</v>
      </c>
      <c r="K369" s="29">
        <f t="shared" si="43"/>
        <v>0</v>
      </c>
      <c r="L369" s="21">
        <f>(D369/1000)*(('Dynamic Data'!C$4*9.81*'Dynamic Data'!C$10)+(0.5*'Dynamic Data'!C$21*'Dynamic Data'!C$11*'Dynamic Data'!C$13*D369^2)+('Dynamic Data'!C$4*'Dynamic Data'!C$18*E369))</f>
        <v>0.69401225212674478</v>
      </c>
      <c r="M369" s="3">
        <f t="shared" si="40"/>
        <v>0.69401225212674478</v>
      </c>
      <c r="N369" s="29">
        <f t="shared" si="44"/>
        <v>0</v>
      </c>
      <c r="O369" s="21">
        <f t="shared" si="39"/>
        <v>0.83872462699821304</v>
      </c>
      <c r="P369" s="3">
        <f t="shared" si="45"/>
        <v>0.83872462699821304</v>
      </c>
      <c r="Q369" s="43">
        <f t="shared" si="41"/>
        <v>0</v>
      </c>
      <c r="R369" s="37"/>
      <c r="S369" s="21">
        <f>SUM($P$2:P369)</f>
        <v>277.43630910796321</v>
      </c>
      <c r="T369" s="29">
        <f>SUM($Q$2:Q369)</f>
        <v>73.398137121931839</v>
      </c>
      <c r="U369" s="22">
        <f>T369*'KERS System Values'!E$14</f>
        <v>42.979695821667484</v>
      </c>
    </row>
    <row r="370" spans="1:21" x14ac:dyDescent="0.45">
      <c r="A370" s="5" t="s">
        <v>12</v>
      </c>
      <c r="B370" s="6">
        <v>368</v>
      </c>
      <c r="C370" s="6">
        <v>368</v>
      </c>
      <c r="D370" s="4">
        <v>6.1388888888888893</v>
      </c>
      <c r="E370" s="30">
        <v>0.31944444444444453</v>
      </c>
      <c r="F370" s="20">
        <f>'Dynamic Data'!C$4*E370</f>
        <v>92.000000000000028</v>
      </c>
      <c r="G370" s="12">
        <f>(0.5*'Dynamic Data'!C$21*'Dynamic Data'!C$11*'Dynamic Data'!C$13*D370^2)</f>
        <v>7.7096026575045826</v>
      </c>
      <c r="H370" s="12">
        <f>'Dynamic Data'!C$15</f>
        <v>56.505600000000001</v>
      </c>
      <c r="I370" s="12">
        <f>'Dynamic Data'!C$15+G370+F370</f>
        <v>156.21520265750462</v>
      </c>
      <c r="J370" s="12">
        <f t="shared" si="42"/>
        <v>156.21520265750462</v>
      </c>
      <c r="K370" s="28">
        <f t="shared" si="43"/>
        <v>0</v>
      </c>
      <c r="L370" s="20">
        <f>(D370/1000)*(('Dynamic Data'!C$4*9.81*'Dynamic Data'!C$10)+(0.5*'Dynamic Data'!C$21*'Dynamic Data'!C$11*'Dynamic Data'!C$13*D370^2)+('Dynamic Data'!C$4*'Dynamic Data'!C$18*E370))</f>
        <v>0.9834370018696813</v>
      </c>
      <c r="M370" s="12">
        <f t="shared" si="40"/>
        <v>0.9834370018696813</v>
      </c>
      <c r="N370" s="28">
        <f t="shared" si="44"/>
        <v>0</v>
      </c>
      <c r="O370" s="20">
        <f t="shared" si="39"/>
        <v>1.0042549491175952</v>
      </c>
      <c r="P370" s="12">
        <f t="shared" si="45"/>
        <v>1.0042549491175952</v>
      </c>
      <c r="Q370" s="42">
        <f t="shared" si="41"/>
        <v>0</v>
      </c>
      <c r="R370" s="36"/>
      <c r="S370" s="20">
        <f>SUM($P$2:P370)</f>
        <v>278.44056405708079</v>
      </c>
      <c r="T370" s="28">
        <f>SUM($Q$2:Q370)</f>
        <v>73.398137121931839</v>
      </c>
      <c r="U370" s="22">
        <f>T370*'KERS System Values'!E$14</f>
        <v>42.979695821667484</v>
      </c>
    </row>
    <row r="371" spans="1:21" x14ac:dyDescent="0.45">
      <c r="A371" s="7" t="s">
        <v>12</v>
      </c>
      <c r="B371" s="8">
        <v>369</v>
      </c>
      <c r="C371" s="8">
        <v>369</v>
      </c>
      <c r="D371" s="3">
        <v>6.5277777777777777</v>
      </c>
      <c r="E371" s="29">
        <v>0.30555555555555547</v>
      </c>
      <c r="F371" s="21">
        <f>'Dynamic Data'!C$4*E371</f>
        <v>87.999999999999972</v>
      </c>
      <c r="G371" s="3">
        <f>(0.5*'Dynamic Data'!C$21*'Dynamic Data'!C$11*'Dynamic Data'!C$13*D371^2)</f>
        <v>8.7173236985461084</v>
      </c>
      <c r="H371" s="3">
        <f>'Dynamic Data'!C$15</f>
        <v>56.505600000000001</v>
      </c>
      <c r="I371" s="3">
        <f>'Dynamic Data'!C$15+G371+F371</f>
        <v>153.22292369854608</v>
      </c>
      <c r="J371" s="3">
        <f t="shared" si="42"/>
        <v>153.22292369854608</v>
      </c>
      <c r="K371" s="29">
        <f t="shared" si="43"/>
        <v>0</v>
      </c>
      <c r="L371" s="21">
        <f>(D371/1000)*(('Dynamic Data'!C$4*9.81*'Dynamic Data'!C$10)+(0.5*'Dynamic Data'!C$21*'Dynamic Data'!C$11*'Dynamic Data'!C$13*D371^2)+('Dynamic Data'!C$4*'Dynamic Data'!C$18*E371))</f>
        <v>1.0250728963655091</v>
      </c>
      <c r="M371" s="3">
        <f t="shared" si="40"/>
        <v>1.0250728963655091</v>
      </c>
      <c r="N371" s="29">
        <f t="shared" si="44"/>
        <v>0</v>
      </c>
      <c r="O371" s="21">
        <f t="shared" si="39"/>
        <v>0.87554519119098728</v>
      </c>
      <c r="P371" s="3">
        <f t="shared" si="45"/>
        <v>0.87554519119098728</v>
      </c>
      <c r="Q371" s="43">
        <f t="shared" si="41"/>
        <v>0</v>
      </c>
      <c r="R371" s="37"/>
      <c r="S371" s="21">
        <f>SUM($P$2:P371)</f>
        <v>279.3161092482718</v>
      </c>
      <c r="T371" s="29">
        <f>SUM($Q$2:Q371)</f>
        <v>73.398137121931839</v>
      </c>
      <c r="U371" s="22">
        <f>T371*'KERS System Values'!E$14</f>
        <v>42.979695821667484</v>
      </c>
    </row>
    <row r="372" spans="1:21" x14ac:dyDescent="0.45">
      <c r="A372" s="5" t="s">
        <v>12</v>
      </c>
      <c r="B372" s="6">
        <v>370</v>
      </c>
      <c r="C372" s="6">
        <v>370</v>
      </c>
      <c r="D372" s="4">
        <v>6.7500000000000009</v>
      </c>
      <c r="E372" s="30">
        <v>0.1388888888888889</v>
      </c>
      <c r="F372" s="20">
        <f>'Dynamic Data'!C$4*E372</f>
        <v>40</v>
      </c>
      <c r="G372" s="12">
        <f>(0.5*'Dynamic Data'!C$21*'Dynamic Data'!C$11*'Dynamic Data'!C$13*D372^2)</f>
        <v>9.3209460765133425</v>
      </c>
      <c r="H372" s="12">
        <f>'Dynamic Data'!C$15</f>
        <v>56.505600000000001</v>
      </c>
      <c r="I372" s="12">
        <f>'Dynamic Data'!C$15+G372+F372</f>
        <v>105.82654607651334</v>
      </c>
      <c r="J372" s="12">
        <f t="shared" si="42"/>
        <v>105.82654607651334</v>
      </c>
      <c r="K372" s="28">
        <f t="shared" si="43"/>
        <v>0</v>
      </c>
      <c r="L372" s="20">
        <f>(D372/1000)*(('Dynamic Data'!C$4*9.81*'Dynamic Data'!C$10)+(0.5*'Dynamic Data'!C$21*'Dynamic Data'!C$11*'Dynamic Data'!C$13*D372^2)+('Dynamic Data'!C$4*'Dynamic Data'!C$18*E372))</f>
        <v>0.72601748601646532</v>
      </c>
      <c r="M372" s="12">
        <f t="shared" si="40"/>
        <v>0.72601748601646532</v>
      </c>
      <c r="N372" s="28">
        <f t="shared" si="44"/>
        <v>0</v>
      </c>
      <c r="O372" s="20">
        <f t="shared" si="39"/>
        <v>0.51652441147342087</v>
      </c>
      <c r="P372" s="12">
        <f t="shared" si="45"/>
        <v>0.51652441147342087</v>
      </c>
      <c r="Q372" s="42">
        <f t="shared" si="41"/>
        <v>0</v>
      </c>
      <c r="R372" s="36"/>
      <c r="S372" s="20">
        <f>SUM($P$2:P372)</f>
        <v>279.83263365974523</v>
      </c>
      <c r="T372" s="28">
        <f>SUM($Q$2:Q372)</f>
        <v>73.398137121931839</v>
      </c>
      <c r="U372" s="22">
        <f>T372*'KERS System Values'!E$14</f>
        <v>42.979695821667484</v>
      </c>
    </row>
    <row r="373" spans="1:21" x14ac:dyDescent="0.45">
      <c r="A373" s="7" t="s">
        <v>12</v>
      </c>
      <c r="B373" s="8">
        <v>371</v>
      </c>
      <c r="C373" s="8">
        <v>371</v>
      </c>
      <c r="D373" s="3">
        <v>6.8055555555555562</v>
      </c>
      <c r="E373" s="29">
        <v>-6.9444444444444448E-2</v>
      </c>
      <c r="F373" s="21">
        <f>'Dynamic Data'!C$4*E373</f>
        <v>-20</v>
      </c>
      <c r="G373" s="3">
        <f>(0.5*'Dynamic Data'!C$21*'Dynamic Data'!C$11*'Dynamic Data'!C$13*D373^2)</f>
        <v>9.4750086918104177</v>
      </c>
      <c r="H373" s="3">
        <f>'Dynamic Data'!C$15</f>
        <v>56.505600000000001</v>
      </c>
      <c r="I373" s="3">
        <f>'Dynamic Data'!C$15+G373+F373</f>
        <v>45.980608691810417</v>
      </c>
      <c r="J373" s="3">
        <f t="shared" si="42"/>
        <v>45.980608691810417</v>
      </c>
      <c r="K373" s="29">
        <f t="shared" si="43"/>
        <v>0</v>
      </c>
      <c r="L373" s="21">
        <f>(D373/1000)*(('Dynamic Data'!C$4*9.81*'Dynamic Data'!C$10)+(0.5*'Dynamic Data'!C$21*'Dynamic Data'!C$11*'Dynamic Data'!C$13*D373^2)+('Dynamic Data'!C$4*'Dynamic Data'!C$18*E373))</f>
        <v>0.30703133693037654</v>
      </c>
      <c r="M373" s="3">
        <f t="shared" si="40"/>
        <v>0.30703133693037654</v>
      </c>
      <c r="N373" s="29">
        <f t="shared" si="44"/>
        <v>0</v>
      </c>
      <c r="O373" s="21">
        <f t="shared" si="39"/>
        <v>-7.1573511406008733E-2</v>
      </c>
      <c r="P373" s="3">
        <f t="shared" si="45"/>
        <v>0</v>
      </c>
      <c r="Q373" s="44">
        <f t="shared" si="41"/>
        <v>7.1573511406008733E-2</v>
      </c>
      <c r="R373" s="37"/>
      <c r="S373" s="21">
        <f>SUM($P$2:P373)</f>
        <v>279.83263365974523</v>
      </c>
      <c r="T373" s="29">
        <f>SUM($Q$2:Q373)</f>
        <v>73.469710633337854</v>
      </c>
      <c r="U373" s="22">
        <f>T373*'KERS System Values'!E$14</f>
        <v>43.02160707268478</v>
      </c>
    </row>
    <row r="374" spans="1:21" x14ac:dyDescent="0.45">
      <c r="A374" s="5" t="s">
        <v>12</v>
      </c>
      <c r="B374" s="6">
        <v>372</v>
      </c>
      <c r="C374" s="6">
        <v>372</v>
      </c>
      <c r="D374" s="4">
        <v>6.6111111111111116</v>
      </c>
      <c r="E374" s="30">
        <v>-0.44444444444444431</v>
      </c>
      <c r="F374" s="20">
        <f>'Dynamic Data'!C$4*E374</f>
        <v>-127.99999999999996</v>
      </c>
      <c r="G374" s="12">
        <f>(0.5*'Dynamic Data'!C$21*'Dynamic Data'!C$11*'Dynamic Data'!C$13*D374^2)</f>
        <v>8.9413143246798708</v>
      </c>
      <c r="H374" s="12">
        <f>'Dynamic Data'!C$15</f>
        <v>56.505600000000001</v>
      </c>
      <c r="I374" s="12">
        <f>'Dynamic Data'!C$15+G374+F374</f>
        <v>-62.553085675320091</v>
      </c>
      <c r="J374" s="12">
        <f t="shared" si="42"/>
        <v>0</v>
      </c>
      <c r="K374" s="28">
        <f t="shared" si="43"/>
        <v>62.553085675320091</v>
      </c>
      <c r="L374" s="20">
        <f>(D374/1000)*(('Dynamic Data'!C$4*9.81*'Dynamic Data'!C$10)+(0.5*'Dynamic Data'!C$21*'Dynamic Data'!C$11*'Dynamic Data'!C$13*D374^2)+('Dynamic Data'!C$4*'Dynamic Data'!C$18*E374))</f>
        <v>-0.45017835974239401</v>
      </c>
      <c r="M374" s="12">
        <f t="shared" si="40"/>
        <v>0</v>
      </c>
      <c r="N374" s="28">
        <f t="shared" si="44"/>
        <v>0.45017835974239401</v>
      </c>
      <c r="O374" s="20">
        <f t="shared" si="39"/>
        <v>-0.78982204432763836</v>
      </c>
      <c r="P374" s="12">
        <f t="shared" si="45"/>
        <v>0</v>
      </c>
      <c r="Q374" s="45">
        <f t="shared" si="41"/>
        <v>0.78982204432763836</v>
      </c>
      <c r="R374" s="36"/>
      <c r="S374" s="20">
        <f>SUM($P$2:P374)</f>
        <v>279.83263365974523</v>
      </c>
      <c r="T374" s="28">
        <f>SUM($Q$2:Q374)</f>
        <v>74.25953267766549</v>
      </c>
      <c r="U374" s="22">
        <f>T374*'KERS System Values'!E$14</f>
        <v>43.484102614799923</v>
      </c>
    </row>
    <row r="375" spans="1:21" x14ac:dyDescent="0.45">
      <c r="A375" s="7" t="s">
        <v>12</v>
      </c>
      <c r="B375" s="8">
        <v>373</v>
      </c>
      <c r="C375" s="8">
        <v>373</v>
      </c>
      <c r="D375" s="3">
        <v>5.916666666666667</v>
      </c>
      <c r="E375" s="29">
        <v>-0.84722222222222243</v>
      </c>
      <c r="F375" s="21">
        <f>'Dynamic Data'!C$4*E375</f>
        <v>-244.00000000000006</v>
      </c>
      <c r="G375" s="3">
        <f>(0.5*'Dynamic Data'!C$21*'Dynamic Data'!C$11*'Dynamic Data'!C$13*D375^2)</f>
        <v>7.1615438457100673</v>
      </c>
      <c r="H375" s="3">
        <f>'Dynamic Data'!C$15</f>
        <v>56.505600000000001</v>
      </c>
      <c r="I375" s="3">
        <f>'Dynamic Data'!C$15+G375+F375</f>
        <v>-180.33285615428997</v>
      </c>
      <c r="J375" s="3">
        <f t="shared" si="42"/>
        <v>0</v>
      </c>
      <c r="K375" s="29">
        <f t="shared" si="43"/>
        <v>180.33285615428997</v>
      </c>
      <c r="L375" s="21">
        <f>(D375/1000)*(('Dynamic Data'!C$4*9.81*'Dynamic Data'!C$10)+(0.5*'Dynamic Data'!C$21*'Dynamic Data'!C$11*'Dynamic Data'!C$13*D375^2)+('Dynamic Data'!C$4*'Dynamic Data'!C$18*E375))</f>
        <v>-1.1294657289128827</v>
      </c>
      <c r="M375" s="3">
        <f t="shared" si="40"/>
        <v>0</v>
      </c>
      <c r="N375" s="29">
        <f t="shared" si="44"/>
        <v>1.1294657289128827</v>
      </c>
      <c r="O375" s="21">
        <f t="shared" si="39"/>
        <v>-1.1215382961570954</v>
      </c>
      <c r="P375" s="3">
        <f t="shared" si="45"/>
        <v>0</v>
      </c>
      <c r="Q375" s="44">
        <f t="shared" si="41"/>
        <v>1.1215382961570954</v>
      </c>
      <c r="R375" s="37"/>
      <c r="S375" s="21">
        <f>SUM($P$2:P375)</f>
        <v>279.83263365974523</v>
      </c>
      <c r="T375" s="29">
        <f>SUM($Q$2:Q375)</f>
        <v>75.381070973822588</v>
      </c>
      <c r="U375" s="22">
        <f>T375*'KERS System Values'!E$14</f>
        <v>44.140841010504786</v>
      </c>
    </row>
    <row r="376" spans="1:21" x14ac:dyDescent="0.45">
      <c r="A376" s="5" t="s">
        <v>12</v>
      </c>
      <c r="B376" s="6">
        <v>374</v>
      </c>
      <c r="C376" s="6">
        <v>374</v>
      </c>
      <c r="D376" s="4">
        <v>4.916666666666667</v>
      </c>
      <c r="E376" s="30">
        <v>-0.95833333333333337</v>
      </c>
      <c r="F376" s="20">
        <f>'Dynamic Data'!C$4*E376</f>
        <v>-276</v>
      </c>
      <c r="G376" s="12">
        <f>(0.5*'Dynamic Data'!C$21*'Dynamic Data'!C$11*'Dynamic Data'!C$13*D376^2)</f>
        <v>4.9453152404119711</v>
      </c>
      <c r="H376" s="12">
        <f>'Dynamic Data'!C$15</f>
        <v>56.505600000000001</v>
      </c>
      <c r="I376" s="12">
        <f>'Dynamic Data'!C$15+G376+F376</f>
        <v>-214.54908475958803</v>
      </c>
      <c r="J376" s="12">
        <f t="shared" si="42"/>
        <v>0</v>
      </c>
      <c r="K376" s="28">
        <f t="shared" si="43"/>
        <v>214.54908475958803</v>
      </c>
      <c r="L376" s="20">
        <f>(D376/1000)*(('Dynamic Data'!C$4*9.81*'Dynamic Data'!C$10)+(0.5*'Dynamic Data'!C$21*'Dynamic Data'!C$11*'Dynamic Data'!C$13*D376^2)+('Dynamic Data'!C$4*'Dynamic Data'!C$18*E376))</f>
        <v>-1.1136108634013082</v>
      </c>
      <c r="M376" s="12">
        <f t="shared" si="40"/>
        <v>0</v>
      </c>
      <c r="N376" s="28">
        <f t="shared" si="44"/>
        <v>1.1136108634013082</v>
      </c>
      <c r="O376" s="20">
        <f t="shared" si="39"/>
        <v>-0.92133439335885048</v>
      </c>
      <c r="P376" s="12">
        <f t="shared" si="45"/>
        <v>0</v>
      </c>
      <c r="Q376" s="45">
        <f t="shared" si="41"/>
        <v>0.92133439335885048</v>
      </c>
      <c r="R376" s="36"/>
      <c r="S376" s="20">
        <f>SUM($P$2:P376)</f>
        <v>279.83263365974523</v>
      </c>
      <c r="T376" s="28">
        <f>SUM($Q$2:Q376)</f>
        <v>76.302405367181436</v>
      </c>
      <c r="U376" s="22">
        <f>T376*'KERS System Values'!E$14</f>
        <v>44.680346146865688</v>
      </c>
    </row>
    <row r="377" spans="1:21" x14ac:dyDescent="0.45">
      <c r="A377" s="7" t="s">
        <v>12</v>
      </c>
      <c r="B377" s="8">
        <v>375</v>
      </c>
      <c r="C377" s="8">
        <v>375</v>
      </c>
      <c r="D377" s="3">
        <v>4</v>
      </c>
      <c r="E377" s="29">
        <v>-0.80555555555555536</v>
      </c>
      <c r="F377" s="21">
        <f>'Dynamic Data'!C$4*E377</f>
        <v>-231.99999999999994</v>
      </c>
      <c r="G377" s="3">
        <f>(0.5*'Dynamic Data'!C$21*'Dynamic Data'!C$11*'Dynamic Data'!C$13*D377^2)</f>
        <v>3.2731991709018038</v>
      </c>
      <c r="H377" s="3">
        <f>'Dynamic Data'!C$15</f>
        <v>56.505600000000001</v>
      </c>
      <c r="I377" s="3">
        <f>'Dynamic Data'!C$15+G377+F377</f>
        <v>-172.22120082909814</v>
      </c>
      <c r="J377" s="3">
        <f t="shared" si="42"/>
        <v>0</v>
      </c>
      <c r="K377" s="29">
        <f t="shared" si="43"/>
        <v>172.22120082909814</v>
      </c>
      <c r="L377" s="21">
        <f>(D377/1000)*(('Dynamic Data'!C$4*9.81*'Dynamic Data'!C$10)+(0.5*'Dynamic Data'!C$21*'Dynamic Data'!C$11*'Dynamic Data'!C$13*D377^2)+('Dynamic Data'!C$4*'Dynamic Data'!C$18*E377))</f>
        <v>-0.72905792331639274</v>
      </c>
      <c r="M377" s="3">
        <f t="shared" si="40"/>
        <v>0</v>
      </c>
      <c r="N377" s="29">
        <f t="shared" si="44"/>
        <v>0.72905792331639274</v>
      </c>
      <c r="O377" s="21">
        <f t="shared" si="39"/>
        <v>-0.55713011691987391</v>
      </c>
      <c r="P377" s="3">
        <f t="shared" si="45"/>
        <v>0</v>
      </c>
      <c r="Q377" s="44">
        <f t="shared" si="41"/>
        <v>0.55713011691987391</v>
      </c>
      <c r="R377" s="37"/>
      <c r="S377" s="21">
        <f>SUM($P$2:P377)</f>
        <v>279.83263365974523</v>
      </c>
      <c r="T377" s="29">
        <f>SUM($Q$2:Q377)</f>
        <v>76.859535484101315</v>
      </c>
      <c r="U377" s="22">
        <f>T377*'KERS System Values'!E$14</f>
        <v>45.006584439787588</v>
      </c>
    </row>
    <row r="378" spans="1:21" x14ac:dyDescent="0.45">
      <c r="A378" s="5" t="s">
        <v>12</v>
      </c>
      <c r="B378" s="6">
        <v>376</v>
      </c>
      <c r="C378" s="6">
        <v>376</v>
      </c>
      <c r="D378" s="4">
        <v>3.3055555555555558</v>
      </c>
      <c r="E378" s="30">
        <v>-0.58333333333333348</v>
      </c>
      <c r="F378" s="20">
        <f>'Dynamic Data'!C$4*E378</f>
        <v>-168.00000000000006</v>
      </c>
      <c r="G378" s="12">
        <f>(0.5*'Dynamic Data'!C$21*'Dynamic Data'!C$11*'Dynamic Data'!C$13*D378^2)</f>
        <v>2.2353285811699677</v>
      </c>
      <c r="H378" s="12">
        <f>'Dynamic Data'!C$15</f>
        <v>56.505600000000001</v>
      </c>
      <c r="I378" s="12">
        <f>'Dynamic Data'!C$15+G378+F378</f>
        <v>-109.25907141883009</v>
      </c>
      <c r="J378" s="12">
        <f t="shared" si="42"/>
        <v>0</v>
      </c>
      <c r="K378" s="28">
        <f t="shared" si="43"/>
        <v>109.25907141883009</v>
      </c>
      <c r="L378" s="20">
        <f>(D378/1000)*(('Dynamic Data'!C$4*9.81*'Dynamic Data'!C$10)+(0.5*'Dynamic Data'!C$21*'Dynamic Data'!C$11*'Dynamic Data'!C$13*D378^2)+('Dynamic Data'!C$4*'Dynamic Data'!C$18*E378))</f>
        <v>-0.38520231052335507</v>
      </c>
      <c r="M378" s="12">
        <f t="shared" si="40"/>
        <v>0</v>
      </c>
      <c r="N378" s="28">
        <f t="shared" si="44"/>
        <v>0.38520231052335507</v>
      </c>
      <c r="O378" s="20">
        <f t="shared" si="39"/>
        <v>-0.28758428877923531</v>
      </c>
      <c r="P378" s="12">
        <f t="shared" si="45"/>
        <v>0</v>
      </c>
      <c r="Q378" s="45">
        <f t="shared" si="41"/>
        <v>0.28758428877923531</v>
      </c>
      <c r="R378" s="36"/>
      <c r="S378" s="20">
        <f>SUM($P$2:P378)</f>
        <v>279.83263365974523</v>
      </c>
      <c r="T378" s="28">
        <f>SUM($Q$2:Q378)</f>
        <v>77.147119772880544</v>
      </c>
      <c r="U378" s="22">
        <f>T378*'KERS System Values'!E$14</f>
        <v>45.174984970638775</v>
      </c>
    </row>
    <row r="379" spans="1:21" x14ac:dyDescent="0.45">
      <c r="A379" s="7" t="s">
        <v>12</v>
      </c>
      <c r="B379" s="8">
        <v>377</v>
      </c>
      <c r="C379" s="8">
        <v>377</v>
      </c>
      <c r="D379" s="3">
        <v>2.8333333333333335</v>
      </c>
      <c r="E379" s="29">
        <v>-0.41666666666666663</v>
      </c>
      <c r="F379" s="21">
        <f>'Dynamic Data'!C$4*E379</f>
        <v>-119.99999999999999</v>
      </c>
      <c r="G379" s="3">
        <f>(0.5*'Dynamic Data'!C$21*'Dynamic Data'!C$11*'Dynamic Data'!C$13*D379^2)</f>
        <v>1.6422822229003844</v>
      </c>
      <c r="H379" s="3">
        <f>'Dynamic Data'!C$15</f>
        <v>56.505600000000001</v>
      </c>
      <c r="I379" s="3">
        <f>'Dynamic Data'!C$15+G379+F379</f>
        <v>-61.8521177770996</v>
      </c>
      <c r="J379" s="3">
        <f t="shared" si="42"/>
        <v>0</v>
      </c>
      <c r="K379" s="29">
        <f t="shared" si="43"/>
        <v>61.8521177770996</v>
      </c>
      <c r="L379" s="21">
        <f>(D379/1000)*(('Dynamic Data'!C$4*9.81*'Dynamic Data'!C$10)+(0.5*'Dynamic Data'!C$21*'Dynamic Data'!C$11*'Dynamic Data'!C$13*D379^2)+('Dynamic Data'!C$4*'Dynamic Data'!C$18*E379))</f>
        <v>-0.18996626703511557</v>
      </c>
      <c r="M379" s="3">
        <f t="shared" si="40"/>
        <v>0</v>
      </c>
      <c r="N379" s="29">
        <f t="shared" si="44"/>
        <v>0.18996626703511557</v>
      </c>
      <c r="O379" s="21">
        <f t="shared" si="39"/>
        <v>-0.13707714448973213</v>
      </c>
      <c r="P379" s="3">
        <f t="shared" si="45"/>
        <v>0</v>
      </c>
      <c r="Q379" s="44">
        <f t="shared" si="41"/>
        <v>0.13707714448973213</v>
      </c>
      <c r="R379" s="37"/>
      <c r="S379" s="21">
        <f>SUM($P$2:P379)</f>
        <v>279.83263365974523</v>
      </c>
      <c r="T379" s="29">
        <f>SUM($Q$2:Q379)</f>
        <v>77.284196917370281</v>
      </c>
      <c r="U379" s="22">
        <f>T379*'KERS System Values'!E$14</f>
        <v>45.255253138269303</v>
      </c>
    </row>
    <row r="380" spans="1:21" x14ac:dyDescent="0.45">
      <c r="A380" s="5" t="s">
        <v>12</v>
      </c>
      <c r="B380" s="6">
        <v>378</v>
      </c>
      <c r="C380" s="6">
        <v>378</v>
      </c>
      <c r="D380" s="4">
        <v>2.4722222222222223</v>
      </c>
      <c r="E380" s="30">
        <v>-0.30555555555555547</v>
      </c>
      <c r="F380" s="20">
        <f>'Dynamic Data'!C$4*E380</f>
        <v>-87.999999999999972</v>
      </c>
      <c r="G380" s="12">
        <f>(0.5*'Dynamic Data'!C$21*'Dynamic Data'!C$11*'Dynamic Data'!C$13*D380^2)</f>
        <v>1.250338089926369</v>
      </c>
      <c r="H380" s="12">
        <f>'Dynamic Data'!C$15</f>
        <v>56.505600000000001</v>
      </c>
      <c r="I380" s="12">
        <f>'Dynamic Data'!C$15+G380+F380</f>
        <v>-30.244061910073604</v>
      </c>
      <c r="J380" s="12">
        <f t="shared" si="42"/>
        <v>0</v>
      </c>
      <c r="K380" s="28">
        <f t="shared" si="43"/>
        <v>30.244061910073604</v>
      </c>
      <c r="L380" s="20">
        <f>(D380/1000)*(('Dynamic Data'!C$4*9.81*'Dynamic Data'!C$10)+(0.5*'Dynamic Data'!C$21*'Dynamic Data'!C$11*'Dynamic Data'!C$13*D380^2)+('Dynamic Data'!C$4*'Dynamic Data'!C$18*E380))</f>
        <v>-8.418802194434867E-2</v>
      </c>
      <c r="M380" s="12">
        <f t="shared" si="40"/>
        <v>0</v>
      </c>
      <c r="N380" s="28">
        <f t="shared" si="44"/>
        <v>8.418802194434867E-2</v>
      </c>
      <c r="O380" s="20">
        <f t="shared" si="39"/>
        <v>-5.7013870241412405E-2</v>
      </c>
      <c r="P380" s="12">
        <f t="shared" si="45"/>
        <v>0</v>
      </c>
      <c r="Q380" s="45">
        <f t="shared" si="41"/>
        <v>5.7013870241412405E-2</v>
      </c>
      <c r="R380" s="36"/>
      <c r="S380" s="20">
        <f>SUM($P$2:P380)</f>
        <v>279.83263365974523</v>
      </c>
      <c r="T380" s="28">
        <f>SUM($Q$2:Q380)</f>
        <v>77.341210787611686</v>
      </c>
      <c r="U380" s="22">
        <f>T380*'KERS System Values'!E$14</f>
        <v>45.28863871039249</v>
      </c>
    </row>
    <row r="381" spans="1:21" x14ac:dyDescent="0.45">
      <c r="A381" s="7" t="s">
        <v>12</v>
      </c>
      <c r="B381" s="8">
        <v>379</v>
      </c>
      <c r="C381" s="8">
        <v>379</v>
      </c>
      <c r="D381" s="3">
        <v>2.2222222222222223</v>
      </c>
      <c r="E381" s="29">
        <v>-0.23611111111111113</v>
      </c>
      <c r="F381" s="21">
        <f>'Dynamic Data'!C$4*E381</f>
        <v>-68</v>
      </c>
      <c r="G381" s="3">
        <f>(0.5*'Dynamic Data'!C$21*'Dynamic Data'!C$11*'Dynamic Data'!C$13*D381^2)</f>
        <v>1.0102466576857421</v>
      </c>
      <c r="H381" s="3">
        <f>'Dynamic Data'!C$15</f>
        <v>56.505600000000001</v>
      </c>
      <c r="I381" s="3">
        <f>'Dynamic Data'!C$15+G381+F381</f>
        <v>-10.484153342314258</v>
      </c>
      <c r="J381" s="3">
        <f t="shared" si="42"/>
        <v>0</v>
      </c>
      <c r="K381" s="29">
        <f t="shared" si="43"/>
        <v>10.484153342314258</v>
      </c>
      <c r="L381" s="21">
        <f>(D381/1000)*(('Dynamic Data'!C$4*9.81*'Dynamic Data'!C$10)+(0.5*'Dynamic Data'!C$21*'Dynamic Data'!C$11*'Dynamic Data'!C$13*D381^2)+('Dynamic Data'!C$4*'Dynamic Data'!C$18*E381))</f>
        <v>-2.9839718538476143E-2</v>
      </c>
      <c r="M381" s="3">
        <f t="shared" si="40"/>
        <v>0</v>
      </c>
      <c r="N381" s="29">
        <f t="shared" si="44"/>
        <v>2.9839718538476143E-2</v>
      </c>
      <c r="O381" s="21">
        <f t="shared" si="39"/>
        <v>-3.6885999476512651E-2</v>
      </c>
      <c r="P381" s="3">
        <f t="shared" si="45"/>
        <v>0</v>
      </c>
      <c r="Q381" s="44">
        <f t="shared" si="41"/>
        <v>3.6885999476512651E-2</v>
      </c>
      <c r="R381" s="37"/>
      <c r="S381" s="21">
        <f>SUM($P$2:P381)</f>
        <v>279.83263365974523</v>
      </c>
      <c r="T381" s="29">
        <f>SUM($Q$2:Q381)</f>
        <v>77.378096787088197</v>
      </c>
      <c r="U381" s="22">
        <f>T381*'KERS System Values'!E$14</f>
        <v>45.310238019308805</v>
      </c>
    </row>
    <row r="382" spans="1:21" x14ac:dyDescent="0.45">
      <c r="A382" s="5" t="s">
        <v>12</v>
      </c>
      <c r="B382" s="6">
        <v>380</v>
      </c>
      <c r="C382" s="6">
        <v>380</v>
      </c>
      <c r="D382" s="4">
        <v>2</v>
      </c>
      <c r="E382" s="30">
        <v>-0.26388888888888895</v>
      </c>
      <c r="F382" s="20">
        <f>'Dynamic Data'!C$4*E382</f>
        <v>-76.000000000000014</v>
      </c>
      <c r="G382" s="12">
        <f>(0.5*'Dynamic Data'!C$21*'Dynamic Data'!C$11*'Dynamic Data'!C$13*D382^2)</f>
        <v>0.81829979272545095</v>
      </c>
      <c r="H382" s="12">
        <f>'Dynamic Data'!C$15</f>
        <v>56.505600000000001</v>
      </c>
      <c r="I382" s="12">
        <f>'Dynamic Data'!C$15+G382+F382</f>
        <v>-18.676100207274565</v>
      </c>
      <c r="J382" s="12">
        <f t="shared" si="42"/>
        <v>0</v>
      </c>
      <c r="K382" s="28">
        <f t="shared" si="43"/>
        <v>18.676100207274565</v>
      </c>
      <c r="L382" s="20">
        <f>(D382/1000)*(('Dynamic Data'!C$4*9.81*'Dynamic Data'!C$10)+(0.5*'Dynamic Data'!C$21*'Dynamic Data'!C$11*'Dynamic Data'!C$13*D382^2)+('Dynamic Data'!C$4*'Dynamic Data'!C$18*E382))</f>
        <v>-4.3932280414549156E-2</v>
      </c>
      <c r="M382" s="12">
        <f t="shared" si="40"/>
        <v>0</v>
      </c>
      <c r="N382" s="28">
        <f t="shared" si="44"/>
        <v>4.3932280414549156E-2</v>
      </c>
      <c r="O382" s="20">
        <f t="shared" si="39"/>
        <v>-5.4914372054913091E-2</v>
      </c>
      <c r="P382" s="12">
        <f t="shared" si="45"/>
        <v>0</v>
      </c>
      <c r="Q382" s="45">
        <f t="shared" si="41"/>
        <v>5.4914372054913091E-2</v>
      </c>
      <c r="R382" s="36"/>
      <c r="S382" s="20">
        <f>SUM($P$2:P382)</f>
        <v>279.83263365974523</v>
      </c>
      <c r="T382" s="28">
        <f>SUM($Q$2:Q382)</f>
        <v>77.433011159143106</v>
      </c>
      <c r="U382" s="22">
        <f>T382*'KERS System Values'!E$14</f>
        <v>45.34239418974726</v>
      </c>
    </row>
    <row r="383" spans="1:21" x14ac:dyDescent="0.45">
      <c r="A383" s="7" t="s">
        <v>12</v>
      </c>
      <c r="B383" s="8">
        <v>381</v>
      </c>
      <c r="C383" s="8">
        <v>381</v>
      </c>
      <c r="D383" s="3">
        <v>1.6944444444444444</v>
      </c>
      <c r="E383" s="29">
        <v>-0.31944444444444442</v>
      </c>
      <c r="F383" s="21">
        <f>'Dynamic Data'!C$4*E383</f>
        <v>-92</v>
      </c>
      <c r="G383" s="3">
        <f>(0.5*'Dynamic Data'!C$21*'Dynamic Data'!C$11*'Dynamic Data'!C$13*D383^2)</f>
        <v>0.58736372082010091</v>
      </c>
      <c r="H383" s="3">
        <f>'Dynamic Data'!C$15</f>
        <v>56.505600000000001</v>
      </c>
      <c r="I383" s="3">
        <f>'Dynamic Data'!C$15+G383+F383</f>
        <v>-34.907036279179898</v>
      </c>
      <c r="J383" s="3">
        <f t="shared" si="42"/>
        <v>0</v>
      </c>
      <c r="K383" s="29">
        <f t="shared" si="43"/>
        <v>34.907036279179898</v>
      </c>
      <c r="L383" s="21">
        <f>(D383/1000)*(('Dynamic Data'!C$4*9.81*'Dynamic Data'!C$10)+(0.5*'Dynamic Data'!C$21*'Dynamic Data'!C$11*'Dynamic Data'!C$13*D383^2)+('Dynamic Data'!C$4*'Dynamic Data'!C$18*E383))</f>
        <v>-6.5896463695277033E-2</v>
      </c>
      <c r="M383" s="3">
        <f t="shared" si="40"/>
        <v>0</v>
      </c>
      <c r="N383" s="29">
        <f t="shared" si="44"/>
        <v>6.5896463695277033E-2</v>
      </c>
      <c r="O383" s="21">
        <f t="shared" si="39"/>
        <v>-6.2396714388805882E-2</v>
      </c>
      <c r="P383" s="3">
        <f t="shared" si="45"/>
        <v>0</v>
      </c>
      <c r="Q383" s="44">
        <f t="shared" si="41"/>
        <v>6.2396714388805882E-2</v>
      </c>
      <c r="R383" s="37"/>
      <c r="S383" s="21">
        <f>SUM($P$2:P383)</f>
        <v>279.83263365974523</v>
      </c>
      <c r="T383" s="29">
        <f>SUM($Q$2:Q383)</f>
        <v>77.495407873531917</v>
      </c>
      <c r="U383" s="22">
        <f>T383*'KERS System Values'!E$14</f>
        <v>45.37893179015321</v>
      </c>
    </row>
    <row r="384" spans="1:21" x14ac:dyDescent="0.45">
      <c r="A384" s="5" t="s">
        <v>12</v>
      </c>
      <c r="B384" s="6">
        <v>382</v>
      </c>
      <c r="C384" s="6">
        <v>382</v>
      </c>
      <c r="D384" s="4">
        <v>1.3611111111111112</v>
      </c>
      <c r="E384" s="30">
        <v>-0.33333333333333326</v>
      </c>
      <c r="F384" s="20">
        <f>'Dynamic Data'!C$4*E384</f>
        <v>-95.999999999999972</v>
      </c>
      <c r="G384" s="12">
        <f>(0.5*'Dynamic Data'!C$21*'Dynamic Data'!C$11*'Dynamic Data'!C$13*D384^2)</f>
        <v>0.37900034767241664</v>
      </c>
      <c r="H384" s="12">
        <f>'Dynamic Data'!C$15</f>
        <v>56.505600000000001</v>
      </c>
      <c r="I384" s="12">
        <f>'Dynamic Data'!C$15+G384+F384</f>
        <v>-39.115399652327554</v>
      </c>
      <c r="J384" s="12">
        <f t="shared" si="42"/>
        <v>0</v>
      </c>
      <c r="K384" s="28">
        <f t="shared" si="43"/>
        <v>39.115399652327554</v>
      </c>
      <c r="L384" s="20">
        <f>(D384/1000)*(('Dynamic Data'!C$4*9.81*'Dynamic Data'!C$10)+(0.5*'Dynamic Data'!C$21*'Dynamic Data'!C$11*'Dynamic Data'!C$13*D384^2)+('Dynamic Data'!C$4*'Dynamic Data'!C$18*E384))</f>
        <v>-5.8896965082334732E-2</v>
      </c>
      <c r="M384" s="12">
        <f t="shared" si="40"/>
        <v>0</v>
      </c>
      <c r="N384" s="28">
        <f t="shared" si="44"/>
        <v>5.8896965082334732E-2</v>
      </c>
      <c r="O384" s="20">
        <f t="shared" si="39"/>
        <v>-5.6057886586410963E-2</v>
      </c>
      <c r="P384" s="12">
        <f t="shared" si="45"/>
        <v>0</v>
      </c>
      <c r="Q384" s="45">
        <f t="shared" si="41"/>
        <v>5.6057886586410963E-2</v>
      </c>
      <c r="R384" s="36"/>
      <c r="S384" s="20">
        <f>SUM($P$2:P384)</f>
        <v>279.83263365974523</v>
      </c>
      <c r="T384" s="28">
        <f>SUM($Q$2:Q384)</f>
        <v>77.551465760118333</v>
      </c>
      <c r="U384" s="22">
        <f>T384*'KERS System Values'!E$14</f>
        <v>45.411757567596133</v>
      </c>
    </row>
    <row r="385" spans="1:21" x14ac:dyDescent="0.45">
      <c r="A385" s="7" t="s">
        <v>12</v>
      </c>
      <c r="B385" s="8">
        <v>383</v>
      </c>
      <c r="C385" s="8">
        <v>383</v>
      </c>
      <c r="D385" s="3">
        <v>1.0277777777777779</v>
      </c>
      <c r="E385" s="29">
        <v>-0.36111111111111116</v>
      </c>
      <c r="F385" s="21">
        <f>'Dynamic Data'!C$4*E385</f>
        <v>-104.00000000000001</v>
      </c>
      <c r="G385" s="3">
        <f>(0.5*'Dynamic Data'!C$21*'Dynamic Data'!C$11*'Dynamic Data'!C$13*D385^2)</f>
        <v>0.21609807412059076</v>
      </c>
      <c r="H385" s="3">
        <f>'Dynamic Data'!C$15</f>
        <v>56.505600000000001</v>
      </c>
      <c r="I385" s="3">
        <f>'Dynamic Data'!C$15+G385+F385</f>
        <v>-47.278301925879425</v>
      </c>
      <c r="J385" s="3">
        <f t="shared" si="42"/>
        <v>0</v>
      </c>
      <c r="K385" s="29">
        <f t="shared" si="43"/>
        <v>47.278301925879425</v>
      </c>
      <c r="L385" s="21">
        <f>(D385/1000)*(('Dynamic Data'!C$4*9.81*'Dynamic Data'!C$10)+(0.5*'Dynamic Data'!C$21*'Dynamic Data'!C$11*'Dynamic Data'!C$13*D385^2)+('Dynamic Data'!C$4*'Dynamic Data'!C$18*E385))</f>
        <v>-5.32188080904872E-2</v>
      </c>
      <c r="M385" s="3">
        <f t="shared" si="40"/>
        <v>0</v>
      </c>
      <c r="N385" s="29">
        <f t="shared" si="44"/>
        <v>5.32188080904872E-2</v>
      </c>
      <c r="O385" s="21">
        <f t="shared" si="39"/>
        <v>-4.5858927189592419E-2</v>
      </c>
      <c r="P385" s="3">
        <f t="shared" si="45"/>
        <v>0</v>
      </c>
      <c r="Q385" s="44">
        <f t="shared" si="41"/>
        <v>4.5858927189592419E-2</v>
      </c>
      <c r="R385" s="37"/>
      <c r="S385" s="21">
        <f>SUM($P$2:P385)</f>
        <v>279.83263365974523</v>
      </c>
      <c r="T385" s="29">
        <f>SUM($Q$2:Q385)</f>
        <v>77.597324687307932</v>
      </c>
      <c r="U385" s="22">
        <f>T385*'KERS System Values'!E$14</f>
        <v>45.43861114751796</v>
      </c>
    </row>
    <row r="386" spans="1:21" x14ac:dyDescent="0.45">
      <c r="A386" s="5" t="s">
        <v>12</v>
      </c>
      <c r="B386" s="6">
        <v>384</v>
      </c>
      <c r="C386" s="6">
        <v>384</v>
      </c>
      <c r="D386" s="4">
        <v>0.63888888888888884</v>
      </c>
      <c r="E386" s="30">
        <v>-0.3888888888888889</v>
      </c>
      <c r="F386" s="20">
        <f>'Dynamic Data'!C$4*E386</f>
        <v>-112</v>
      </c>
      <c r="G386" s="12">
        <f>(0.5*'Dynamic Data'!C$21*'Dynamic Data'!C$11*'Dynamic Data'!C$13*D386^2)</f>
        <v>8.3503200299337096E-2</v>
      </c>
      <c r="H386" s="12">
        <f>'Dynamic Data'!C$15</f>
        <v>56.505600000000001</v>
      </c>
      <c r="I386" s="12">
        <f>'Dynamic Data'!C$15+G386+F386</f>
        <v>-55.410896799700659</v>
      </c>
      <c r="J386" s="12">
        <f t="shared" si="42"/>
        <v>0</v>
      </c>
      <c r="K386" s="28">
        <f t="shared" si="43"/>
        <v>55.410896799700659</v>
      </c>
      <c r="L386" s="20">
        <f>(D386/1000)*(('Dynamic Data'!C$4*9.81*'Dynamic Data'!C$10)+(0.5*'Dynamic Data'!C$21*'Dynamic Data'!C$11*'Dynamic Data'!C$13*D386^2)+('Dynamic Data'!C$4*'Dynamic Data'!C$18*E386))</f>
        <v>-3.8499046288697637E-2</v>
      </c>
      <c r="M386" s="12">
        <f t="shared" si="40"/>
        <v>0</v>
      </c>
      <c r="N386" s="28">
        <f t="shared" si="44"/>
        <v>3.8499046288697637E-2</v>
      </c>
      <c r="O386" s="20">
        <f t="shared" ref="O386:O449" si="46">(B387 - B386) * (L387 + L386) / 2</f>
        <v>-2.418255990256615E-2</v>
      </c>
      <c r="P386" s="12">
        <f t="shared" si="45"/>
        <v>0</v>
      </c>
      <c r="Q386" s="45">
        <f t="shared" si="41"/>
        <v>2.418255990256615E-2</v>
      </c>
      <c r="R386" s="40">
        <f>SUM(Q373:Q386)</f>
        <v>4.2233701252786471</v>
      </c>
      <c r="S386" s="20">
        <f>SUM($P$2:P386)</f>
        <v>279.83263365974523</v>
      </c>
      <c r="T386" s="28">
        <f>SUM($Q$2:Q386)</f>
        <v>77.621507247210502</v>
      </c>
      <c r="U386" s="22">
        <f>T386*'KERS System Values'!E$14</f>
        <v>45.452771712207429</v>
      </c>
    </row>
    <row r="387" spans="1:21" x14ac:dyDescent="0.45">
      <c r="A387" s="7" t="s">
        <v>12</v>
      </c>
      <c r="B387" s="8">
        <v>385</v>
      </c>
      <c r="C387" s="8">
        <v>385</v>
      </c>
      <c r="D387" s="3">
        <v>0.25</v>
      </c>
      <c r="E387" s="29">
        <v>-0.31944444444444442</v>
      </c>
      <c r="F387" s="21">
        <f>'Dynamic Data'!C$4*E387</f>
        <v>-92</v>
      </c>
      <c r="G387" s="3">
        <f>(0.5*'Dynamic Data'!C$21*'Dynamic Data'!C$11*'Dynamic Data'!C$13*D387^2)</f>
        <v>1.2785934261335171E-2</v>
      </c>
      <c r="H387" s="3">
        <f>'Dynamic Data'!C$15</f>
        <v>56.505600000000001</v>
      </c>
      <c r="I387" s="3">
        <f>'Dynamic Data'!C$15+G387+F387</f>
        <v>-35.481614065738661</v>
      </c>
      <c r="J387" s="3">
        <f t="shared" si="42"/>
        <v>0</v>
      </c>
      <c r="K387" s="29">
        <f t="shared" si="43"/>
        <v>35.481614065738661</v>
      </c>
      <c r="L387" s="21">
        <f>(D387/1000)*(('Dynamic Data'!C$4*9.81*'Dynamic Data'!C$10)+(0.5*'Dynamic Data'!C$21*'Dynamic Data'!C$11*'Dynamic Data'!C$13*D387^2)+('Dynamic Data'!C$4*'Dynamic Data'!C$18*E387))</f>
        <v>-9.8660735164346636E-3</v>
      </c>
      <c r="M387" s="3">
        <f t="shared" si="40"/>
        <v>0</v>
      </c>
      <c r="N387" s="29">
        <f t="shared" si="44"/>
        <v>9.8660735164346636E-3</v>
      </c>
      <c r="O387" s="21">
        <f t="shared" si="46"/>
        <v>-4.9330367582173318E-3</v>
      </c>
      <c r="P387" s="3">
        <f t="shared" si="45"/>
        <v>0</v>
      </c>
      <c r="Q387" s="43">
        <f t="shared" si="41"/>
        <v>4.9330367582173318E-3</v>
      </c>
      <c r="R387" s="37"/>
      <c r="S387" s="21">
        <f>SUM($P$2:P387)</f>
        <v>279.83263365974523</v>
      </c>
      <c r="T387" s="29">
        <f>SUM($Q$2:Q387)</f>
        <v>77.626440283968719</v>
      </c>
      <c r="U387" s="22">
        <f>T387*'KERS System Values'!E$14</f>
        <v>45.4556603470919</v>
      </c>
    </row>
    <row r="388" spans="1:21" x14ac:dyDescent="0.45">
      <c r="A388" s="5" t="s">
        <v>12</v>
      </c>
      <c r="B388" s="6">
        <v>386</v>
      </c>
      <c r="C388" s="6">
        <v>386</v>
      </c>
      <c r="D388" s="4">
        <v>0</v>
      </c>
      <c r="E388" s="30">
        <v>-0.125</v>
      </c>
      <c r="F388" s="20">
        <f>'Dynamic Data'!C$4*E388</f>
        <v>-36</v>
      </c>
      <c r="G388" s="12">
        <f>(0.5*'Dynamic Data'!C$21*'Dynamic Data'!C$11*'Dynamic Data'!C$13*D388^2)</f>
        <v>0</v>
      </c>
      <c r="H388" s="12">
        <f>'Dynamic Data'!C$15</f>
        <v>56.505600000000001</v>
      </c>
      <c r="I388" s="12">
        <f>'Dynamic Data'!C$15+G388+F388</f>
        <v>20.505600000000001</v>
      </c>
      <c r="J388" s="12">
        <f t="shared" si="42"/>
        <v>20.505600000000001</v>
      </c>
      <c r="K388" s="28">
        <f t="shared" si="43"/>
        <v>0</v>
      </c>
      <c r="L388" s="20">
        <f>(D388/1000)*(('Dynamic Data'!C$4*9.81*'Dynamic Data'!C$10)+(0.5*'Dynamic Data'!C$21*'Dynamic Data'!C$11*'Dynamic Data'!C$13*D388^2)+('Dynamic Data'!C$4*'Dynamic Data'!C$18*E388))</f>
        <v>0</v>
      </c>
      <c r="M388" s="12">
        <f t="shared" ref="M388:M451" si="47">IF(L388 &gt; 0, L388,)</f>
        <v>0</v>
      </c>
      <c r="N388" s="28">
        <f t="shared" si="44"/>
        <v>0</v>
      </c>
      <c r="O388" s="20">
        <f t="shared" si="46"/>
        <v>0</v>
      </c>
      <c r="P388" s="12">
        <f t="shared" si="45"/>
        <v>0</v>
      </c>
      <c r="Q388" s="42">
        <f t="shared" ref="Q388:Q451" si="48">ABS(IF(O388 &lt;= 0, O388,))</f>
        <v>0</v>
      </c>
      <c r="R388" s="36"/>
      <c r="S388" s="20">
        <f>SUM($P$2:P388)</f>
        <v>279.83263365974523</v>
      </c>
      <c r="T388" s="28">
        <f>SUM($Q$2:Q388)</f>
        <v>77.626440283968719</v>
      </c>
      <c r="U388" s="22">
        <f>T388*'KERS System Values'!E$14</f>
        <v>45.4556603470919</v>
      </c>
    </row>
    <row r="389" spans="1:21" x14ac:dyDescent="0.45">
      <c r="A389" s="7" t="s">
        <v>12</v>
      </c>
      <c r="B389" s="8">
        <v>387</v>
      </c>
      <c r="C389" s="8">
        <v>387</v>
      </c>
      <c r="D389" s="3">
        <v>0</v>
      </c>
      <c r="E389" s="29">
        <v>0</v>
      </c>
      <c r="F389" s="21">
        <f>'Dynamic Data'!C$4*E389</f>
        <v>0</v>
      </c>
      <c r="G389" s="3">
        <f>(0.5*'Dynamic Data'!C$21*'Dynamic Data'!C$11*'Dynamic Data'!C$13*D389^2)</f>
        <v>0</v>
      </c>
      <c r="H389" s="3">
        <f>'Dynamic Data'!C$15</f>
        <v>56.505600000000001</v>
      </c>
      <c r="I389" s="3">
        <f>'Dynamic Data'!C$15+G389+F389</f>
        <v>56.505600000000001</v>
      </c>
      <c r="J389" s="3">
        <f t="shared" ref="J389:J452" si="49">IF(I389 &gt; 0, I389,)</f>
        <v>56.505600000000001</v>
      </c>
      <c r="K389" s="29">
        <f t="shared" ref="K389:K452" si="50">IF(I389 &lt;= 0, I389,)*-1</f>
        <v>0</v>
      </c>
      <c r="L389" s="21">
        <f>(D389/1000)*(('Dynamic Data'!C$4*9.81*'Dynamic Data'!C$10)+(0.5*'Dynamic Data'!C$21*'Dynamic Data'!C$11*'Dynamic Data'!C$13*D389^2)+('Dynamic Data'!C$4*'Dynamic Data'!C$18*E389))</f>
        <v>0</v>
      </c>
      <c r="M389" s="3">
        <f t="shared" si="47"/>
        <v>0</v>
      </c>
      <c r="N389" s="29">
        <f t="shared" ref="N389:N452" si="51">ABS(IF(L389 &lt;= 0, L389,))</f>
        <v>0</v>
      </c>
      <c r="O389" s="21">
        <f t="shared" si="46"/>
        <v>0</v>
      </c>
      <c r="P389" s="3">
        <f t="shared" ref="P389:P452" si="52">IF(O389 &gt;= 0, O389,)</f>
        <v>0</v>
      </c>
      <c r="Q389" s="43">
        <f t="shared" si="48"/>
        <v>0</v>
      </c>
      <c r="R389" s="37"/>
      <c r="S389" s="21">
        <f>SUM($P$2:P389)</f>
        <v>279.83263365974523</v>
      </c>
      <c r="T389" s="29">
        <f>SUM($Q$2:Q389)</f>
        <v>77.626440283968719</v>
      </c>
      <c r="U389" s="22">
        <f>T389*'KERS System Values'!E$14</f>
        <v>45.4556603470919</v>
      </c>
    </row>
    <row r="390" spans="1:21" x14ac:dyDescent="0.45">
      <c r="A390" s="5" t="s">
        <v>12</v>
      </c>
      <c r="B390" s="6">
        <v>388</v>
      </c>
      <c r="C390" s="6">
        <v>388</v>
      </c>
      <c r="D390" s="4">
        <v>0</v>
      </c>
      <c r="E390" s="30">
        <v>0</v>
      </c>
      <c r="F390" s="20">
        <f>'Dynamic Data'!C$4*E390</f>
        <v>0</v>
      </c>
      <c r="G390" s="12">
        <f>(0.5*'Dynamic Data'!C$21*'Dynamic Data'!C$11*'Dynamic Data'!C$13*D390^2)</f>
        <v>0</v>
      </c>
      <c r="H390" s="12">
        <f>'Dynamic Data'!C$15</f>
        <v>56.505600000000001</v>
      </c>
      <c r="I390" s="12">
        <f>'Dynamic Data'!C$15+G390+F390</f>
        <v>56.505600000000001</v>
      </c>
      <c r="J390" s="12">
        <f t="shared" si="49"/>
        <v>56.505600000000001</v>
      </c>
      <c r="K390" s="28">
        <f t="shared" si="50"/>
        <v>0</v>
      </c>
      <c r="L390" s="20">
        <f>(D390/1000)*(('Dynamic Data'!C$4*9.81*'Dynamic Data'!C$10)+(0.5*'Dynamic Data'!C$21*'Dynamic Data'!C$11*'Dynamic Data'!C$13*D390^2)+('Dynamic Data'!C$4*'Dynamic Data'!C$18*E390))</f>
        <v>0</v>
      </c>
      <c r="M390" s="12">
        <f t="shared" si="47"/>
        <v>0</v>
      </c>
      <c r="N390" s="28">
        <f t="shared" si="51"/>
        <v>0</v>
      </c>
      <c r="O390" s="20">
        <f t="shared" si="46"/>
        <v>0</v>
      </c>
      <c r="P390" s="12">
        <f t="shared" si="52"/>
        <v>0</v>
      </c>
      <c r="Q390" s="42">
        <f t="shared" si="48"/>
        <v>0</v>
      </c>
      <c r="R390" s="36"/>
      <c r="S390" s="20">
        <f>SUM($P$2:P390)</f>
        <v>279.83263365974523</v>
      </c>
      <c r="T390" s="28">
        <f>SUM($Q$2:Q390)</f>
        <v>77.626440283968719</v>
      </c>
      <c r="U390" s="22">
        <f>T390*'KERS System Values'!E$14</f>
        <v>45.4556603470919</v>
      </c>
    </row>
    <row r="391" spans="1:21" x14ac:dyDescent="0.45">
      <c r="A391" s="7" t="s">
        <v>12</v>
      </c>
      <c r="B391" s="8">
        <v>389</v>
      </c>
      <c r="C391" s="8">
        <v>389</v>
      </c>
      <c r="D391" s="3">
        <v>0</v>
      </c>
      <c r="E391" s="29">
        <v>0</v>
      </c>
      <c r="F391" s="21">
        <f>'Dynamic Data'!C$4*E391</f>
        <v>0</v>
      </c>
      <c r="G391" s="3">
        <f>(0.5*'Dynamic Data'!C$21*'Dynamic Data'!C$11*'Dynamic Data'!C$13*D391^2)</f>
        <v>0</v>
      </c>
      <c r="H391" s="3">
        <f>'Dynamic Data'!C$15</f>
        <v>56.505600000000001</v>
      </c>
      <c r="I391" s="3">
        <f>'Dynamic Data'!C$15+G391+F391</f>
        <v>56.505600000000001</v>
      </c>
      <c r="J391" s="3">
        <f t="shared" si="49"/>
        <v>56.505600000000001</v>
      </c>
      <c r="K391" s="29">
        <f t="shared" si="50"/>
        <v>0</v>
      </c>
      <c r="L391" s="21">
        <f>(D391/1000)*(('Dynamic Data'!C$4*9.81*'Dynamic Data'!C$10)+(0.5*'Dynamic Data'!C$21*'Dynamic Data'!C$11*'Dynamic Data'!C$13*D391^2)+('Dynamic Data'!C$4*'Dynamic Data'!C$18*E391))</f>
        <v>0</v>
      </c>
      <c r="M391" s="3">
        <f t="shared" si="47"/>
        <v>0</v>
      </c>
      <c r="N391" s="29">
        <f t="shared" si="51"/>
        <v>0</v>
      </c>
      <c r="O391" s="21">
        <f t="shared" si="46"/>
        <v>0</v>
      </c>
      <c r="P391" s="3">
        <f t="shared" si="52"/>
        <v>0</v>
      </c>
      <c r="Q391" s="43">
        <f t="shared" si="48"/>
        <v>0</v>
      </c>
      <c r="R391" s="37"/>
      <c r="S391" s="21">
        <f>SUM($P$2:P391)</f>
        <v>279.83263365974523</v>
      </c>
      <c r="T391" s="29">
        <f>SUM($Q$2:Q391)</f>
        <v>77.626440283968719</v>
      </c>
      <c r="U391" s="22">
        <f>T391*'KERS System Values'!E$14</f>
        <v>45.4556603470919</v>
      </c>
    </row>
    <row r="392" spans="1:21" x14ac:dyDescent="0.45">
      <c r="A392" s="5" t="s">
        <v>12</v>
      </c>
      <c r="B392" s="6">
        <v>390</v>
      </c>
      <c r="C392" s="6">
        <v>390</v>
      </c>
      <c r="D392" s="4">
        <v>0</v>
      </c>
      <c r="E392" s="30">
        <v>0</v>
      </c>
      <c r="F392" s="20">
        <f>'Dynamic Data'!C$4*E392</f>
        <v>0</v>
      </c>
      <c r="G392" s="12">
        <f>(0.5*'Dynamic Data'!C$21*'Dynamic Data'!C$11*'Dynamic Data'!C$13*D392^2)</f>
        <v>0</v>
      </c>
      <c r="H392" s="12">
        <f>'Dynamic Data'!C$15</f>
        <v>56.505600000000001</v>
      </c>
      <c r="I392" s="12">
        <f>'Dynamic Data'!C$15+G392+F392</f>
        <v>56.505600000000001</v>
      </c>
      <c r="J392" s="12">
        <f t="shared" si="49"/>
        <v>56.505600000000001</v>
      </c>
      <c r="K392" s="28">
        <f t="shared" si="50"/>
        <v>0</v>
      </c>
      <c r="L392" s="20">
        <f>(D392/1000)*(('Dynamic Data'!C$4*9.81*'Dynamic Data'!C$10)+(0.5*'Dynamic Data'!C$21*'Dynamic Data'!C$11*'Dynamic Data'!C$13*D392^2)+('Dynamic Data'!C$4*'Dynamic Data'!C$18*E392))</f>
        <v>0</v>
      </c>
      <c r="M392" s="12">
        <f t="shared" si="47"/>
        <v>0</v>
      </c>
      <c r="N392" s="28">
        <f t="shared" si="51"/>
        <v>0</v>
      </c>
      <c r="O392" s="20">
        <f t="shared" si="46"/>
        <v>0</v>
      </c>
      <c r="P392" s="12">
        <f t="shared" si="52"/>
        <v>0</v>
      </c>
      <c r="Q392" s="42">
        <f t="shared" si="48"/>
        <v>0</v>
      </c>
      <c r="R392" s="36"/>
      <c r="S392" s="20">
        <f>SUM($P$2:P392)</f>
        <v>279.83263365974523</v>
      </c>
      <c r="T392" s="28">
        <f>SUM($Q$2:Q392)</f>
        <v>77.626440283968719</v>
      </c>
      <c r="U392" s="22">
        <f>T392*'KERS System Values'!E$14</f>
        <v>45.4556603470919</v>
      </c>
    </row>
    <row r="393" spans="1:21" x14ac:dyDescent="0.45">
      <c r="A393" s="7" t="s">
        <v>12</v>
      </c>
      <c r="B393" s="8">
        <v>391</v>
      </c>
      <c r="C393" s="8">
        <v>391</v>
      </c>
      <c r="D393" s="3">
        <v>0</v>
      </c>
      <c r="E393" s="29">
        <v>6.9444444444444448E-2</v>
      </c>
      <c r="F393" s="21">
        <f>'Dynamic Data'!C$4*E393</f>
        <v>20</v>
      </c>
      <c r="G393" s="3">
        <f>(0.5*'Dynamic Data'!C$21*'Dynamic Data'!C$11*'Dynamic Data'!C$13*D393^2)</f>
        <v>0</v>
      </c>
      <c r="H393" s="3">
        <f>'Dynamic Data'!C$15</f>
        <v>56.505600000000001</v>
      </c>
      <c r="I393" s="3">
        <f>'Dynamic Data'!C$15+G393+F393</f>
        <v>76.505600000000001</v>
      </c>
      <c r="J393" s="3">
        <f t="shared" si="49"/>
        <v>76.505600000000001</v>
      </c>
      <c r="K393" s="29">
        <f t="shared" si="50"/>
        <v>0</v>
      </c>
      <c r="L393" s="21">
        <f>(D393/1000)*(('Dynamic Data'!C$4*9.81*'Dynamic Data'!C$10)+(0.5*'Dynamic Data'!C$21*'Dynamic Data'!C$11*'Dynamic Data'!C$13*D393^2)+('Dynamic Data'!C$4*'Dynamic Data'!C$18*E393))</f>
        <v>0</v>
      </c>
      <c r="M393" s="3">
        <f t="shared" si="47"/>
        <v>0</v>
      </c>
      <c r="N393" s="29">
        <f t="shared" si="51"/>
        <v>0</v>
      </c>
      <c r="O393" s="21">
        <f t="shared" si="46"/>
        <v>1.0010132380278236E-2</v>
      </c>
      <c r="P393" s="3">
        <f t="shared" si="52"/>
        <v>1.0010132380278236E-2</v>
      </c>
      <c r="Q393" s="43">
        <f t="shared" si="48"/>
        <v>0</v>
      </c>
      <c r="R393" s="37"/>
      <c r="S393" s="21">
        <f>SUM($P$2:P393)</f>
        <v>279.8426437921255</v>
      </c>
      <c r="T393" s="29">
        <f>SUM($Q$2:Q393)</f>
        <v>77.626440283968719</v>
      </c>
      <c r="U393" s="22">
        <f>T393*'KERS System Values'!E$14</f>
        <v>45.4556603470919</v>
      </c>
    </row>
    <row r="394" spans="1:21" x14ac:dyDescent="0.45">
      <c r="A394" s="5" t="s">
        <v>12</v>
      </c>
      <c r="B394" s="6">
        <v>392</v>
      </c>
      <c r="C394" s="6">
        <v>392</v>
      </c>
      <c r="D394" s="4">
        <v>0.1388888888888889</v>
      </c>
      <c r="E394" s="30">
        <v>0.29166666666666669</v>
      </c>
      <c r="F394" s="20">
        <f>'Dynamic Data'!C$4*E394</f>
        <v>84</v>
      </c>
      <c r="G394" s="12">
        <f>(0.5*'Dynamic Data'!C$21*'Dynamic Data'!C$11*'Dynamic Data'!C$13*D394^2)</f>
        <v>3.9462760065849299E-3</v>
      </c>
      <c r="H394" s="12">
        <f>'Dynamic Data'!C$15</f>
        <v>56.505600000000001</v>
      </c>
      <c r="I394" s="12">
        <f>'Dynamic Data'!C$15+G394+F394</f>
        <v>140.50954627600657</v>
      </c>
      <c r="J394" s="12">
        <f t="shared" si="49"/>
        <v>140.50954627600657</v>
      </c>
      <c r="K394" s="28">
        <f t="shared" si="50"/>
        <v>0</v>
      </c>
      <c r="L394" s="20">
        <f>(D394/1000)*(('Dynamic Data'!C$4*9.81*'Dynamic Data'!C$10)+(0.5*'Dynamic Data'!C$21*'Dynamic Data'!C$11*'Dynamic Data'!C$13*D394^2)+('Dynamic Data'!C$4*'Dynamic Data'!C$18*E394))</f>
        <v>2.0020264760556471E-2</v>
      </c>
      <c r="M394" s="12">
        <f t="shared" si="47"/>
        <v>2.0020264760556471E-2</v>
      </c>
      <c r="N394" s="28">
        <f t="shared" si="51"/>
        <v>0</v>
      </c>
      <c r="O394" s="20">
        <f t="shared" si="46"/>
        <v>7.8849617636998784E-2</v>
      </c>
      <c r="P394" s="12">
        <f t="shared" si="52"/>
        <v>7.8849617636998784E-2</v>
      </c>
      <c r="Q394" s="42">
        <f t="shared" si="48"/>
        <v>0</v>
      </c>
      <c r="R394" s="36"/>
      <c r="S394" s="20">
        <f>SUM($P$2:P394)</f>
        <v>279.92149340976249</v>
      </c>
      <c r="T394" s="28">
        <f>SUM($Q$2:Q394)</f>
        <v>77.626440283968719</v>
      </c>
      <c r="U394" s="22">
        <f>T394*'KERS System Values'!E$14</f>
        <v>45.4556603470919</v>
      </c>
    </row>
    <row r="395" spans="1:21" x14ac:dyDescent="0.45">
      <c r="A395" s="7" t="s">
        <v>12</v>
      </c>
      <c r="B395" s="8">
        <v>393</v>
      </c>
      <c r="C395" s="8">
        <v>393</v>
      </c>
      <c r="D395" s="3">
        <v>0.58333333333333337</v>
      </c>
      <c r="E395" s="29">
        <v>0.59722222222222221</v>
      </c>
      <c r="F395" s="21">
        <f>'Dynamic Data'!C$4*E395</f>
        <v>172</v>
      </c>
      <c r="G395" s="3">
        <f>(0.5*'Dynamic Data'!C$21*'Dynamic Data'!C$11*'Dynamic Data'!C$13*D395^2)</f>
        <v>6.9612308756158162E-2</v>
      </c>
      <c r="H395" s="3">
        <f>'Dynamic Data'!C$15</f>
        <v>56.505600000000001</v>
      </c>
      <c r="I395" s="3">
        <f>'Dynamic Data'!C$15+G395+F395</f>
        <v>228.57521230875616</v>
      </c>
      <c r="J395" s="3">
        <f t="shared" si="49"/>
        <v>228.57521230875616</v>
      </c>
      <c r="K395" s="29">
        <f t="shared" si="50"/>
        <v>0</v>
      </c>
      <c r="L395" s="21">
        <f>(D395/1000)*(('Dynamic Data'!C$4*9.81*'Dynamic Data'!C$10)+(0.5*'Dynamic Data'!C$21*'Dynamic Data'!C$11*'Dynamic Data'!C$13*D395^2)+('Dynamic Data'!C$4*'Dynamic Data'!C$18*E395))</f>
        <v>0.13767897051344111</v>
      </c>
      <c r="M395" s="3">
        <f t="shared" si="47"/>
        <v>0.13767897051344111</v>
      </c>
      <c r="N395" s="29">
        <f t="shared" si="51"/>
        <v>0</v>
      </c>
      <c r="O395" s="21">
        <f t="shared" si="46"/>
        <v>0.27924295778789848</v>
      </c>
      <c r="P395" s="3">
        <f t="shared" si="52"/>
        <v>0.27924295778789848</v>
      </c>
      <c r="Q395" s="43">
        <f t="shared" si="48"/>
        <v>0</v>
      </c>
      <c r="R395" s="37"/>
      <c r="S395" s="21">
        <f>SUM($P$2:P395)</f>
        <v>280.20073636755041</v>
      </c>
      <c r="T395" s="29">
        <f>SUM($Q$2:Q395)</f>
        <v>77.626440283968719</v>
      </c>
      <c r="U395" s="22">
        <f>T395*'KERS System Values'!E$14</f>
        <v>45.4556603470919</v>
      </c>
    </row>
    <row r="396" spans="1:21" x14ac:dyDescent="0.45">
      <c r="A396" s="5" t="s">
        <v>12</v>
      </c>
      <c r="B396" s="6">
        <v>394</v>
      </c>
      <c r="C396" s="6">
        <v>394</v>
      </c>
      <c r="D396" s="4">
        <v>1.3333333333333333</v>
      </c>
      <c r="E396" s="30">
        <v>0.86111111111111127</v>
      </c>
      <c r="F396" s="20">
        <f>'Dynamic Data'!C$4*E396</f>
        <v>248.00000000000006</v>
      </c>
      <c r="G396" s="12">
        <f>(0.5*'Dynamic Data'!C$21*'Dynamic Data'!C$11*'Dynamic Data'!C$13*D396^2)</f>
        <v>0.36368879676686705</v>
      </c>
      <c r="H396" s="12">
        <f>'Dynamic Data'!C$15</f>
        <v>56.505600000000001</v>
      </c>
      <c r="I396" s="12">
        <f>'Dynamic Data'!C$15+G396+F396</f>
        <v>304.86928879676691</v>
      </c>
      <c r="J396" s="12">
        <f t="shared" si="49"/>
        <v>304.86928879676691</v>
      </c>
      <c r="K396" s="28">
        <f t="shared" si="50"/>
        <v>0</v>
      </c>
      <c r="L396" s="20">
        <f>(D396/1000)*(('Dynamic Data'!C$4*9.81*'Dynamic Data'!C$10)+(0.5*'Dynamic Data'!C$21*'Dynamic Data'!C$11*'Dynamic Data'!C$13*D396^2)+('Dynamic Data'!C$4*'Dynamic Data'!C$18*E396))</f>
        <v>0.42080694506235589</v>
      </c>
      <c r="M396" s="12">
        <f t="shared" si="47"/>
        <v>0.42080694506235589</v>
      </c>
      <c r="N396" s="28">
        <f t="shared" si="51"/>
        <v>0</v>
      </c>
      <c r="O396" s="20">
        <f t="shared" si="46"/>
        <v>0.63759990270838762</v>
      </c>
      <c r="P396" s="12">
        <f t="shared" si="52"/>
        <v>0.63759990270838762</v>
      </c>
      <c r="Q396" s="42">
        <f t="shared" si="48"/>
        <v>0</v>
      </c>
      <c r="R396" s="36"/>
      <c r="S396" s="20">
        <f>SUM($P$2:P396)</f>
        <v>280.83833627025876</v>
      </c>
      <c r="T396" s="28">
        <f>SUM($Q$2:Q396)</f>
        <v>77.626440283968719</v>
      </c>
      <c r="U396" s="22">
        <f>T396*'KERS System Values'!E$14</f>
        <v>45.4556603470919</v>
      </c>
    </row>
    <row r="397" spans="1:21" x14ac:dyDescent="0.45">
      <c r="A397" s="7" t="s">
        <v>12</v>
      </c>
      <c r="B397" s="8">
        <v>395</v>
      </c>
      <c r="C397" s="8">
        <v>395</v>
      </c>
      <c r="D397" s="3">
        <v>2.3055555555555558</v>
      </c>
      <c r="E397" s="29">
        <v>1.0416666666666667</v>
      </c>
      <c r="F397" s="21">
        <f>'Dynamic Data'!C$4*E397</f>
        <v>300</v>
      </c>
      <c r="G397" s="3">
        <f>(0.5*'Dynamic Data'!C$21*'Dynamic Data'!C$11*'Dynamic Data'!C$13*D397^2)</f>
        <v>1.0874358163745435</v>
      </c>
      <c r="H397" s="3">
        <f>'Dynamic Data'!C$15</f>
        <v>56.505600000000001</v>
      </c>
      <c r="I397" s="3">
        <f>'Dynamic Data'!C$15+G397+F397</f>
        <v>357.59303581637454</v>
      </c>
      <c r="J397" s="3">
        <f t="shared" si="49"/>
        <v>357.59303581637454</v>
      </c>
      <c r="K397" s="29">
        <f t="shared" si="50"/>
        <v>0</v>
      </c>
      <c r="L397" s="21">
        <f>(D397/1000)*(('Dynamic Data'!C$4*9.81*'Dynamic Data'!C$10)+(0.5*'Dynamic Data'!C$21*'Dynamic Data'!C$11*'Dynamic Data'!C$13*D397^2)+('Dynamic Data'!C$4*'Dynamic Data'!C$18*E397))</f>
        <v>0.85439286035441941</v>
      </c>
      <c r="M397" s="3">
        <f t="shared" si="47"/>
        <v>0.85439286035441941</v>
      </c>
      <c r="N397" s="29">
        <f t="shared" si="51"/>
        <v>0</v>
      </c>
      <c r="O397" s="21">
        <f t="shared" si="46"/>
        <v>1.1195258611736243</v>
      </c>
      <c r="P397" s="3">
        <f t="shared" si="52"/>
        <v>1.1195258611736243</v>
      </c>
      <c r="Q397" s="43">
        <f t="shared" si="48"/>
        <v>0</v>
      </c>
      <c r="R397" s="37"/>
      <c r="S397" s="21">
        <f>SUM($P$2:P397)</f>
        <v>281.95786213143236</v>
      </c>
      <c r="T397" s="29">
        <f>SUM($Q$2:Q397)</f>
        <v>77.626440283968719</v>
      </c>
      <c r="U397" s="22">
        <f>T397*'KERS System Values'!E$14</f>
        <v>45.4556603470919</v>
      </c>
    </row>
    <row r="398" spans="1:21" x14ac:dyDescent="0.45">
      <c r="A398" s="5" t="s">
        <v>12</v>
      </c>
      <c r="B398" s="6">
        <v>396</v>
      </c>
      <c r="C398" s="6">
        <v>396</v>
      </c>
      <c r="D398" s="4">
        <v>3.416666666666667</v>
      </c>
      <c r="E398" s="30">
        <v>1.1527777777777779</v>
      </c>
      <c r="F398" s="20">
        <f>'Dynamic Data'!C$4*E398</f>
        <v>332.00000000000006</v>
      </c>
      <c r="G398" s="12">
        <f>(0.5*'Dynamic Data'!C$21*'Dynamic Data'!C$11*'Dynamic Data'!C$13*D398^2)</f>
        <v>2.3881283881449362</v>
      </c>
      <c r="H398" s="12">
        <f>'Dynamic Data'!C$15</f>
        <v>56.505600000000001</v>
      </c>
      <c r="I398" s="12">
        <f>'Dynamic Data'!C$15+G398+F398</f>
        <v>390.89372838814501</v>
      </c>
      <c r="J398" s="12">
        <f t="shared" si="49"/>
        <v>390.89372838814501</v>
      </c>
      <c r="K398" s="28">
        <f t="shared" si="50"/>
        <v>0</v>
      </c>
      <c r="L398" s="20">
        <f>(D398/1000)*(('Dynamic Data'!C$4*9.81*'Dynamic Data'!C$10)+(0.5*'Dynamic Data'!C$21*'Dynamic Data'!C$11*'Dynamic Data'!C$13*D398^2)+('Dynamic Data'!C$4*'Dynamic Data'!C$18*E398))</f>
        <v>1.3846588619928291</v>
      </c>
      <c r="M398" s="12">
        <f t="shared" si="47"/>
        <v>1.3846588619928291</v>
      </c>
      <c r="N398" s="28">
        <f t="shared" si="51"/>
        <v>0</v>
      </c>
      <c r="O398" s="20">
        <f t="shared" si="46"/>
        <v>1.6600796968585354</v>
      </c>
      <c r="P398" s="12">
        <f t="shared" si="52"/>
        <v>1.6600796968585354</v>
      </c>
      <c r="Q398" s="42">
        <f t="shared" si="48"/>
        <v>0</v>
      </c>
      <c r="R398" s="36"/>
      <c r="S398" s="20">
        <f>SUM($P$2:P398)</f>
        <v>283.6179418282909</v>
      </c>
      <c r="T398" s="28">
        <f>SUM($Q$2:Q398)</f>
        <v>77.626440283968719</v>
      </c>
      <c r="U398" s="22">
        <f>T398*'KERS System Values'!E$14</f>
        <v>45.4556603470919</v>
      </c>
    </row>
    <row r="399" spans="1:21" x14ac:dyDescent="0.45">
      <c r="A399" s="7" t="s">
        <v>12</v>
      </c>
      <c r="B399" s="8">
        <v>397</v>
      </c>
      <c r="C399" s="8">
        <v>397</v>
      </c>
      <c r="D399" s="3">
        <v>4.6111111111111116</v>
      </c>
      <c r="E399" s="29">
        <v>1.1944444444444442</v>
      </c>
      <c r="F399" s="21">
        <f>'Dynamic Data'!C$4*E399</f>
        <v>343.99999999999994</v>
      </c>
      <c r="G399" s="3">
        <f>(0.5*'Dynamic Data'!C$21*'Dynamic Data'!C$11*'Dynamic Data'!C$13*D399^2)</f>
        <v>4.3497432654981738</v>
      </c>
      <c r="H399" s="3">
        <f>'Dynamic Data'!C$15</f>
        <v>56.505600000000001</v>
      </c>
      <c r="I399" s="3">
        <f>'Dynamic Data'!C$15+G399+F399</f>
        <v>404.85534326549811</v>
      </c>
      <c r="J399" s="3">
        <f t="shared" si="49"/>
        <v>404.85534326549811</v>
      </c>
      <c r="K399" s="29">
        <f t="shared" si="50"/>
        <v>0</v>
      </c>
      <c r="L399" s="21">
        <f>(D399/1000)*(('Dynamic Data'!C$4*9.81*'Dynamic Data'!C$10)+(0.5*'Dynamic Data'!C$21*'Dynamic Data'!C$11*'Dynamic Data'!C$13*D399^2)+('Dynamic Data'!C$4*'Dynamic Data'!C$18*E399))</f>
        <v>1.9355005317242417</v>
      </c>
      <c r="M399" s="3">
        <f t="shared" si="47"/>
        <v>1.9355005317242417</v>
      </c>
      <c r="N399" s="29">
        <f t="shared" si="51"/>
        <v>0</v>
      </c>
      <c r="O399" s="21">
        <f t="shared" si="46"/>
        <v>2.0724338480781874</v>
      </c>
      <c r="P399" s="3">
        <f t="shared" si="52"/>
        <v>2.0724338480781874</v>
      </c>
      <c r="Q399" s="43">
        <f t="shared" si="48"/>
        <v>0</v>
      </c>
      <c r="R399" s="37"/>
      <c r="S399" s="21">
        <f>SUM($P$2:P399)</f>
        <v>285.69037567636906</v>
      </c>
      <c r="T399" s="29">
        <f>SUM($Q$2:Q399)</f>
        <v>77.626440283968719</v>
      </c>
      <c r="U399" s="22">
        <f>T399*'KERS System Values'!E$14</f>
        <v>45.4556603470919</v>
      </c>
    </row>
    <row r="400" spans="1:21" x14ac:dyDescent="0.45">
      <c r="A400" s="5" t="s">
        <v>12</v>
      </c>
      <c r="B400" s="6">
        <v>398</v>
      </c>
      <c r="C400" s="6">
        <v>398</v>
      </c>
      <c r="D400" s="4">
        <v>5.8055555555555554</v>
      </c>
      <c r="E400" s="30">
        <v>1.0555555555555551</v>
      </c>
      <c r="F400" s="20">
        <f>'Dynamic Data'!C$4*E400</f>
        <v>303.99999999999989</v>
      </c>
      <c r="G400" s="12">
        <f>(0.5*'Dynamic Data'!C$21*'Dynamic Data'!C$11*'Dynamic Data'!C$13*D400^2)</f>
        <v>6.8950912897454515</v>
      </c>
      <c r="H400" s="12">
        <f>'Dynamic Data'!C$15</f>
        <v>56.505600000000001</v>
      </c>
      <c r="I400" s="12">
        <f>'Dynamic Data'!C$15+G400+F400</f>
        <v>367.40069128974534</v>
      </c>
      <c r="J400" s="12">
        <f t="shared" si="49"/>
        <v>367.40069128974534</v>
      </c>
      <c r="K400" s="28">
        <f t="shared" si="50"/>
        <v>0</v>
      </c>
      <c r="L400" s="20">
        <f>(D400/1000)*(('Dynamic Data'!C$4*9.81*'Dynamic Data'!C$10)+(0.5*'Dynamic Data'!C$21*'Dynamic Data'!C$11*'Dynamic Data'!C$13*D400^2)+('Dynamic Data'!C$4*'Dynamic Data'!C$18*E400))</f>
        <v>2.2093671644321327</v>
      </c>
      <c r="M400" s="12">
        <f t="shared" si="47"/>
        <v>2.2093671644321327</v>
      </c>
      <c r="N400" s="28">
        <f t="shared" si="51"/>
        <v>0</v>
      </c>
      <c r="O400" s="20">
        <f t="shared" si="46"/>
        <v>1.984919957409407</v>
      </c>
      <c r="P400" s="12">
        <f t="shared" si="52"/>
        <v>1.984919957409407</v>
      </c>
      <c r="Q400" s="42">
        <f t="shared" si="48"/>
        <v>0</v>
      </c>
      <c r="R400" s="36"/>
      <c r="S400" s="20">
        <f>SUM($P$2:P400)</f>
        <v>287.67529563377849</v>
      </c>
      <c r="T400" s="28">
        <f>SUM($Q$2:Q400)</f>
        <v>77.626440283968719</v>
      </c>
      <c r="U400" s="22">
        <f>T400*'KERS System Values'!E$14</f>
        <v>45.4556603470919</v>
      </c>
    </row>
    <row r="401" spans="1:21" x14ac:dyDescent="0.45">
      <c r="A401" s="7" t="s">
        <v>12</v>
      </c>
      <c r="B401" s="8">
        <v>399</v>
      </c>
      <c r="C401" s="8">
        <v>399</v>
      </c>
      <c r="D401" s="3">
        <v>6.7222222222222223</v>
      </c>
      <c r="E401" s="29">
        <v>0.65277777777777812</v>
      </c>
      <c r="F401" s="21">
        <f>'Dynamic Data'!C$4*E401</f>
        <v>188.00000000000011</v>
      </c>
      <c r="G401" s="3">
        <f>(0.5*'Dynamic Data'!C$21*'Dynamic Data'!C$11*'Dynamic Data'!C$13*D401^2)</f>
        <v>9.2443883219855927</v>
      </c>
      <c r="H401" s="3">
        <f>'Dynamic Data'!C$15</f>
        <v>56.505600000000001</v>
      </c>
      <c r="I401" s="3">
        <f>'Dynamic Data'!C$15+G401+F401</f>
        <v>253.74998832198571</v>
      </c>
      <c r="J401" s="3">
        <f t="shared" si="49"/>
        <v>253.74998832198571</v>
      </c>
      <c r="K401" s="29">
        <f t="shared" si="50"/>
        <v>0</v>
      </c>
      <c r="L401" s="21">
        <f>(D401/1000)*(('Dynamic Data'!C$4*9.81*'Dynamic Data'!C$10)+(0.5*'Dynamic Data'!C$21*'Dynamic Data'!C$11*'Dynamic Data'!C$13*D401^2)+('Dynamic Data'!C$4*'Dynamic Data'!C$18*E401))</f>
        <v>1.7604727503866815</v>
      </c>
      <c r="M401" s="3">
        <f t="shared" si="47"/>
        <v>1.7604727503866815</v>
      </c>
      <c r="N401" s="29">
        <f t="shared" si="51"/>
        <v>0</v>
      </c>
      <c r="O401" s="21">
        <f t="shared" si="46"/>
        <v>1.3256577646145038</v>
      </c>
      <c r="P401" s="3">
        <f t="shared" si="52"/>
        <v>1.3256577646145038</v>
      </c>
      <c r="Q401" s="43">
        <f t="shared" si="48"/>
        <v>0</v>
      </c>
      <c r="R401" s="37"/>
      <c r="S401" s="21">
        <f>SUM($P$2:P401)</f>
        <v>289.00095339839299</v>
      </c>
      <c r="T401" s="29">
        <f>SUM($Q$2:Q401)</f>
        <v>77.626440283968719</v>
      </c>
      <c r="U401" s="22">
        <f>T401*'KERS System Values'!E$14</f>
        <v>45.4556603470919</v>
      </c>
    </row>
    <row r="402" spans="1:21" x14ac:dyDescent="0.45">
      <c r="A402" s="5" t="s">
        <v>12</v>
      </c>
      <c r="B402" s="6">
        <v>400</v>
      </c>
      <c r="C402" s="6">
        <v>400</v>
      </c>
      <c r="D402" s="4">
        <v>7.1111111111111116</v>
      </c>
      <c r="E402" s="30">
        <v>0.19444444444444473</v>
      </c>
      <c r="F402" s="20">
        <f>'Dynamic Data'!C$4*E402</f>
        <v>56.000000000000078</v>
      </c>
      <c r="G402" s="12">
        <f>(0.5*'Dynamic Data'!C$21*'Dynamic Data'!C$11*'Dynamic Data'!C$13*D402^2)</f>
        <v>10.344925774701998</v>
      </c>
      <c r="H402" s="12">
        <f>'Dynamic Data'!C$15</f>
        <v>56.505600000000001</v>
      </c>
      <c r="I402" s="12">
        <f>'Dynamic Data'!C$15+G402+F402</f>
        <v>122.85052577470208</v>
      </c>
      <c r="J402" s="12">
        <f t="shared" si="49"/>
        <v>122.85052577470208</v>
      </c>
      <c r="K402" s="28">
        <f t="shared" si="50"/>
        <v>0</v>
      </c>
      <c r="L402" s="20">
        <f>(D402/1000)*(('Dynamic Data'!C$4*9.81*'Dynamic Data'!C$10)+(0.5*'Dynamic Data'!C$21*'Dynamic Data'!C$11*'Dynamic Data'!C$13*D402^2)+('Dynamic Data'!C$4*'Dynamic Data'!C$18*E402))</f>
        <v>0.8908427788423261</v>
      </c>
      <c r="M402" s="12">
        <f t="shared" si="47"/>
        <v>0.8908427788423261</v>
      </c>
      <c r="N402" s="28">
        <f t="shared" si="51"/>
        <v>0</v>
      </c>
      <c r="O402" s="20">
        <f t="shared" si="46"/>
        <v>0.57924683217565864</v>
      </c>
      <c r="P402" s="12">
        <f t="shared" si="52"/>
        <v>0.57924683217565864</v>
      </c>
      <c r="Q402" s="42">
        <f t="shared" si="48"/>
        <v>0</v>
      </c>
      <c r="R402" s="36"/>
      <c r="S402" s="20">
        <f>SUM($P$2:P402)</f>
        <v>289.58020023056866</v>
      </c>
      <c r="T402" s="28">
        <f>SUM($Q$2:Q402)</f>
        <v>77.626440283968719</v>
      </c>
      <c r="U402" s="22">
        <f>T402*'KERS System Values'!E$14</f>
        <v>45.4556603470919</v>
      </c>
    </row>
    <row r="403" spans="1:21" x14ac:dyDescent="0.45">
      <c r="A403" s="7" t="s">
        <v>12</v>
      </c>
      <c r="B403" s="8">
        <v>401</v>
      </c>
      <c r="C403" s="8">
        <v>401</v>
      </c>
      <c r="D403" s="3">
        <v>7.1111111111111116</v>
      </c>
      <c r="E403" s="29">
        <v>-9.7222222222222612E-2</v>
      </c>
      <c r="F403" s="21">
        <f>'Dynamic Data'!C$4*E403</f>
        <v>-28.000000000000114</v>
      </c>
      <c r="G403" s="3">
        <f>(0.5*'Dynamic Data'!C$21*'Dynamic Data'!C$11*'Dynamic Data'!C$13*D403^2)</f>
        <v>10.344925774701998</v>
      </c>
      <c r="H403" s="3">
        <f>'Dynamic Data'!C$15</f>
        <v>56.505600000000001</v>
      </c>
      <c r="I403" s="3">
        <f>'Dynamic Data'!C$15+G403+F403</f>
        <v>38.850525774701879</v>
      </c>
      <c r="J403" s="3">
        <f t="shared" si="49"/>
        <v>38.850525774701879</v>
      </c>
      <c r="K403" s="29">
        <f t="shared" si="50"/>
        <v>0</v>
      </c>
      <c r="L403" s="21">
        <f>(D403/1000)*(('Dynamic Data'!C$4*9.81*'Dynamic Data'!C$10)+(0.5*'Dynamic Data'!C$21*'Dynamic Data'!C$11*'Dynamic Data'!C$13*D403^2)+('Dynamic Data'!C$4*'Dynamic Data'!C$18*E403))</f>
        <v>0.26765088550899119</v>
      </c>
      <c r="M403" s="3">
        <f t="shared" si="47"/>
        <v>0.26765088550899119</v>
      </c>
      <c r="N403" s="29">
        <f t="shared" si="51"/>
        <v>0</v>
      </c>
      <c r="O403" s="21">
        <f t="shared" si="46"/>
        <v>3.1146980872486477E-2</v>
      </c>
      <c r="P403" s="3">
        <f t="shared" si="52"/>
        <v>3.1146980872486477E-2</v>
      </c>
      <c r="Q403" s="43">
        <f t="shared" si="48"/>
        <v>0</v>
      </c>
      <c r="R403" s="37"/>
      <c r="S403" s="21">
        <f>SUM($P$2:P403)</f>
        <v>289.61134721144117</v>
      </c>
      <c r="T403" s="29">
        <f>SUM($Q$2:Q403)</f>
        <v>77.626440283968719</v>
      </c>
      <c r="U403" s="22">
        <f>T403*'KERS System Values'!E$14</f>
        <v>45.4556603470919</v>
      </c>
    </row>
    <row r="404" spans="1:21" x14ac:dyDescent="0.45">
      <c r="A404" s="5" t="s">
        <v>12</v>
      </c>
      <c r="B404" s="6">
        <v>402</v>
      </c>
      <c r="C404" s="6">
        <v>402</v>
      </c>
      <c r="D404" s="4">
        <v>6.916666666666667</v>
      </c>
      <c r="E404" s="30">
        <v>-0.31944444444444453</v>
      </c>
      <c r="F404" s="20">
        <f>'Dynamic Data'!C$4*E404</f>
        <v>-92.000000000000028</v>
      </c>
      <c r="G404" s="12">
        <f>(0.5*'Dynamic Data'!C$21*'Dynamic Data'!C$11*'Dynamic Data'!C$13*D404^2)</f>
        <v>9.7869223473708882</v>
      </c>
      <c r="H404" s="12">
        <f>'Dynamic Data'!C$15</f>
        <v>56.505600000000001</v>
      </c>
      <c r="I404" s="12">
        <f>'Dynamic Data'!C$15+G404+F404</f>
        <v>-25.707477652629137</v>
      </c>
      <c r="J404" s="12">
        <f t="shared" si="49"/>
        <v>0</v>
      </c>
      <c r="K404" s="28">
        <f t="shared" si="50"/>
        <v>25.707477652629137</v>
      </c>
      <c r="L404" s="20">
        <f>(D404/1000)*(('Dynamic Data'!C$4*9.81*'Dynamic Data'!C$10)+(0.5*'Dynamic Data'!C$21*'Dynamic Data'!C$11*'Dynamic Data'!C$13*D404^2)+('Dynamic Data'!C$4*'Dynamic Data'!C$18*E404))</f>
        <v>-0.20535692376401823</v>
      </c>
      <c r="M404" s="12">
        <f t="shared" si="47"/>
        <v>0</v>
      </c>
      <c r="N404" s="28">
        <f t="shared" si="51"/>
        <v>0.20535692376401823</v>
      </c>
      <c r="O404" s="20">
        <f t="shared" si="46"/>
        <v>-0.33774667626961591</v>
      </c>
      <c r="P404" s="12">
        <f t="shared" si="52"/>
        <v>0</v>
      </c>
      <c r="Q404" s="44">
        <f t="shared" si="48"/>
        <v>0.33774667626961591</v>
      </c>
      <c r="R404" s="36"/>
      <c r="S404" s="20">
        <f>SUM($P$2:P404)</f>
        <v>289.61134721144117</v>
      </c>
      <c r="T404" s="28">
        <f>SUM($Q$2:Q404)</f>
        <v>77.964186960238337</v>
      </c>
      <c r="U404" s="22">
        <f>T404*'KERS System Values'!E$14</f>
        <v>45.653434432103516</v>
      </c>
    </row>
    <row r="405" spans="1:21" x14ac:dyDescent="0.45">
      <c r="A405" s="7" t="s">
        <v>12</v>
      </c>
      <c r="B405" s="8">
        <v>403</v>
      </c>
      <c r="C405" s="8">
        <v>403</v>
      </c>
      <c r="D405" s="3">
        <v>6.4722222222222223</v>
      </c>
      <c r="E405" s="29">
        <v>-0.45833333333333293</v>
      </c>
      <c r="F405" s="21">
        <f>'Dynamic Data'!C$4*E405</f>
        <v>-131.99999999999989</v>
      </c>
      <c r="G405" s="3">
        <f>(0.5*'Dynamic Data'!C$21*'Dynamic Data'!C$11*'Dynamic Data'!C$13*D405^2)</f>
        <v>8.5695751248595702</v>
      </c>
      <c r="H405" s="3">
        <f>'Dynamic Data'!C$15</f>
        <v>56.505600000000001</v>
      </c>
      <c r="I405" s="3">
        <f>'Dynamic Data'!C$15+G405+F405</f>
        <v>-66.924824875140317</v>
      </c>
      <c r="J405" s="3">
        <f t="shared" si="49"/>
        <v>0</v>
      </c>
      <c r="K405" s="29">
        <f t="shared" si="50"/>
        <v>66.924824875140317</v>
      </c>
      <c r="L405" s="21">
        <f>(D405/1000)*(('Dynamic Data'!C$4*9.81*'Dynamic Data'!C$10)+(0.5*'Dynamic Data'!C$21*'Dynamic Data'!C$11*'Dynamic Data'!C$13*D405^2)+('Dynamic Data'!C$4*'Dynamic Data'!C$18*E405))</f>
        <v>-0.47013642877521361</v>
      </c>
      <c r="M405" s="3">
        <f t="shared" si="47"/>
        <v>0</v>
      </c>
      <c r="N405" s="29">
        <f t="shared" si="51"/>
        <v>0.47013642877521361</v>
      </c>
      <c r="O405" s="21">
        <f t="shared" si="46"/>
        <v>-0.43156119998401987</v>
      </c>
      <c r="P405" s="3">
        <f t="shared" si="52"/>
        <v>0</v>
      </c>
      <c r="Q405" s="45">
        <f t="shared" si="48"/>
        <v>0.43156119998401987</v>
      </c>
      <c r="R405" s="37"/>
      <c r="S405" s="21">
        <f>SUM($P$2:P405)</f>
        <v>289.61134721144117</v>
      </c>
      <c r="T405" s="29">
        <f>SUM($Q$2:Q405)</f>
        <v>78.395748160222354</v>
      </c>
      <c r="U405" s="22">
        <f>T405*'KERS System Values'!E$14</f>
        <v>45.906143422155047</v>
      </c>
    </row>
    <row r="406" spans="1:21" x14ac:dyDescent="0.45">
      <c r="A406" s="5" t="s">
        <v>12</v>
      </c>
      <c r="B406" s="6">
        <v>404</v>
      </c>
      <c r="C406" s="6">
        <v>404</v>
      </c>
      <c r="D406" s="4">
        <v>6.0000000000000009</v>
      </c>
      <c r="E406" s="30">
        <v>-0.43055555555555575</v>
      </c>
      <c r="F406" s="20">
        <f>'Dynamic Data'!C$4*E406</f>
        <v>-124.00000000000006</v>
      </c>
      <c r="G406" s="12">
        <f>(0.5*'Dynamic Data'!C$21*'Dynamic Data'!C$11*'Dynamic Data'!C$13*D406^2)</f>
        <v>7.3646981345290614</v>
      </c>
      <c r="H406" s="12">
        <f>'Dynamic Data'!C$15</f>
        <v>56.505600000000001</v>
      </c>
      <c r="I406" s="12">
        <f>'Dynamic Data'!C$15+G406+F406</f>
        <v>-60.129701865470992</v>
      </c>
      <c r="J406" s="12">
        <f t="shared" si="49"/>
        <v>0</v>
      </c>
      <c r="K406" s="28">
        <f t="shared" si="50"/>
        <v>60.129701865470992</v>
      </c>
      <c r="L406" s="20">
        <f>(D406/1000)*(('Dynamic Data'!C$4*9.81*'Dynamic Data'!C$10)+(0.5*'Dynamic Data'!C$21*'Dynamic Data'!C$11*'Dynamic Data'!C$13*D406^2)+('Dynamic Data'!C$4*'Dynamic Data'!C$18*E406))</f>
        <v>-0.39298597119282608</v>
      </c>
      <c r="M406" s="12">
        <f t="shared" si="47"/>
        <v>0</v>
      </c>
      <c r="N406" s="28">
        <f t="shared" si="51"/>
        <v>0.39298597119282608</v>
      </c>
      <c r="O406" s="20">
        <f t="shared" si="46"/>
        <v>-0.35942586619258909</v>
      </c>
      <c r="P406" s="12">
        <f t="shared" si="52"/>
        <v>0</v>
      </c>
      <c r="Q406" s="44">
        <f t="shared" si="48"/>
        <v>0.35942586619258909</v>
      </c>
      <c r="R406" s="36"/>
      <c r="S406" s="20">
        <f>SUM($P$2:P406)</f>
        <v>289.61134721144117</v>
      </c>
      <c r="T406" s="28">
        <f>SUM($Q$2:Q406)</f>
        <v>78.755174026414949</v>
      </c>
      <c r="U406" s="22">
        <f>T406*'KERS System Values'!E$14</f>
        <v>46.11661217524798</v>
      </c>
    </row>
    <row r="407" spans="1:21" x14ac:dyDescent="0.45">
      <c r="A407" s="7" t="s">
        <v>12</v>
      </c>
      <c r="B407" s="8">
        <v>405</v>
      </c>
      <c r="C407" s="8">
        <v>405</v>
      </c>
      <c r="D407" s="3">
        <v>5.6111111111111116</v>
      </c>
      <c r="E407" s="29">
        <v>-0.40277777777777807</v>
      </c>
      <c r="F407" s="21">
        <f>'Dynamic Data'!C$4*E407</f>
        <v>-116.00000000000009</v>
      </c>
      <c r="G407" s="3">
        <f>(0.5*'Dynamic Data'!C$21*'Dynamic Data'!C$11*'Dynamic Data'!C$13*D407^2)</f>
        <v>6.440953846907659</v>
      </c>
      <c r="H407" s="3">
        <f>'Dynamic Data'!C$15</f>
        <v>56.505600000000001</v>
      </c>
      <c r="I407" s="3">
        <f>'Dynamic Data'!C$15+G407+F407</f>
        <v>-53.053446153092423</v>
      </c>
      <c r="J407" s="3">
        <f t="shared" si="49"/>
        <v>0</v>
      </c>
      <c r="K407" s="29">
        <f t="shared" si="50"/>
        <v>53.053446153092423</v>
      </c>
      <c r="L407" s="21">
        <f>(D407/1000)*(('Dynamic Data'!C$4*9.81*'Dynamic Data'!C$10)+(0.5*'Dynamic Data'!C$21*'Dynamic Data'!C$11*'Dynamic Data'!C$13*D407^2)+('Dynamic Data'!C$4*'Dynamic Data'!C$18*E407))</f>
        <v>-0.32586576119235205</v>
      </c>
      <c r="M407" s="3">
        <f t="shared" si="47"/>
        <v>0</v>
      </c>
      <c r="N407" s="29">
        <f t="shared" si="51"/>
        <v>0.32586576119235205</v>
      </c>
      <c r="O407" s="21">
        <f t="shared" si="46"/>
        <v>-0.34867485620668254</v>
      </c>
      <c r="P407" s="3">
        <f t="shared" si="52"/>
        <v>0</v>
      </c>
      <c r="Q407" s="45">
        <f t="shared" si="48"/>
        <v>0.34867485620668254</v>
      </c>
      <c r="R407" s="37"/>
      <c r="S407" s="21">
        <f>SUM($P$2:P407)</f>
        <v>289.61134721144117</v>
      </c>
      <c r="T407" s="29">
        <f>SUM($Q$2:Q407)</f>
        <v>79.103848882621634</v>
      </c>
      <c r="U407" s="22">
        <f>T407*'KERS System Values'!E$14</f>
        <v>46.320785466942446</v>
      </c>
    </row>
    <row r="408" spans="1:21" x14ac:dyDescent="0.45">
      <c r="A408" s="5" t="s">
        <v>12</v>
      </c>
      <c r="B408" s="6">
        <v>406</v>
      </c>
      <c r="C408" s="6">
        <v>406</v>
      </c>
      <c r="D408" s="4">
        <v>5.1944444444444446</v>
      </c>
      <c r="E408" s="30">
        <v>-0.44444444444444431</v>
      </c>
      <c r="F408" s="20">
        <f>'Dynamic Data'!C$4*E408</f>
        <v>-127.99999999999996</v>
      </c>
      <c r="G408" s="12">
        <f>(0.5*'Dynamic Data'!C$21*'Dynamic Data'!C$11*'Dynamic Data'!C$13*D408^2)</f>
        <v>5.5198930269707365</v>
      </c>
      <c r="H408" s="12">
        <f>'Dynamic Data'!C$15</f>
        <v>56.505600000000001</v>
      </c>
      <c r="I408" s="12">
        <f>'Dynamic Data'!C$15+G408+F408</f>
        <v>-65.974506973029222</v>
      </c>
      <c r="J408" s="12">
        <f t="shared" si="49"/>
        <v>0</v>
      </c>
      <c r="K408" s="28">
        <f t="shared" si="50"/>
        <v>65.974506973029222</v>
      </c>
      <c r="L408" s="20">
        <f>(D408/1000)*(('Dynamic Data'!C$4*9.81*'Dynamic Data'!C$10)+(0.5*'Dynamic Data'!C$21*'Dynamic Data'!C$11*'Dynamic Data'!C$13*D408^2)+('Dynamic Data'!C$4*'Dynamic Data'!C$18*E408))</f>
        <v>-0.37148395122101302</v>
      </c>
      <c r="M408" s="12">
        <f t="shared" si="47"/>
        <v>0</v>
      </c>
      <c r="N408" s="28">
        <f t="shared" si="51"/>
        <v>0.37148395122101302</v>
      </c>
      <c r="O408" s="20">
        <f t="shared" si="46"/>
        <v>-0.37656684559919984</v>
      </c>
      <c r="P408" s="12">
        <f t="shared" si="52"/>
        <v>0</v>
      </c>
      <c r="Q408" s="44">
        <f t="shared" si="48"/>
        <v>0.37656684559919984</v>
      </c>
      <c r="R408" s="36"/>
      <c r="S408" s="20">
        <f>SUM($P$2:P408)</f>
        <v>289.61134721144117</v>
      </c>
      <c r="T408" s="28">
        <f>SUM($Q$2:Q408)</f>
        <v>79.480415728220834</v>
      </c>
      <c r="U408" s="22">
        <f>T408*'KERS System Values'!E$14</f>
        <v>46.541291451358532</v>
      </c>
    </row>
    <row r="409" spans="1:21" x14ac:dyDescent="0.45">
      <c r="A409" s="7" t="s">
        <v>12</v>
      </c>
      <c r="B409" s="8">
        <v>407</v>
      </c>
      <c r="C409" s="8">
        <v>407</v>
      </c>
      <c r="D409" s="3">
        <v>4.7222222222222223</v>
      </c>
      <c r="E409" s="29">
        <v>-0.47222222222222199</v>
      </c>
      <c r="F409" s="21">
        <f>'Dynamic Data'!C$4*E409</f>
        <v>-135.99999999999994</v>
      </c>
      <c r="G409" s="3">
        <f>(0.5*'Dynamic Data'!C$21*'Dynamic Data'!C$11*'Dynamic Data'!C$13*D409^2)</f>
        <v>4.5618950636121784</v>
      </c>
      <c r="H409" s="3">
        <f>'Dynamic Data'!C$15</f>
        <v>56.505600000000001</v>
      </c>
      <c r="I409" s="3">
        <f>'Dynamic Data'!C$15+G409+F409</f>
        <v>-74.932504936387772</v>
      </c>
      <c r="J409" s="3">
        <f t="shared" si="49"/>
        <v>0</v>
      </c>
      <c r="K409" s="29">
        <f t="shared" si="50"/>
        <v>74.932504936387772</v>
      </c>
      <c r="L409" s="21">
        <f>(D409/1000)*(('Dynamic Data'!C$4*9.81*'Dynamic Data'!C$10)+(0.5*'Dynamic Data'!C$21*'Dynamic Data'!C$11*'Dynamic Data'!C$13*D409^2)+('Dynamic Data'!C$4*'Dynamic Data'!C$18*E409))</f>
        <v>-0.3816497399773866</v>
      </c>
      <c r="M409" s="3">
        <f t="shared" si="47"/>
        <v>0</v>
      </c>
      <c r="N409" s="29">
        <f t="shared" si="51"/>
        <v>0.3816497399773866</v>
      </c>
      <c r="O409" s="21">
        <f t="shared" si="46"/>
        <v>-0.31120132811045093</v>
      </c>
      <c r="P409" s="3">
        <f t="shared" si="52"/>
        <v>0</v>
      </c>
      <c r="Q409" s="45">
        <f t="shared" si="48"/>
        <v>0.31120132811045093</v>
      </c>
      <c r="R409" s="37"/>
      <c r="S409" s="21">
        <f>SUM($P$2:P409)</f>
        <v>289.61134721144117</v>
      </c>
      <c r="T409" s="29">
        <f>SUM($Q$2:Q409)</f>
        <v>79.79161705633129</v>
      </c>
      <c r="U409" s="22">
        <f>T409*'KERS System Values'!E$14</f>
        <v>46.723521395413748</v>
      </c>
    </row>
    <row r="410" spans="1:21" x14ac:dyDescent="0.45">
      <c r="A410" s="5" t="s">
        <v>12</v>
      </c>
      <c r="B410" s="6">
        <v>408</v>
      </c>
      <c r="C410" s="6">
        <v>408</v>
      </c>
      <c r="D410" s="4">
        <v>4.25</v>
      </c>
      <c r="E410" s="30">
        <v>-0.38888888888888895</v>
      </c>
      <c r="F410" s="20">
        <f>'Dynamic Data'!C$4*E410</f>
        <v>-112.00000000000001</v>
      </c>
      <c r="G410" s="12">
        <f>(0.5*'Dynamic Data'!C$21*'Dynamic Data'!C$11*'Dynamic Data'!C$13*D410^2)</f>
        <v>3.6951350015258644</v>
      </c>
      <c r="H410" s="12">
        <f>'Dynamic Data'!C$15</f>
        <v>56.505600000000001</v>
      </c>
      <c r="I410" s="12">
        <f>'Dynamic Data'!C$15+G410+F410</f>
        <v>-51.79926499847415</v>
      </c>
      <c r="J410" s="12">
        <f t="shared" si="49"/>
        <v>0</v>
      </c>
      <c r="K410" s="28">
        <f t="shared" si="50"/>
        <v>51.79926499847415</v>
      </c>
      <c r="L410" s="20">
        <f>(D410/1000)*(('Dynamic Data'!C$4*9.81*'Dynamic Data'!C$10)+(0.5*'Dynamic Data'!C$21*'Dynamic Data'!C$11*'Dynamic Data'!C$13*D410^2)+('Dynamic Data'!C$4*'Dynamic Data'!C$18*E410))</f>
        <v>-0.24075291624351522</v>
      </c>
      <c r="M410" s="12">
        <f t="shared" si="47"/>
        <v>0</v>
      </c>
      <c r="N410" s="28">
        <f t="shared" si="51"/>
        <v>0.24075291624351522</v>
      </c>
      <c r="O410" s="20">
        <f t="shared" si="46"/>
        <v>-0.11788303993601176</v>
      </c>
      <c r="P410" s="12">
        <f t="shared" si="52"/>
        <v>0</v>
      </c>
      <c r="Q410" s="44">
        <f t="shared" si="48"/>
        <v>0.11788303993601176</v>
      </c>
      <c r="R410" s="41">
        <f>SUM(Q404:Q410)</f>
        <v>2.2830598122985699</v>
      </c>
      <c r="S410" s="20">
        <f>SUM($P$2:P410)</f>
        <v>289.61134721144117</v>
      </c>
      <c r="T410" s="28">
        <f>SUM($Q$2:Q410)</f>
        <v>79.909500096267308</v>
      </c>
      <c r="U410" s="22">
        <f>T410*'KERS System Values'!E$14</f>
        <v>46.792550084664626</v>
      </c>
    </row>
    <row r="411" spans="1:21" x14ac:dyDescent="0.45">
      <c r="A411" s="7" t="s">
        <v>12</v>
      </c>
      <c r="B411" s="8">
        <v>409</v>
      </c>
      <c r="C411" s="8">
        <v>409</v>
      </c>
      <c r="D411" s="3">
        <v>3.9444444444444446</v>
      </c>
      <c r="E411" s="29">
        <v>-0.19444444444444448</v>
      </c>
      <c r="F411" s="21">
        <f>'Dynamic Data'!C$4*E411</f>
        <v>-56.000000000000007</v>
      </c>
      <c r="G411" s="3">
        <f>(0.5*'Dynamic Data'!C$21*'Dynamic Data'!C$11*'Dynamic Data'!C$13*D411^2)</f>
        <v>3.1829083758711412</v>
      </c>
      <c r="H411" s="3">
        <f>'Dynamic Data'!C$15</f>
        <v>56.505600000000001</v>
      </c>
      <c r="I411" s="3">
        <f>'Dynamic Data'!C$15+G411+F411</f>
        <v>3.6885083758711374</v>
      </c>
      <c r="J411" s="3">
        <f t="shared" si="49"/>
        <v>3.6885083758711374</v>
      </c>
      <c r="K411" s="29">
        <f t="shared" si="50"/>
        <v>0</v>
      </c>
      <c r="L411" s="21">
        <f>(D411/1000)*(('Dynamic Data'!C$4*9.81*'Dynamic Data'!C$10)+(0.5*'Dynamic Data'!C$21*'Dynamic Data'!C$11*'Dynamic Data'!C$13*D411^2)+('Dynamic Data'!C$4*'Dynamic Data'!C$18*E411))</f>
        <v>4.9868363714916913E-3</v>
      </c>
      <c r="M411" s="3">
        <f t="shared" si="47"/>
        <v>4.9868363714916913E-3</v>
      </c>
      <c r="N411" s="29">
        <f t="shared" si="51"/>
        <v>0</v>
      </c>
      <c r="O411" s="21">
        <f t="shared" si="46"/>
        <v>0.10135546919826181</v>
      </c>
      <c r="P411" s="3">
        <f t="shared" si="52"/>
        <v>0.10135546919826181</v>
      </c>
      <c r="Q411" s="43">
        <f t="shared" si="48"/>
        <v>0</v>
      </c>
      <c r="R411" s="37"/>
      <c r="S411" s="21">
        <f>SUM($P$2:P411)</f>
        <v>289.71270268063944</v>
      </c>
      <c r="T411" s="29">
        <f>SUM($Q$2:Q411)</f>
        <v>79.909500096267308</v>
      </c>
      <c r="U411" s="22">
        <f>T411*'KERS System Values'!E$14</f>
        <v>46.792550084664626</v>
      </c>
    </row>
    <row r="412" spans="1:21" x14ac:dyDescent="0.45">
      <c r="A412" s="5" t="s">
        <v>12</v>
      </c>
      <c r="B412" s="6">
        <v>410</v>
      </c>
      <c r="C412" s="6">
        <v>410</v>
      </c>
      <c r="D412" s="4">
        <v>3.8611111111111112</v>
      </c>
      <c r="E412" s="30">
        <v>-2.7777777777777679E-2</v>
      </c>
      <c r="F412" s="20">
        <f>'Dynamic Data'!C$4*E412</f>
        <v>-7.9999999999999716</v>
      </c>
      <c r="G412" s="12">
        <f>(0.5*'Dynamic Data'!C$21*'Dynamic Data'!C$11*'Dynamic Data'!C$13*D412^2)</f>
        <v>3.0498399489290966</v>
      </c>
      <c r="H412" s="12">
        <f>'Dynamic Data'!C$15</f>
        <v>56.505600000000001</v>
      </c>
      <c r="I412" s="12">
        <f>'Dynamic Data'!C$15+G412+F412</f>
        <v>51.555439948929127</v>
      </c>
      <c r="J412" s="12">
        <f t="shared" si="49"/>
        <v>51.555439948929127</v>
      </c>
      <c r="K412" s="28">
        <f t="shared" si="50"/>
        <v>0</v>
      </c>
      <c r="L412" s="20">
        <f>(D412/1000)*(('Dynamic Data'!C$4*9.81*'Dynamic Data'!C$10)+(0.5*'Dynamic Data'!C$21*'Dynamic Data'!C$11*'Dynamic Data'!C$13*D412^2)+('Dynamic Data'!C$4*'Dynamic Data'!C$18*E412))</f>
        <v>0.19772410202503193</v>
      </c>
      <c r="M412" s="12">
        <f t="shared" si="47"/>
        <v>0.19772410202503193</v>
      </c>
      <c r="N412" s="28">
        <f t="shared" si="51"/>
        <v>0</v>
      </c>
      <c r="O412" s="20">
        <f t="shared" si="46"/>
        <v>0.23909336288033206</v>
      </c>
      <c r="P412" s="12">
        <f t="shared" si="52"/>
        <v>0.23909336288033206</v>
      </c>
      <c r="Q412" s="42">
        <f t="shared" si="48"/>
        <v>0</v>
      </c>
      <c r="R412" s="36"/>
      <c r="S412" s="20">
        <f>SUM($P$2:P412)</f>
        <v>289.95179604351978</v>
      </c>
      <c r="T412" s="28">
        <f>SUM($Q$2:Q412)</f>
        <v>79.909500096267308</v>
      </c>
      <c r="U412" s="22">
        <f>T412*'KERS System Values'!E$14</f>
        <v>46.792550084664626</v>
      </c>
    </row>
    <row r="413" spans="1:21" x14ac:dyDescent="0.45">
      <c r="A413" s="7" t="s">
        <v>12</v>
      </c>
      <c r="B413" s="8">
        <v>411</v>
      </c>
      <c r="C413" s="8">
        <v>411</v>
      </c>
      <c r="D413" s="3">
        <v>3.8888888888888893</v>
      </c>
      <c r="E413" s="29">
        <v>4.1666666666666519E-2</v>
      </c>
      <c r="F413" s="21">
        <f>'Dynamic Data'!C$4*E413</f>
        <v>11.999999999999957</v>
      </c>
      <c r="G413" s="3">
        <f>(0.5*'Dynamic Data'!C$21*'Dynamic Data'!C$11*'Dynamic Data'!C$13*D413^2)</f>
        <v>3.0938803891625852</v>
      </c>
      <c r="H413" s="3">
        <f>'Dynamic Data'!C$15</f>
        <v>56.505600000000001</v>
      </c>
      <c r="I413" s="3">
        <f>'Dynamic Data'!C$15+G413+F413</f>
        <v>71.599480389162551</v>
      </c>
      <c r="J413" s="3">
        <f t="shared" si="49"/>
        <v>71.599480389162551</v>
      </c>
      <c r="K413" s="29">
        <f t="shared" si="50"/>
        <v>0</v>
      </c>
      <c r="L413" s="21">
        <f>(D413/1000)*(('Dynamic Data'!C$4*9.81*'Dynamic Data'!C$10)+(0.5*'Dynamic Data'!C$21*'Dynamic Data'!C$11*'Dynamic Data'!C$13*D413^2)+('Dynamic Data'!C$4*'Dynamic Data'!C$18*E413))</f>
        <v>0.28046262373563219</v>
      </c>
      <c r="M413" s="3">
        <f t="shared" si="47"/>
        <v>0.28046262373563219</v>
      </c>
      <c r="N413" s="29">
        <f t="shared" si="51"/>
        <v>0</v>
      </c>
      <c r="O413" s="21">
        <f t="shared" si="46"/>
        <v>0.29910230894245093</v>
      </c>
      <c r="P413" s="3">
        <f t="shared" si="52"/>
        <v>0.29910230894245093</v>
      </c>
      <c r="Q413" s="43">
        <f t="shared" si="48"/>
        <v>0</v>
      </c>
      <c r="R413" s="37"/>
      <c r="S413" s="21">
        <f>SUM($P$2:P413)</f>
        <v>290.25089835246223</v>
      </c>
      <c r="T413" s="29">
        <f>SUM($Q$2:Q413)</f>
        <v>79.909500096267308</v>
      </c>
      <c r="U413" s="22">
        <f>T413*'KERS System Values'!E$14</f>
        <v>46.792550084664626</v>
      </c>
    </row>
    <row r="414" spans="1:21" x14ac:dyDescent="0.45">
      <c r="A414" s="5" t="s">
        <v>12</v>
      </c>
      <c r="B414" s="6">
        <v>412</v>
      </c>
      <c r="C414" s="6">
        <v>412</v>
      </c>
      <c r="D414" s="4">
        <v>3.9444444444444446</v>
      </c>
      <c r="E414" s="30">
        <v>6.9444444444444448E-2</v>
      </c>
      <c r="F414" s="20">
        <f>'Dynamic Data'!C$4*E414</f>
        <v>20</v>
      </c>
      <c r="G414" s="12">
        <f>(0.5*'Dynamic Data'!C$21*'Dynamic Data'!C$11*'Dynamic Data'!C$13*D414^2)</f>
        <v>3.1829083758711412</v>
      </c>
      <c r="H414" s="12">
        <f>'Dynamic Data'!C$15</f>
        <v>56.505600000000001</v>
      </c>
      <c r="I414" s="12">
        <f>'Dynamic Data'!C$15+G414+F414</f>
        <v>79.688508375871152</v>
      </c>
      <c r="J414" s="12">
        <f t="shared" si="49"/>
        <v>79.688508375871152</v>
      </c>
      <c r="K414" s="28">
        <f t="shared" si="50"/>
        <v>0</v>
      </c>
      <c r="L414" s="20">
        <f>(D414/1000)*(('Dynamic Data'!C$4*9.81*'Dynamic Data'!C$10)+(0.5*'Dynamic Data'!C$21*'Dynamic Data'!C$11*'Dynamic Data'!C$13*D414^2)+('Dynamic Data'!C$4*'Dynamic Data'!C$18*E414))</f>
        <v>0.31774199414926962</v>
      </c>
      <c r="M414" s="12">
        <f t="shared" si="47"/>
        <v>0.31774199414926962</v>
      </c>
      <c r="N414" s="28">
        <f t="shared" si="51"/>
        <v>0</v>
      </c>
      <c r="O414" s="20">
        <f t="shared" si="46"/>
        <v>0.33818069190273214</v>
      </c>
      <c r="P414" s="12">
        <f t="shared" si="52"/>
        <v>0.33818069190273214</v>
      </c>
      <c r="Q414" s="42">
        <f t="shared" si="48"/>
        <v>0</v>
      </c>
      <c r="R414" s="36"/>
      <c r="S414" s="20">
        <f>SUM($P$2:P414)</f>
        <v>290.58907904436495</v>
      </c>
      <c r="T414" s="28">
        <f>SUM($Q$2:Q414)</f>
        <v>79.909500096267308</v>
      </c>
      <c r="U414" s="22">
        <f>T414*'KERS System Values'!E$14</f>
        <v>46.792550084664626</v>
      </c>
    </row>
    <row r="415" spans="1:21" x14ac:dyDescent="0.45">
      <c r="A415" s="7" t="s">
        <v>12</v>
      </c>
      <c r="B415" s="8">
        <v>413</v>
      </c>
      <c r="C415" s="8">
        <v>413</v>
      </c>
      <c r="D415" s="3">
        <v>4.0277777777777777</v>
      </c>
      <c r="E415" s="29">
        <v>9.7222222222222363E-2</v>
      </c>
      <c r="F415" s="21">
        <f>'Dynamic Data'!C$4*E415</f>
        <v>28.000000000000039</v>
      </c>
      <c r="G415" s="3">
        <f>(0.5*'Dynamic Data'!C$21*'Dynamic Data'!C$11*'Dynamic Data'!C$13*D415^2)</f>
        <v>3.3188181215379253</v>
      </c>
      <c r="H415" s="3">
        <f>'Dynamic Data'!C$15</f>
        <v>56.505600000000001</v>
      </c>
      <c r="I415" s="3">
        <f>'Dynamic Data'!C$15+G415+F415</f>
        <v>87.82441812153796</v>
      </c>
      <c r="J415" s="3">
        <f t="shared" si="49"/>
        <v>87.82441812153796</v>
      </c>
      <c r="K415" s="29">
        <f t="shared" si="50"/>
        <v>0</v>
      </c>
      <c r="L415" s="21">
        <f>(D415/1000)*(('Dynamic Data'!C$4*9.81*'Dynamic Data'!C$10)+(0.5*'Dynamic Data'!C$21*'Dynamic Data'!C$11*'Dynamic Data'!C$13*D415^2)+('Dynamic Data'!C$4*'Dynamic Data'!C$18*E415))</f>
        <v>0.35861938965619461</v>
      </c>
      <c r="M415" s="3">
        <f t="shared" si="47"/>
        <v>0.35861938965619461</v>
      </c>
      <c r="N415" s="29">
        <f t="shared" si="51"/>
        <v>0</v>
      </c>
      <c r="O415" s="21">
        <f t="shared" si="46"/>
        <v>0.42440288025571216</v>
      </c>
      <c r="P415" s="3">
        <f t="shared" si="52"/>
        <v>0.42440288025571216</v>
      </c>
      <c r="Q415" s="43">
        <f t="shared" si="48"/>
        <v>0</v>
      </c>
      <c r="R415" s="37"/>
      <c r="S415" s="21">
        <f>SUM($P$2:P415)</f>
        <v>291.01348192462063</v>
      </c>
      <c r="T415" s="29">
        <f>SUM($Q$2:Q415)</f>
        <v>79.909500096267308</v>
      </c>
      <c r="U415" s="22">
        <f>T415*'KERS System Values'!E$14</f>
        <v>46.792550084664626</v>
      </c>
    </row>
    <row r="416" spans="1:21" x14ac:dyDescent="0.45">
      <c r="A416" s="5" t="s">
        <v>12</v>
      </c>
      <c r="B416" s="6">
        <v>414</v>
      </c>
      <c r="C416" s="6">
        <v>414</v>
      </c>
      <c r="D416" s="4">
        <v>4.1388888888888893</v>
      </c>
      <c r="E416" s="30">
        <v>0.19444444444444448</v>
      </c>
      <c r="F416" s="20">
        <f>'Dynamic Data'!C$4*E416</f>
        <v>56.000000000000007</v>
      </c>
      <c r="G416" s="12">
        <f>(0.5*'Dynamic Data'!C$21*'Dynamic Data'!C$11*'Dynamic Data'!C$13*D416^2)</f>
        <v>3.5044509448876817</v>
      </c>
      <c r="H416" s="12">
        <f>'Dynamic Data'!C$15</f>
        <v>56.505600000000001</v>
      </c>
      <c r="I416" s="12">
        <f>'Dynamic Data'!C$15+G416+F416</f>
        <v>116.01005094488769</v>
      </c>
      <c r="J416" s="12">
        <f t="shared" si="49"/>
        <v>116.01005094488769</v>
      </c>
      <c r="K416" s="28">
        <f t="shared" si="50"/>
        <v>0</v>
      </c>
      <c r="L416" s="20">
        <f>(D416/1000)*(('Dynamic Data'!C$4*9.81*'Dynamic Data'!C$10)+(0.5*'Dynamic Data'!C$21*'Dynamic Data'!C$11*'Dynamic Data'!C$13*D416^2)+('Dynamic Data'!C$4*'Dynamic Data'!C$18*E416))</f>
        <v>0.4901863708552297</v>
      </c>
      <c r="M416" s="12">
        <f t="shared" si="47"/>
        <v>0.4901863708552297</v>
      </c>
      <c r="N416" s="28">
        <f t="shared" si="51"/>
        <v>0</v>
      </c>
      <c r="O416" s="20">
        <f t="shared" si="46"/>
        <v>0.60908223975643327</v>
      </c>
      <c r="P416" s="12">
        <f t="shared" si="52"/>
        <v>0.60908223975643327</v>
      </c>
      <c r="Q416" s="42">
        <f t="shared" si="48"/>
        <v>0</v>
      </c>
      <c r="R416" s="36"/>
      <c r="S416" s="20">
        <f>SUM($P$2:P416)</f>
        <v>291.62256416437708</v>
      </c>
      <c r="T416" s="28">
        <f>SUM($Q$2:Q416)</f>
        <v>79.909500096267308</v>
      </c>
      <c r="U416" s="22">
        <f>T416*'KERS System Values'!E$14</f>
        <v>46.792550084664626</v>
      </c>
    </row>
    <row r="417" spans="1:21" x14ac:dyDescent="0.45">
      <c r="A417" s="7" t="s">
        <v>12</v>
      </c>
      <c r="B417" s="8">
        <v>415</v>
      </c>
      <c r="C417" s="8">
        <v>415</v>
      </c>
      <c r="D417" s="3">
        <v>4.416666666666667</v>
      </c>
      <c r="E417" s="29">
        <v>0.34722222222222199</v>
      </c>
      <c r="F417" s="21">
        <f>'Dynamic Data'!C$4*E417</f>
        <v>99.999999999999929</v>
      </c>
      <c r="G417" s="3">
        <f>(0.5*'Dynamic Data'!C$21*'Dynamic Data'!C$11*'Dynamic Data'!C$13*D417^2)</f>
        <v>3.9906321488989445</v>
      </c>
      <c r="H417" s="3">
        <f>'Dynamic Data'!C$15</f>
        <v>56.505600000000001</v>
      </c>
      <c r="I417" s="3">
        <f>'Dynamic Data'!C$15+G417+F417</f>
        <v>160.49623214889888</v>
      </c>
      <c r="J417" s="3">
        <f t="shared" si="49"/>
        <v>160.49623214889888</v>
      </c>
      <c r="K417" s="29">
        <f t="shared" si="50"/>
        <v>0</v>
      </c>
      <c r="L417" s="21">
        <f>(D417/1000)*(('Dynamic Data'!C$4*9.81*'Dynamic Data'!C$10)+(0.5*'Dynamic Data'!C$21*'Dynamic Data'!C$11*'Dynamic Data'!C$13*D417^2)+('Dynamic Data'!C$4*'Dynamic Data'!C$18*E417))</f>
        <v>0.72797810865763679</v>
      </c>
      <c r="M417" s="3">
        <f t="shared" si="47"/>
        <v>0.72797810865763679</v>
      </c>
      <c r="N417" s="29">
        <f t="shared" si="51"/>
        <v>0</v>
      </c>
      <c r="O417" s="21">
        <f t="shared" si="46"/>
        <v>0.79447756805843694</v>
      </c>
      <c r="P417" s="3">
        <f t="shared" si="52"/>
        <v>0.79447756805843694</v>
      </c>
      <c r="Q417" s="43">
        <f t="shared" si="48"/>
        <v>0</v>
      </c>
      <c r="R417" s="37"/>
      <c r="S417" s="21">
        <f>SUM($P$2:P417)</f>
        <v>292.41704173243551</v>
      </c>
      <c r="T417" s="29">
        <f>SUM($Q$2:Q417)</f>
        <v>79.909500096267308</v>
      </c>
      <c r="U417" s="22">
        <f>T417*'KERS System Values'!E$14</f>
        <v>46.792550084664626</v>
      </c>
    </row>
    <row r="418" spans="1:21" x14ac:dyDescent="0.45">
      <c r="A418" s="5" t="s">
        <v>12</v>
      </c>
      <c r="B418" s="6">
        <v>416</v>
      </c>
      <c r="C418" s="6">
        <v>416</v>
      </c>
      <c r="D418" s="4">
        <v>4.833333333333333</v>
      </c>
      <c r="E418" s="30">
        <v>0.38888888888888873</v>
      </c>
      <c r="F418" s="20">
        <f>'Dynamic Data'!C$4*E418</f>
        <v>111.99999999999996</v>
      </c>
      <c r="G418" s="12">
        <f>(0.5*'Dynamic Data'!C$21*'Dynamic Data'!C$11*'Dynamic Data'!C$13*D418^2)</f>
        <v>4.7790980950146116</v>
      </c>
      <c r="H418" s="12">
        <f>'Dynamic Data'!C$15</f>
        <v>56.505600000000001</v>
      </c>
      <c r="I418" s="12">
        <f>'Dynamic Data'!C$15+G418+F418</f>
        <v>173.28469809501456</v>
      </c>
      <c r="J418" s="12">
        <f t="shared" si="49"/>
        <v>173.28469809501456</v>
      </c>
      <c r="K418" s="28">
        <f t="shared" si="50"/>
        <v>0</v>
      </c>
      <c r="L418" s="20">
        <f>(D418/1000)*(('Dynamic Data'!C$4*9.81*'Dynamic Data'!C$10)+(0.5*'Dynamic Data'!C$21*'Dynamic Data'!C$11*'Dynamic Data'!C$13*D418^2)+('Dynamic Data'!C$4*'Dynamic Data'!C$18*E418))</f>
        <v>0.8609770274592371</v>
      </c>
      <c r="M418" s="12">
        <f t="shared" si="47"/>
        <v>0.8609770274592371</v>
      </c>
      <c r="N418" s="28">
        <f t="shared" si="51"/>
        <v>0</v>
      </c>
      <c r="O418" s="20">
        <f t="shared" si="46"/>
        <v>0.77583910867466788</v>
      </c>
      <c r="P418" s="12">
        <f t="shared" si="52"/>
        <v>0.77583910867466788</v>
      </c>
      <c r="Q418" s="42">
        <f t="shared" si="48"/>
        <v>0</v>
      </c>
      <c r="R418" s="36"/>
      <c r="S418" s="20">
        <f>SUM($P$2:P418)</f>
        <v>293.1928808411102</v>
      </c>
      <c r="T418" s="28">
        <f>SUM($Q$2:Q418)</f>
        <v>79.909500096267308</v>
      </c>
      <c r="U418" s="22">
        <f>T418*'KERS System Values'!E$14</f>
        <v>46.792550084664626</v>
      </c>
    </row>
    <row r="419" spans="1:21" x14ac:dyDescent="0.45">
      <c r="A419" s="7" t="s">
        <v>12</v>
      </c>
      <c r="B419" s="8">
        <v>417</v>
      </c>
      <c r="C419" s="8">
        <v>417</v>
      </c>
      <c r="D419" s="3">
        <v>5.1944444444444446</v>
      </c>
      <c r="E419" s="29">
        <v>0.23611111111111149</v>
      </c>
      <c r="F419" s="21">
        <f>'Dynamic Data'!C$4*E419</f>
        <v>68.000000000000114</v>
      </c>
      <c r="G419" s="3">
        <f>(0.5*'Dynamic Data'!C$21*'Dynamic Data'!C$11*'Dynamic Data'!C$13*D419^2)</f>
        <v>5.5198930269707365</v>
      </c>
      <c r="H419" s="3">
        <f>'Dynamic Data'!C$15</f>
        <v>56.505600000000001</v>
      </c>
      <c r="I419" s="3">
        <f>'Dynamic Data'!C$15+G419+F419</f>
        <v>130.02549302697085</v>
      </c>
      <c r="J419" s="3">
        <f t="shared" si="49"/>
        <v>130.02549302697085</v>
      </c>
      <c r="K419" s="29">
        <f t="shared" si="50"/>
        <v>0</v>
      </c>
      <c r="L419" s="21">
        <f>(D419/1000)*(('Dynamic Data'!C$4*9.81*'Dynamic Data'!C$10)+(0.5*'Dynamic Data'!C$21*'Dynamic Data'!C$11*'Dynamic Data'!C$13*D419^2)+('Dynamic Data'!C$4*'Dynamic Data'!C$18*E419))</f>
        <v>0.69070118989009865</v>
      </c>
      <c r="M419" s="3">
        <f t="shared" si="47"/>
        <v>0.69070118989009865</v>
      </c>
      <c r="N419" s="29">
        <f t="shared" si="51"/>
        <v>0</v>
      </c>
      <c r="O419" s="21">
        <f t="shared" si="46"/>
        <v>0.52159405113631563</v>
      </c>
      <c r="P419" s="3">
        <f t="shared" si="52"/>
        <v>0.52159405113631563</v>
      </c>
      <c r="Q419" s="43">
        <f t="shared" si="48"/>
        <v>0</v>
      </c>
      <c r="R419" s="37"/>
      <c r="S419" s="21">
        <f>SUM($P$2:P419)</f>
        <v>293.71447489224653</v>
      </c>
      <c r="T419" s="29">
        <f>SUM($Q$2:Q419)</f>
        <v>79.909500096267308</v>
      </c>
      <c r="U419" s="22">
        <f>T419*'KERS System Values'!E$14</f>
        <v>46.792550084664626</v>
      </c>
    </row>
    <row r="420" spans="1:21" x14ac:dyDescent="0.45">
      <c r="A420" s="5" t="s">
        <v>12</v>
      </c>
      <c r="B420" s="6">
        <v>418</v>
      </c>
      <c r="C420" s="6">
        <v>418</v>
      </c>
      <c r="D420" s="4">
        <v>5.3055555555555562</v>
      </c>
      <c r="E420" s="30">
        <v>1.3888888888889086E-2</v>
      </c>
      <c r="F420" s="20">
        <f>'Dynamic Data'!C$4*E420</f>
        <v>4.0000000000000568</v>
      </c>
      <c r="G420" s="12">
        <f>(0.5*'Dynamic Data'!C$21*'Dynamic Data'!C$11*'Dynamic Data'!C$13*D420^2)</f>
        <v>5.7585637998489938</v>
      </c>
      <c r="H420" s="12">
        <f>'Dynamic Data'!C$15</f>
        <v>56.505600000000001</v>
      </c>
      <c r="I420" s="12">
        <f>'Dynamic Data'!C$15+G420+F420</f>
        <v>66.264163799849058</v>
      </c>
      <c r="J420" s="12">
        <f t="shared" si="49"/>
        <v>66.264163799849058</v>
      </c>
      <c r="K420" s="28">
        <f t="shared" si="50"/>
        <v>0</v>
      </c>
      <c r="L420" s="20">
        <f>(D420/1000)*(('Dynamic Data'!C$4*9.81*'Dynamic Data'!C$10)+(0.5*'Dynamic Data'!C$21*'Dynamic Data'!C$11*'Dynamic Data'!C$13*D420^2)+('Dynamic Data'!C$4*'Dynamic Data'!C$18*E420))</f>
        <v>0.35248691238253255</v>
      </c>
      <c r="M420" s="12">
        <f t="shared" si="47"/>
        <v>0.35248691238253255</v>
      </c>
      <c r="N420" s="28">
        <f t="shared" si="51"/>
        <v>0</v>
      </c>
      <c r="O420" s="20">
        <f t="shared" si="46"/>
        <v>0.17490470601639224</v>
      </c>
      <c r="P420" s="12">
        <f t="shared" si="52"/>
        <v>0.17490470601639224</v>
      </c>
      <c r="Q420" s="42">
        <f t="shared" si="48"/>
        <v>0</v>
      </c>
      <c r="R420" s="36"/>
      <c r="S420" s="20">
        <f>SUM($P$2:P420)</f>
        <v>293.88937959826291</v>
      </c>
      <c r="T420" s="28">
        <f>SUM($Q$2:Q420)</f>
        <v>79.909500096267308</v>
      </c>
      <c r="U420" s="22">
        <f>T420*'KERS System Values'!E$14</f>
        <v>46.792550084664626</v>
      </c>
    </row>
    <row r="421" spans="1:21" x14ac:dyDescent="0.45">
      <c r="A421" s="7" t="s">
        <v>12</v>
      </c>
      <c r="B421" s="8">
        <v>419</v>
      </c>
      <c r="C421" s="8">
        <v>419</v>
      </c>
      <c r="D421" s="3">
        <v>5.2222222222222223</v>
      </c>
      <c r="E421" s="29">
        <v>-0.20833333333333331</v>
      </c>
      <c r="F421" s="21">
        <f>'Dynamic Data'!C$4*E421</f>
        <v>-59.999999999999993</v>
      </c>
      <c r="G421" s="3">
        <f>(0.5*'Dynamic Data'!C$21*'Dynamic Data'!C$11*'Dynamic Data'!C$13*D421^2)</f>
        <v>5.5790871670695097</v>
      </c>
      <c r="H421" s="3">
        <f>'Dynamic Data'!C$15</f>
        <v>56.505600000000001</v>
      </c>
      <c r="I421" s="3">
        <f>'Dynamic Data'!C$15+G421+F421</f>
        <v>2.084687167069518</v>
      </c>
      <c r="J421" s="3">
        <f t="shared" si="49"/>
        <v>2.084687167069518</v>
      </c>
      <c r="K421" s="29">
        <f t="shared" si="50"/>
        <v>0</v>
      </c>
      <c r="L421" s="21">
        <f>(D421/1000)*(('Dynamic Data'!C$4*9.81*'Dynamic Data'!C$10)+(0.5*'Dynamic Data'!C$21*'Dynamic Data'!C$11*'Dynamic Data'!C$13*D421^2)+('Dynamic Data'!C$4*'Dynamic Data'!C$18*E421))</f>
        <v>-2.6775003497480753E-3</v>
      </c>
      <c r="M421" s="3">
        <f t="shared" si="47"/>
        <v>0</v>
      </c>
      <c r="N421" s="29">
        <f t="shared" si="51"/>
        <v>2.6775003497480753E-3</v>
      </c>
      <c r="O421" s="21">
        <f t="shared" si="46"/>
        <v>-7.5684880829276463E-2</v>
      </c>
      <c r="P421" s="3">
        <f t="shared" si="52"/>
        <v>0</v>
      </c>
      <c r="Q421" s="44">
        <f t="shared" si="48"/>
        <v>7.5684880829276463E-2</v>
      </c>
      <c r="R421" s="37"/>
      <c r="S421" s="21">
        <f>SUM($P$2:P421)</f>
        <v>293.88937959826291</v>
      </c>
      <c r="T421" s="29">
        <f>SUM($Q$2:Q421)</f>
        <v>79.98518497709658</v>
      </c>
      <c r="U421" s="22">
        <f>T421*'KERS System Values'!E$14</f>
        <v>46.836868827399712</v>
      </c>
    </row>
    <row r="422" spans="1:21" x14ac:dyDescent="0.45">
      <c r="A422" s="5" t="s">
        <v>12</v>
      </c>
      <c r="B422" s="6">
        <v>420</v>
      </c>
      <c r="C422" s="6">
        <v>420</v>
      </c>
      <c r="D422" s="4">
        <v>4.8888888888888893</v>
      </c>
      <c r="E422" s="30">
        <v>-0.30555555555555547</v>
      </c>
      <c r="F422" s="20">
        <f>'Dynamic Data'!C$4*E422</f>
        <v>-87.999999999999972</v>
      </c>
      <c r="G422" s="12">
        <f>(0.5*'Dynamic Data'!C$21*'Dynamic Data'!C$11*'Dynamic Data'!C$13*D422^2)</f>
        <v>4.8895938231989913</v>
      </c>
      <c r="H422" s="12">
        <f>'Dynamic Data'!C$15</f>
        <v>56.505600000000001</v>
      </c>
      <c r="I422" s="12">
        <f>'Dynamic Data'!C$15+G422+F422</f>
        <v>-26.604806176800977</v>
      </c>
      <c r="J422" s="12">
        <f t="shared" si="49"/>
        <v>0</v>
      </c>
      <c r="K422" s="28">
        <f t="shared" si="50"/>
        <v>26.604806176800977</v>
      </c>
      <c r="L422" s="20">
        <f>(D422/1000)*(('Dynamic Data'!C$4*9.81*'Dynamic Data'!C$10)+(0.5*'Dynamic Data'!C$21*'Dynamic Data'!C$11*'Dynamic Data'!C$13*D422^2)+('Dynamic Data'!C$4*'Dynamic Data'!C$18*E422))</f>
        <v>-0.14869226130880486</v>
      </c>
      <c r="M422" s="12">
        <f t="shared" si="47"/>
        <v>0</v>
      </c>
      <c r="N422" s="28">
        <f t="shared" si="51"/>
        <v>0.14869226130880486</v>
      </c>
      <c r="O422" s="20">
        <f t="shared" si="46"/>
        <v>-6.8741087014504043E-2</v>
      </c>
      <c r="P422" s="12">
        <f t="shared" si="52"/>
        <v>0</v>
      </c>
      <c r="Q422" s="45">
        <f t="shared" si="48"/>
        <v>6.8741087014504043E-2</v>
      </c>
      <c r="R422" s="40">
        <f>SUM(Q421:Q422)</f>
        <v>0.14442596784378051</v>
      </c>
      <c r="S422" s="20">
        <f>SUM($P$2:P422)</f>
        <v>293.88937959826291</v>
      </c>
      <c r="T422" s="28">
        <f>SUM($Q$2:Q422)</f>
        <v>80.053926064111081</v>
      </c>
      <c r="U422" s="22">
        <f>T422*'KERS System Values'!E$14</f>
        <v>46.877121497646996</v>
      </c>
    </row>
    <row r="423" spans="1:21" x14ac:dyDescent="0.45">
      <c r="A423" s="7" t="s">
        <v>12</v>
      </c>
      <c r="B423" s="8">
        <v>421</v>
      </c>
      <c r="C423" s="8">
        <v>421</v>
      </c>
      <c r="D423" s="3">
        <v>4.6111111111111116</v>
      </c>
      <c r="E423" s="29">
        <v>-0.19444444444444473</v>
      </c>
      <c r="F423" s="21">
        <f>'Dynamic Data'!C$4*E423</f>
        <v>-56.000000000000078</v>
      </c>
      <c r="G423" s="3">
        <f>(0.5*'Dynamic Data'!C$21*'Dynamic Data'!C$11*'Dynamic Data'!C$13*D423^2)</f>
        <v>4.3497432654981738</v>
      </c>
      <c r="H423" s="3">
        <f>'Dynamic Data'!C$15</f>
        <v>56.505600000000001</v>
      </c>
      <c r="I423" s="3">
        <f>'Dynamic Data'!C$15+G423+F423</f>
        <v>4.8553432654980995</v>
      </c>
      <c r="J423" s="3">
        <f t="shared" si="49"/>
        <v>4.8553432654980995</v>
      </c>
      <c r="K423" s="29">
        <f t="shared" si="50"/>
        <v>0</v>
      </c>
      <c r="L423" s="21">
        <f>(D423/1000)*(('Dynamic Data'!C$4*9.81*'Dynamic Data'!C$10)+(0.5*'Dynamic Data'!C$21*'Dynamic Data'!C$11*'Dynamic Data'!C$13*D423^2)+('Dynamic Data'!C$4*'Dynamic Data'!C$18*E423))</f>
        <v>1.1210087279796773E-2</v>
      </c>
      <c r="M423" s="3">
        <f t="shared" si="47"/>
        <v>1.1210087279796773E-2</v>
      </c>
      <c r="N423" s="29">
        <f t="shared" si="51"/>
        <v>0</v>
      </c>
      <c r="O423" s="21">
        <f t="shared" si="46"/>
        <v>0.12328436971641148</v>
      </c>
      <c r="P423" s="3">
        <f t="shared" si="52"/>
        <v>0.12328436971641148</v>
      </c>
      <c r="Q423" s="43">
        <f t="shared" si="48"/>
        <v>0</v>
      </c>
      <c r="R423" s="37"/>
      <c r="S423" s="21">
        <f>SUM($P$2:P423)</f>
        <v>294.01266396797934</v>
      </c>
      <c r="T423" s="29">
        <f>SUM($Q$2:Q423)</f>
        <v>80.053926064111081</v>
      </c>
      <c r="U423" s="22">
        <f>T423*'KERS System Values'!E$14</f>
        <v>46.877121497646996</v>
      </c>
    </row>
    <row r="424" spans="1:21" x14ac:dyDescent="0.45">
      <c r="A424" s="5" t="s">
        <v>12</v>
      </c>
      <c r="B424" s="6">
        <v>422</v>
      </c>
      <c r="C424" s="6">
        <v>422</v>
      </c>
      <c r="D424" s="4">
        <v>4.5</v>
      </c>
      <c r="E424" s="30">
        <v>-2.7777777777778172E-2</v>
      </c>
      <c r="F424" s="20">
        <f>'Dynamic Data'!C$4*E424</f>
        <v>-8.0000000000001137</v>
      </c>
      <c r="G424" s="12">
        <f>(0.5*'Dynamic Data'!C$21*'Dynamic Data'!C$11*'Dynamic Data'!C$13*D424^2)</f>
        <v>4.142642700672595</v>
      </c>
      <c r="H424" s="12">
        <f>'Dynamic Data'!C$15</f>
        <v>56.505600000000001</v>
      </c>
      <c r="I424" s="12">
        <f>'Dynamic Data'!C$15+G424+F424</f>
        <v>52.648242700672483</v>
      </c>
      <c r="J424" s="12">
        <f t="shared" si="49"/>
        <v>52.648242700672483</v>
      </c>
      <c r="K424" s="28">
        <f t="shared" si="50"/>
        <v>0</v>
      </c>
      <c r="L424" s="20">
        <f>(D424/1000)*(('Dynamic Data'!C$4*9.81*'Dynamic Data'!C$10)+(0.5*'Dynamic Data'!C$21*'Dynamic Data'!C$11*'Dynamic Data'!C$13*D424^2)+('Dynamic Data'!C$4*'Dynamic Data'!C$18*E424))</f>
        <v>0.23535865215302618</v>
      </c>
      <c r="M424" s="12">
        <f t="shared" si="47"/>
        <v>0.23535865215302618</v>
      </c>
      <c r="N424" s="28">
        <f t="shared" si="51"/>
        <v>0</v>
      </c>
      <c r="O424" s="20">
        <f t="shared" si="46"/>
        <v>0.35111228300628522</v>
      </c>
      <c r="P424" s="12">
        <f t="shared" si="52"/>
        <v>0.35111228300628522</v>
      </c>
      <c r="Q424" s="42">
        <f t="shared" si="48"/>
        <v>0</v>
      </c>
      <c r="R424" s="36"/>
      <c r="S424" s="20">
        <f>SUM($P$2:P424)</f>
        <v>294.36377625098561</v>
      </c>
      <c r="T424" s="28">
        <f>SUM($Q$2:Q424)</f>
        <v>80.053926064111081</v>
      </c>
      <c r="U424" s="22">
        <f>T424*'KERS System Values'!E$14</f>
        <v>46.877121497646996</v>
      </c>
    </row>
    <row r="425" spans="1:21" x14ac:dyDescent="0.45">
      <c r="A425" s="7" t="s">
        <v>12</v>
      </c>
      <c r="B425" s="8">
        <v>423</v>
      </c>
      <c r="C425" s="8">
        <v>423</v>
      </c>
      <c r="D425" s="3">
        <v>4.5555555555555554</v>
      </c>
      <c r="E425" s="29">
        <v>0.1388888888888889</v>
      </c>
      <c r="F425" s="21">
        <f>'Dynamic Data'!C$4*E425</f>
        <v>40</v>
      </c>
      <c r="G425" s="3">
        <f>(0.5*'Dynamic Data'!C$21*'Dynamic Data'!C$11*'Dynamic Data'!C$13*D425^2)</f>
        <v>4.2455615789243302</v>
      </c>
      <c r="H425" s="3">
        <f>'Dynamic Data'!C$15</f>
        <v>56.505600000000001</v>
      </c>
      <c r="I425" s="3">
        <f>'Dynamic Data'!C$15+G425+F425</f>
        <v>100.75116157892433</v>
      </c>
      <c r="J425" s="3">
        <f t="shared" si="49"/>
        <v>100.75116157892433</v>
      </c>
      <c r="K425" s="29">
        <f t="shared" si="50"/>
        <v>0</v>
      </c>
      <c r="L425" s="21">
        <f>(D425/1000)*(('Dynamic Data'!C$4*9.81*'Dynamic Data'!C$10)+(0.5*'Dynamic Data'!C$21*'Dynamic Data'!C$11*'Dynamic Data'!C$13*D425^2)+('Dynamic Data'!C$4*'Dynamic Data'!C$18*E425))</f>
        <v>0.46686591385954423</v>
      </c>
      <c r="M425" s="3">
        <f t="shared" si="47"/>
        <v>0.46686591385954423</v>
      </c>
      <c r="N425" s="29">
        <f t="shared" si="51"/>
        <v>0</v>
      </c>
      <c r="O425" s="21">
        <f t="shared" si="46"/>
        <v>0.64874316595930304</v>
      </c>
      <c r="P425" s="3">
        <f t="shared" si="52"/>
        <v>0.64874316595930304</v>
      </c>
      <c r="Q425" s="43">
        <f t="shared" si="48"/>
        <v>0</v>
      </c>
      <c r="R425" s="37"/>
      <c r="S425" s="21">
        <f>SUM($P$2:P425)</f>
        <v>295.01251941694494</v>
      </c>
      <c r="T425" s="29">
        <f>SUM($Q$2:Q425)</f>
        <v>80.053926064111081</v>
      </c>
      <c r="U425" s="22">
        <f>T425*'KERS System Values'!E$14</f>
        <v>46.877121497646996</v>
      </c>
    </row>
    <row r="426" spans="1:21" x14ac:dyDescent="0.45">
      <c r="A426" s="5" t="s">
        <v>12</v>
      </c>
      <c r="B426" s="6">
        <v>424</v>
      </c>
      <c r="C426" s="6">
        <v>424</v>
      </c>
      <c r="D426" s="4">
        <v>4.7777777777777777</v>
      </c>
      <c r="E426" s="30">
        <v>0.37500000000000039</v>
      </c>
      <c r="F426" s="20">
        <f>'Dynamic Data'!C$4*E426</f>
        <v>108.00000000000011</v>
      </c>
      <c r="G426" s="12">
        <f>(0.5*'Dynamic Data'!C$21*'Dynamic Data'!C$11*'Dynamic Data'!C$13*D426^2)</f>
        <v>4.6698651751523412</v>
      </c>
      <c r="H426" s="12">
        <f>'Dynamic Data'!C$15</f>
        <v>56.505600000000001</v>
      </c>
      <c r="I426" s="12">
        <f>'Dynamic Data'!C$15+G426+F426</f>
        <v>169.17546517515245</v>
      </c>
      <c r="J426" s="12">
        <f t="shared" si="49"/>
        <v>169.17546517515245</v>
      </c>
      <c r="K426" s="28">
        <f t="shared" si="50"/>
        <v>0</v>
      </c>
      <c r="L426" s="20">
        <f>(D426/1000)*(('Dynamic Data'!C$4*9.81*'Dynamic Data'!C$10)+(0.5*'Dynamic Data'!C$21*'Dynamic Data'!C$11*'Dynamic Data'!C$13*D426^2)+('Dynamic Data'!C$4*'Dynamic Data'!C$18*E426))</f>
        <v>0.83062041805906184</v>
      </c>
      <c r="M426" s="12">
        <f t="shared" si="47"/>
        <v>0.83062041805906184</v>
      </c>
      <c r="N426" s="28">
        <f t="shared" si="51"/>
        <v>0</v>
      </c>
      <c r="O426" s="20">
        <f t="shared" si="46"/>
        <v>1.1782883691096862</v>
      </c>
      <c r="P426" s="12">
        <f t="shared" si="52"/>
        <v>1.1782883691096862</v>
      </c>
      <c r="Q426" s="42">
        <f t="shared" si="48"/>
        <v>0</v>
      </c>
      <c r="R426" s="36"/>
      <c r="S426" s="20">
        <f>SUM($P$2:P426)</f>
        <v>296.19080778605462</v>
      </c>
      <c r="T426" s="28">
        <f>SUM($Q$2:Q426)</f>
        <v>80.053926064111081</v>
      </c>
      <c r="U426" s="22">
        <f>T426*'KERS System Values'!E$14</f>
        <v>46.877121497646996</v>
      </c>
    </row>
    <row r="427" spans="1:21" x14ac:dyDescent="0.45">
      <c r="A427" s="7" t="s">
        <v>12</v>
      </c>
      <c r="B427" s="8">
        <v>425</v>
      </c>
      <c r="C427" s="8">
        <v>425</v>
      </c>
      <c r="D427" s="3">
        <v>5.3055555555555562</v>
      </c>
      <c r="E427" s="29">
        <v>0.75000000000000022</v>
      </c>
      <c r="F427" s="21">
        <f>'Dynamic Data'!C$4*E427</f>
        <v>216.00000000000006</v>
      </c>
      <c r="G427" s="3">
        <f>(0.5*'Dynamic Data'!C$21*'Dynamic Data'!C$11*'Dynamic Data'!C$13*D427^2)</f>
        <v>5.7585637998489938</v>
      </c>
      <c r="H427" s="3">
        <f>'Dynamic Data'!C$15</f>
        <v>56.505600000000001</v>
      </c>
      <c r="I427" s="3">
        <f>'Dynamic Data'!C$15+G427+F427</f>
        <v>278.26416379984903</v>
      </c>
      <c r="J427" s="3">
        <f t="shared" si="49"/>
        <v>278.26416379984903</v>
      </c>
      <c r="K427" s="29">
        <f t="shared" si="50"/>
        <v>0</v>
      </c>
      <c r="L427" s="21">
        <f>(D427/1000)*(('Dynamic Data'!C$4*9.81*'Dynamic Data'!C$10)+(0.5*'Dynamic Data'!C$21*'Dynamic Data'!C$11*'Dynamic Data'!C$13*D427^2)+('Dynamic Data'!C$4*'Dynamic Data'!C$18*E427))</f>
        <v>1.5259563201603106</v>
      </c>
      <c r="M427" s="3">
        <f t="shared" si="47"/>
        <v>1.5259563201603106</v>
      </c>
      <c r="N427" s="29">
        <f t="shared" si="51"/>
        <v>0</v>
      </c>
      <c r="O427" s="21">
        <f t="shared" si="46"/>
        <v>2.05287403812937</v>
      </c>
      <c r="P427" s="3">
        <f t="shared" si="52"/>
        <v>2.05287403812937</v>
      </c>
      <c r="Q427" s="43">
        <f t="shared" si="48"/>
        <v>0</v>
      </c>
      <c r="R427" s="37"/>
      <c r="S427" s="21">
        <f>SUM($P$2:P427)</f>
        <v>298.24368182418397</v>
      </c>
      <c r="T427" s="29">
        <f>SUM($Q$2:Q427)</f>
        <v>80.053926064111081</v>
      </c>
      <c r="U427" s="22">
        <f>T427*'KERS System Values'!E$14</f>
        <v>46.877121497646996</v>
      </c>
    </row>
    <row r="428" spans="1:21" x14ac:dyDescent="0.45">
      <c r="A428" s="5" t="s">
        <v>12</v>
      </c>
      <c r="B428" s="6">
        <v>426</v>
      </c>
      <c r="C428" s="6">
        <v>426</v>
      </c>
      <c r="D428" s="4">
        <v>6.2777777777777786</v>
      </c>
      <c r="E428" s="30">
        <v>1.1527777777777775</v>
      </c>
      <c r="F428" s="20">
        <f>'Dynamic Data'!C$4*E428</f>
        <v>331.99999999999989</v>
      </c>
      <c r="G428" s="12">
        <f>(0.5*'Dynamic Data'!C$21*'Dynamic Data'!C$11*'Dynamic Data'!C$13*D428^2)</f>
        <v>8.0623997324932759</v>
      </c>
      <c r="H428" s="12">
        <f>'Dynamic Data'!C$15</f>
        <v>56.505600000000001</v>
      </c>
      <c r="I428" s="12">
        <f>'Dynamic Data'!C$15+G428+F428</f>
        <v>396.56799973249315</v>
      </c>
      <c r="J428" s="12">
        <f t="shared" si="49"/>
        <v>396.56799973249315</v>
      </c>
      <c r="K428" s="28">
        <f t="shared" si="50"/>
        <v>0</v>
      </c>
      <c r="L428" s="20">
        <f>(D428/1000)*(('Dynamic Data'!C$4*9.81*'Dynamic Data'!C$10)+(0.5*'Dynamic Data'!C$21*'Dynamic Data'!C$11*'Dynamic Data'!C$13*D428^2)+('Dynamic Data'!C$4*'Dynamic Data'!C$18*E428))</f>
        <v>2.5797917560984298</v>
      </c>
      <c r="M428" s="12">
        <f t="shared" si="47"/>
        <v>2.5797917560984298</v>
      </c>
      <c r="N428" s="28">
        <f t="shared" si="51"/>
        <v>0</v>
      </c>
      <c r="O428" s="20">
        <f t="shared" si="46"/>
        <v>2.9793373498197049</v>
      </c>
      <c r="P428" s="12">
        <f t="shared" si="52"/>
        <v>2.9793373498197049</v>
      </c>
      <c r="Q428" s="42">
        <f t="shared" si="48"/>
        <v>0</v>
      </c>
      <c r="R428" s="36"/>
      <c r="S428" s="20">
        <f>SUM($P$2:P428)</f>
        <v>301.2230191740037</v>
      </c>
      <c r="T428" s="28">
        <f>SUM($Q$2:Q428)</f>
        <v>80.053926064111081</v>
      </c>
      <c r="U428" s="22">
        <f>T428*'KERS System Values'!E$14</f>
        <v>46.877121497646996</v>
      </c>
    </row>
    <row r="429" spans="1:21" x14ac:dyDescent="0.45">
      <c r="A429" s="7" t="s">
        <v>12</v>
      </c>
      <c r="B429" s="8">
        <v>427</v>
      </c>
      <c r="C429" s="8">
        <v>427</v>
      </c>
      <c r="D429" s="3">
        <v>7.6111111111111107</v>
      </c>
      <c r="E429" s="29">
        <v>1.25</v>
      </c>
      <c r="F429" s="21">
        <f>'Dynamic Data'!C$4*E429</f>
        <v>360</v>
      </c>
      <c r="G429" s="3">
        <f>(0.5*'Dynamic Data'!C$21*'Dynamic Data'!C$11*'Dynamic Data'!C$13*D429^2)</f>
        <v>11.850824698814804</v>
      </c>
      <c r="H429" s="3">
        <f>'Dynamic Data'!C$15</f>
        <v>56.505600000000001</v>
      </c>
      <c r="I429" s="3">
        <f>'Dynamic Data'!C$15+G429+F429</f>
        <v>428.35642469881481</v>
      </c>
      <c r="J429" s="3">
        <f t="shared" si="49"/>
        <v>428.35642469881481</v>
      </c>
      <c r="K429" s="29">
        <f t="shared" si="50"/>
        <v>0</v>
      </c>
      <c r="L429" s="21">
        <f>(D429/1000)*(('Dynamic Data'!C$4*9.81*'Dynamic Data'!C$10)+(0.5*'Dynamic Data'!C$21*'Dynamic Data'!C$11*'Dynamic Data'!C$13*D429^2)+('Dynamic Data'!C$4*'Dynamic Data'!C$18*E429))</f>
        <v>3.37888294354098</v>
      </c>
      <c r="M429" s="3">
        <f t="shared" si="47"/>
        <v>3.37888294354098</v>
      </c>
      <c r="N429" s="29">
        <f t="shared" si="51"/>
        <v>0</v>
      </c>
      <c r="O429" s="21">
        <f t="shared" si="46"/>
        <v>3.1055497109175345</v>
      </c>
      <c r="P429" s="3">
        <f t="shared" si="52"/>
        <v>3.1055497109175345</v>
      </c>
      <c r="Q429" s="43">
        <f t="shared" si="48"/>
        <v>0</v>
      </c>
      <c r="R429" s="37"/>
      <c r="S429" s="21">
        <f>SUM($P$2:P429)</f>
        <v>304.32856888492125</v>
      </c>
      <c r="T429" s="29">
        <f>SUM($Q$2:Q429)</f>
        <v>80.053926064111081</v>
      </c>
      <c r="U429" s="22">
        <f>T429*'KERS System Values'!E$14</f>
        <v>46.877121497646996</v>
      </c>
    </row>
    <row r="430" spans="1:21" x14ac:dyDescent="0.45">
      <c r="A430" s="5" t="s">
        <v>12</v>
      </c>
      <c r="B430" s="6">
        <v>428</v>
      </c>
      <c r="C430" s="6">
        <v>428</v>
      </c>
      <c r="D430" s="4">
        <v>8.7777777777777786</v>
      </c>
      <c r="E430" s="30">
        <v>0.83333333333333326</v>
      </c>
      <c r="F430" s="20">
        <f>'Dynamic Data'!C$4*E430</f>
        <v>239.99999999999997</v>
      </c>
      <c r="G430" s="12">
        <f>(0.5*'Dynamic Data'!C$21*'Dynamic Data'!C$11*'Dynamic Data'!C$13*D430^2)</f>
        <v>15.762373476541791</v>
      </c>
      <c r="H430" s="12">
        <f>'Dynamic Data'!C$15</f>
        <v>56.505600000000001</v>
      </c>
      <c r="I430" s="12">
        <f>'Dynamic Data'!C$15+G430+F430</f>
        <v>312.26797347654178</v>
      </c>
      <c r="J430" s="12">
        <f t="shared" si="49"/>
        <v>312.26797347654178</v>
      </c>
      <c r="K430" s="28">
        <f t="shared" si="50"/>
        <v>0</v>
      </c>
      <c r="L430" s="20">
        <f>(D430/1000)*(('Dynamic Data'!C$4*9.81*'Dynamic Data'!C$10)+(0.5*'Dynamic Data'!C$21*'Dynamic Data'!C$11*'Dynamic Data'!C$13*D430^2)+('Dynamic Data'!C$4*'Dynamic Data'!C$18*E430))</f>
        <v>2.8322164782940895</v>
      </c>
      <c r="M430" s="12">
        <f t="shared" si="47"/>
        <v>2.8322164782940895</v>
      </c>
      <c r="N430" s="28">
        <f t="shared" si="51"/>
        <v>0</v>
      </c>
      <c r="O430" s="20">
        <f t="shared" si="46"/>
        <v>2.1277363890957428</v>
      </c>
      <c r="P430" s="12">
        <f t="shared" si="52"/>
        <v>2.1277363890957428</v>
      </c>
      <c r="Q430" s="42">
        <f t="shared" si="48"/>
        <v>0</v>
      </c>
      <c r="R430" s="36"/>
      <c r="S430" s="20">
        <f>SUM($P$2:P430)</f>
        <v>306.45630527401698</v>
      </c>
      <c r="T430" s="28">
        <f>SUM($Q$2:Q430)</f>
        <v>80.053926064111081</v>
      </c>
      <c r="U430" s="22">
        <f>T430*'KERS System Values'!E$14</f>
        <v>46.877121497646996</v>
      </c>
    </row>
    <row r="431" spans="1:21" x14ac:dyDescent="0.45">
      <c r="A431" s="7" t="s">
        <v>12</v>
      </c>
      <c r="B431" s="8">
        <v>429</v>
      </c>
      <c r="C431" s="8">
        <v>429</v>
      </c>
      <c r="D431" s="3">
        <v>9.2777777777777786</v>
      </c>
      <c r="E431" s="29">
        <v>0.26388888888888867</v>
      </c>
      <c r="F431" s="21">
        <f>'Dynamic Data'!C$4*E431</f>
        <v>75.999999999999943</v>
      </c>
      <c r="G431" s="3">
        <f>(0.5*'Dynamic Data'!C$21*'Dynamic Data'!C$11*'Dynamic Data'!C$13*D431^2)</f>
        <v>17.609230647623537</v>
      </c>
      <c r="H431" s="3">
        <f>'Dynamic Data'!C$15</f>
        <v>56.505600000000001</v>
      </c>
      <c r="I431" s="3">
        <f>'Dynamic Data'!C$15+G431+F431</f>
        <v>150.11483064762348</v>
      </c>
      <c r="J431" s="3">
        <f t="shared" si="49"/>
        <v>150.11483064762348</v>
      </c>
      <c r="K431" s="29">
        <f t="shared" si="50"/>
        <v>0</v>
      </c>
      <c r="L431" s="21">
        <f>(D431/1000)*(('Dynamic Data'!C$4*9.81*'Dynamic Data'!C$10)+(0.5*'Dynamic Data'!C$21*'Dynamic Data'!C$11*'Dynamic Data'!C$13*D431^2)+('Dynamic Data'!C$4*'Dynamic Data'!C$18*E431))</f>
        <v>1.4232562998973961</v>
      </c>
      <c r="M431" s="3">
        <f t="shared" si="47"/>
        <v>1.4232562998973961</v>
      </c>
      <c r="N431" s="29">
        <f t="shared" si="51"/>
        <v>0</v>
      </c>
      <c r="O431" s="21">
        <f t="shared" si="46"/>
        <v>0.94045861457151048</v>
      </c>
      <c r="P431" s="3">
        <f t="shared" si="52"/>
        <v>0.94045861457151048</v>
      </c>
      <c r="Q431" s="43">
        <f t="shared" si="48"/>
        <v>0</v>
      </c>
      <c r="R431" s="37"/>
      <c r="S431" s="21">
        <f>SUM($P$2:P431)</f>
        <v>307.39676388858851</v>
      </c>
      <c r="T431" s="29">
        <f>SUM($Q$2:Q431)</f>
        <v>80.053926064111081</v>
      </c>
      <c r="U431" s="22">
        <f>T431*'KERS System Values'!E$14</f>
        <v>46.877121497646996</v>
      </c>
    </row>
    <row r="432" spans="1:21" x14ac:dyDescent="0.45">
      <c r="A432" s="5" t="s">
        <v>12</v>
      </c>
      <c r="B432" s="6">
        <v>430</v>
      </c>
      <c r="C432" s="6">
        <v>430</v>
      </c>
      <c r="D432" s="4">
        <v>9.3055555555555554</v>
      </c>
      <c r="E432" s="30">
        <v>-8.3333333333333523E-2</v>
      </c>
      <c r="F432" s="20">
        <f>'Dynamic Data'!C$4*E432</f>
        <v>-24.000000000000053</v>
      </c>
      <c r="G432" s="12">
        <f>(0.5*'Dynamic Data'!C$21*'Dynamic Data'!C$11*'Dynamic Data'!C$13*D432^2)</f>
        <v>17.714832993559746</v>
      </c>
      <c r="H432" s="12">
        <f>'Dynamic Data'!C$15</f>
        <v>56.505600000000001</v>
      </c>
      <c r="I432" s="12">
        <f>'Dynamic Data'!C$15+G432+F432</f>
        <v>50.220432993559683</v>
      </c>
      <c r="J432" s="12">
        <f t="shared" si="49"/>
        <v>50.220432993559683</v>
      </c>
      <c r="K432" s="28">
        <f t="shared" si="50"/>
        <v>0</v>
      </c>
      <c r="L432" s="20">
        <f>(D432/1000)*(('Dynamic Data'!C$4*9.81*'Dynamic Data'!C$10)+(0.5*'Dynamic Data'!C$21*'Dynamic Data'!C$11*'Dynamic Data'!C$13*D432^2)+('Dynamic Data'!C$4*'Dynamic Data'!C$18*E432))</f>
        <v>0.4576609292456249</v>
      </c>
      <c r="M432" s="12">
        <f t="shared" si="47"/>
        <v>0.4576609292456249</v>
      </c>
      <c r="N432" s="28">
        <f t="shared" si="51"/>
        <v>0</v>
      </c>
      <c r="O432" s="20">
        <f t="shared" si="46"/>
        <v>0.25943143561654441</v>
      </c>
      <c r="P432" s="12">
        <f t="shared" si="52"/>
        <v>0.25943143561654441</v>
      </c>
      <c r="Q432" s="42">
        <f t="shared" si="48"/>
        <v>0</v>
      </c>
      <c r="R432" s="36"/>
      <c r="S432" s="20">
        <f>SUM($P$2:P432)</f>
        <v>307.65619532420504</v>
      </c>
      <c r="T432" s="28">
        <f>SUM($Q$2:Q432)</f>
        <v>80.053926064111081</v>
      </c>
      <c r="U432" s="22">
        <f>T432*'KERS System Values'!E$14</f>
        <v>46.877121497646996</v>
      </c>
    </row>
    <row r="433" spans="1:21" x14ac:dyDescent="0.45">
      <c r="A433" s="7" t="s">
        <v>12</v>
      </c>
      <c r="B433" s="8">
        <v>431</v>
      </c>
      <c r="C433" s="8">
        <v>431</v>
      </c>
      <c r="D433" s="3">
        <v>9.1111111111111107</v>
      </c>
      <c r="E433" s="29">
        <v>-0.2222222222222224</v>
      </c>
      <c r="F433" s="21">
        <f>'Dynamic Data'!C$4*E433</f>
        <v>-64.000000000000057</v>
      </c>
      <c r="G433" s="3">
        <f>(0.5*'Dynamic Data'!C$21*'Dynamic Data'!C$11*'Dynamic Data'!C$13*D433^2)</f>
        <v>16.982246315697321</v>
      </c>
      <c r="H433" s="3">
        <f>'Dynamic Data'!C$15</f>
        <v>56.505600000000001</v>
      </c>
      <c r="I433" s="3">
        <f>'Dynamic Data'!C$15+G433+F433</f>
        <v>9.4878463156972686</v>
      </c>
      <c r="J433" s="3">
        <f t="shared" si="49"/>
        <v>9.4878463156972686</v>
      </c>
      <c r="K433" s="29">
        <f t="shared" si="50"/>
        <v>0</v>
      </c>
      <c r="L433" s="21">
        <f>(D433/1000)*(('Dynamic Data'!C$4*9.81*'Dynamic Data'!C$10)+(0.5*'Dynamic Data'!C$21*'Dynamic Data'!C$11*'Dynamic Data'!C$13*D433^2)+('Dynamic Data'!C$4*'Dynamic Data'!C$18*E433))</f>
        <v>6.1201941987463974E-2</v>
      </c>
      <c r="M433" s="3">
        <f t="shared" si="47"/>
        <v>6.1201941987463974E-2</v>
      </c>
      <c r="N433" s="29">
        <f t="shared" si="51"/>
        <v>0</v>
      </c>
      <c r="O433" s="21">
        <f t="shared" si="46"/>
        <v>7.4779279701089524E-2</v>
      </c>
      <c r="P433" s="3">
        <f t="shared" si="52"/>
        <v>7.4779279701089524E-2</v>
      </c>
      <c r="Q433" s="43">
        <f t="shared" si="48"/>
        <v>0</v>
      </c>
      <c r="R433" s="37"/>
      <c r="S433" s="21">
        <f>SUM($P$2:P433)</f>
        <v>307.73097460390613</v>
      </c>
      <c r="T433" s="29">
        <f>SUM($Q$2:Q433)</f>
        <v>80.053926064111081</v>
      </c>
      <c r="U433" s="22">
        <f>T433*'KERS System Values'!E$14</f>
        <v>46.877121497646996</v>
      </c>
    </row>
    <row r="434" spans="1:21" x14ac:dyDescent="0.45">
      <c r="A434" s="5" t="s">
        <v>12</v>
      </c>
      <c r="B434" s="6">
        <v>432</v>
      </c>
      <c r="C434" s="6">
        <v>432</v>
      </c>
      <c r="D434" s="4">
        <v>8.8611111111111107</v>
      </c>
      <c r="E434" s="30">
        <v>-0.20833333333333284</v>
      </c>
      <c r="F434" s="20">
        <f>'Dynamic Data'!C$4*E434</f>
        <v>-59.999999999999858</v>
      </c>
      <c r="G434" s="12">
        <f>(0.5*'Dynamic Data'!C$21*'Dynamic Data'!C$11*'Dynamic Data'!C$13*D434^2)</f>
        <v>16.06307970824356</v>
      </c>
      <c r="H434" s="12">
        <f>'Dynamic Data'!C$15</f>
        <v>56.505600000000001</v>
      </c>
      <c r="I434" s="12">
        <f>'Dynamic Data'!C$15+G434+F434</f>
        <v>12.568679708243707</v>
      </c>
      <c r="J434" s="12">
        <f t="shared" si="49"/>
        <v>12.568679708243707</v>
      </c>
      <c r="K434" s="28">
        <f t="shared" si="50"/>
        <v>0</v>
      </c>
      <c r="L434" s="20">
        <f>(D434/1000)*(('Dynamic Data'!C$4*9.81*'Dynamic Data'!C$10)+(0.5*'Dynamic Data'!C$21*'Dynamic Data'!C$11*'Dynamic Data'!C$13*D434^2)+('Dynamic Data'!C$4*'Dynamic Data'!C$18*E434))</f>
        <v>8.8356617414715066E-2</v>
      </c>
      <c r="M434" s="12">
        <f t="shared" si="47"/>
        <v>8.8356617414715066E-2</v>
      </c>
      <c r="N434" s="28">
        <f t="shared" si="51"/>
        <v>0</v>
      </c>
      <c r="O434" s="20">
        <f t="shared" si="46"/>
        <v>0.21191513287952149</v>
      </c>
      <c r="P434" s="12">
        <f t="shared" si="52"/>
        <v>0.21191513287952149</v>
      </c>
      <c r="Q434" s="42">
        <f t="shared" si="48"/>
        <v>0</v>
      </c>
      <c r="R434" s="36"/>
      <c r="S434" s="20">
        <f>SUM($P$2:P434)</f>
        <v>307.94288973678567</v>
      </c>
      <c r="T434" s="28">
        <f>SUM($Q$2:Q434)</f>
        <v>80.053926064111081</v>
      </c>
      <c r="U434" s="22">
        <f>T434*'KERS System Values'!E$14</f>
        <v>46.877121497646996</v>
      </c>
    </row>
    <row r="435" spans="1:21" x14ac:dyDescent="0.45">
      <c r="A435" s="7" t="s">
        <v>12</v>
      </c>
      <c r="B435" s="8">
        <v>433</v>
      </c>
      <c r="C435" s="8">
        <v>433</v>
      </c>
      <c r="D435" s="3">
        <v>8.6944444444444446</v>
      </c>
      <c r="E435" s="29">
        <v>-0.11111111111111072</v>
      </c>
      <c r="F435" s="21">
        <f>'Dynamic Data'!C$4*E435</f>
        <v>-31.999999999999886</v>
      </c>
      <c r="G435" s="3">
        <f>(0.5*'Dynamic Data'!C$21*'Dynamic Data'!C$11*'Dynamic Data'!C$13*D435^2)</f>
        <v>15.46450856356476</v>
      </c>
      <c r="H435" s="3">
        <f>'Dynamic Data'!C$15</f>
        <v>56.505600000000001</v>
      </c>
      <c r="I435" s="3">
        <f>'Dynamic Data'!C$15+G435+F435</f>
        <v>39.970108563564878</v>
      </c>
      <c r="J435" s="3">
        <f t="shared" si="49"/>
        <v>39.970108563564878</v>
      </c>
      <c r="K435" s="29">
        <f t="shared" si="50"/>
        <v>0</v>
      </c>
      <c r="L435" s="21">
        <f>(D435/1000)*(('Dynamic Data'!C$4*9.81*'Dynamic Data'!C$10)+(0.5*'Dynamic Data'!C$21*'Dynamic Data'!C$11*'Dynamic Data'!C$13*D435^2)+('Dynamic Data'!C$4*'Dynamic Data'!C$18*E435))</f>
        <v>0.33547364834432791</v>
      </c>
      <c r="M435" s="3">
        <f t="shared" si="47"/>
        <v>0.33547364834432791</v>
      </c>
      <c r="N435" s="29">
        <f t="shared" si="51"/>
        <v>0</v>
      </c>
      <c r="O435" s="21">
        <f t="shared" si="46"/>
        <v>0.3515766579876265</v>
      </c>
      <c r="P435" s="3">
        <f t="shared" si="52"/>
        <v>0.3515766579876265</v>
      </c>
      <c r="Q435" s="43">
        <f t="shared" si="48"/>
        <v>0</v>
      </c>
      <c r="R435" s="37"/>
      <c r="S435" s="21">
        <f>SUM($P$2:P435)</f>
        <v>308.29446639477328</v>
      </c>
      <c r="T435" s="29">
        <f>SUM($Q$2:Q435)</f>
        <v>80.053926064111081</v>
      </c>
      <c r="U435" s="22">
        <f>T435*'KERS System Values'!E$14</f>
        <v>46.877121497646996</v>
      </c>
    </row>
    <row r="436" spans="1:21" x14ac:dyDescent="0.45">
      <c r="A436" s="5" t="s">
        <v>12</v>
      </c>
      <c r="B436" s="6">
        <v>434</v>
      </c>
      <c r="C436" s="6">
        <v>434</v>
      </c>
      <c r="D436" s="4">
        <v>8.6388888888888893</v>
      </c>
      <c r="E436" s="30">
        <v>-9.7222222222222127E-2</v>
      </c>
      <c r="F436" s="20">
        <f>'Dynamic Data'!C$4*E436</f>
        <v>-27.999999999999972</v>
      </c>
      <c r="G436" s="12">
        <f>(0.5*'Dynamic Data'!C$21*'Dynamic Data'!C$11*'Dynamic Data'!C$13*D436^2)</f>
        <v>15.26751046531604</v>
      </c>
      <c r="H436" s="12">
        <f>'Dynamic Data'!C$15</f>
        <v>56.505600000000001</v>
      </c>
      <c r="I436" s="12">
        <f>'Dynamic Data'!C$15+G436+F436</f>
        <v>43.773110465316066</v>
      </c>
      <c r="J436" s="12">
        <f t="shared" si="49"/>
        <v>43.773110465316066</v>
      </c>
      <c r="K436" s="28">
        <f t="shared" si="50"/>
        <v>0</v>
      </c>
      <c r="L436" s="20">
        <f>(D436/1000)*(('Dynamic Data'!C$4*9.81*'Dynamic Data'!C$10)+(0.5*'Dynamic Data'!C$21*'Dynamic Data'!C$11*'Dynamic Data'!C$13*D436^2)+('Dynamic Data'!C$4*'Dynamic Data'!C$18*E436))</f>
        <v>0.36767966763092502</v>
      </c>
      <c r="M436" s="12">
        <f t="shared" si="47"/>
        <v>0.36767966763092502</v>
      </c>
      <c r="N436" s="28">
        <f t="shared" si="51"/>
        <v>0</v>
      </c>
      <c r="O436" s="20">
        <f t="shared" si="46"/>
        <v>0.14982325884140185</v>
      </c>
      <c r="P436" s="12">
        <f t="shared" si="52"/>
        <v>0.14982325884140185</v>
      </c>
      <c r="Q436" s="42">
        <f t="shared" si="48"/>
        <v>0</v>
      </c>
      <c r="R436" s="36"/>
      <c r="S436" s="20">
        <f>SUM($P$2:P436)</f>
        <v>308.4442896536147</v>
      </c>
      <c r="T436" s="28">
        <f>SUM($Q$2:Q436)</f>
        <v>80.053926064111081</v>
      </c>
      <c r="U436" s="22">
        <f>T436*'KERS System Values'!E$14</f>
        <v>46.877121497646996</v>
      </c>
    </row>
    <row r="437" spans="1:21" x14ac:dyDescent="0.45">
      <c r="A437" s="7" t="s">
        <v>12</v>
      </c>
      <c r="B437" s="8">
        <v>435</v>
      </c>
      <c r="C437" s="8">
        <v>435</v>
      </c>
      <c r="D437" s="3">
        <v>8.5</v>
      </c>
      <c r="E437" s="29">
        <v>-0.26388888888888917</v>
      </c>
      <c r="F437" s="21">
        <f>'Dynamic Data'!C$4*E437</f>
        <v>-76.000000000000085</v>
      </c>
      <c r="G437" s="3">
        <f>(0.5*'Dynamic Data'!C$21*'Dynamic Data'!C$11*'Dynamic Data'!C$13*D437^2)</f>
        <v>14.780540006103458</v>
      </c>
      <c r="H437" s="3">
        <f>'Dynamic Data'!C$15</f>
        <v>56.505600000000001</v>
      </c>
      <c r="I437" s="3">
        <f>'Dynamic Data'!C$15+G437+F437</f>
        <v>-4.7138599938966195</v>
      </c>
      <c r="J437" s="3">
        <f t="shared" si="49"/>
        <v>0</v>
      </c>
      <c r="K437" s="29">
        <f t="shared" si="50"/>
        <v>4.7138599938966195</v>
      </c>
      <c r="L437" s="21">
        <f>(D437/1000)*(('Dynamic Data'!C$4*9.81*'Dynamic Data'!C$10)+(0.5*'Dynamic Data'!C$21*'Dynamic Data'!C$11*'Dynamic Data'!C$13*D437^2)+('Dynamic Data'!C$4*'Dynamic Data'!C$18*E437))</f>
        <v>-6.8033149948121305E-2</v>
      </c>
      <c r="M437" s="3">
        <f t="shared" si="47"/>
        <v>0</v>
      </c>
      <c r="N437" s="29">
        <f t="shared" si="51"/>
        <v>6.8033149948121305E-2</v>
      </c>
      <c r="O437" s="21">
        <f t="shared" si="46"/>
        <v>-0.41032601441393129</v>
      </c>
      <c r="P437" s="3">
        <f t="shared" si="52"/>
        <v>0</v>
      </c>
      <c r="Q437" s="44">
        <f t="shared" si="48"/>
        <v>0.41032601441393129</v>
      </c>
      <c r="R437" s="37"/>
      <c r="S437" s="21">
        <f>SUM($P$2:P437)</f>
        <v>308.4442896536147</v>
      </c>
      <c r="T437" s="29">
        <f>SUM($Q$2:Q437)</f>
        <v>80.464252078525007</v>
      </c>
      <c r="U437" s="22">
        <f>T437*'KERS System Values'!E$14</f>
        <v>47.117395814935598</v>
      </c>
    </row>
    <row r="438" spans="1:21" x14ac:dyDescent="0.45">
      <c r="A438" s="5" t="s">
        <v>12</v>
      </c>
      <c r="B438" s="6">
        <v>436</v>
      </c>
      <c r="C438" s="6">
        <v>436</v>
      </c>
      <c r="D438" s="4">
        <v>8.1111111111111107</v>
      </c>
      <c r="E438" s="30">
        <v>-0.54166666666666696</v>
      </c>
      <c r="F438" s="20">
        <f>'Dynamic Data'!C$4*E438</f>
        <v>-156.00000000000009</v>
      </c>
      <c r="G438" s="12">
        <f>(0.5*'Dynamic Data'!C$21*'Dynamic Data'!C$11*'Dynamic Data'!C$13*D438^2)</f>
        <v>13.459011097018294</v>
      </c>
      <c r="H438" s="12">
        <f>'Dynamic Data'!C$15</f>
        <v>56.505600000000001</v>
      </c>
      <c r="I438" s="12">
        <f>'Dynamic Data'!C$15+G438+F438</f>
        <v>-86.035388902981794</v>
      </c>
      <c r="J438" s="12">
        <f t="shared" si="49"/>
        <v>0</v>
      </c>
      <c r="K438" s="28">
        <f t="shared" si="50"/>
        <v>86.035388902981794</v>
      </c>
      <c r="L438" s="20">
        <f>(D438/1000)*(('Dynamic Data'!C$4*9.81*'Dynamic Data'!C$10)+(0.5*'Dynamic Data'!C$21*'Dynamic Data'!C$11*'Dynamic Data'!C$13*D438^2)+('Dynamic Data'!C$4*'Dynamic Data'!C$18*E438))</f>
        <v>-0.75261887887974133</v>
      </c>
      <c r="M438" s="12">
        <f t="shared" si="47"/>
        <v>0</v>
      </c>
      <c r="N438" s="28">
        <f t="shared" si="51"/>
        <v>0.75261887887974133</v>
      </c>
      <c r="O438" s="20">
        <f t="shared" si="46"/>
        <v>-1.0845168423552445</v>
      </c>
      <c r="P438" s="12">
        <f t="shared" si="52"/>
        <v>0</v>
      </c>
      <c r="Q438" s="45">
        <f t="shared" si="48"/>
        <v>1.0845168423552445</v>
      </c>
      <c r="R438" s="36"/>
      <c r="S438" s="20">
        <f>SUM($P$2:P438)</f>
        <v>308.4442896536147</v>
      </c>
      <c r="T438" s="28">
        <f>SUM($Q$2:Q438)</f>
        <v>81.548768920880249</v>
      </c>
      <c r="U438" s="22">
        <f>T438*'KERS System Values'!E$14</f>
        <v>47.752455583829594</v>
      </c>
    </row>
    <row r="439" spans="1:21" x14ac:dyDescent="0.45">
      <c r="A439" s="7" t="s">
        <v>12</v>
      </c>
      <c r="B439" s="8">
        <v>437</v>
      </c>
      <c r="C439" s="8">
        <v>437</v>
      </c>
      <c r="D439" s="3">
        <v>7.416666666666667</v>
      </c>
      <c r="E439" s="29">
        <v>-0.86111111111111094</v>
      </c>
      <c r="F439" s="21">
        <f>'Dynamic Data'!C$4*E439</f>
        <v>-247.99999999999994</v>
      </c>
      <c r="G439" s="3">
        <f>(0.5*'Dynamic Data'!C$21*'Dynamic Data'!C$11*'Dynamic Data'!C$13*D439^2)</f>
        <v>11.253042809337321</v>
      </c>
      <c r="H439" s="3">
        <f>'Dynamic Data'!C$15</f>
        <v>56.505600000000001</v>
      </c>
      <c r="I439" s="3">
        <f>'Dynamic Data'!C$15+G439+F439</f>
        <v>-180.24135719066263</v>
      </c>
      <c r="J439" s="3">
        <f t="shared" si="49"/>
        <v>0</v>
      </c>
      <c r="K439" s="29">
        <f t="shared" si="50"/>
        <v>180.24135719066263</v>
      </c>
      <c r="L439" s="21">
        <f>(D439/1000)*(('Dynamic Data'!C$4*9.81*'Dynamic Data'!C$10)+(0.5*'Dynamic Data'!C$21*'Dynamic Data'!C$11*'Dynamic Data'!C$13*D439^2)+('Dynamic Data'!C$4*'Dynamic Data'!C$18*E439))</f>
        <v>-1.4164148058307477</v>
      </c>
      <c r="M439" s="3">
        <f t="shared" si="47"/>
        <v>0</v>
      </c>
      <c r="N439" s="29">
        <f t="shared" si="51"/>
        <v>1.4164148058307477</v>
      </c>
      <c r="O439" s="21">
        <f t="shared" si="46"/>
        <v>-1.6341576305975303</v>
      </c>
      <c r="P439" s="3">
        <f t="shared" si="52"/>
        <v>0</v>
      </c>
      <c r="Q439" s="44">
        <f t="shared" si="48"/>
        <v>1.6341576305975303</v>
      </c>
      <c r="R439" s="37"/>
      <c r="S439" s="21">
        <f>SUM($P$2:P439)</f>
        <v>308.4442896536147</v>
      </c>
      <c r="T439" s="29">
        <f>SUM($Q$2:Q439)</f>
        <v>83.182926551477777</v>
      </c>
      <c r="U439" s="22">
        <f>T439*'KERS System Values'!E$14</f>
        <v>48.709368124689597</v>
      </c>
    </row>
    <row r="440" spans="1:21" x14ac:dyDescent="0.45">
      <c r="A440" s="5" t="s">
        <v>12</v>
      </c>
      <c r="B440" s="6">
        <v>438</v>
      </c>
      <c r="C440" s="6">
        <v>438</v>
      </c>
      <c r="D440" s="4">
        <v>6.3888888888888893</v>
      </c>
      <c r="E440" s="30">
        <v>-1.1805555555555556</v>
      </c>
      <c r="F440" s="20">
        <f>'Dynamic Data'!C$4*E440</f>
        <v>-340</v>
      </c>
      <c r="G440" s="12">
        <f>(0.5*'Dynamic Data'!C$21*'Dynamic Data'!C$11*'Dynamic Data'!C$13*D440^2)</f>
        <v>8.3503200299337106</v>
      </c>
      <c r="H440" s="12">
        <f>'Dynamic Data'!C$15</f>
        <v>56.505600000000001</v>
      </c>
      <c r="I440" s="12">
        <f>'Dynamic Data'!C$15+G440+F440</f>
        <v>-275.14407997006629</v>
      </c>
      <c r="J440" s="12">
        <f t="shared" si="49"/>
        <v>0</v>
      </c>
      <c r="K440" s="28">
        <f t="shared" si="50"/>
        <v>275.14407997006629</v>
      </c>
      <c r="L440" s="20">
        <f>(D440/1000)*(('Dynamic Data'!C$4*9.81*'Dynamic Data'!C$10)+(0.5*'Dynamic Data'!C$21*'Dynamic Data'!C$11*'Dynamic Data'!C$13*D440^2)+('Dynamic Data'!C$4*'Dynamic Data'!C$18*E440))</f>
        <v>-1.8519004553643128</v>
      </c>
      <c r="M440" s="12">
        <f t="shared" si="47"/>
        <v>0</v>
      </c>
      <c r="N440" s="28">
        <f t="shared" si="51"/>
        <v>1.8519004553643128</v>
      </c>
      <c r="O440" s="20">
        <f t="shared" si="46"/>
        <v>-1.83533067476412</v>
      </c>
      <c r="P440" s="12">
        <f t="shared" si="52"/>
        <v>0</v>
      </c>
      <c r="Q440" s="45">
        <f t="shared" si="48"/>
        <v>1.83533067476412</v>
      </c>
      <c r="R440" s="36"/>
      <c r="S440" s="20">
        <f>SUM($P$2:P440)</f>
        <v>308.4442896536147</v>
      </c>
      <c r="T440" s="28">
        <f>SUM($Q$2:Q440)</f>
        <v>85.0182572262419</v>
      </c>
      <c r="U440" s="22">
        <f>T440*'KERS System Values'!E$14</f>
        <v>49.784081424326835</v>
      </c>
    </row>
    <row r="441" spans="1:21" x14ac:dyDescent="0.45">
      <c r="A441" s="7" t="s">
        <v>12</v>
      </c>
      <c r="B441" s="8">
        <v>439</v>
      </c>
      <c r="C441" s="8">
        <v>439</v>
      </c>
      <c r="D441" s="3">
        <v>5.0555555555555554</v>
      </c>
      <c r="E441" s="29">
        <v>-1.4027777777777777</v>
      </c>
      <c r="F441" s="21">
        <f>'Dynamic Data'!C$4*E441</f>
        <v>-404</v>
      </c>
      <c r="G441" s="3">
        <f>(0.5*'Dynamic Data'!C$21*'Dynamic Data'!C$11*'Dynamic Data'!C$13*D441^2)</f>
        <v>5.2286578576847678</v>
      </c>
      <c r="H441" s="3">
        <f>'Dynamic Data'!C$15</f>
        <v>56.505600000000001</v>
      </c>
      <c r="I441" s="3">
        <f>'Dynamic Data'!C$15+G441+F441</f>
        <v>-342.26574214231522</v>
      </c>
      <c r="J441" s="3">
        <f t="shared" si="49"/>
        <v>0</v>
      </c>
      <c r="K441" s="29">
        <f t="shared" si="50"/>
        <v>342.26574214231522</v>
      </c>
      <c r="L441" s="21">
        <f>(D441/1000)*(('Dynamic Data'!C$4*9.81*'Dynamic Data'!C$10)+(0.5*'Dynamic Data'!C$21*'Dynamic Data'!C$11*'Dynamic Data'!C$13*D441^2)+('Dynamic Data'!C$4*'Dynamic Data'!C$18*E441))</f>
        <v>-1.8187608941639271</v>
      </c>
      <c r="M441" s="3">
        <f t="shared" si="47"/>
        <v>0</v>
      </c>
      <c r="N441" s="29">
        <f t="shared" si="51"/>
        <v>1.8187608941639271</v>
      </c>
      <c r="O441" s="21">
        <f t="shared" si="46"/>
        <v>-1.5885106235851303</v>
      </c>
      <c r="P441" s="3">
        <f t="shared" si="52"/>
        <v>0</v>
      </c>
      <c r="Q441" s="44">
        <f t="shared" si="48"/>
        <v>1.5885106235851303</v>
      </c>
      <c r="R441" s="37"/>
      <c r="S441" s="21">
        <f>SUM($P$2:P441)</f>
        <v>308.4442896536147</v>
      </c>
      <c r="T441" s="29">
        <f>SUM($Q$2:Q441)</f>
        <v>86.606767849827037</v>
      </c>
      <c r="U441" s="22">
        <f>T441*'KERS System Values'!E$14</f>
        <v>50.714264479214961</v>
      </c>
    </row>
    <row r="442" spans="1:21" x14ac:dyDescent="0.45">
      <c r="A442" s="5" t="s">
        <v>12</v>
      </c>
      <c r="B442" s="6">
        <v>440</v>
      </c>
      <c r="C442" s="6">
        <v>440</v>
      </c>
      <c r="D442" s="4">
        <v>3.5833333333333335</v>
      </c>
      <c r="E442" s="30">
        <v>-1.4583333333333333</v>
      </c>
      <c r="F442" s="20">
        <f>'Dynamic Data'!C$4*E442</f>
        <v>-420</v>
      </c>
      <c r="G442" s="12">
        <f>(0.5*'Dynamic Data'!C$21*'Dynamic Data'!C$11*'Dynamic Data'!C$13*D442^2)</f>
        <v>2.6267991610231927</v>
      </c>
      <c r="H442" s="12">
        <f>'Dynamic Data'!C$15</f>
        <v>56.505600000000001</v>
      </c>
      <c r="I442" s="12">
        <f>'Dynamic Data'!C$15+G442+F442</f>
        <v>-360.86760083897678</v>
      </c>
      <c r="J442" s="12">
        <f t="shared" si="49"/>
        <v>0</v>
      </c>
      <c r="K442" s="28">
        <f t="shared" si="50"/>
        <v>360.86760083897678</v>
      </c>
      <c r="L442" s="20">
        <f>(D442/1000)*(('Dynamic Data'!C$4*9.81*'Dynamic Data'!C$10)+(0.5*'Dynamic Data'!C$21*'Dynamic Data'!C$11*'Dynamic Data'!C$13*D442^2)+('Dynamic Data'!C$4*'Dynamic Data'!C$18*E442))</f>
        <v>-1.3582603530063335</v>
      </c>
      <c r="M442" s="12">
        <f t="shared" si="47"/>
        <v>0</v>
      </c>
      <c r="N442" s="28">
        <f t="shared" si="51"/>
        <v>1.3582603530063335</v>
      </c>
      <c r="O442" s="20">
        <f t="shared" si="46"/>
        <v>-1.02382929748977</v>
      </c>
      <c r="P442" s="12">
        <f t="shared" si="52"/>
        <v>0</v>
      </c>
      <c r="Q442" s="45">
        <f t="shared" si="48"/>
        <v>1.02382929748977</v>
      </c>
      <c r="R442" s="36"/>
      <c r="S442" s="20">
        <f>SUM($P$2:P442)</f>
        <v>308.4442896536147</v>
      </c>
      <c r="T442" s="28">
        <f>SUM($Q$2:Q442)</f>
        <v>87.630597147316806</v>
      </c>
      <c r="U442" s="22">
        <f>T442*'KERS System Values'!E$14</f>
        <v>51.313787484905433</v>
      </c>
    </row>
    <row r="443" spans="1:21" x14ac:dyDescent="0.45">
      <c r="A443" s="7" t="s">
        <v>12</v>
      </c>
      <c r="B443" s="8">
        <v>441</v>
      </c>
      <c r="C443" s="8">
        <v>441</v>
      </c>
      <c r="D443" s="3">
        <v>2.1388888888888888</v>
      </c>
      <c r="E443" s="29">
        <v>-1.2638888888888891</v>
      </c>
      <c r="F443" s="21">
        <f>'Dynamic Data'!C$4*E443</f>
        <v>-364.00000000000006</v>
      </c>
      <c r="G443" s="3">
        <f>(0.5*'Dynamic Data'!C$21*'Dynamic Data'!C$11*'Dynamic Data'!C$13*D443^2)</f>
        <v>0.93589881772168182</v>
      </c>
      <c r="H443" s="3">
        <f>'Dynamic Data'!C$15</f>
        <v>56.505600000000001</v>
      </c>
      <c r="I443" s="3">
        <f>'Dynamic Data'!C$15+G443+F443</f>
        <v>-306.55850118227841</v>
      </c>
      <c r="J443" s="3">
        <f t="shared" si="49"/>
        <v>0</v>
      </c>
      <c r="K443" s="29">
        <f t="shared" si="50"/>
        <v>306.55850118227841</v>
      </c>
      <c r="L443" s="21">
        <f>(D443/1000)*(('Dynamic Data'!C$4*9.81*'Dynamic Data'!C$10)+(0.5*'Dynamic Data'!C$21*'Dynamic Data'!C$11*'Dynamic Data'!C$13*D443^2)+('Dynamic Data'!C$4*'Dynamic Data'!C$18*E443))</f>
        <v>-0.68939824197320654</v>
      </c>
      <c r="M443" s="3">
        <f t="shared" si="47"/>
        <v>0</v>
      </c>
      <c r="N443" s="29">
        <f t="shared" si="51"/>
        <v>0.68939824197320654</v>
      </c>
      <c r="O443" s="21">
        <f t="shared" si="46"/>
        <v>-0.45571649206602927</v>
      </c>
      <c r="P443" s="3">
        <f t="shared" si="52"/>
        <v>0</v>
      </c>
      <c r="Q443" s="44">
        <f t="shared" si="48"/>
        <v>0.45571649206602927</v>
      </c>
      <c r="R443" s="37"/>
      <c r="S443" s="21">
        <f>SUM($P$2:P443)</f>
        <v>308.4442896536147</v>
      </c>
      <c r="T443" s="29">
        <f>SUM($Q$2:Q443)</f>
        <v>88.086313639382837</v>
      </c>
      <c r="U443" s="22">
        <f>T443*'KERS System Values'!E$14</f>
        <v>51.580641072447818</v>
      </c>
    </row>
    <row r="444" spans="1:21" x14ac:dyDescent="0.45">
      <c r="A444" s="5" t="s">
        <v>12</v>
      </c>
      <c r="B444" s="6">
        <v>442</v>
      </c>
      <c r="C444" s="6">
        <v>442</v>
      </c>
      <c r="D444" s="4">
        <v>1.0555555555555556</v>
      </c>
      <c r="E444" s="30">
        <v>-0.88888888888888895</v>
      </c>
      <c r="F444" s="20">
        <f>'Dynamic Data'!C$4*E444</f>
        <v>-256</v>
      </c>
      <c r="G444" s="12">
        <f>(0.5*'Dynamic Data'!C$21*'Dynamic Data'!C$11*'Dynamic Data'!C$13*D444^2)</f>
        <v>0.22793690214034554</v>
      </c>
      <c r="H444" s="12">
        <f>'Dynamic Data'!C$15</f>
        <v>56.505600000000001</v>
      </c>
      <c r="I444" s="12">
        <f>'Dynamic Data'!C$15+G444+F444</f>
        <v>-199.26646309785966</v>
      </c>
      <c r="J444" s="12">
        <f t="shared" si="49"/>
        <v>0</v>
      </c>
      <c r="K444" s="28">
        <f t="shared" si="50"/>
        <v>199.26646309785966</v>
      </c>
      <c r="L444" s="20">
        <f>(D444/1000)*(('Dynamic Data'!C$4*9.81*'Dynamic Data'!C$10)+(0.5*'Dynamic Data'!C$21*'Dynamic Data'!C$11*'Dynamic Data'!C$13*D444^2)+('Dynamic Data'!C$4*'Dynamic Data'!C$18*E444))</f>
        <v>-0.22203474215885197</v>
      </c>
      <c r="M444" s="12">
        <f t="shared" si="47"/>
        <v>0</v>
      </c>
      <c r="N444" s="28">
        <f t="shared" si="51"/>
        <v>0.22203474215885197</v>
      </c>
      <c r="O444" s="20">
        <f t="shared" si="46"/>
        <v>-0.12793569443032238</v>
      </c>
      <c r="P444" s="12">
        <f t="shared" si="52"/>
        <v>0</v>
      </c>
      <c r="Q444" s="45">
        <f t="shared" si="48"/>
        <v>0.12793569443032238</v>
      </c>
      <c r="R444" s="36"/>
      <c r="S444" s="20">
        <f>SUM($P$2:P444)</f>
        <v>308.4442896536147</v>
      </c>
      <c r="T444" s="28">
        <f>SUM($Q$2:Q444)</f>
        <v>88.214249333813157</v>
      </c>
      <c r="U444" s="22">
        <f>T444*'KERS System Values'!E$14</f>
        <v>51.655556287560351</v>
      </c>
    </row>
    <row r="445" spans="1:21" x14ac:dyDescent="0.45">
      <c r="A445" s="7" t="s">
        <v>12</v>
      </c>
      <c r="B445" s="8">
        <v>443</v>
      </c>
      <c r="C445" s="8">
        <v>443</v>
      </c>
      <c r="D445" s="3">
        <v>0.36111111111111116</v>
      </c>
      <c r="E445" s="29">
        <v>-0.49999999999999994</v>
      </c>
      <c r="F445" s="21">
        <f>'Dynamic Data'!C$4*E445</f>
        <v>-143.99999999999997</v>
      </c>
      <c r="G445" s="3">
        <f>(0.5*'Dynamic Data'!C$21*'Dynamic Data'!C$11*'Dynamic Data'!C$13*D445^2)</f>
        <v>2.6676825804514127E-2</v>
      </c>
      <c r="H445" s="3">
        <f>'Dynamic Data'!C$15</f>
        <v>56.505600000000001</v>
      </c>
      <c r="I445" s="3">
        <f>'Dynamic Data'!C$15+G445+F445</f>
        <v>-87.467723174195456</v>
      </c>
      <c r="J445" s="3">
        <f t="shared" si="49"/>
        <v>0</v>
      </c>
      <c r="K445" s="29">
        <f t="shared" si="50"/>
        <v>87.467723174195456</v>
      </c>
      <c r="L445" s="21">
        <f>(D445/1000)*(('Dynamic Data'!C$4*9.81*'Dynamic Data'!C$10)+(0.5*'Dynamic Data'!C$21*'Dynamic Data'!C$11*'Dynamic Data'!C$13*D445^2)+('Dynamic Data'!C$4*'Dynamic Data'!C$18*E445))</f>
        <v>-3.3836646701792809E-2</v>
      </c>
      <c r="M445" s="3">
        <f t="shared" si="47"/>
        <v>0</v>
      </c>
      <c r="N445" s="29">
        <f t="shared" si="51"/>
        <v>3.3836646701792809E-2</v>
      </c>
      <c r="O445" s="21">
        <f t="shared" si="46"/>
        <v>-1.6855680256336377E-2</v>
      </c>
      <c r="P445" s="3">
        <f t="shared" si="52"/>
        <v>0</v>
      </c>
      <c r="Q445" s="44">
        <f t="shared" si="48"/>
        <v>1.6855680256336377E-2</v>
      </c>
      <c r="R445" s="39">
        <f>SUM(Q437:Q445)</f>
        <v>8.1771789499584138</v>
      </c>
      <c r="S445" s="21">
        <f>SUM($P$2:P445)</f>
        <v>308.4442896536147</v>
      </c>
      <c r="T445" s="29">
        <f>SUM($Q$2:Q445)</f>
        <v>88.231105014069499</v>
      </c>
      <c r="U445" s="22">
        <f>T445*'KERS System Values'!E$14</f>
        <v>51.66542645645962</v>
      </c>
    </row>
    <row r="446" spans="1:21" x14ac:dyDescent="0.45">
      <c r="A446" s="5" t="s">
        <v>12</v>
      </c>
      <c r="B446" s="6">
        <v>444</v>
      </c>
      <c r="C446" s="6">
        <v>444</v>
      </c>
      <c r="D446" s="4">
        <v>5.5555555555555559E-2</v>
      </c>
      <c r="E446" s="30">
        <v>-0.18055555555555555</v>
      </c>
      <c r="F446" s="20">
        <f>'Dynamic Data'!C$4*E446</f>
        <v>-52</v>
      </c>
      <c r="G446" s="12">
        <f>(0.5*'Dynamic Data'!C$21*'Dynamic Data'!C$11*'Dynamic Data'!C$13*D446^2)</f>
        <v>6.3140416105358877E-4</v>
      </c>
      <c r="H446" s="12">
        <f>'Dynamic Data'!C$15</f>
        <v>56.505600000000001</v>
      </c>
      <c r="I446" s="12">
        <f>'Dynamic Data'!C$15+G446+F446</f>
        <v>4.5062314041610563</v>
      </c>
      <c r="J446" s="12">
        <f t="shared" si="49"/>
        <v>4.5062314041610563</v>
      </c>
      <c r="K446" s="28">
        <f t="shared" si="50"/>
        <v>0</v>
      </c>
      <c r="L446" s="20">
        <f>(D446/1000)*(('Dynamic Data'!C$4*9.81*'Dynamic Data'!C$10)+(0.5*'Dynamic Data'!C$21*'Dynamic Data'!C$11*'Dynamic Data'!C$13*D446^2)+('Dynamic Data'!C$4*'Dynamic Data'!C$18*E446))</f>
        <v>1.252861891200586E-4</v>
      </c>
      <c r="M446" s="12">
        <f t="shared" si="47"/>
        <v>1.252861891200586E-4</v>
      </c>
      <c r="N446" s="28">
        <f t="shared" si="51"/>
        <v>0</v>
      </c>
      <c r="O446" s="20">
        <f t="shared" si="46"/>
        <v>6.2643094560029298E-5</v>
      </c>
      <c r="P446" s="12">
        <f t="shared" si="52"/>
        <v>6.2643094560029298E-5</v>
      </c>
      <c r="Q446" s="42">
        <f t="shared" si="48"/>
        <v>0</v>
      </c>
      <c r="R446" s="36"/>
      <c r="S446" s="20">
        <f>SUM($P$2:P446)</f>
        <v>308.44435229670927</v>
      </c>
      <c r="T446" s="28">
        <f>SUM($Q$2:Q446)</f>
        <v>88.231105014069499</v>
      </c>
      <c r="U446" s="22">
        <f>T446*'KERS System Values'!E$14</f>
        <v>51.66542645645962</v>
      </c>
    </row>
    <row r="447" spans="1:21" x14ac:dyDescent="0.45">
      <c r="A447" s="7" t="s">
        <v>12</v>
      </c>
      <c r="B447" s="8">
        <v>445</v>
      </c>
      <c r="C447" s="8">
        <v>445</v>
      </c>
      <c r="D447" s="3">
        <v>0</v>
      </c>
      <c r="E447" s="29">
        <v>-2.777777777777778E-2</v>
      </c>
      <c r="F447" s="21">
        <f>'Dynamic Data'!C$4*E447</f>
        <v>-8</v>
      </c>
      <c r="G447" s="3">
        <f>(0.5*'Dynamic Data'!C$21*'Dynamic Data'!C$11*'Dynamic Data'!C$13*D447^2)</f>
        <v>0</v>
      </c>
      <c r="H447" s="3">
        <f>'Dynamic Data'!C$15</f>
        <v>56.505600000000001</v>
      </c>
      <c r="I447" s="3">
        <f>'Dynamic Data'!C$15+G447+F447</f>
        <v>48.505600000000001</v>
      </c>
      <c r="J447" s="3">
        <f t="shared" si="49"/>
        <v>48.505600000000001</v>
      </c>
      <c r="K447" s="29">
        <f t="shared" si="50"/>
        <v>0</v>
      </c>
      <c r="L447" s="21">
        <f>(D447/1000)*(('Dynamic Data'!C$4*9.81*'Dynamic Data'!C$10)+(0.5*'Dynamic Data'!C$21*'Dynamic Data'!C$11*'Dynamic Data'!C$13*D447^2)+('Dynamic Data'!C$4*'Dynamic Data'!C$18*E447))</f>
        <v>0</v>
      </c>
      <c r="M447" s="3">
        <f t="shared" si="47"/>
        <v>0</v>
      </c>
      <c r="N447" s="29">
        <f t="shared" si="51"/>
        <v>0</v>
      </c>
      <c r="O447" s="21">
        <f t="shared" si="46"/>
        <v>0</v>
      </c>
      <c r="P447" s="3">
        <f t="shared" si="52"/>
        <v>0</v>
      </c>
      <c r="Q447" s="43">
        <f t="shared" si="48"/>
        <v>0</v>
      </c>
      <c r="R447" s="37"/>
      <c r="S447" s="21">
        <f>SUM($P$2:P447)</f>
        <v>308.44435229670927</v>
      </c>
      <c r="T447" s="29">
        <f>SUM($Q$2:Q447)</f>
        <v>88.231105014069499</v>
      </c>
      <c r="U447" s="22">
        <f>T447*'KERS System Values'!E$14</f>
        <v>51.66542645645962</v>
      </c>
    </row>
    <row r="448" spans="1:21" x14ac:dyDescent="0.45">
      <c r="A448" s="5" t="s">
        <v>12</v>
      </c>
      <c r="B448" s="6">
        <v>446</v>
      </c>
      <c r="C448" s="6">
        <v>446</v>
      </c>
      <c r="D448" s="4">
        <v>0</v>
      </c>
      <c r="E448" s="30">
        <v>0</v>
      </c>
      <c r="F448" s="20">
        <f>'Dynamic Data'!C$4*E448</f>
        <v>0</v>
      </c>
      <c r="G448" s="12">
        <f>(0.5*'Dynamic Data'!C$21*'Dynamic Data'!C$11*'Dynamic Data'!C$13*D448^2)</f>
        <v>0</v>
      </c>
      <c r="H448" s="12">
        <f>'Dynamic Data'!C$15</f>
        <v>56.505600000000001</v>
      </c>
      <c r="I448" s="12">
        <f>'Dynamic Data'!C$15+G448+F448</f>
        <v>56.505600000000001</v>
      </c>
      <c r="J448" s="12">
        <f t="shared" si="49"/>
        <v>56.505600000000001</v>
      </c>
      <c r="K448" s="28">
        <f t="shared" si="50"/>
        <v>0</v>
      </c>
      <c r="L448" s="20">
        <f>(D448/1000)*(('Dynamic Data'!C$4*9.81*'Dynamic Data'!C$10)+(0.5*'Dynamic Data'!C$21*'Dynamic Data'!C$11*'Dynamic Data'!C$13*D448^2)+('Dynamic Data'!C$4*'Dynamic Data'!C$18*E448))</f>
        <v>0</v>
      </c>
      <c r="M448" s="12">
        <f t="shared" si="47"/>
        <v>0</v>
      </c>
      <c r="N448" s="28">
        <f t="shared" si="51"/>
        <v>0</v>
      </c>
      <c r="O448" s="20">
        <f t="shared" si="46"/>
        <v>0</v>
      </c>
      <c r="P448" s="12">
        <f t="shared" si="52"/>
        <v>0</v>
      </c>
      <c r="Q448" s="42">
        <f t="shared" si="48"/>
        <v>0</v>
      </c>
      <c r="R448" s="36"/>
      <c r="S448" s="20">
        <f>SUM($P$2:P448)</f>
        <v>308.44435229670927</v>
      </c>
      <c r="T448" s="28">
        <f>SUM($Q$2:Q448)</f>
        <v>88.231105014069499</v>
      </c>
      <c r="U448" s="22">
        <f>T448*'KERS System Values'!E$14</f>
        <v>51.66542645645962</v>
      </c>
    </row>
    <row r="449" spans="1:21" x14ac:dyDescent="0.45">
      <c r="A449" s="7" t="s">
        <v>12</v>
      </c>
      <c r="B449" s="8">
        <v>447</v>
      </c>
      <c r="C449" s="8">
        <v>447</v>
      </c>
      <c r="D449" s="3">
        <v>0</v>
      </c>
      <c r="E449" s="29">
        <v>0</v>
      </c>
      <c r="F449" s="21">
        <f>'Dynamic Data'!C$4*E449</f>
        <v>0</v>
      </c>
      <c r="G449" s="3">
        <f>(0.5*'Dynamic Data'!C$21*'Dynamic Data'!C$11*'Dynamic Data'!C$13*D449^2)</f>
        <v>0</v>
      </c>
      <c r="H449" s="3">
        <f>'Dynamic Data'!C$15</f>
        <v>56.505600000000001</v>
      </c>
      <c r="I449" s="3">
        <f>'Dynamic Data'!C$15+G449+F449</f>
        <v>56.505600000000001</v>
      </c>
      <c r="J449" s="3">
        <f t="shared" si="49"/>
        <v>56.505600000000001</v>
      </c>
      <c r="K449" s="29">
        <f t="shared" si="50"/>
        <v>0</v>
      </c>
      <c r="L449" s="21">
        <f>(D449/1000)*(('Dynamic Data'!C$4*9.81*'Dynamic Data'!C$10)+(0.5*'Dynamic Data'!C$21*'Dynamic Data'!C$11*'Dynamic Data'!C$13*D449^2)+('Dynamic Data'!C$4*'Dynamic Data'!C$18*E449))</f>
        <v>0</v>
      </c>
      <c r="M449" s="3">
        <f t="shared" si="47"/>
        <v>0</v>
      </c>
      <c r="N449" s="29">
        <f t="shared" si="51"/>
        <v>0</v>
      </c>
      <c r="O449" s="21">
        <f t="shared" si="46"/>
        <v>0</v>
      </c>
      <c r="P449" s="3">
        <f t="shared" si="52"/>
        <v>0</v>
      </c>
      <c r="Q449" s="43">
        <f t="shared" si="48"/>
        <v>0</v>
      </c>
      <c r="R449" s="37"/>
      <c r="S449" s="21">
        <f>SUM($P$2:P449)</f>
        <v>308.44435229670927</v>
      </c>
      <c r="T449" s="29">
        <f>SUM($Q$2:Q449)</f>
        <v>88.231105014069499</v>
      </c>
      <c r="U449" s="22">
        <f>T449*'KERS System Values'!E$14</f>
        <v>51.66542645645962</v>
      </c>
    </row>
    <row r="450" spans="1:21" x14ac:dyDescent="0.45">
      <c r="A450" s="5" t="s">
        <v>12</v>
      </c>
      <c r="B450" s="6">
        <v>448</v>
      </c>
      <c r="C450" s="6">
        <v>448</v>
      </c>
      <c r="D450" s="4">
        <v>0</v>
      </c>
      <c r="E450" s="30">
        <v>0</v>
      </c>
      <c r="F450" s="20">
        <f>'Dynamic Data'!C$4*E450</f>
        <v>0</v>
      </c>
      <c r="G450" s="12">
        <f>(0.5*'Dynamic Data'!C$21*'Dynamic Data'!C$11*'Dynamic Data'!C$13*D450^2)</f>
        <v>0</v>
      </c>
      <c r="H450" s="12">
        <f>'Dynamic Data'!C$15</f>
        <v>56.505600000000001</v>
      </c>
      <c r="I450" s="12">
        <f>'Dynamic Data'!C$15+G450+F450</f>
        <v>56.505600000000001</v>
      </c>
      <c r="J450" s="12">
        <f t="shared" si="49"/>
        <v>56.505600000000001</v>
      </c>
      <c r="K450" s="28">
        <f t="shared" si="50"/>
        <v>0</v>
      </c>
      <c r="L450" s="20">
        <f>(D450/1000)*(('Dynamic Data'!C$4*9.81*'Dynamic Data'!C$10)+(0.5*'Dynamic Data'!C$21*'Dynamic Data'!C$11*'Dynamic Data'!C$13*D450^2)+('Dynamic Data'!C$4*'Dynamic Data'!C$18*E450))</f>
        <v>0</v>
      </c>
      <c r="M450" s="12">
        <f t="shared" si="47"/>
        <v>0</v>
      </c>
      <c r="N450" s="28">
        <f t="shared" si="51"/>
        <v>0</v>
      </c>
      <c r="O450" s="20">
        <f t="shared" ref="O450:O513" si="53">(B451 - B450) * (L451 + L450) / 2</f>
        <v>0</v>
      </c>
      <c r="P450" s="12">
        <f t="shared" si="52"/>
        <v>0</v>
      </c>
      <c r="Q450" s="42">
        <f t="shared" si="48"/>
        <v>0</v>
      </c>
      <c r="R450" s="36"/>
      <c r="S450" s="20">
        <f>SUM($P$2:P450)</f>
        <v>308.44435229670927</v>
      </c>
      <c r="T450" s="28">
        <f>SUM($Q$2:Q450)</f>
        <v>88.231105014069499</v>
      </c>
      <c r="U450" s="22">
        <f>T450*'KERS System Values'!E$14</f>
        <v>51.66542645645962</v>
      </c>
    </row>
    <row r="451" spans="1:21" x14ac:dyDescent="0.45">
      <c r="A451" s="7" t="s">
        <v>12</v>
      </c>
      <c r="B451" s="8">
        <v>449</v>
      </c>
      <c r="C451" s="8">
        <v>449</v>
      </c>
      <c r="D451" s="3">
        <v>0</v>
      </c>
      <c r="E451" s="29">
        <v>0</v>
      </c>
      <c r="F451" s="21">
        <f>'Dynamic Data'!C$4*E451</f>
        <v>0</v>
      </c>
      <c r="G451" s="3">
        <f>(0.5*'Dynamic Data'!C$21*'Dynamic Data'!C$11*'Dynamic Data'!C$13*D451^2)</f>
        <v>0</v>
      </c>
      <c r="H451" s="3">
        <f>'Dynamic Data'!C$15</f>
        <v>56.505600000000001</v>
      </c>
      <c r="I451" s="3">
        <f>'Dynamic Data'!C$15+G451+F451</f>
        <v>56.505600000000001</v>
      </c>
      <c r="J451" s="3">
        <f t="shared" si="49"/>
        <v>56.505600000000001</v>
      </c>
      <c r="K451" s="29">
        <f t="shared" si="50"/>
        <v>0</v>
      </c>
      <c r="L451" s="21">
        <f>(D451/1000)*(('Dynamic Data'!C$4*9.81*'Dynamic Data'!C$10)+(0.5*'Dynamic Data'!C$21*'Dynamic Data'!C$11*'Dynamic Data'!C$13*D451^2)+('Dynamic Data'!C$4*'Dynamic Data'!C$18*E451))</f>
        <v>0</v>
      </c>
      <c r="M451" s="3">
        <f t="shared" si="47"/>
        <v>0</v>
      </c>
      <c r="N451" s="29">
        <f t="shared" si="51"/>
        <v>0</v>
      </c>
      <c r="O451" s="21">
        <f t="shared" si="53"/>
        <v>0</v>
      </c>
      <c r="P451" s="3">
        <f t="shared" si="52"/>
        <v>0</v>
      </c>
      <c r="Q451" s="43">
        <f t="shared" si="48"/>
        <v>0</v>
      </c>
      <c r="R451" s="37"/>
      <c r="S451" s="21">
        <f>SUM($P$2:P451)</f>
        <v>308.44435229670927</v>
      </c>
      <c r="T451" s="29">
        <f>SUM($Q$2:Q451)</f>
        <v>88.231105014069499</v>
      </c>
      <c r="U451" s="22">
        <f>T451*'KERS System Values'!E$14</f>
        <v>51.66542645645962</v>
      </c>
    </row>
    <row r="452" spans="1:21" x14ac:dyDescent="0.45">
      <c r="A452" s="5" t="s">
        <v>12</v>
      </c>
      <c r="B452" s="6">
        <v>450</v>
      </c>
      <c r="C452" s="6">
        <v>450</v>
      </c>
      <c r="D452" s="4">
        <v>0</v>
      </c>
      <c r="E452" s="30">
        <v>0</v>
      </c>
      <c r="F452" s="20">
        <f>'Dynamic Data'!C$4*E452</f>
        <v>0</v>
      </c>
      <c r="G452" s="12">
        <f>(0.5*'Dynamic Data'!C$21*'Dynamic Data'!C$11*'Dynamic Data'!C$13*D452^2)</f>
        <v>0</v>
      </c>
      <c r="H452" s="12">
        <f>'Dynamic Data'!C$15</f>
        <v>56.505600000000001</v>
      </c>
      <c r="I452" s="12">
        <f>'Dynamic Data'!C$15+G452+F452</f>
        <v>56.505600000000001</v>
      </c>
      <c r="J452" s="12">
        <f t="shared" si="49"/>
        <v>56.505600000000001</v>
      </c>
      <c r="K452" s="28">
        <f t="shared" si="50"/>
        <v>0</v>
      </c>
      <c r="L452" s="20">
        <f>(D452/1000)*(('Dynamic Data'!C$4*9.81*'Dynamic Data'!C$10)+(0.5*'Dynamic Data'!C$21*'Dynamic Data'!C$11*'Dynamic Data'!C$13*D452^2)+('Dynamic Data'!C$4*'Dynamic Data'!C$18*E452))</f>
        <v>0</v>
      </c>
      <c r="M452" s="12">
        <f t="shared" ref="M452:M515" si="54">IF(L452 &gt; 0, L452,)</f>
        <v>0</v>
      </c>
      <c r="N452" s="28">
        <f t="shared" si="51"/>
        <v>0</v>
      </c>
      <c r="O452" s="20">
        <f t="shared" si="53"/>
        <v>0</v>
      </c>
      <c r="P452" s="12">
        <f t="shared" si="52"/>
        <v>0</v>
      </c>
      <c r="Q452" s="42">
        <f t="shared" ref="Q452:Q515" si="55">ABS(IF(O452 &lt;= 0, O452,))</f>
        <v>0</v>
      </c>
      <c r="R452" s="36"/>
      <c r="S452" s="20">
        <f>SUM($P$2:P452)</f>
        <v>308.44435229670927</v>
      </c>
      <c r="T452" s="28">
        <f>SUM($Q$2:Q452)</f>
        <v>88.231105014069499</v>
      </c>
      <c r="U452" s="22">
        <f>T452*'KERS System Values'!E$14</f>
        <v>51.66542645645962</v>
      </c>
    </row>
    <row r="453" spans="1:21" x14ac:dyDescent="0.45">
      <c r="A453" s="7" t="s">
        <v>12</v>
      </c>
      <c r="B453" s="8">
        <v>451</v>
      </c>
      <c r="C453" s="8">
        <v>451</v>
      </c>
      <c r="D453" s="3">
        <v>0</v>
      </c>
      <c r="E453" s="29">
        <v>0</v>
      </c>
      <c r="F453" s="21">
        <f>'Dynamic Data'!C$4*E453</f>
        <v>0</v>
      </c>
      <c r="G453" s="3">
        <f>(0.5*'Dynamic Data'!C$21*'Dynamic Data'!C$11*'Dynamic Data'!C$13*D453^2)</f>
        <v>0</v>
      </c>
      <c r="H453" s="3">
        <f>'Dynamic Data'!C$15</f>
        <v>56.505600000000001</v>
      </c>
      <c r="I453" s="3">
        <f>'Dynamic Data'!C$15+G453+F453</f>
        <v>56.505600000000001</v>
      </c>
      <c r="J453" s="3">
        <f t="shared" ref="J453:J516" si="56">IF(I453 &gt; 0, I453,)</f>
        <v>56.505600000000001</v>
      </c>
      <c r="K453" s="29">
        <f t="shared" ref="K453:K516" si="57">IF(I453 &lt;= 0, I453,)*-1</f>
        <v>0</v>
      </c>
      <c r="L453" s="21">
        <f>(D453/1000)*(('Dynamic Data'!C$4*9.81*'Dynamic Data'!C$10)+(0.5*'Dynamic Data'!C$21*'Dynamic Data'!C$11*'Dynamic Data'!C$13*D453^2)+('Dynamic Data'!C$4*'Dynamic Data'!C$18*E453))</f>
        <v>0</v>
      </c>
      <c r="M453" s="3">
        <f t="shared" si="54"/>
        <v>0</v>
      </c>
      <c r="N453" s="29">
        <f t="shared" ref="N453:N516" si="58">ABS(IF(L453 &lt;= 0, L453,))</f>
        <v>0</v>
      </c>
      <c r="O453" s="21">
        <f t="shared" si="53"/>
        <v>0</v>
      </c>
      <c r="P453" s="3">
        <f t="shared" ref="P453:P516" si="59">IF(O453 &gt;= 0, O453,)</f>
        <v>0</v>
      </c>
      <c r="Q453" s="43">
        <f t="shared" si="55"/>
        <v>0</v>
      </c>
      <c r="R453" s="37"/>
      <c r="S453" s="21">
        <f>SUM($P$2:P453)</f>
        <v>308.44435229670927</v>
      </c>
      <c r="T453" s="29">
        <f>SUM($Q$2:Q453)</f>
        <v>88.231105014069499</v>
      </c>
      <c r="U453" s="22">
        <f>T453*'KERS System Values'!E$14</f>
        <v>51.66542645645962</v>
      </c>
    </row>
    <row r="454" spans="1:21" x14ac:dyDescent="0.45">
      <c r="A454" s="5" t="s">
        <v>12</v>
      </c>
      <c r="B454" s="6">
        <v>452</v>
      </c>
      <c r="C454" s="6">
        <v>452</v>
      </c>
      <c r="D454" s="4">
        <v>0</v>
      </c>
      <c r="E454" s="30">
        <v>0</v>
      </c>
      <c r="F454" s="20">
        <f>'Dynamic Data'!C$4*E454</f>
        <v>0</v>
      </c>
      <c r="G454" s="12">
        <f>(0.5*'Dynamic Data'!C$21*'Dynamic Data'!C$11*'Dynamic Data'!C$13*D454^2)</f>
        <v>0</v>
      </c>
      <c r="H454" s="12">
        <f>'Dynamic Data'!C$15</f>
        <v>56.505600000000001</v>
      </c>
      <c r="I454" s="12">
        <f>'Dynamic Data'!C$15+G454+F454</f>
        <v>56.505600000000001</v>
      </c>
      <c r="J454" s="12">
        <f t="shared" si="56"/>
        <v>56.505600000000001</v>
      </c>
      <c r="K454" s="28">
        <f t="shared" si="57"/>
        <v>0</v>
      </c>
      <c r="L454" s="20">
        <f>(D454/1000)*(('Dynamic Data'!C$4*9.81*'Dynamic Data'!C$10)+(0.5*'Dynamic Data'!C$21*'Dynamic Data'!C$11*'Dynamic Data'!C$13*D454^2)+('Dynamic Data'!C$4*'Dynamic Data'!C$18*E454))</f>
        <v>0</v>
      </c>
      <c r="M454" s="12">
        <f t="shared" si="54"/>
        <v>0</v>
      </c>
      <c r="N454" s="28">
        <f t="shared" si="58"/>
        <v>0</v>
      </c>
      <c r="O454" s="20">
        <f t="shared" si="53"/>
        <v>0</v>
      </c>
      <c r="P454" s="12">
        <f t="shared" si="59"/>
        <v>0</v>
      </c>
      <c r="Q454" s="42">
        <f t="shared" si="55"/>
        <v>0</v>
      </c>
      <c r="R454" s="36"/>
      <c r="S454" s="20">
        <f>SUM($P$2:P454)</f>
        <v>308.44435229670927</v>
      </c>
      <c r="T454" s="28">
        <f>SUM($Q$2:Q454)</f>
        <v>88.231105014069499</v>
      </c>
      <c r="U454" s="22">
        <f>T454*'KERS System Values'!E$14</f>
        <v>51.66542645645962</v>
      </c>
    </row>
    <row r="455" spans="1:21" x14ac:dyDescent="0.45">
      <c r="A455" s="7" t="s">
        <v>12</v>
      </c>
      <c r="B455" s="8">
        <v>453</v>
      </c>
      <c r="C455" s="8">
        <v>453</v>
      </c>
      <c r="D455" s="3">
        <v>0</v>
      </c>
      <c r="E455" s="29">
        <v>0</v>
      </c>
      <c r="F455" s="21">
        <f>'Dynamic Data'!C$4*E455</f>
        <v>0</v>
      </c>
      <c r="G455" s="3">
        <f>(0.5*'Dynamic Data'!C$21*'Dynamic Data'!C$11*'Dynamic Data'!C$13*D455^2)</f>
        <v>0</v>
      </c>
      <c r="H455" s="3">
        <f>'Dynamic Data'!C$15</f>
        <v>56.505600000000001</v>
      </c>
      <c r="I455" s="3">
        <f>'Dynamic Data'!C$15+G455+F455</f>
        <v>56.505600000000001</v>
      </c>
      <c r="J455" s="3">
        <f t="shared" si="56"/>
        <v>56.505600000000001</v>
      </c>
      <c r="K455" s="29">
        <f t="shared" si="57"/>
        <v>0</v>
      </c>
      <c r="L455" s="21">
        <f>(D455/1000)*(('Dynamic Data'!C$4*9.81*'Dynamic Data'!C$10)+(0.5*'Dynamic Data'!C$21*'Dynamic Data'!C$11*'Dynamic Data'!C$13*D455^2)+('Dynamic Data'!C$4*'Dynamic Data'!C$18*E455))</f>
        <v>0</v>
      </c>
      <c r="M455" s="3">
        <f t="shared" si="54"/>
        <v>0</v>
      </c>
      <c r="N455" s="29">
        <f t="shared" si="58"/>
        <v>0</v>
      </c>
      <c r="O455" s="21">
        <f t="shared" si="53"/>
        <v>0</v>
      </c>
      <c r="P455" s="3">
        <f t="shared" si="59"/>
        <v>0</v>
      </c>
      <c r="Q455" s="43">
        <f t="shared" si="55"/>
        <v>0</v>
      </c>
      <c r="R455" s="37"/>
      <c r="S455" s="21">
        <f>SUM($P$2:P455)</f>
        <v>308.44435229670927</v>
      </c>
      <c r="T455" s="29">
        <f>SUM($Q$2:Q455)</f>
        <v>88.231105014069499</v>
      </c>
      <c r="U455" s="22">
        <f>T455*'KERS System Values'!E$14</f>
        <v>51.66542645645962</v>
      </c>
    </row>
    <row r="456" spans="1:21" x14ac:dyDescent="0.45">
      <c r="A456" s="5" t="s">
        <v>12</v>
      </c>
      <c r="B456" s="6">
        <v>454</v>
      </c>
      <c r="C456" s="6">
        <v>454</v>
      </c>
      <c r="D456" s="4">
        <v>0</v>
      </c>
      <c r="E456" s="30">
        <v>0</v>
      </c>
      <c r="F456" s="20">
        <f>'Dynamic Data'!C$4*E456</f>
        <v>0</v>
      </c>
      <c r="G456" s="12">
        <f>(0.5*'Dynamic Data'!C$21*'Dynamic Data'!C$11*'Dynamic Data'!C$13*D456^2)</f>
        <v>0</v>
      </c>
      <c r="H456" s="12">
        <f>'Dynamic Data'!C$15</f>
        <v>56.505600000000001</v>
      </c>
      <c r="I456" s="12">
        <f>'Dynamic Data'!C$15+G456+F456</f>
        <v>56.505600000000001</v>
      </c>
      <c r="J456" s="12">
        <f t="shared" si="56"/>
        <v>56.505600000000001</v>
      </c>
      <c r="K456" s="28">
        <f t="shared" si="57"/>
        <v>0</v>
      </c>
      <c r="L456" s="20">
        <f>(D456/1000)*(('Dynamic Data'!C$4*9.81*'Dynamic Data'!C$10)+(0.5*'Dynamic Data'!C$21*'Dynamic Data'!C$11*'Dynamic Data'!C$13*D456^2)+('Dynamic Data'!C$4*'Dynamic Data'!C$18*E456))</f>
        <v>0</v>
      </c>
      <c r="M456" s="12">
        <f t="shared" si="54"/>
        <v>0</v>
      </c>
      <c r="N456" s="28">
        <f t="shared" si="58"/>
        <v>0</v>
      </c>
      <c r="O456" s="20">
        <f t="shared" si="53"/>
        <v>0</v>
      </c>
      <c r="P456" s="12">
        <f t="shared" si="59"/>
        <v>0</v>
      </c>
      <c r="Q456" s="42">
        <f t="shared" si="55"/>
        <v>0</v>
      </c>
      <c r="R456" s="36"/>
      <c r="S456" s="20">
        <f>SUM($P$2:P456)</f>
        <v>308.44435229670927</v>
      </c>
      <c r="T456" s="28">
        <f>SUM($Q$2:Q456)</f>
        <v>88.231105014069499</v>
      </c>
      <c r="U456" s="22">
        <f>T456*'KERS System Values'!E$14</f>
        <v>51.66542645645962</v>
      </c>
    </row>
    <row r="457" spans="1:21" x14ac:dyDescent="0.45">
      <c r="A457" s="7" t="s">
        <v>12</v>
      </c>
      <c r="B457" s="8">
        <v>455</v>
      </c>
      <c r="C457" s="8">
        <v>455</v>
      </c>
      <c r="D457" s="3">
        <v>0</v>
      </c>
      <c r="E457" s="29">
        <v>0</v>
      </c>
      <c r="F457" s="21">
        <f>'Dynamic Data'!C$4*E457</f>
        <v>0</v>
      </c>
      <c r="G457" s="3">
        <f>(0.5*'Dynamic Data'!C$21*'Dynamic Data'!C$11*'Dynamic Data'!C$13*D457^2)</f>
        <v>0</v>
      </c>
      <c r="H457" s="3">
        <f>'Dynamic Data'!C$15</f>
        <v>56.505600000000001</v>
      </c>
      <c r="I457" s="3">
        <f>'Dynamic Data'!C$15+G457+F457</f>
        <v>56.505600000000001</v>
      </c>
      <c r="J457" s="3">
        <f t="shared" si="56"/>
        <v>56.505600000000001</v>
      </c>
      <c r="K457" s="29">
        <f t="shared" si="57"/>
        <v>0</v>
      </c>
      <c r="L457" s="21">
        <f>(D457/1000)*(('Dynamic Data'!C$4*9.81*'Dynamic Data'!C$10)+(0.5*'Dynamic Data'!C$21*'Dynamic Data'!C$11*'Dynamic Data'!C$13*D457^2)+('Dynamic Data'!C$4*'Dynamic Data'!C$18*E457))</f>
        <v>0</v>
      </c>
      <c r="M457" s="3">
        <f t="shared" si="54"/>
        <v>0</v>
      </c>
      <c r="N457" s="29">
        <f t="shared" si="58"/>
        <v>0</v>
      </c>
      <c r="O457" s="21">
        <f t="shared" si="53"/>
        <v>0</v>
      </c>
      <c r="P457" s="3">
        <f t="shared" si="59"/>
        <v>0</v>
      </c>
      <c r="Q457" s="43">
        <f t="shared" si="55"/>
        <v>0</v>
      </c>
      <c r="R457" s="37"/>
      <c r="S457" s="21">
        <f>SUM($P$2:P457)</f>
        <v>308.44435229670927</v>
      </c>
      <c r="T457" s="29">
        <f>SUM($Q$2:Q457)</f>
        <v>88.231105014069499</v>
      </c>
      <c r="U457" s="22">
        <f>T457*'KERS System Values'!E$14</f>
        <v>51.66542645645962</v>
      </c>
    </row>
    <row r="458" spans="1:21" x14ac:dyDescent="0.45">
      <c r="A458" s="5" t="s">
        <v>12</v>
      </c>
      <c r="B458" s="6">
        <v>456</v>
      </c>
      <c r="C458" s="6">
        <v>456</v>
      </c>
      <c r="D458" s="4">
        <v>0</v>
      </c>
      <c r="E458" s="30">
        <v>0</v>
      </c>
      <c r="F458" s="20">
        <f>'Dynamic Data'!C$4*E458</f>
        <v>0</v>
      </c>
      <c r="G458" s="12">
        <f>(0.5*'Dynamic Data'!C$21*'Dynamic Data'!C$11*'Dynamic Data'!C$13*D458^2)</f>
        <v>0</v>
      </c>
      <c r="H458" s="12">
        <f>'Dynamic Data'!C$15</f>
        <v>56.505600000000001</v>
      </c>
      <c r="I458" s="12">
        <f>'Dynamic Data'!C$15+G458+F458</f>
        <v>56.505600000000001</v>
      </c>
      <c r="J458" s="12">
        <f t="shared" si="56"/>
        <v>56.505600000000001</v>
      </c>
      <c r="K458" s="28">
        <f t="shared" si="57"/>
        <v>0</v>
      </c>
      <c r="L458" s="20">
        <f>(D458/1000)*(('Dynamic Data'!C$4*9.81*'Dynamic Data'!C$10)+(0.5*'Dynamic Data'!C$21*'Dynamic Data'!C$11*'Dynamic Data'!C$13*D458^2)+('Dynamic Data'!C$4*'Dynamic Data'!C$18*E458))</f>
        <v>0</v>
      </c>
      <c r="M458" s="12">
        <f t="shared" si="54"/>
        <v>0</v>
      </c>
      <c r="N458" s="28">
        <f t="shared" si="58"/>
        <v>0</v>
      </c>
      <c r="O458" s="20">
        <f t="shared" si="53"/>
        <v>0</v>
      </c>
      <c r="P458" s="12">
        <f t="shared" si="59"/>
        <v>0</v>
      </c>
      <c r="Q458" s="42">
        <f t="shared" si="55"/>
        <v>0</v>
      </c>
      <c r="R458" s="36"/>
      <c r="S458" s="20">
        <f>SUM($P$2:P458)</f>
        <v>308.44435229670927</v>
      </c>
      <c r="T458" s="28">
        <f>SUM($Q$2:Q458)</f>
        <v>88.231105014069499</v>
      </c>
      <c r="U458" s="22">
        <f>T458*'KERS System Values'!E$14</f>
        <v>51.66542645645962</v>
      </c>
    </row>
    <row r="459" spans="1:21" x14ac:dyDescent="0.45">
      <c r="A459" s="7" t="s">
        <v>12</v>
      </c>
      <c r="B459" s="8">
        <v>457</v>
      </c>
      <c r="C459" s="8">
        <v>457</v>
      </c>
      <c r="D459" s="3">
        <v>0</v>
      </c>
      <c r="E459" s="29">
        <v>0</v>
      </c>
      <c r="F459" s="21">
        <f>'Dynamic Data'!C$4*E459</f>
        <v>0</v>
      </c>
      <c r="G459" s="3">
        <f>(0.5*'Dynamic Data'!C$21*'Dynamic Data'!C$11*'Dynamic Data'!C$13*D459^2)</f>
        <v>0</v>
      </c>
      <c r="H459" s="3">
        <f>'Dynamic Data'!C$15</f>
        <v>56.505600000000001</v>
      </c>
      <c r="I459" s="3">
        <f>'Dynamic Data'!C$15+G459+F459</f>
        <v>56.505600000000001</v>
      </c>
      <c r="J459" s="3">
        <f t="shared" si="56"/>
        <v>56.505600000000001</v>
      </c>
      <c r="K459" s="29">
        <f t="shared" si="57"/>
        <v>0</v>
      </c>
      <c r="L459" s="21">
        <f>(D459/1000)*(('Dynamic Data'!C$4*9.81*'Dynamic Data'!C$10)+(0.5*'Dynamic Data'!C$21*'Dynamic Data'!C$11*'Dynamic Data'!C$13*D459^2)+('Dynamic Data'!C$4*'Dynamic Data'!C$18*E459))</f>
        <v>0</v>
      </c>
      <c r="M459" s="3">
        <f t="shared" si="54"/>
        <v>0</v>
      </c>
      <c r="N459" s="29">
        <f t="shared" si="58"/>
        <v>0</v>
      </c>
      <c r="O459" s="21">
        <f t="shared" si="53"/>
        <v>0</v>
      </c>
      <c r="P459" s="3">
        <f t="shared" si="59"/>
        <v>0</v>
      </c>
      <c r="Q459" s="43">
        <f t="shared" si="55"/>
        <v>0</v>
      </c>
      <c r="R459" s="37"/>
      <c r="S459" s="21">
        <f>SUM($P$2:P459)</f>
        <v>308.44435229670927</v>
      </c>
      <c r="T459" s="29">
        <f>SUM($Q$2:Q459)</f>
        <v>88.231105014069499</v>
      </c>
      <c r="U459" s="22">
        <f>T459*'KERS System Values'!E$14</f>
        <v>51.66542645645962</v>
      </c>
    </row>
    <row r="460" spans="1:21" x14ac:dyDescent="0.45">
      <c r="A460" s="5" t="s">
        <v>12</v>
      </c>
      <c r="B460" s="6">
        <v>458</v>
      </c>
      <c r="C460" s="6">
        <v>458</v>
      </c>
      <c r="D460" s="4">
        <v>0</v>
      </c>
      <c r="E460" s="30">
        <v>0</v>
      </c>
      <c r="F460" s="20">
        <f>'Dynamic Data'!C$4*E460</f>
        <v>0</v>
      </c>
      <c r="G460" s="12">
        <f>(0.5*'Dynamic Data'!C$21*'Dynamic Data'!C$11*'Dynamic Data'!C$13*D460^2)</f>
        <v>0</v>
      </c>
      <c r="H460" s="12">
        <f>'Dynamic Data'!C$15</f>
        <v>56.505600000000001</v>
      </c>
      <c r="I460" s="12">
        <f>'Dynamic Data'!C$15+G460+F460</f>
        <v>56.505600000000001</v>
      </c>
      <c r="J460" s="12">
        <f t="shared" si="56"/>
        <v>56.505600000000001</v>
      </c>
      <c r="K460" s="28">
        <f t="shared" si="57"/>
        <v>0</v>
      </c>
      <c r="L460" s="20">
        <f>(D460/1000)*(('Dynamic Data'!C$4*9.81*'Dynamic Data'!C$10)+(0.5*'Dynamic Data'!C$21*'Dynamic Data'!C$11*'Dynamic Data'!C$13*D460^2)+('Dynamic Data'!C$4*'Dynamic Data'!C$18*E460))</f>
        <v>0</v>
      </c>
      <c r="M460" s="12">
        <f t="shared" si="54"/>
        <v>0</v>
      </c>
      <c r="N460" s="28">
        <f t="shared" si="58"/>
        <v>0</v>
      </c>
      <c r="O460" s="20">
        <f t="shared" si="53"/>
        <v>0</v>
      </c>
      <c r="P460" s="12">
        <f t="shared" si="59"/>
        <v>0</v>
      </c>
      <c r="Q460" s="42">
        <f t="shared" si="55"/>
        <v>0</v>
      </c>
      <c r="R460" s="36"/>
      <c r="S460" s="20">
        <f>SUM($P$2:P460)</f>
        <v>308.44435229670927</v>
      </c>
      <c r="T460" s="28">
        <f>SUM($Q$2:Q460)</f>
        <v>88.231105014069499</v>
      </c>
      <c r="U460" s="22">
        <f>T460*'KERS System Values'!E$14</f>
        <v>51.66542645645962</v>
      </c>
    </row>
    <row r="461" spans="1:21" x14ac:dyDescent="0.45">
      <c r="A461" s="7" t="s">
        <v>12</v>
      </c>
      <c r="B461" s="8">
        <v>459</v>
      </c>
      <c r="C461" s="8">
        <v>459</v>
      </c>
      <c r="D461" s="3">
        <v>0</v>
      </c>
      <c r="E461" s="29">
        <v>0</v>
      </c>
      <c r="F461" s="21">
        <f>'Dynamic Data'!C$4*E461</f>
        <v>0</v>
      </c>
      <c r="G461" s="3">
        <f>(0.5*'Dynamic Data'!C$21*'Dynamic Data'!C$11*'Dynamic Data'!C$13*D461^2)</f>
        <v>0</v>
      </c>
      <c r="H461" s="3">
        <f>'Dynamic Data'!C$15</f>
        <v>56.505600000000001</v>
      </c>
      <c r="I461" s="3">
        <f>'Dynamic Data'!C$15+G461+F461</f>
        <v>56.505600000000001</v>
      </c>
      <c r="J461" s="3">
        <f t="shared" si="56"/>
        <v>56.505600000000001</v>
      </c>
      <c r="K461" s="29">
        <f t="shared" si="57"/>
        <v>0</v>
      </c>
      <c r="L461" s="21">
        <f>(D461/1000)*(('Dynamic Data'!C$4*9.81*'Dynamic Data'!C$10)+(0.5*'Dynamic Data'!C$21*'Dynamic Data'!C$11*'Dynamic Data'!C$13*D461^2)+('Dynamic Data'!C$4*'Dynamic Data'!C$18*E461))</f>
        <v>0</v>
      </c>
      <c r="M461" s="3">
        <f t="shared" si="54"/>
        <v>0</v>
      </c>
      <c r="N461" s="29">
        <f t="shared" si="58"/>
        <v>0</v>
      </c>
      <c r="O461" s="21">
        <f t="shared" si="53"/>
        <v>0</v>
      </c>
      <c r="P461" s="3">
        <f t="shared" si="59"/>
        <v>0</v>
      </c>
      <c r="Q461" s="43">
        <f t="shared" si="55"/>
        <v>0</v>
      </c>
      <c r="R461" s="37"/>
      <c r="S461" s="21">
        <f>SUM($P$2:P461)</f>
        <v>308.44435229670927</v>
      </c>
      <c r="T461" s="29">
        <f>SUM($Q$2:Q461)</f>
        <v>88.231105014069499</v>
      </c>
      <c r="U461" s="22">
        <f>T461*'KERS System Values'!E$14</f>
        <v>51.66542645645962</v>
      </c>
    </row>
    <row r="462" spans="1:21" x14ac:dyDescent="0.45">
      <c r="A462" s="5" t="s">
        <v>12</v>
      </c>
      <c r="B462" s="6">
        <v>460</v>
      </c>
      <c r="C462" s="6">
        <v>460</v>
      </c>
      <c r="D462" s="4">
        <v>0</v>
      </c>
      <c r="E462" s="30">
        <v>0</v>
      </c>
      <c r="F462" s="20">
        <f>'Dynamic Data'!C$4*E462</f>
        <v>0</v>
      </c>
      <c r="G462" s="12">
        <f>(0.5*'Dynamic Data'!C$21*'Dynamic Data'!C$11*'Dynamic Data'!C$13*D462^2)</f>
        <v>0</v>
      </c>
      <c r="H462" s="12">
        <f>'Dynamic Data'!C$15</f>
        <v>56.505600000000001</v>
      </c>
      <c r="I462" s="12">
        <f>'Dynamic Data'!C$15+G462+F462</f>
        <v>56.505600000000001</v>
      </c>
      <c r="J462" s="12">
        <f t="shared" si="56"/>
        <v>56.505600000000001</v>
      </c>
      <c r="K462" s="28">
        <f t="shared" si="57"/>
        <v>0</v>
      </c>
      <c r="L462" s="20">
        <f>(D462/1000)*(('Dynamic Data'!C$4*9.81*'Dynamic Data'!C$10)+(0.5*'Dynamic Data'!C$21*'Dynamic Data'!C$11*'Dynamic Data'!C$13*D462^2)+('Dynamic Data'!C$4*'Dynamic Data'!C$18*E462))</f>
        <v>0</v>
      </c>
      <c r="M462" s="12">
        <f t="shared" si="54"/>
        <v>0</v>
      </c>
      <c r="N462" s="28">
        <f t="shared" si="58"/>
        <v>0</v>
      </c>
      <c r="O462" s="20">
        <f t="shared" si="53"/>
        <v>0</v>
      </c>
      <c r="P462" s="12">
        <f t="shared" si="59"/>
        <v>0</v>
      </c>
      <c r="Q462" s="42">
        <f t="shared" si="55"/>
        <v>0</v>
      </c>
      <c r="R462" s="36"/>
      <c r="S462" s="20">
        <f>SUM($P$2:P462)</f>
        <v>308.44435229670927</v>
      </c>
      <c r="T462" s="28">
        <f>SUM($Q$2:Q462)</f>
        <v>88.231105014069499</v>
      </c>
      <c r="U462" s="22">
        <f>T462*'KERS System Values'!E$14</f>
        <v>51.66542645645962</v>
      </c>
    </row>
    <row r="463" spans="1:21" x14ac:dyDescent="0.45">
      <c r="A463" s="7" t="s">
        <v>12</v>
      </c>
      <c r="B463" s="8">
        <v>461</v>
      </c>
      <c r="C463" s="8">
        <v>461</v>
      </c>
      <c r="D463" s="3">
        <v>0</v>
      </c>
      <c r="E463" s="29">
        <v>0</v>
      </c>
      <c r="F463" s="21">
        <f>'Dynamic Data'!C$4*E463</f>
        <v>0</v>
      </c>
      <c r="G463" s="3">
        <f>(0.5*'Dynamic Data'!C$21*'Dynamic Data'!C$11*'Dynamic Data'!C$13*D463^2)</f>
        <v>0</v>
      </c>
      <c r="H463" s="3">
        <f>'Dynamic Data'!C$15</f>
        <v>56.505600000000001</v>
      </c>
      <c r="I463" s="3">
        <f>'Dynamic Data'!C$15+G463+F463</f>
        <v>56.505600000000001</v>
      </c>
      <c r="J463" s="3">
        <f t="shared" si="56"/>
        <v>56.505600000000001</v>
      </c>
      <c r="K463" s="29">
        <f t="shared" si="57"/>
        <v>0</v>
      </c>
      <c r="L463" s="21">
        <f>(D463/1000)*(('Dynamic Data'!C$4*9.81*'Dynamic Data'!C$10)+(0.5*'Dynamic Data'!C$21*'Dynamic Data'!C$11*'Dynamic Data'!C$13*D463^2)+('Dynamic Data'!C$4*'Dynamic Data'!C$18*E463))</f>
        <v>0</v>
      </c>
      <c r="M463" s="3">
        <f t="shared" si="54"/>
        <v>0</v>
      </c>
      <c r="N463" s="29">
        <f t="shared" si="58"/>
        <v>0</v>
      </c>
      <c r="O463" s="21">
        <f t="shared" si="53"/>
        <v>0</v>
      </c>
      <c r="P463" s="3">
        <f t="shared" si="59"/>
        <v>0</v>
      </c>
      <c r="Q463" s="43">
        <f t="shared" si="55"/>
        <v>0</v>
      </c>
      <c r="R463" s="37"/>
      <c r="S463" s="21">
        <f>SUM($P$2:P463)</f>
        <v>308.44435229670927</v>
      </c>
      <c r="T463" s="29">
        <f>SUM($Q$2:Q463)</f>
        <v>88.231105014069499</v>
      </c>
      <c r="U463" s="22">
        <f>T463*'KERS System Values'!E$14</f>
        <v>51.66542645645962</v>
      </c>
    </row>
    <row r="464" spans="1:21" x14ac:dyDescent="0.45">
      <c r="A464" s="5" t="s">
        <v>12</v>
      </c>
      <c r="B464" s="6">
        <v>462</v>
      </c>
      <c r="C464" s="6">
        <v>462</v>
      </c>
      <c r="D464" s="4">
        <v>0</v>
      </c>
      <c r="E464" s="30">
        <v>0</v>
      </c>
      <c r="F464" s="20">
        <f>'Dynamic Data'!C$4*E464</f>
        <v>0</v>
      </c>
      <c r="G464" s="12">
        <f>(0.5*'Dynamic Data'!C$21*'Dynamic Data'!C$11*'Dynamic Data'!C$13*D464^2)</f>
        <v>0</v>
      </c>
      <c r="H464" s="12">
        <f>'Dynamic Data'!C$15</f>
        <v>56.505600000000001</v>
      </c>
      <c r="I464" s="12">
        <f>'Dynamic Data'!C$15+G464+F464</f>
        <v>56.505600000000001</v>
      </c>
      <c r="J464" s="12">
        <f t="shared" si="56"/>
        <v>56.505600000000001</v>
      </c>
      <c r="K464" s="28">
        <f t="shared" si="57"/>
        <v>0</v>
      </c>
      <c r="L464" s="20">
        <f>(D464/1000)*(('Dynamic Data'!C$4*9.81*'Dynamic Data'!C$10)+(0.5*'Dynamic Data'!C$21*'Dynamic Data'!C$11*'Dynamic Data'!C$13*D464^2)+('Dynamic Data'!C$4*'Dynamic Data'!C$18*E464))</f>
        <v>0</v>
      </c>
      <c r="M464" s="12">
        <f t="shared" si="54"/>
        <v>0</v>
      </c>
      <c r="N464" s="28">
        <f t="shared" si="58"/>
        <v>0</v>
      </c>
      <c r="O464" s="20">
        <f t="shared" si="53"/>
        <v>0</v>
      </c>
      <c r="P464" s="12">
        <f t="shared" si="59"/>
        <v>0</v>
      </c>
      <c r="Q464" s="42">
        <f t="shared" si="55"/>
        <v>0</v>
      </c>
      <c r="R464" s="36"/>
      <c r="S464" s="20">
        <f>SUM($P$2:P464)</f>
        <v>308.44435229670927</v>
      </c>
      <c r="T464" s="28">
        <f>SUM($Q$2:Q464)</f>
        <v>88.231105014069499</v>
      </c>
      <c r="U464" s="22">
        <f>T464*'KERS System Values'!E$14</f>
        <v>51.66542645645962</v>
      </c>
    </row>
    <row r="465" spans="1:21" x14ac:dyDescent="0.45">
      <c r="A465" s="7" t="s">
        <v>12</v>
      </c>
      <c r="B465" s="8">
        <v>463</v>
      </c>
      <c r="C465" s="8">
        <v>463</v>
      </c>
      <c r="D465" s="3">
        <v>0</v>
      </c>
      <c r="E465" s="29">
        <v>0</v>
      </c>
      <c r="F465" s="21">
        <f>'Dynamic Data'!C$4*E465</f>
        <v>0</v>
      </c>
      <c r="G465" s="3">
        <f>(0.5*'Dynamic Data'!C$21*'Dynamic Data'!C$11*'Dynamic Data'!C$13*D465^2)</f>
        <v>0</v>
      </c>
      <c r="H465" s="3">
        <f>'Dynamic Data'!C$15</f>
        <v>56.505600000000001</v>
      </c>
      <c r="I465" s="3">
        <f>'Dynamic Data'!C$15+G465+F465</f>
        <v>56.505600000000001</v>
      </c>
      <c r="J465" s="3">
        <f t="shared" si="56"/>
        <v>56.505600000000001</v>
      </c>
      <c r="K465" s="29">
        <f t="shared" si="57"/>
        <v>0</v>
      </c>
      <c r="L465" s="21">
        <f>(D465/1000)*(('Dynamic Data'!C$4*9.81*'Dynamic Data'!C$10)+(0.5*'Dynamic Data'!C$21*'Dynamic Data'!C$11*'Dynamic Data'!C$13*D465^2)+('Dynamic Data'!C$4*'Dynamic Data'!C$18*E465))</f>
        <v>0</v>
      </c>
      <c r="M465" s="3">
        <f t="shared" si="54"/>
        <v>0</v>
      </c>
      <c r="N465" s="29">
        <f t="shared" si="58"/>
        <v>0</v>
      </c>
      <c r="O465" s="21">
        <f t="shared" si="53"/>
        <v>0</v>
      </c>
      <c r="P465" s="3">
        <f t="shared" si="59"/>
        <v>0</v>
      </c>
      <c r="Q465" s="43">
        <f t="shared" si="55"/>
        <v>0</v>
      </c>
      <c r="R465" s="37"/>
      <c r="S465" s="21">
        <f>SUM($P$2:P465)</f>
        <v>308.44435229670927</v>
      </c>
      <c r="T465" s="29">
        <f>SUM($Q$2:Q465)</f>
        <v>88.231105014069499</v>
      </c>
      <c r="U465" s="22">
        <f>T465*'KERS System Values'!E$14</f>
        <v>51.66542645645962</v>
      </c>
    </row>
    <row r="466" spans="1:21" x14ac:dyDescent="0.45">
      <c r="A466" s="5" t="s">
        <v>12</v>
      </c>
      <c r="B466" s="6">
        <v>464</v>
      </c>
      <c r="C466" s="6">
        <v>464</v>
      </c>
      <c r="D466" s="4">
        <v>0</v>
      </c>
      <c r="E466" s="30">
        <v>0</v>
      </c>
      <c r="F466" s="20">
        <f>'Dynamic Data'!C$4*E466</f>
        <v>0</v>
      </c>
      <c r="G466" s="12">
        <f>(0.5*'Dynamic Data'!C$21*'Dynamic Data'!C$11*'Dynamic Data'!C$13*D466^2)</f>
        <v>0</v>
      </c>
      <c r="H466" s="12">
        <f>'Dynamic Data'!C$15</f>
        <v>56.505600000000001</v>
      </c>
      <c r="I466" s="12">
        <f>'Dynamic Data'!C$15+G466+F466</f>
        <v>56.505600000000001</v>
      </c>
      <c r="J466" s="12">
        <f t="shared" si="56"/>
        <v>56.505600000000001</v>
      </c>
      <c r="K466" s="28">
        <f t="shared" si="57"/>
        <v>0</v>
      </c>
      <c r="L466" s="20">
        <f>(D466/1000)*(('Dynamic Data'!C$4*9.81*'Dynamic Data'!C$10)+(0.5*'Dynamic Data'!C$21*'Dynamic Data'!C$11*'Dynamic Data'!C$13*D466^2)+('Dynamic Data'!C$4*'Dynamic Data'!C$18*E466))</f>
        <v>0</v>
      </c>
      <c r="M466" s="12">
        <f t="shared" si="54"/>
        <v>0</v>
      </c>
      <c r="N466" s="28">
        <f t="shared" si="58"/>
        <v>0</v>
      </c>
      <c r="O466" s="20">
        <f t="shared" si="53"/>
        <v>0</v>
      </c>
      <c r="P466" s="12">
        <f t="shared" si="59"/>
        <v>0</v>
      </c>
      <c r="Q466" s="42">
        <f t="shared" si="55"/>
        <v>0</v>
      </c>
      <c r="R466" s="36"/>
      <c r="S466" s="20">
        <f>SUM($P$2:P466)</f>
        <v>308.44435229670927</v>
      </c>
      <c r="T466" s="28">
        <f>SUM($Q$2:Q466)</f>
        <v>88.231105014069499</v>
      </c>
      <c r="U466" s="22">
        <f>T466*'KERS System Values'!E$14</f>
        <v>51.66542645645962</v>
      </c>
    </row>
    <row r="467" spans="1:21" x14ac:dyDescent="0.45">
      <c r="A467" s="7" t="s">
        <v>12</v>
      </c>
      <c r="B467" s="8">
        <v>465</v>
      </c>
      <c r="C467" s="8">
        <v>465</v>
      </c>
      <c r="D467" s="3">
        <v>0</v>
      </c>
      <c r="E467" s="29">
        <v>0</v>
      </c>
      <c r="F467" s="21">
        <f>'Dynamic Data'!C$4*E467</f>
        <v>0</v>
      </c>
      <c r="G467" s="3">
        <f>(0.5*'Dynamic Data'!C$21*'Dynamic Data'!C$11*'Dynamic Data'!C$13*D467^2)</f>
        <v>0</v>
      </c>
      <c r="H467" s="3">
        <f>'Dynamic Data'!C$15</f>
        <v>56.505600000000001</v>
      </c>
      <c r="I467" s="3">
        <f>'Dynamic Data'!C$15+G467+F467</f>
        <v>56.505600000000001</v>
      </c>
      <c r="J467" s="3">
        <f t="shared" si="56"/>
        <v>56.505600000000001</v>
      </c>
      <c r="K467" s="29">
        <f t="shared" si="57"/>
        <v>0</v>
      </c>
      <c r="L467" s="21">
        <f>(D467/1000)*(('Dynamic Data'!C$4*9.81*'Dynamic Data'!C$10)+(0.5*'Dynamic Data'!C$21*'Dynamic Data'!C$11*'Dynamic Data'!C$13*D467^2)+('Dynamic Data'!C$4*'Dynamic Data'!C$18*E467))</f>
        <v>0</v>
      </c>
      <c r="M467" s="3">
        <f t="shared" si="54"/>
        <v>0</v>
      </c>
      <c r="N467" s="29">
        <f t="shared" si="58"/>
        <v>0</v>
      </c>
      <c r="O467" s="21">
        <f t="shared" si="53"/>
        <v>0</v>
      </c>
      <c r="P467" s="3">
        <f t="shared" si="59"/>
        <v>0</v>
      </c>
      <c r="Q467" s="43">
        <f t="shared" si="55"/>
        <v>0</v>
      </c>
      <c r="R467" s="37"/>
      <c r="S467" s="21">
        <f>SUM($P$2:P467)</f>
        <v>308.44435229670927</v>
      </c>
      <c r="T467" s="29">
        <f>SUM($Q$2:Q467)</f>
        <v>88.231105014069499</v>
      </c>
      <c r="U467" s="22">
        <f>T467*'KERS System Values'!E$14</f>
        <v>51.66542645645962</v>
      </c>
    </row>
    <row r="468" spans="1:21" x14ac:dyDescent="0.45">
      <c r="A468" s="5" t="s">
        <v>12</v>
      </c>
      <c r="B468" s="6">
        <v>466</v>
      </c>
      <c r="C468" s="6">
        <v>466</v>
      </c>
      <c r="D468" s="4">
        <v>0</v>
      </c>
      <c r="E468" s="30">
        <v>0</v>
      </c>
      <c r="F468" s="20">
        <f>'Dynamic Data'!C$4*E468</f>
        <v>0</v>
      </c>
      <c r="G468" s="12">
        <f>(0.5*'Dynamic Data'!C$21*'Dynamic Data'!C$11*'Dynamic Data'!C$13*D468^2)</f>
        <v>0</v>
      </c>
      <c r="H468" s="12">
        <f>'Dynamic Data'!C$15</f>
        <v>56.505600000000001</v>
      </c>
      <c r="I468" s="12">
        <f>'Dynamic Data'!C$15+G468+F468</f>
        <v>56.505600000000001</v>
      </c>
      <c r="J468" s="12">
        <f t="shared" si="56"/>
        <v>56.505600000000001</v>
      </c>
      <c r="K468" s="28">
        <f t="shared" si="57"/>
        <v>0</v>
      </c>
      <c r="L468" s="20">
        <f>(D468/1000)*(('Dynamic Data'!C$4*9.81*'Dynamic Data'!C$10)+(0.5*'Dynamic Data'!C$21*'Dynamic Data'!C$11*'Dynamic Data'!C$13*D468^2)+('Dynamic Data'!C$4*'Dynamic Data'!C$18*E468))</f>
        <v>0</v>
      </c>
      <c r="M468" s="12">
        <f t="shared" si="54"/>
        <v>0</v>
      </c>
      <c r="N468" s="28">
        <f t="shared" si="58"/>
        <v>0</v>
      </c>
      <c r="O468" s="20">
        <f t="shared" si="53"/>
        <v>0</v>
      </c>
      <c r="P468" s="12">
        <f t="shared" si="59"/>
        <v>0</v>
      </c>
      <c r="Q468" s="42">
        <f t="shared" si="55"/>
        <v>0</v>
      </c>
      <c r="R468" s="36"/>
      <c r="S468" s="20">
        <f>SUM($P$2:P468)</f>
        <v>308.44435229670927</v>
      </c>
      <c r="T468" s="28">
        <f>SUM($Q$2:Q468)</f>
        <v>88.231105014069499</v>
      </c>
      <c r="U468" s="22">
        <f>T468*'KERS System Values'!E$14</f>
        <v>51.66542645645962</v>
      </c>
    </row>
    <row r="469" spans="1:21" x14ac:dyDescent="0.45">
      <c r="A469" s="7" t="s">
        <v>12</v>
      </c>
      <c r="B469" s="8">
        <v>467</v>
      </c>
      <c r="C469" s="8">
        <v>467</v>
      </c>
      <c r="D469" s="3">
        <v>0</v>
      </c>
      <c r="E469" s="29">
        <v>0</v>
      </c>
      <c r="F469" s="21">
        <f>'Dynamic Data'!C$4*E469</f>
        <v>0</v>
      </c>
      <c r="G469" s="3">
        <f>(0.5*'Dynamic Data'!C$21*'Dynamic Data'!C$11*'Dynamic Data'!C$13*D469^2)</f>
        <v>0</v>
      </c>
      <c r="H469" s="3">
        <f>'Dynamic Data'!C$15</f>
        <v>56.505600000000001</v>
      </c>
      <c r="I469" s="3">
        <f>'Dynamic Data'!C$15+G469+F469</f>
        <v>56.505600000000001</v>
      </c>
      <c r="J469" s="3">
        <f t="shared" si="56"/>
        <v>56.505600000000001</v>
      </c>
      <c r="K469" s="29">
        <f t="shared" si="57"/>
        <v>0</v>
      </c>
      <c r="L469" s="21">
        <f>(D469/1000)*(('Dynamic Data'!C$4*9.81*'Dynamic Data'!C$10)+(0.5*'Dynamic Data'!C$21*'Dynamic Data'!C$11*'Dynamic Data'!C$13*D469^2)+('Dynamic Data'!C$4*'Dynamic Data'!C$18*E469))</f>
        <v>0</v>
      </c>
      <c r="M469" s="3">
        <f t="shared" si="54"/>
        <v>0</v>
      </c>
      <c r="N469" s="29">
        <f t="shared" si="58"/>
        <v>0</v>
      </c>
      <c r="O469" s="21">
        <f t="shared" si="53"/>
        <v>0</v>
      </c>
      <c r="P469" s="3">
        <f t="shared" si="59"/>
        <v>0</v>
      </c>
      <c r="Q469" s="43">
        <f t="shared" si="55"/>
        <v>0</v>
      </c>
      <c r="R469" s="37"/>
      <c r="S469" s="21">
        <f>SUM($P$2:P469)</f>
        <v>308.44435229670927</v>
      </c>
      <c r="T469" s="29">
        <f>SUM($Q$2:Q469)</f>
        <v>88.231105014069499</v>
      </c>
      <c r="U469" s="22">
        <f>T469*'KERS System Values'!E$14</f>
        <v>51.66542645645962</v>
      </c>
    </row>
    <row r="470" spans="1:21" x14ac:dyDescent="0.45">
      <c r="A470" s="5" t="s">
        <v>12</v>
      </c>
      <c r="B470" s="6">
        <v>468</v>
      </c>
      <c r="C470" s="6">
        <v>468</v>
      </c>
      <c r="D470" s="4">
        <v>0</v>
      </c>
      <c r="E470" s="30">
        <v>0</v>
      </c>
      <c r="F470" s="20">
        <f>'Dynamic Data'!C$4*E470</f>
        <v>0</v>
      </c>
      <c r="G470" s="12">
        <f>(0.5*'Dynamic Data'!C$21*'Dynamic Data'!C$11*'Dynamic Data'!C$13*D470^2)</f>
        <v>0</v>
      </c>
      <c r="H470" s="12">
        <f>'Dynamic Data'!C$15</f>
        <v>56.505600000000001</v>
      </c>
      <c r="I470" s="12">
        <f>'Dynamic Data'!C$15+G470+F470</f>
        <v>56.505600000000001</v>
      </c>
      <c r="J470" s="12">
        <f t="shared" si="56"/>
        <v>56.505600000000001</v>
      </c>
      <c r="K470" s="28">
        <f t="shared" si="57"/>
        <v>0</v>
      </c>
      <c r="L470" s="20">
        <f>(D470/1000)*(('Dynamic Data'!C$4*9.81*'Dynamic Data'!C$10)+(0.5*'Dynamic Data'!C$21*'Dynamic Data'!C$11*'Dynamic Data'!C$13*D470^2)+('Dynamic Data'!C$4*'Dynamic Data'!C$18*E470))</f>
        <v>0</v>
      </c>
      <c r="M470" s="12">
        <f t="shared" si="54"/>
        <v>0</v>
      </c>
      <c r="N470" s="28">
        <f t="shared" si="58"/>
        <v>0</v>
      </c>
      <c r="O470" s="20">
        <f t="shared" si="53"/>
        <v>0</v>
      </c>
      <c r="P470" s="12">
        <f t="shared" si="59"/>
        <v>0</v>
      </c>
      <c r="Q470" s="42">
        <f t="shared" si="55"/>
        <v>0</v>
      </c>
      <c r="R470" s="36"/>
      <c r="S470" s="20">
        <f>SUM($P$2:P470)</f>
        <v>308.44435229670927</v>
      </c>
      <c r="T470" s="28">
        <f>SUM($Q$2:Q470)</f>
        <v>88.231105014069499</v>
      </c>
      <c r="U470" s="22">
        <f>T470*'KERS System Values'!E$14</f>
        <v>51.66542645645962</v>
      </c>
    </row>
    <row r="471" spans="1:21" x14ac:dyDescent="0.45">
      <c r="A471" s="7" t="s">
        <v>12</v>
      </c>
      <c r="B471" s="8">
        <v>469</v>
      </c>
      <c r="C471" s="8">
        <v>469</v>
      </c>
      <c r="D471" s="3">
        <v>0</v>
      </c>
      <c r="E471" s="29">
        <v>0</v>
      </c>
      <c r="F471" s="21">
        <f>'Dynamic Data'!C$4*E471</f>
        <v>0</v>
      </c>
      <c r="G471" s="3">
        <f>(0.5*'Dynamic Data'!C$21*'Dynamic Data'!C$11*'Dynamic Data'!C$13*D471^2)</f>
        <v>0</v>
      </c>
      <c r="H471" s="3">
        <f>'Dynamic Data'!C$15</f>
        <v>56.505600000000001</v>
      </c>
      <c r="I471" s="3">
        <f>'Dynamic Data'!C$15+G471+F471</f>
        <v>56.505600000000001</v>
      </c>
      <c r="J471" s="3">
        <f t="shared" si="56"/>
        <v>56.505600000000001</v>
      </c>
      <c r="K471" s="29">
        <f t="shared" si="57"/>
        <v>0</v>
      </c>
      <c r="L471" s="21">
        <f>(D471/1000)*(('Dynamic Data'!C$4*9.81*'Dynamic Data'!C$10)+(0.5*'Dynamic Data'!C$21*'Dynamic Data'!C$11*'Dynamic Data'!C$13*D471^2)+('Dynamic Data'!C$4*'Dynamic Data'!C$18*E471))</f>
        <v>0</v>
      </c>
      <c r="M471" s="3">
        <f t="shared" si="54"/>
        <v>0</v>
      </c>
      <c r="N471" s="29">
        <f t="shared" si="58"/>
        <v>0</v>
      </c>
      <c r="O471" s="21">
        <f t="shared" si="53"/>
        <v>0</v>
      </c>
      <c r="P471" s="3">
        <f t="shared" si="59"/>
        <v>0</v>
      </c>
      <c r="Q471" s="43">
        <f t="shared" si="55"/>
        <v>0</v>
      </c>
      <c r="R471" s="37"/>
      <c r="S471" s="21">
        <f>SUM($P$2:P471)</f>
        <v>308.44435229670927</v>
      </c>
      <c r="T471" s="29">
        <f>SUM($Q$2:Q471)</f>
        <v>88.231105014069499</v>
      </c>
      <c r="U471" s="22">
        <f>T471*'KERS System Values'!E$14</f>
        <v>51.66542645645962</v>
      </c>
    </row>
    <row r="472" spans="1:21" x14ac:dyDescent="0.45">
      <c r="A472" s="5" t="s">
        <v>12</v>
      </c>
      <c r="B472" s="6">
        <v>470</v>
      </c>
      <c r="C472" s="6">
        <v>470</v>
      </c>
      <c r="D472" s="4">
        <v>0</v>
      </c>
      <c r="E472" s="30">
        <v>0</v>
      </c>
      <c r="F472" s="20">
        <f>'Dynamic Data'!C$4*E472</f>
        <v>0</v>
      </c>
      <c r="G472" s="12">
        <f>(0.5*'Dynamic Data'!C$21*'Dynamic Data'!C$11*'Dynamic Data'!C$13*D472^2)</f>
        <v>0</v>
      </c>
      <c r="H472" s="12">
        <f>'Dynamic Data'!C$15</f>
        <v>56.505600000000001</v>
      </c>
      <c r="I472" s="12">
        <f>'Dynamic Data'!C$15+G472+F472</f>
        <v>56.505600000000001</v>
      </c>
      <c r="J472" s="12">
        <f t="shared" si="56"/>
        <v>56.505600000000001</v>
      </c>
      <c r="K472" s="28">
        <f t="shared" si="57"/>
        <v>0</v>
      </c>
      <c r="L472" s="20">
        <f>(D472/1000)*(('Dynamic Data'!C$4*9.81*'Dynamic Data'!C$10)+(0.5*'Dynamic Data'!C$21*'Dynamic Data'!C$11*'Dynamic Data'!C$13*D472^2)+('Dynamic Data'!C$4*'Dynamic Data'!C$18*E472))</f>
        <v>0</v>
      </c>
      <c r="M472" s="12">
        <f t="shared" si="54"/>
        <v>0</v>
      </c>
      <c r="N472" s="28">
        <f t="shared" si="58"/>
        <v>0</v>
      </c>
      <c r="O472" s="20">
        <f t="shared" si="53"/>
        <v>0</v>
      </c>
      <c r="P472" s="12">
        <f t="shared" si="59"/>
        <v>0</v>
      </c>
      <c r="Q472" s="42">
        <f t="shared" si="55"/>
        <v>0</v>
      </c>
      <c r="R472" s="36"/>
      <c r="S472" s="20">
        <f>SUM($P$2:P472)</f>
        <v>308.44435229670927</v>
      </c>
      <c r="T472" s="28">
        <f>SUM($Q$2:Q472)</f>
        <v>88.231105014069499</v>
      </c>
      <c r="U472" s="22">
        <f>T472*'KERS System Values'!E$14</f>
        <v>51.66542645645962</v>
      </c>
    </row>
    <row r="473" spans="1:21" x14ac:dyDescent="0.45">
      <c r="A473" s="7" t="s">
        <v>12</v>
      </c>
      <c r="B473" s="8">
        <v>471</v>
      </c>
      <c r="C473" s="8">
        <v>471</v>
      </c>
      <c r="D473" s="3">
        <v>0</v>
      </c>
      <c r="E473" s="29">
        <v>0</v>
      </c>
      <c r="F473" s="21">
        <f>'Dynamic Data'!C$4*E473</f>
        <v>0</v>
      </c>
      <c r="G473" s="3">
        <f>(0.5*'Dynamic Data'!C$21*'Dynamic Data'!C$11*'Dynamic Data'!C$13*D473^2)</f>
        <v>0</v>
      </c>
      <c r="H473" s="3">
        <f>'Dynamic Data'!C$15</f>
        <v>56.505600000000001</v>
      </c>
      <c r="I473" s="3">
        <f>'Dynamic Data'!C$15+G473+F473</f>
        <v>56.505600000000001</v>
      </c>
      <c r="J473" s="3">
        <f t="shared" si="56"/>
        <v>56.505600000000001</v>
      </c>
      <c r="K473" s="29">
        <f t="shared" si="57"/>
        <v>0</v>
      </c>
      <c r="L473" s="21">
        <f>(D473/1000)*(('Dynamic Data'!C$4*9.81*'Dynamic Data'!C$10)+(0.5*'Dynamic Data'!C$21*'Dynamic Data'!C$11*'Dynamic Data'!C$13*D473^2)+('Dynamic Data'!C$4*'Dynamic Data'!C$18*E473))</f>
        <v>0</v>
      </c>
      <c r="M473" s="3">
        <f t="shared" si="54"/>
        <v>0</v>
      </c>
      <c r="N473" s="29">
        <f t="shared" si="58"/>
        <v>0</v>
      </c>
      <c r="O473" s="21">
        <f t="shared" si="53"/>
        <v>0</v>
      </c>
      <c r="P473" s="3">
        <f t="shared" si="59"/>
        <v>0</v>
      </c>
      <c r="Q473" s="43">
        <f t="shared" si="55"/>
        <v>0</v>
      </c>
      <c r="R473" s="37"/>
      <c r="S473" s="21">
        <f>SUM($P$2:P473)</f>
        <v>308.44435229670927</v>
      </c>
      <c r="T473" s="29">
        <f>SUM($Q$2:Q473)</f>
        <v>88.231105014069499</v>
      </c>
      <c r="U473" s="22">
        <f>T473*'KERS System Values'!E$14</f>
        <v>51.66542645645962</v>
      </c>
    </row>
    <row r="474" spans="1:21" x14ac:dyDescent="0.45">
      <c r="A474" s="5" t="s">
        <v>12</v>
      </c>
      <c r="B474" s="6">
        <v>472</v>
      </c>
      <c r="C474" s="6">
        <v>472</v>
      </c>
      <c r="D474" s="4">
        <v>0</v>
      </c>
      <c r="E474" s="30">
        <v>0</v>
      </c>
      <c r="F474" s="20">
        <f>'Dynamic Data'!C$4*E474</f>
        <v>0</v>
      </c>
      <c r="G474" s="12">
        <f>(0.5*'Dynamic Data'!C$21*'Dynamic Data'!C$11*'Dynamic Data'!C$13*D474^2)</f>
        <v>0</v>
      </c>
      <c r="H474" s="12">
        <f>'Dynamic Data'!C$15</f>
        <v>56.505600000000001</v>
      </c>
      <c r="I474" s="12">
        <f>'Dynamic Data'!C$15+G474+F474</f>
        <v>56.505600000000001</v>
      </c>
      <c r="J474" s="12">
        <f t="shared" si="56"/>
        <v>56.505600000000001</v>
      </c>
      <c r="K474" s="28">
        <f t="shared" si="57"/>
        <v>0</v>
      </c>
      <c r="L474" s="20">
        <f>(D474/1000)*(('Dynamic Data'!C$4*9.81*'Dynamic Data'!C$10)+(0.5*'Dynamic Data'!C$21*'Dynamic Data'!C$11*'Dynamic Data'!C$13*D474^2)+('Dynamic Data'!C$4*'Dynamic Data'!C$18*E474))</f>
        <v>0</v>
      </c>
      <c r="M474" s="12">
        <f t="shared" si="54"/>
        <v>0</v>
      </c>
      <c r="N474" s="28">
        <f t="shared" si="58"/>
        <v>0</v>
      </c>
      <c r="O474" s="20">
        <f t="shared" si="53"/>
        <v>0</v>
      </c>
      <c r="P474" s="12">
        <f t="shared" si="59"/>
        <v>0</v>
      </c>
      <c r="Q474" s="42">
        <f t="shared" si="55"/>
        <v>0</v>
      </c>
      <c r="R474" s="36"/>
      <c r="S474" s="20">
        <f>SUM($P$2:P474)</f>
        <v>308.44435229670927</v>
      </c>
      <c r="T474" s="28">
        <f>SUM($Q$2:Q474)</f>
        <v>88.231105014069499</v>
      </c>
      <c r="U474" s="22">
        <f>T474*'KERS System Values'!E$14</f>
        <v>51.66542645645962</v>
      </c>
    </row>
    <row r="475" spans="1:21" x14ac:dyDescent="0.45">
      <c r="A475" s="7" t="s">
        <v>12</v>
      </c>
      <c r="B475" s="8">
        <v>473</v>
      </c>
      <c r="C475" s="8">
        <v>473</v>
      </c>
      <c r="D475" s="3">
        <v>0</v>
      </c>
      <c r="E475" s="29">
        <v>0</v>
      </c>
      <c r="F475" s="21">
        <f>'Dynamic Data'!C$4*E475</f>
        <v>0</v>
      </c>
      <c r="G475" s="3">
        <f>(0.5*'Dynamic Data'!C$21*'Dynamic Data'!C$11*'Dynamic Data'!C$13*D475^2)</f>
        <v>0</v>
      </c>
      <c r="H475" s="3">
        <f>'Dynamic Data'!C$15</f>
        <v>56.505600000000001</v>
      </c>
      <c r="I475" s="3">
        <f>'Dynamic Data'!C$15+G475+F475</f>
        <v>56.505600000000001</v>
      </c>
      <c r="J475" s="3">
        <f t="shared" si="56"/>
        <v>56.505600000000001</v>
      </c>
      <c r="K475" s="29">
        <f t="shared" si="57"/>
        <v>0</v>
      </c>
      <c r="L475" s="21">
        <f>(D475/1000)*(('Dynamic Data'!C$4*9.81*'Dynamic Data'!C$10)+(0.5*'Dynamic Data'!C$21*'Dynamic Data'!C$11*'Dynamic Data'!C$13*D475^2)+('Dynamic Data'!C$4*'Dynamic Data'!C$18*E475))</f>
        <v>0</v>
      </c>
      <c r="M475" s="3">
        <f t="shared" si="54"/>
        <v>0</v>
      </c>
      <c r="N475" s="29">
        <f t="shared" si="58"/>
        <v>0</v>
      </c>
      <c r="O475" s="21">
        <f t="shared" si="53"/>
        <v>0</v>
      </c>
      <c r="P475" s="3">
        <f t="shared" si="59"/>
        <v>0</v>
      </c>
      <c r="Q475" s="43">
        <f t="shared" si="55"/>
        <v>0</v>
      </c>
      <c r="R475" s="37"/>
      <c r="S475" s="21">
        <f>SUM($P$2:P475)</f>
        <v>308.44435229670927</v>
      </c>
      <c r="T475" s="29">
        <f>SUM($Q$2:Q475)</f>
        <v>88.231105014069499</v>
      </c>
      <c r="U475" s="22">
        <f>T475*'KERS System Values'!E$14</f>
        <v>51.66542645645962</v>
      </c>
    </row>
    <row r="476" spans="1:21" x14ac:dyDescent="0.45">
      <c r="A476" s="5" t="s">
        <v>12</v>
      </c>
      <c r="B476" s="6">
        <v>474</v>
      </c>
      <c r="C476" s="6">
        <v>474</v>
      </c>
      <c r="D476" s="4">
        <v>0</v>
      </c>
      <c r="E476" s="30">
        <v>0</v>
      </c>
      <c r="F476" s="20">
        <f>'Dynamic Data'!C$4*E476</f>
        <v>0</v>
      </c>
      <c r="G476" s="12">
        <f>(0.5*'Dynamic Data'!C$21*'Dynamic Data'!C$11*'Dynamic Data'!C$13*D476^2)</f>
        <v>0</v>
      </c>
      <c r="H476" s="12">
        <f>'Dynamic Data'!C$15</f>
        <v>56.505600000000001</v>
      </c>
      <c r="I476" s="12">
        <f>'Dynamic Data'!C$15+G476+F476</f>
        <v>56.505600000000001</v>
      </c>
      <c r="J476" s="12">
        <f t="shared" si="56"/>
        <v>56.505600000000001</v>
      </c>
      <c r="K476" s="28">
        <f t="shared" si="57"/>
        <v>0</v>
      </c>
      <c r="L476" s="20">
        <f>(D476/1000)*(('Dynamic Data'!C$4*9.81*'Dynamic Data'!C$10)+(0.5*'Dynamic Data'!C$21*'Dynamic Data'!C$11*'Dynamic Data'!C$13*D476^2)+('Dynamic Data'!C$4*'Dynamic Data'!C$18*E476))</f>
        <v>0</v>
      </c>
      <c r="M476" s="12">
        <f t="shared" si="54"/>
        <v>0</v>
      </c>
      <c r="N476" s="28">
        <f t="shared" si="58"/>
        <v>0</v>
      </c>
      <c r="O476" s="20">
        <f t="shared" si="53"/>
        <v>0</v>
      </c>
      <c r="P476" s="12">
        <f t="shared" si="59"/>
        <v>0</v>
      </c>
      <c r="Q476" s="42">
        <f t="shared" si="55"/>
        <v>0</v>
      </c>
      <c r="R476" s="36"/>
      <c r="S476" s="20">
        <f>SUM($P$2:P476)</f>
        <v>308.44435229670927</v>
      </c>
      <c r="T476" s="28">
        <f>SUM($Q$2:Q476)</f>
        <v>88.231105014069499</v>
      </c>
      <c r="U476" s="22">
        <f>T476*'KERS System Values'!E$14</f>
        <v>51.66542645645962</v>
      </c>
    </row>
    <row r="477" spans="1:21" x14ac:dyDescent="0.45">
      <c r="A477" s="7" t="s">
        <v>12</v>
      </c>
      <c r="B477" s="8">
        <v>475</v>
      </c>
      <c r="C477" s="8">
        <v>475</v>
      </c>
      <c r="D477" s="3">
        <v>0</v>
      </c>
      <c r="E477" s="29">
        <v>0</v>
      </c>
      <c r="F477" s="21">
        <f>'Dynamic Data'!C$4*E477</f>
        <v>0</v>
      </c>
      <c r="G477" s="3">
        <f>(0.5*'Dynamic Data'!C$21*'Dynamic Data'!C$11*'Dynamic Data'!C$13*D477^2)</f>
        <v>0</v>
      </c>
      <c r="H477" s="3">
        <f>'Dynamic Data'!C$15</f>
        <v>56.505600000000001</v>
      </c>
      <c r="I477" s="3">
        <f>'Dynamic Data'!C$15+G477+F477</f>
        <v>56.505600000000001</v>
      </c>
      <c r="J477" s="3">
        <f t="shared" si="56"/>
        <v>56.505600000000001</v>
      </c>
      <c r="K477" s="29">
        <f t="shared" si="57"/>
        <v>0</v>
      </c>
      <c r="L477" s="21">
        <f>(D477/1000)*(('Dynamic Data'!C$4*9.81*'Dynamic Data'!C$10)+(0.5*'Dynamic Data'!C$21*'Dynamic Data'!C$11*'Dynamic Data'!C$13*D477^2)+('Dynamic Data'!C$4*'Dynamic Data'!C$18*E477))</f>
        <v>0</v>
      </c>
      <c r="M477" s="3">
        <f t="shared" si="54"/>
        <v>0</v>
      </c>
      <c r="N477" s="29">
        <f t="shared" si="58"/>
        <v>0</v>
      </c>
      <c r="O477" s="21">
        <f t="shared" si="53"/>
        <v>0</v>
      </c>
      <c r="P477" s="3">
        <f t="shared" si="59"/>
        <v>0</v>
      </c>
      <c r="Q477" s="43">
        <f t="shared" si="55"/>
        <v>0</v>
      </c>
      <c r="R477" s="37"/>
      <c r="S477" s="21">
        <f>SUM($P$2:P477)</f>
        <v>308.44435229670927</v>
      </c>
      <c r="T477" s="29">
        <f>SUM($Q$2:Q477)</f>
        <v>88.231105014069499</v>
      </c>
      <c r="U477" s="22">
        <f>T477*'KERS System Values'!E$14</f>
        <v>51.66542645645962</v>
      </c>
    </row>
    <row r="478" spans="1:21" x14ac:dyDescent="0.45">
      <c r="A478" s="5" t="s">
        <v>12</v>
      </c>
      <c r="B478" s="6">
        <v>476</v>
      </c>
      <c r="C478" s="6">
        <v>476</v>
      </c>
      <c r="D478" s="4">
        <v>0</v>
      </c>
      <c r="E478" s="30">
        <v>0</v>
      </c>
      <c r="F478" s="20">
        <f>'Dynamic Data'!C$4*E478</f>
        <v>0</v>
      </c>
      <c r="G478" s="12">
        <f>(0.5*'Dynamic Data'!C$21*'Dynamic Data'!C$11*'Dynamic Data'!C$13*D478^2)</f>
        <v>0</v>
      </c>
      <c r="H478" s="12">
        <f>'Dynamic Data'!C$15</f>
        <v>56.505600000000001</v>
      </c>
      <c r="I478" s="12">
        <f>'Dynamic Data'!C$15+G478+F478</f>
        <v>56.505600000000001</v>
      </c>
      <c r="J478" s="12">
        <f t="shared" si="56"/>
        <v>56.505600000000001</v>
      </c>
      <c r="K478" s="28">
        <f t="shared" si="57"/>
        <v>0</v>
      </c>
      <c r="L478" s="20">
        <f>(D478/1000)*(('Dynamic Data'!C$4*9.81*'Dynamic Data'!C$10)+(0.5*'Dynamic Data'!C$21*'Dynamic Data'!C$11*'Dynamic Data'!C$13*D478^2)+('Dynamic Data'!C$4*'Dynamic Data'!C$18*E478))</f>
        <v>0</v>
      </c>
      <c r="M478" s="12">
        <f t="shared" si="54"/>
        <v>0</v>
      </c>
      <c r="N478" s="28">
        <f t="shared" si="58"/>
        <v>0</v>
      </c>
      <c r="O478" s="20">
        <f t="shared" si="53"/>
        <v>0</v>
      </c>
      <c r="P478" s="12">
        <f t="shared" si="59"/>
        <v>0</v>
      </c>
      <c r="Q478" s="42">
        <f t="shared" si="55"/>
        <v>0</v>
      </c>
      <c r="R478" s="36"/>
      <c r="S478" s="20">
        <f>SUM($P$2:P478)</f>
        <v>308.44435229670927</v>
      </c>
      <c r="T478" s="28">
        <f>SUM($Q$2:Q478)</f>
        <v>88.231105014069499</v>
      </c>
      <c r="U478" s="22">
        <f>T478*'KERS System Values'!E$14</f>
        <v>51.66542645645962</v>
      </c>
    </row>
    <row r="479" spans="1:21" x14ac:dyDescent="0.45">
      <c r="A479" s="7" t="s">
        <v>12</v>
      </c>
      <c r="B479" s="8">
        <v>477</v>
      </c>
      <c r="C479" s="8">
        <v>477</v>
      </c>
      <c r="D479" s="3">
        <v>0</v>
      </c>
      <c r="E479" s="29">
        <v>0</v>
      </c>
      <c r="F479" s="21">
        <f>'Dynamic Data'!C$4*E479</f>
        <v>0</v>
      </c>
      <c r="G479" s="3">
        <f>(0.5*'Dynamic Data'!C$21*'Dynamic Data'!C$11*'Dynamic Data'!C$13*D479^2)</f>
        <v>0</v>
      </c>
      <c r="H479" s="3">
        <f>'Dynamic Data'!C$15</f>
        <v>56.505600000000001</v>
      </c>
      <c r="I479" s="3">
        <f>'Dynamic Data'!C$15+G479+F479</f>
        <v>56.505600000000001</v>
      </c>
      <c r="J479" s="3">
        <f t="shared" si="56"/>
        <v>56.505600000000001</v>
      </c>
      <c r="K479" s="29">
        <f t="shared" si="57"/>
        <v>0</v>
      </c>
      <c r="L479" s="21">
        <f>(D479/1000)*(('Dynamic Data'!C$4*9.81*'Dynamic Data'!C$10)+(0.5*'Dynamic Data'!C$21*'Dynamic Data'!C$11*'Dynamic Data'!C$13*D479^2)+('Dynamic Data'!C$4*'Dynamic Data'!C$18*E479))</f>
        <v>0</v>
      </c>
      <c r="M479" s="3">
        <f t="shared" si="54"/>
        <v>0</v>
      </c>
      <c r="N479" s="29">
        <f t="shared" si="58"/>
        <v>0</v>
      </c>
      <c r="O479" s="21">
        <f t="shared" si="53"/>
        <v>0</v>
      </c>
      <c r="P479" s="3">
        <f t="shared" si="59"/>
        <v>0</v>
      </c>
      <c r="Q479" s="43">
        <f t="shared" si="55"/>
        <v>0</v>
      </c>
      <c r="R479" s="37"/>
      <c r="S479" s="21">
        <f>SUM($P$2:P479)</f>
        <v>308.44435229670927</v>
      </c>
      <c r="T479" s="29">
        <f>SUM($Q$2:Q479)</f>
        <v>88.231105014069499</v>
      </c>
      <c r="U479" s="22">
        <f>T479*'KERS System Values'!E$14</f>
        <v>51.66542645645962</v>
      </c>
    </row>
    <row r="480" spans="1:21" x14ac:dyDescent="0.45">
      <c r="A480" s="5" t="s">
        <v>12</v>
      </c>
      <c r="B480" s="6">
        <v>478</v>
      </c>
      <c r="C480" s="6">
        <v>478</v>
      </c>
      <c r="D480" s="4">
        <v>0</v>
      </c>
      <c r="E480" s="30">
        <v>0</v>
      </c>
      <c r="F480" s="20">
        <f>'Dynamic Data'!C$4*E480</f>
        <v>0</v>
      </c>
      <c r="G480" s="12">
        <f>(0.5*'Dynamic Data'!C$21*'Dynamic Data'!C$11*'Dynamic Data'!C$13*D480^2)</f>
        <v>0</v>
      </c>
      <c r="H480" s="12">
        <f>'Dynamic Data'!C$15</f>
        <v>56.505600000000001</v>
      </c>
      <c r="I480" s="12">
        <f>'Dynamic Data'!C$15+G480+F480</f>
        <v>56.505600000000001</v>
      </c>
      <c r="J480" s="12">
        <f t="shared" si="56"/>
        <v>56.505600000000001</v>
      </c>
      <c r="K480" s="28">
        <f t="shared" si="57"/>
        <v>0</v>
      </c>
      <c r="L480" s="20">
        <f>(D480/1000)*(('Dynamic Data'!C$4*9.81*'Dynamic Data'!C$10)+(0.5*'Dynamic Data'!C$21*'Dynamic Data'!C$11*'Dynamic Data'!C$13*D480^2)+('Dynamic Data'!C$4*'Dynamic Data'!C$18*E480))</f>
        <v>0</v>
      </c>
      <c r="M480" s="12">
        <f t="shared" si="54"/>
        <v>0</v>
      </c>
      <c r="N480" s="28">
        <f t="shared" si="58"/>
        <v>0</v>
      </c>
      <c r="O480" s="20">
        <f t="shared" si="53"/>
        <v>0</v>
      </c>
      <c r="P480" s="12">
        <f t="shared" si="59"/>
        <v>0</v>
      </c>
      <c r="Q480" s="42">
        <f t="shared" si="55"/>
        <v>0</v>
      </c>
      <c r="R480" s="36"/>
      <c r="S480" s="20">
        <f>SUM($P$2:P480)</f>
        <v>308.44435229670927</v>
      </c>
      <c r="T480" s="28">
        <f>SUM($Q$2:Q480)</f>
        <v>88.231105014069499</v>
      </c>
      <c r="U480" s="22">
        <f>T480*'KERS System Values'!E$14</f>
        <v>51.66542645645962</v>
      </c>
    </row>
    <row r="481" spans="1:21" x14ac:dyDescent="0.45">
      <c r="A481" s="7" t="s">
        <v>12</v>
      </c>
      <c r="B481" s="8">
        <v>479</v>
      </c>
      <c r="C481" s="8">
        <v>479</v>
      </c>
      <c r="D481" s="3">
        <v>0</v>
      </c>
      <c r="E481" s="29">
        <v>0</v>
      </c>
      <c r="F481" s="21">
        <f>'Dynamic Data'!C$4*E481</f>
        <v>0</v>
      </c>
      <c r="G481" s="3">
        <f>(0.5*'Dynamic Data'!C$21*'Dynamic Data'!C$11*'Dynamic Data'!C$13*D481^2)</f>
        <v>0</v>
      </c>
      <c r="H481" s="3">
        <f>'Dynamic Data'!C$15</f>
        <v>56.505600000000001</v>
      </c>
      <c r="I481" s="3">
        <f>'Dynamic Data'!C$15+G481+F481</f>
        <v>56.505600000000001</v>
      </c>
      <c r="J481" s="3">
        <f t="shared" si="56"/>
        <v>56.505600000000001</v>
      </c>
      <c r="K481" s="29">
        <f t="shared" si="57"/>
        <v>0</v>
      </c>
      <c r="L481" s="21">
        <f>(D481/1000)*(('Dynamic Data'!C$4*9.81*'Dynamic Data'!C$10)+(0.5*'Dynamic Data'!C$21*'Dynamic Data'!C$11*'Dynamic Data'!C$13*D481^2)+('Dynamic Data'!C$4*'Dynamic Data'!C$18*E481))</f>
        <v>0</v>
      </c>
      <c r="M481" s="3">
        <f t="shared" si="54"/>
        <v>0</v>
      </c>
      <c r="N481" s="29">
        <f t="shared" si="58"/>
        <v>0</v>
      </c>
      <c r="O481" s="21">
        <f t="shared" si="53"/>
        <v>0</v>
      </c>
      <c r="P481" s="3">
        <f t="shared" si="59"/>
        <v>0</v>
      </c>
      <c r="Q481" s="43">
        <f t="shared" si="55"/>
        <v>0</v>
      </c>
      <c r="R481" s="37"/>
      <c r="S481" s="21">
        <f>SUM($P$2:P481)</f>
        <v>308.44435229670927</v>
      </c>
      <c r="T481" s="29">
        <f>SUM($Q$2:Q481)</f>
        <v>88.231105014069499</v>
      </c>
      <c r="U481" s="22">
        <f>T481*'KERS System Values'!E$14</f>
        <v>51.66542645645962</v>
      </c>
    </row>
    <row r="482" spans="1:21" x14ac:dyDescent="0.45">
      <c r="A482" s="5" t="s">
        <v>12</v>
      </c>
      <c r="B482" s="6">
        <v>480</v>
      </c>
      <c r="C482" s="6">
        <v>480</v>
      </c>
      <c r="D482" s="4">
        <v>0</v>
      </c>
      <c r="E482" s="30">
        <v>0</v>
      </c>
      <c r="F482" s="20">
        <f>'Dynamic Data'!C$4*E482</f>
        <v>0</v>
      </c>
      <c r="G482" s="12">
        <f>(0.5*'Dynamic Data'!C$21*'Dynamic Data'!C$11*'Dynamic Data'!C$13*D482^2)</f>
        <v>0</v>
      </c>
      <c r="H482" s="12">
        <f>'Dynamic Data'!C$15</f>
        <v>56.505600000000001</v>
      </c>
      <c r="I482" s="12">
        <f>'Dynamic Data'!C$15+G482+F482</f>
        <v>56.505600000000001</v>
      </c>
      <c r="J482" s="12">
        <f t="shared" si="56"/>
        <v>56.505600000000001</v>
      </c>
      <c r="K482" s="28">
        <f t="shared" si="57"/>
        <v>0</v>
      </c>
      <c r="L482" s="20">
        <f>(D482/1000)*(('Dynamic Data'!C$4*9.81*'Dynamic Data'!C$10)+(0.5*'Dynamic Data'!C$21*'Dynamic Data'!C$11*'Dynamic Data'!C$13*D482^2)+('Dynamic Data'!C$4*'Dynamic Data'!C$18*E482))</f>
        <v>0</v>
      </c>
      <c r="M482" s="12">
        <f t="shared" si="54"/>
        <v>0</v>
      </c>
      <c r="N482" s="28">
        <f t="shared" si="58"/>
        <v>0</v>
      </c>
      <c r="O482" s="20">
        <f t="shared" si="53"/>
        <v>0</v>
      </c>
      <c r="P482" s="12">
        <f t="shared" si="59"/>
        <v>0</v>
      </c>
      <c r="Q482" s="42">
        <f t="shared" si="55"/>
        <v>0</v>
      </c>
      <c r="R482" s="36"/>
      <c r="S482" s="20">
        <f>SUM($P$2:P482)</f>
        <v>308.44435229670927</v>
      </c>
      <c r="T482" s="28">
        <f>SUM($Q$2:Q482)</f>
        <v>88.231105014069499</v>
      </c>
      <c r="U482" s="22">
        <f>T482*'KERS System Values'!E$14</f>
        <v>51.66542645645962</v>
      </c>
    </row>
    <row r="483" spans="1:21" x14ac:dyDescent="0.45">
      <c r="A483" s="7" t="s">
        <v>12</v>
      </c>
      <c r="B483" s="8">
        <v>481</v>
      </c>
      <c r="C483" s="8">
        <v>481</v>
      </c>
      <c r="D483" s="3">
        <v>0</v>
      </c>
      <c r="E483" s="29">
        <v>0</v>
      </c>
      <c r="F483" s="21">
        <f>'Dynamic Data'!C$4*E483</f>
        <v>0</v>
      </c>
      <c r="G483" s="3">
        <f>(0.5*'Dynamic Data'!C$21*'Dynamic Data'!C$11*'Dynamic Data'!C$13*D483^2)</f>
        <v>0</v>
      </c>
      <c r="H483" s="3">
        <f>'Dynamic Data'!C$15</f>
        <v>56.505600000000001</v>
      </c>
      <c r="I483" s="3">
        <f>'Dynamic Data'!C$15+G483+F483</f>
        <v>56.505600000000001</v>
      </c>
      <c r="J483" s="3">
        <f t="shared" si="56"/>
        <v>56.505600000000001</v>
      </c>
      <c r="K483" s="29">
        <f t="shared" si="57"/>
        <v>0</v>
      </c>
      <c r="L483" s="21">
        <f>(D483/1000)*(('Dynamic Data'!C$4*9.81*'Dynamic Data'!C$10)+(0.5*'Dynamic Data'!C$21*'Dynamic Data'!C$11*'Dynamic Data'!C$13*D483^2)+('Dynamic Data'!C$4*'Dynamic Data'!C$18*E483))</f>
        <v>0</v>
      </c>
      <c r="M483" s="3">
        <f t="shared" si="54"/>
        <v>0</v>
      </c>
      <c r="N483" s="29">
        <f t="shared" si="58"/>
        <v>0</v>
      </c>
      <c r="O483" s="21">
        <f t="shared" si="53"/>
        <v>0</v>
      </c>
      <c r="P483" s="3">
        <f t="shared" si="59"/>
        <v>0</v>
      </c>
      <c r="Q483" s="43">
        <f t="shared" si="55"/>
        <v>0</v>
      </c>
      <c r="R483" s="37"/>
      <c r="S483" s="21">
        <f>SUM($P$2:P483)</f>
        <v>308.44435229670927</v>
      </c>
      <c r="T483" s="29">
        <f>SUM($Q$2:Q483)</f>
        <v>88.231105014069499</v>
      </c>
      <c r="U483" s="22">
        <f>T483*'KERS System Values'!E$14</f>
        <v>51.66542645645962</v>
      </c>
    </row>
    <row r="484" spans="1:21" x14ac:dyDescent="0.45">
      <c r="A484" s="5" t="s">
        <v>12</v>
      </c>
      <c r="B484" s="6">
        <v>482</v>
      </c>
      <c r="C484" s="6">
        <v>482</v>
      </c>
      <c r="D484" s="4">
        <v>0</v>
      </c>
      <c r="E484" s="30">
        <v>0</v>
      </c>
      <c r="F484" s="20">
        <f>'Dynamic Data'!C$4*E484</f>
        <v>0</v>
      </c>
      <c r="G484" s="12">
        <f>(0.5*'Dynamic Data'!C$21*'Dynamic Data'!C$11*'Dynamic Data'!C$13*D484^2)</f>
        <v>0</v>
      </c>
      <c r="H484" s="12">
        <f>'Dynamic Data'!C$15</f>
        <v>56.505600000000001</v>
      </c>
      <c r="I484" s="12">
        <f>'Dynamic Data'!C$15+G484+F484</f>
        <v>56.505600000000001</v>
      </c>
      <c r="J484" s="12">
        <f t="shared" si="56"/>
        <v>56.505600000000001</v>
      </c>
      <c r="K484" s="28">
        <f t="shared" si="57"/>
        <v>0</v>
      </c>
      <c r="L484" s="20">
        <f>(D484/1000)*(('Dynamic Data'!C$4*9.81*'Dynamic Data'!C$10)+(0.5*'Dynamic Data'!C$21*'Dynamic Data'!C$11*'Dynamic Data'!C$13*D484^2)+('Dynamic Data'!C$4*'Dynamic Data'!C$18*E484))</f>
        <v>0</v>
      </c>
      <c r="M484" s="12">
        <f t="shared" si="54"/>
        <v>0</v>
      </c>
      <c r="N484" s="28">
        <f t="shared" si="58"/>
        <v>0</v>
      </c>
      <c r="O484" s="20">
        <f t="shared" si="53"/>
        <v>0</v>
      </c>
      <c r="P484" s="12">
        <f t="shared" si="59"/>
        <v>0</v>
      </c>
      <c r="Q484" s="42">
        <f t="shared" si="55"/>
        <v>0</v>
      </c>
      <c r="R484" s="36"/>
      <c r="S484" s="20">
        <f>SUM($P$2:P484)</f>
        <v>308.44435229670927</v>
      </c>
      <c r="T484" s="28">
        <f>SUM($Q$2:Q484)</f>
        <v>88.231105014069499</v>
      </c>
      <c r="U484" s="22">
        <f>T484*'KERS System Values'!E$14</f>
        <v>51.66542645645962</v>
      </c>
    </row>
    <row r="485" spans="1:21" x14ac:dyDescent="0.45">
      <c r="A485" s="7" t="s">
        <v>12</v>
      </c>
      <c r="B485" s="8">
        <v>483</v>
      </c>
      <c r="C485" s="8">
        <v>483</v>
      </c>
      <c r="D485" s="3">
        <v>0</v>
      </c>
      <c r="E485" s="29">
        <v>0</v>
      </c>
      <c r="F485" s="21">
        <f>'Dynamic Data'!C$4*E485</f>
        <v>0</v>
      </c>
      <c r="G485" s="3">
        <f>(0.5*'Dynamic Data'!C$21*'Dynamic Data'!C$11*'Dynamic Data'!C$13*D485^2)</f>
        <v>0</v>
      </c>
      <c r="H485" s="3">
        <f>'Dynamic Data'!C$15</f>
        <v>56.505600000000001</v>
      </c>
      <c r="I485" s="3">
        <f>'Dynamic Data'!C$15+G485+F485</f>
        <v>56.505600000000001</v>
      </c>
      <c r="J485" s="3">
        <f t="shared" si="56"/>
        <v>56.505600000000001</v>
      </c>
      <c r="K485" s="29">
        <f t="shared" si="57"/>
        <v>0</v>
      </c>
      <c r="L485" s="21">
        <f>(D485/1000)*(('Dynamic Data'!C$4*9.81*'Dynamic Data'!C$10)+(0.5*'Dynamic Data'!C$21*'Dynamic Data'!C$11*'Dynamic Data'!C$13*D485^2)+('Dynamic Data'!C$4*'Dynamic Data'!C$18*E485))</f>
        <v>0</v>
      </c>
      <c r="M485" s="3">
        <f t="shared" si="54"/>
        <v>0</v>
      </c>
      <c r="N485" s="29">
        <f t="shared" si="58"/>
        <v>0</v>
      </c>
      <c r="O485" s="21">
        <f t="shared" si="53"/>
        <v>0</v>
      </c>
      <c r="P485" s="3">
        <f t="shared" si="59"/>
        <v>0</v>
      </c>
      <c r="Q485" s="43">
        <f t="shared" si="55"/>
        <v>0</v>
      </c>
      <c r="R485" s="37"/>
      <c r="S485" s="21">
        <f>SUM($P$2:P485)</f>
        <v>308.44435229670927</v>
      </c>
      <c r="T485" s="29">
        <f>SUM($Q$2:Q485)</f>
        <v>88.231105014069499</v>
      </c>
      <c r="U485" s="22">
        <f>T485*'KERS System Values'!E$14</f>
        <v>51.66542645645962</v>
      </c>
    </row>
    <row r="486" spans="1:21" x14ac:dyDescent="0.45">
      <c r="A486" s="5" t="s">
        <v>12</v>
      </c>
      <c r="B486" s="6">
        <v>484</v>
      </c>
      <c r="C486" s="6">
        <v>484</v>
      </c>
      <c r="D486" s="4">
        <v>0</v>
      </c>
      <c r="E486" s="30">
        <v>0</v>
      </c>
      <c r="F486" s="20">
        <f>'Dynamic Data'!C$4*E486</f>
        <v>0</v>
      </c>
      <c r="G486" s="12">
        <f>(0.5*'Dynamic Data'!C$21*'Dynamic Data'!C$11*'Dynamic Data'!C$13*D486^2)</f>
        <v>0</v>
      </c>
      <c r="H486" s="12">
        <f>'Dynamic Data'!C$15</f>
        <v>56.505600000000001</v>
      </c>
      <c r="I486" s="12">
        <f>'Dynamic Data'!C$15+G486+F486</f>
        <v>56.505600000000001</v>
      </c>
      <c r="J486" s="12">
        <f t="shared" si="56"/>
        <v>56.505600000000001</v>
      </c>
      <c r="K486" s="28">
        <f t="shared" si="57"/>
        <v>0</v>
      </c>
      <c r="L486" s="20">
        <f>(D486/1000)*(('Dynamic Data'!C$4*9.81*'Dynamic Data'!C$10)+(0.5*'Dynamic Data'!C$21*'Dynamic Data'!C$11*'Dynamic Data'!C$13*D486^2)+('Dynamic Data'!C$4*'Dynamic Data'!C$18*E486))</f>
        <v>0</v>
      </c>
      <c r="M486" s="12">
        <f t="shared" si="54"/>
        <v>0</v>
      </c>
      <c r="N486" s="28">
        <f t="shared" si="58"/>
        <v>0</v>
      </c>
      <c r="O486" s="20">
        <f t="shared" si="53"/>
        <v>0</v>
      </c>
      <c r="P486" s="12">
        <f t="shared" si="59"/>
        <v>0</v>
      </c>
      <c r="Q486" s="42">
        <f t="shared" si="55"/>
        <v>0</v>
      </c>
      <c r="R486" s="36"/>
      <c r="S486" s="20">
        <f>SUM($P$2:P486)</f>
        <v>308.44435229670927</v>
      </c>
      <c r="T486" s="28">
        <f>SUM($Q$2:Q486)</f>
        <v>88.231105014069499</v>
      </c>
      <c r="U486" s="22">
        <f>T486*'KERS System Values'!E$14</f>
        <v>51.66542645645962</v>
      </c>
    </row>
    <row r="487" spans="1:21" x14ac:dyDescent="0.45">
      <c r="A487" s="7" t="s">
        <v>12</v>
      </c>
      <c r="B487" s="8">
        <v>485</v>
      </c>
      <c r="C487" s="8">
        <v>485</v>
      </c>
      <c r="D487" s="3">
        <v>0</v>
      </c>
      <c r="E487" s="29">
        <v>0</v>
      </c>
      <c r="F487" s="21">
        <f>'Dynamic Data'!C$4*E487</f>
        <v>0</v>
      </c>
      <c r="G487" s="3">
        <f>(0.5*'Dynamic Data'!C$21*'Dynamic Data'!C$11*'Dynamic Data'!C$13*D487^2)</f>
        <v>0</v>
      </c>
      <c r="H487" s="3">
        <f>'Dynamic Data'!C$15</f>
        <v>56.505600000000001</v>
      </c>
      <c r="I487" s="3">
        <f>'Dynamic Data'!C$15+G487+F487</f>
        <v>56.505600000000001</v>
      </c>
      <c r="J487" s="3">
        <f t="shared" si="56"/>
        <v>56.505600000000001</v>
      </c>
      <c r="K487" s="29">
        <f t="shared" si="57"/>
        <v>0</v>
      </c>
      <c r="L487" s="21">
        <f>(D487/1000)*(('Dynamic Data'!C$4*9.81*'Dynamic Data'!C$10)+(0.5*'Dynamic Data'!C$21*'Dynamic Data'!C$11*'Dynamic Data'!C$13*D487^2)+('Dynamic Data'!C$4*'Dynamic Data'!C$18*E487))</f>
        <v>0</v>
      </c>
      <c r="M487" s="3">
        <f t="shared" si="54"/>
        <v>0</v>
      </c>
      <c r="N487" s="29">
        <f t="shared" si="58"/>
        <v>0</v>
      </c>
      <c r="O487" s="21">
        <f t="shared" si="53"/>
        <v>0</v>
      </c>
      <c r="P487" s="3">
        <f t="shared" si="59"/>
        <v>0</v>
      </c>
      <c r="Q487" s="43">
        <f t="shared" si="55"/>
        <v>0</v>
      </c>
      <c r="R487" s="37"/>
      <c r="S487" s="21">
        <f>SUM($P$2:P487)</f>
        <v>308.44435229670927</v>
      </c>
      <c r="T487" s="29">
        <f>SUM($Q$2:Q487)</f>
        <v>88.231105014069499</v>
      </c>
      <c r="U487" s="22">
        <f>T487*'KERS System Values'!E$14</f>
        <v>51.66542645645962</v>
      </c>
    </row>
    <row r="488" spans="1:21" x14ac:dyDescent="0.45">
      <c r="A488" s="5" t="s">
        <v>12</v>
      </c>
      <c r="B488" s="6">
        <v>486</v>
      </c>
      <c r="C488" s="6">
        <v>486</v>
      </c>
      <c r="D488" s="4">
        <v>0</v>
      </c>
      <c r="E488" s="30">
        <v>0</v>
      </c>
      <c r="F488" s="20">
        <f>'Dynamic Data'!C$4*E488</f>
        <v>0</v>
      </c>
      <c r="G488" s="12">
        <f>(0.5*'Dynamic Data'!C$21*'Dynamic Data'!C$11*'Dynamic Data'!C$13*D488^2)</f>
        <v>0</v>
      </c>
      <c r="H488" s="12">
        <f>'Dynamic Data'!C$15</f>
        <v>56.505600000000001</v>
      </c>
      <c r="I488" s="12">
        <f>'Dynamic Data'!C$15+G488+F488</f>
        <v>56.505600000000001</v>
      </c>
      <c r="J488" s="12">
        <f t="shared" si="56"/>
        <v>56.505600000000001</v>
      </c>
      <c r="K488" s="28">
        <f t="shared" si="57"/>
        <v>0</v>
      </c>
      <c r="L488" s="20">
        <f>(D488/1000)*(('Dynamic Data'!C$4*9.81*'Dynamic Data'!C$10)+(0.5*'Dynamic Data'!C$21*'Dynamic Data'!C$11*'Dynamic Data'!C$13*D488^2)+('Dynamic Data'!C$4*'Dynamic Data'!C$18*E488))</f>
        <v>0</v>
      </c>
      <c r="M488" s="12">
        <f t="shared" si="54"/>
        <v>0</v>
      </c>
      <c r="N488" s="28">
        <f t="shared" si="58"/>
        <v>0</v>
      </c>
      <c r="O488" s="20">
        <f t="shared" si="53"/>
        <v>0</v>
      </c>
      <c r="P488" s="12">
        <f t="shared" si="59"/>
        <v>0</v>
      </c>
      <c r="Q488" s="42">
        <f t="shared" si="55"/>
        <v>0</v>
      </c>
      <c r="R488" s="36"/>
      <c r="S488" s="20">
        <f>SUM($P$2:P488)</f>
        <v>308.44435229670927</v>
      </c>
      <c r="T488" s="28">
        <f>SUM($Q$2:Q488)</f>
        <v>88.231105014069499</v>
      </c>
      <c r="U488" s="22">
        <f>T488*'KERS System Values'!E$14</f>
        <v>51.66542645645962</v>
      </c>
    </row>
    <row r="489" spans="1:21" x14ac:dyDescent="0.45">
      <c r="A489" s="7" t="s">
        <v>12</v>
      </c>
      <c r="B489" s="8">
        <v>487</v>
      </c>
      <c r="C489" s="8">
        <v>487</v>
      </c>
      <c r="D489" s="3">
        <v>0</v>
      </c>
      <c r="E489" s="29">
        <v>0</v>
      </c>
      <c r="F489" s="21">
        <f>'Dynamic Data'!C$4*E489</f>
        <v>0</v>
      </c>
      <c r="G489" s="3">
        <f>(0.5*'Dynamic Data'!C$21*'Dynamic Data'!C$11*'Dynamic Data'!C$13*D489^2)</f>
        <v>0</v>
      </c>
      <c r="H489" s="3">
        <f>'Dynamic Data'!C$15</f>
        <v>56.505600000000001</v>
      </c>
      <c r="I489" s="3">
        <f>'Dynamic Data'!C$15+G489+F489</f>
        <v>56.505600000000001</v>
      </c>
      <c r="J489" s="3">
        <f t="shared" si="56"/>
        <v>56.505600000000001</v>
      </c>
      <c r="K489" s="29">
        <f t="shared" si="57"/>
        <v>0</v>
      </c>
      <c r="L489" s="21">
        <f>(D489/1000)*(('Dynamic Data'!C$4*9.81*'Dynamic Data'!C$10)+(0.5*'Dynamic Data'!C$21*'Dynamic Data'!C$11*'Dynamic Data'!C$13*D489^2)+('Dynamic Data'!C$4*'Dynamic Data'!C$18*E489))</f>
        <v>0</v>
      </c>
      <c r="M489" s="3">
        <f t="shared" si="54"/>
        <v>0</v>
      </c>
      <c r="N489" s="29">
        <f t="shared" si="58"/>
        <v>0</v>
      </c>
      <c r="O489" s="21">
        <f t="shared" si="53"/>
        <v>0</v>
      </c>
      <c r="P489" s="3">
        <f t="shared" si="59"/>
        <v>0</v>
      </c>
      <c r="Q489" s="43">
        <f t="shared" si="55"/>
        <v>0</v>
      </c>
      <c r="R489" s="37"/>
      <c r="S489" s="21">
        <f>SUM($P$2:P489)</f>
        <v>308.44435229670927</v>
      </c>
      <c r="T489" s="29">
        <f>SUM($Q$2:Q489)</f>
        <v>88.231105014069499</v>
      </c>
      <c r="U489" s="22">
        <f>T489*'KERS System Values'!E$14</f>
        <v>51.66542645645962</v>
      </c>
    </row>
    <row r="490" spans="1:21" x14ac:dyDescent="0.45">
      <c r="A490" s="5" t="s">
        <v>12</v>
      </c>
      <c r="B490" s="6">
        <v>488</v>
      </c>
      <c r="C490" s="6">
        <v>488</v>
      </c>
      <c r="D490" s="4">
        <v>0</v>
      </c>
      <c r="E490" s="30">
        <v>0</v>
      </c>
      <c r="F490" s="20">
        <f>'Dynamic Data'!C$4*E490</f>
        <v>0</v>
      </c>
      <c r="G490" s="12">
        <f>(0.5*'Dynamic Data'!C$21*'Dynamic Data'!C$11*'Dynamic Data'!C$13*D490^2)</f>
        <v>0</v>
      </c>
      <c r="H490" s="12">
        <f>'Dynamic Data'!C$15</f>
        <v>56.505600000000001</v>
      </c>
      <c r="I490" s="12">
        <f>'Dynamic Data'!C$15+G490+F490</f>
        <v>56.505600000000001</v>
      </c>
      <c r="J490" s="12">
        <f t="shared" si="56"/>
        <v>56.505600000000001</v>
      </c>
      <c r="K490" s="28">
        <f t="shared" si="57"/>
        <v>0</v>
      </c>
      <c r="L490" s="20">
        <f>(D490/1000)*(('Dynamic Data'!C$4*9.81*'Dynamic Data'!C$10)+(0.5*'Dynamic Data'!C$21*'Dynamic Data'!C$11*'Dynamic Data'!C$13*D490^2)+('Dynamic Data'!C$4*'Dynamic Data'!C$18*E490))</f>
        <v>0</v>
      </c>
      <c r="M490" s="12">
        <f t="shared" si="54"/>
        <v>0</v>
      </c>
      <c r="N490" s="28">
        <f t="shared" si="58"/>
        <v>0</v>
      </c>
      <c r="O490" s="20">
        <f t="shared" si="53"/>
        <v>0</v>
      </c>
      <c r="P490" s="12">
        <f t="shared" si="59"/>
        <v>0</v>
      </c>
      <c r="Q490" s="42">
        <f t="shared" si="55"/>
        <v>0</v>
      </c>
      <c r="R490" s="36"/>
      <c r="S490" s="20">
        <f>SUM($P$2:P490)</f>
        <v>308.44435229670927</v>
      </c>
      <c r="T490" s="28">
        <f>SUM($Q$2:Q490)</f>
        <v>88.231105014069499</v>
      </c>
      <c r="U490" s="22">
        <f>T490*'KERS System Values'!E$14</f>
        <v>51.66542645645962</v>
      </c>
    </row>
    <row r="491" spans="1:21" x14ac:dyDescent="0.45">
      <c r="A491" s="7" t="s">
        <v>12</v>
      </c>
      <c r="B491" s="8">
        <v>489</v>
      </c>
      <c r="C491" s="8">
        <v>489</v>
      </c>
      <c r="D491" s="3">
        <v>0</v>
      </c>
      <c r="E491" s="29">
        <v>0</v>
      </c>
      <c r="F491" s="21">
        <f>'Dynamic Data'!C$4*E491</f>
        <v>0</v>
      </c>
      <c r="G491" s="3">
        <f>(0.5*'Dynamic Data'!C$21*'Dynamic Data'!C$11*'Dynamic Data'!C$13*D491^2)</f>
        <v>0</v>
      </c>
      <c r="H491" s="3">
        <f>'Dynamic Data'!C$15</f>
        <v>56.505600000000001</v>
      </c>
      <c r="I491" s="3">
        <f>'Dynamic Data'!C$15+G491+F491</f>
        <v>56.505600000000001</v>
      </c>
      <c r="J491" s="3">
        <f t="shared" si="56"/>
        <v>56.505600000000001</v>
      </c>
      <c r="K491" s="29">
        <f t="shared" si="57"/>
        <v>0</v>
      </c>
      <c r="L491" s="21">
        <f>(D491/1000)*(('Dynamic Data'!C$4*9.81*'Dynamic Data'!C$10)+(0.5*'Dynamic Data'!C$21*'Dynamic Data'!C$11*'Dynamic Data'!C$13*D491^2)+('Dynamic Data'!C$4*'Dynamic Data'!C$18*E491))</f>
        <v>0</v>
      </c>
      <c r="M491" s="3">
        <f t="shared" si="54"/>
        <v>0</v>
      </c>
      <c r="N491" s="29">
        <f t="shared" si="58"/>
        <v>0</v>
      </c>
      <c r="O491" s="21">
        <f t="shared" si="53"/>
        <v>0</v>
      </c>
      <c r="P491" s="3">
        <f t="shared" si="59"/>
        <v>0</v>
      </c>
      <c r="Q491" s="43">
        <f t="shared" si="55"/>
        <v>0</v>
      </c>
      <c r="R491" s="37"/>
      <c r="S491" s="21">
        <f>SUM($P$2:P491)</f>
        <v>308.44435229670927</v>
      </c>
      <c r="T491" s="29">
        <f>SUM($Q$2:Q491)</f>
        <v>88.231105014069499</v>
      </c>
      <c r="U491" s="22">
        <f>T491*'KERS System Values'!E$14</f>
        <v>51.66542645645962</v>
      </c>
    </row>
    <row r="492" spans="1:21" x14ac:dyDescent="0.45">
      <c r="A492" s="5" t="s">
        <v>12</v>
      </c>
      <c r="B492" s="6">
        <v>490</v>
      </c>
      <c r="C492" s="6">
        <v>490</v>
      </c>
      <c r="D492" s="4">
        <v>0</v>
      </c>
      <c r="E492" s="30">
        <v>0</v>
      </c>
      <c r="F492" s="20">
        <f>'Dynamic Data'!C$4*E492</f>
        <v>0</v>
      </c>
      <c r="G492" s="12">
        <f>(0.5*'Dynamic Data'!C$21*'Dynamic Data'!C$11*'Dynamic Data'!C$13*D492^2)</f>
        <v>0</v>
      </c>
      <c r="H492" s="12">
        <f>'Dynamic Data'!C$15</f>
        <v>56.505600000000001</v>
      </c>
      <c r="I492" s="12">
        <f>'Dynamic Data'!C$15+G492+F492</f>
        <v>56.505600000000001</v>
      </c>
      <c r="J492" s="12">
        <f t="shared" si="56"/>
        <v>56.505600000000001</v>
      </c>
      <c r="K492" s="28">
        <f t="shared" si="57"/>
        <v>0</v>
      </c>
      <c r="L492" s="20">
        <f>(D492/1000)*(('Dynamic Data'!C$4*9.81*'Dynamic Data'!C$10)+(0.5*'Dynamic Data'!C$21*'Dynamic Data'!C$11*'Dynamic Data'!C$13*D492^2)+('Dynamic Data'!C$4*'Dynamic Data'!C$18*E492))</f>
        <v>0</v>
      </c>
      <c r="M492" s="12">
        <f t="shared" si="54"/>
        <v>0</v>
      </c>
      <c r="N492" s="28">
        <f t="shared" si="58"/>
        <v>0</v>
      </c>
      <c r="O492" s="20">
        <f t="shared" si="53"/>
        <v>0</v>
      </c>
      <c r="P492" s="12">
        <f t="shared" si="59"/>
        <v>0</v>
      </c>
      <c r="Q492" s="42">
        <f t="shared" si="55"/>
        <v>0</v>
      </c>
      <c r="R492" s="36"/>
      <c r="S492" s="20">
        <f>SUM($P$2:P492)</f>
        <v>308.44435229670927</v>
      </c>
      <c r="T492" s="28">
        <f>SUM($Q$2:Q492)</f>
        <v>88.231105014069499</v>
      </c>
      <c r="U492" s="22">
        <f>T492*'KERS System Values'!E$14</f>
        <v>51.66542645645962</v>
      </c>
    </row>
    <row r="493" spans="1:21" x14ac:dyDescent="0.45">
      <c r="A493" s="7" t="s">
        <v>12</v>
      </c>
      <c r="B493" s="8">
        <v>491</v>
      </c>
      <c r="C493" s="8">
        <v>491</v>
      </c>
      <c r="D493" s="3">
        <v>0</v>
      </c>
      <c r="E493" s="29">
        <v>0</v>
      </c>
      <c r="F493" s="21">
        <f>'Dynamic Data'!C$4*E493</f>
        <v>0</v>
      </c>
      <c r="G493" s="3">
        <f>(0.5*'Dynamic Data'!C$21*'Dynamic Data'!C$11*'Dynamic Data'!C$13*D493^2)</f>
        <v>0</v>
      </c>
      <c r="H493" s="3">
        <f>'Dynamic Data'!C$15</f>
        <v>56.505600000000001</v>
      </c>
      <c r="I493" s="3">
        <f>'Dynamic Data'!C$15+G493+F493</f>
        <v>56.505600000000001</v>
      </c>
      <c r="J493" s="3">
        <f t="shared" si="56"/>
        <v>56.505600000000001</v>
      </c>
      <c r="K493" s="29">
        <f t="shared" si="57"/>
        <v>0</v>
      </c>
      <c r="L493" s="21">
        <f>(D493/1000)*(('Dynamic Data'!C$4*9.81*'Dynamic Data'!C$10)+(0.5*'Dynamic Data'!C$21*'Dynamic Data'!C$11*'Dynamic Data'!C$13*D493^2)+('Dynamic Data'!C$4*'Dynamic Data'!C$18*E493))</f>
        <v>0</v>
      </c>
      <c r="M493" s="3">
        <f t="shared" si="54"/>
        <v>0</v>
      </c>
      <c r="N493" s="29">
        <f t="shared" si="58"/>
        <v>0</v>
      </c>
      <c r="O493" s="21">
        <f t="shared" si="53"/>
        <v>0</v>
      </c>
      <c r="P493" s="3">
        <f t="shared" si="59"/>
        <v>0</v>
      </c>
      <c r="Q493" s="43">
        <f t="shared" si="55"/>
        <v>0</v>
      </c>
      <c r="R493" s="37"/>
      <c r="S493" s="21">
        <f>SUM($P$2:P493)</f>
        <v>308.44435229670927</v>
      </c>
      <c r="T493" s="29">
        <f>SUM($Q$2:Q493)</f>
        <v>88.231105014069499</v>
      </c>
      <c r="U493" s="22">
        <f>T493*'KERS System Values'!E$14</f>
        <v>51.66542645645962</v>
      </c>
    </row>
    <row r="494" spans="1:21" x14ac:dyDescent="0.45">
      <c r="A494" s="5" t="s">
        <v>12</v>
      </c>
      <c r="B494" s="6">
        <v>492</v>
      </c>
      <c r="C494" s="6">
        <v>492</v>
      </c>
      <c r="D494" s="4">
        <v>0</v>
      </c>
      <c r="E494" s="30">
        <v>0</v>
      </c>
      <c r="F494" s="20">
        <f>'Dynamic Data'!C$4*E494</f>
        <v>0</v>
      </c>
      <c r="G494" s="12">
        <f>(0.5*'Dynamic Data'!C$21*'Dynamic Data'!C$11*'Dynamic Data'!C$13*D494^2)</f>
        <v>0</v>
      </c>
      <c r="H494" s="12">
        <f>'Dynamic Data'!C$15</f>
        <v>56.505600000000001</v>
      </c>
      <c r="I494" s="12">
        <f>'Dynamic Data'!C$15+G494+F494</f>
        <v>56.505600000000001</v>
      </c>
      <c r="J494" s="12">
        <f t="shared" si="56"/>
        <v>56.505600000000001</v>
      </c>
      <c r="K494" s="28">
        <f t="shared" si="57"/>
        <v>0</v>
      </c>
      <c r="L494" s="20">
        <f>(D494/1000)*(('Dynamic Data'!C$4*9.81*'Dynamic Data'!C$10)+(0.5*'Dynamic Data'!C$21*'Dynamic Data'!C$11*'Dynamic Data'!C$13*D494^2)+('Dynamic Data'!C$4*'Dynamic Data'!C$18*E494))</f>
        <v>0</v>
      </c>
      <c r="M494" s="12">
        <f t="shared" si="54"/>
        <v>0</v>
      </c>
      <c r="N494" s="28">
        <f t="shared" si="58"/>
        <v>0</v>
      </c>
      <c r="O494" s="20">
        <f t="shared" si="53"/>
        <v>0</v>
      </c>
      <c r="P494" s="12">
        <f t="shared" si="59"/>
        <v>0</v>
      </c>
      <c r="Q494" s="42">
        <f t="shared" si="55"/>
        <v>0</v>
      </c>
      <c r="R494" s="36"/>
      <c r="S494" s="20">
        <f>SUM($P$2:P494)</f>
        <v>308.44435229670927</v>
      </c>
      <c r="T494" s="28">
        <f>SUM($Q$2:Q494)</f>
        <v>88.231105014069499</v>
      </c>
      <c r="U494" s="22">
        <f>T494*'KERS System Values'!E$14</f>
        <v>51.66542645645962</v>
      </c>
    </row>
    <row r="495" spans="1:21" x14ac:dyDescent="0.45">
      <c r="A495" s="7" t="s">
        <v>12</v>
      </c>
      <c r="B495" s="8">
        <v>493</v>
      </c>
      <c r="C495" s="8">
        <v>493</v>
      </c>
      <c r="D495" s="3">
        <v>0</v>
      </c>
      <c r="E495" s="29">
        <v>0</v>
      </c>
      <c r="F495" s="21">
        <f>'Dynamic Data'!C$4*E495</f>
        <v>0</v>
      </c>
      <c r="G495" s="3">
        <f>(0.5*'Dynamic Data'!C$21*'Dynamic Data'!C$11*'Dynamic Data'!C$13*D495^2)</f>
        <v>0</v>
      </c>
      <c r="H495" s="3">
        <f>'Dynamic Data'!C$15</f>
        <v>56.505600000000001</v>
      </c>
      <c r="I495" s="3">
        <f>'Dynamic Data'!C$15+G495+F495</f>
        <v>56.505600000000001</v>
      </c>
      <c r="J495" s="3">
        <f t="shared" si="56"/>
        <v>56.505600000000001</v>
      </c>
      <c r="K495" s="29">
        <f t="shared" si="57"/>
        <v>0</v>
      </c>
      <c r="L495" s="21">
        <f>(D495/1000)*(('Dynamic Data'!C$4*9.81*'Dynamic Data'!C$10)+(0.5*'Dynamic Data'!C$21*'Dynamic Data'!C$11*'Dynamic Data'!C$13*D495^2)+('Dynamic Data'!C$4*'Dynamic Data'!C$18*E495))</f>
        <v>0</v>
      </c>
      <c r="M495" s="3">
        <f t="shared" si="54"/>
        <v>0</v>
      </c>
      <c r="N495" s="29">
        <f t="shared" si="58"/>
        <v>0</v>
      </c>
      <c r="O495" s="21">
        <f t="shared" si="53"/>
        <v>0</v>
      </c>
      <c r="P495" s="3">
        <f t="shared" si="59"/>
        <v>0</v>
      </c>
      <c r="Q495" s="43">
        <f t="shared" si="55"/>
        <v>0</v>
      </c>
      <c r="R495" s="37"/>
      <c r="S495" s="21">
        <f>SUM($P$2:P495)</f>
        <v>308.44435229670927</v>
      </c>
      <c r="T495" s="29">
        <f>SUM($Q$2:Q495)</f>
        <v>88.231105014069499</v>
      </c>
      <c r="U495" s="22">
        <f>T495*'KERS System Values'!E$14</f>
        <v>51.66542645645962</v>
      </c>
    </row>
    <row r="496" spans="1:21" x14ac:dyDescent="0.45">
      <c r="A496" s="5" t="s">
        <v>12</v>
      </c>
      <c r="B496" s="6">
        <v>494</v>
      </c>
      <c r="C496" s="6">
        <v>494</v>
      </c>
      <c r="D496" s="4">
        <v>0</v>
      </c>
      <c r="E496" s="30">
        <v>0</v>
      </c>
      <c r="F496" s="20">
        <f>'Dynamic Data'!C$4*E496</f>
        <v>0</v>
      </c>
      <c r="G496" s="12">
        <f>(0.5*'Dynamic Data'!C$21*'Dynamic Data'!C$11*'Dynamic Data'!C$13*D496^2)</f>
        <v>0</v>
      </c>
      <c r="H496" s="12">
        <f>'Dynamic Data'!C$15</f>
        <v>56.505600000000001</v>
      </c>
      <c r="I496" s="12">
        <f>'Dynamic Data'!C$15+G496+F496</f>
        <v>56.505600000000001</v>
      </c>
      <c r="J496" s="12">
        <f t="shared" si="56"/>
        <v>56.505600000000001</v>
      </c>
      <c r="K496" s="28">
        <f t="shared" si="57"/>
        <v>0</v>
      </c>
      <c r="L496" s="20">
        <f>(D496/1000)*(('Dynamic Data'!C$4*9.81*'Dynamic Data'!C$10)+(0.5*'Dynamic Data'!C$21*'Dynamic Data'!C$11*'Dynamic Data'!C$13*D496^2)+('Dynamic Data'!C$4*'Dynamic Data'!C$18*E496))</f>
        <v>0</v>
      </c>
      <c r="M496" s="12">
        <f t="shared" si="54"/>
        <v>0</v>
      </c>
      <c r="N496" s="28">
        <f t="shared" si="58"/>
        <v>0</v>
      </c>
      <c r="O496" s="20">
        <f t="shared" si="53"/>
        <v>0</v>
      </c>
      <c r="P496" s="12">
        <f t="shared" si="59"/>
        <v>0</v>
      </c>
      <c r="Q496" s="42">
        <f t="shared" si="55"/>
        <v>0</v>
      </c>
      <c r="R496" s="36"/>
      <c r="S496" s="20">
        <f>SUM($P$2:P496)</f>
        <v>308.44435229670927</v>
      </c>
      <c r="T496" s="28">
        <f>SUM($Q$2:Q496)</f>
        <v>88.231105014069499</v>
      </c>
      <c r="U496" s="22">
        <f>T496*'KERS System Values'!E$14</f>
        <v>51.66542645645962</v>
      </c>
    </row>
    <row r="497" spans="1:21" x14ac:dyDescent="0.45">
      <c r="A497" s="7" t="s">
        <v>12</v>
      </c>
      <c r="B497" s="8">
        <v>495</v>
      </c>
      <c r="C497" s="8">
        <v>495</v>
      </c>
      <c r="D497" s="3">
        <v>0</v>
      </c>
      <c r="E497" s="29">
        <v>0</v>
      </c>
      <c r="F497" s="21">
        <f>'Dynamic Data'!C$4*E497</f>
        <v>0</v>
      </c>
      <c r="G497" s="3">
        <f>(0.5*'Dynamic Data'!C$21*'Dynamic Data'!C$11*'Dynamic Data'!C$13*D497^2)</f>
        <v>0</v>
      </c>
      <c r="H497" s="3">
        <f>'Dynamic Data'!C$15</f>
        <v>56.505600000000001</v>
      </c>
      <c r="I497" s="3">
        <f>'Dynamic Data'!C$15+G497+F497</f>
        <v>56.505600000000001</v>
      </c>
      <c r="J497" s="3">
        <f t="shared" si="56"/>
        <v>56.505600000000001</v>
      </c>
      <c r="K497" s="29">
        <f t="shared" si="57"/>
        <v>0</v>
      </c>
      <c r="L497" s="21">
        <f>(D497/1000)*(('Dynamic Data'!C$4*9.81*'Dynamic Data'!C$10)+(0.5*'Dynamic Data'!C$21*'Dynamic Data'!C$11*'Dynamic Data'!C$13*D497^2)+('Dynamic Data'!C$4*'Dynamic Data'!C$18*E497))</f>
        <v>0</v>
      </c>
      <c r="M497" s="3">
        <f t="shared" si="54"/>
        <v>0</v>
      </c>
      <c r="N497" s="29">
        <f t="shared" si="58"/>
        <v>0</v>
      </c>
      <c r="O497" s="21">
        <f t="shared" si="53"/>
        <v>0</v>
      </c>
      <c r="P497" s="3">
        <f t="shared" si="59"/>
        <v>0</v>
      </c>
      <c r="Q497" s="43">
        <f t="shared" si="55"/>
        <v>0</v>
      </c>
      <c r="R497" s="37"/>
      <c r="S497" s="21">
        <f>SUM($P$2:P497)</f>
        <v>308.44435229670927</v>
      </c>
      <c r="T497" s="29">
        <f>SUM($Q$2:Q497)</f>
        <v>88.231105014069499</v>
      </c>
      <c r="U497" s="22">
        <f>T497*'KERS System Values'!E$14</f>
        <v>51.66542645645962</v>
      </c>
    </row>
    <row r="498" spans="1:21" x14ac:dyDescent="0.45">
      <c r="A498" s="5" t="s">
        <v>12</v>
      </c>
      <c r="B498" s="6">
        <v>496</v>
      </c>
      <c r="C498" s="6">
        <v>496</v>
      </c>
      <c r="D498" s="4">
        <v>0</v>
      </c>
      <c r="E498" s="30">
        <v>0</v>
      </c>
      <c r="F498" s="20">
        <f>'Dynamic Data'!C$4*E498</f>
        <v>0</v>
      </c>
      <c r="G498" s="12">
        <f>(0.5*'Dynamic Data'!C$21*'Dynamic Data'!C$11*'Dynamic Data'!C$13*D498^2)</f>
        <v>0</v>
      </c>
      <c r="H498" s="12">
        <f>'Dynamic Data'!C$15</f>
        <v>56.505600000000001</v>
      </c>
      <c r="I498" s="12">
        <f>'Dynamic Data'!C$15+G498+F498</f>
        <v>56.505600000000001</v>
      </c>
      <c r="J498" s="12">
        <f t="shared" si="56"/>
        <v>56.505600000000001</v>
      </c>
      <c r="K498" s="28">
        <f t="shared" si="57"/>
        <v>0</v>
      </c>
      <c r="L498" s="20">
        <f>(D498/1000)*(('Dynamic Data'!C$4*9.81*'Dynamic Data'!C$10)+(0.5*'Dynamic Data'!C$21*'Dynamic Data'!C$11*'Dynamic Data'!C$13*D498^2)+('Dynamic Data'!C$4*'Dynamic Data'!C$18*E498))</f>
        <v>0</v>
      </c>
      <c r="M498" s="12">
        <f t="shared" si="54"/>
        <v>0</v>
      </c>
      <c r="N498" s="28">
        <f t="shared" si="58"/>
        <v>0</v>
      </c>
      <c r="O498" s="20">
        <f t="shared" si="53"/>
        <v>0</v>
      </c>
      <c r="P498" s="12">
        <f t="shared" si="59"/>
        <v>0</v>
      </c>
      <c r="Q498" s="42">
        <f t="shared" si="55"/>
        <v>0</v>
      </c>
      <c r="R498" s="36"/>
      <c r="S498" s="20">
        <f>SUM($P$2:P498)</f>
        <v>308.44435229670927</v>
      </c>
      <c r="T498" s="28">
        <f>SUM($Q$2:Q498)</f>
        <v>88.231105014069499</v>
      </c>
      <c r="U498" s="22">
        <f>T498*'KERS System Values'!E$14</f>
        <v>51.66542645645962</v>
      </c>
    </row>
    <row r="499" spans="1:21" x14ac:dyDescent="0.45">
      <c r="A499" s="7" t="s">
        <v>12</v>
      </c>
      <c r="B499" s="8">
        <v>497</v>
      </c>
      <c r="C499" s="8">
        <v>497</v>
      </c>
      <c r="D499" s="3">
        <v>0</v>
      </c>
      <c r="E499" s="29">
        <v>0</v>
      </c>
      <c r="F499" s="21">
        <f>'Dynamic Data'!C$4*E499</f>
        <v>0</v>
      </c>
      <c r="G499" s="3">
        <f>(0.5*'Dynamic Data'!C$21*'Dynamic Data'!C$11*'Dynamic Data'!C$13*D499^2)</f>
        <v>0</v>
      </c>
      <c r="H499" s="3">
        <f>'Dynamic Data'!C$15</f>
        <v>56.505600000000001</v>
      </c>
      <c r="I499" s="3">
        <f>'Dynamic Data'!C$15+G499+F499</f>
        <v>56.505600000000001</v>
      </c>
      <c r="J499" s="3">
        <f t="shared" si="56"/>
        <v>56.505600000000001</v>
      </c>
      <c r="K499" s="29">
        <f t="shared" si="57"/>
        <v>0</v>
      </c>
      <c r="L499" s="21">
        <f>(D499/1000)*(('Dynamic Data'!C$4*9.81*'Dynamic Data'!C$10)+(0.5*'Dynamic Data'!C$21*'Dynamic Data'!C$11*'Dynamic Data'!C$13*D499^2)+('Dynamic Data'!C$4*'Dynamic Data'!C$18*E499))</f>
        <v>0</v>
      </c>
      <c r="M499" s="3">
        <f t="shared" si="54"/>
        <v>0</v>
      </c>
      <c r="N499" s="29">
        <f t="shared" si="58"/>
        <v>0</v>
      </c>
      <c r="O499" s="21">
        <f t="shared" si="53"/>
        <v>0</v>
      </c>
      <c r="P499" s="3">
        <f t="shared" si="59"/>
        <v>0</v>
      </c>
      <c r="Q499" s="43">
        <f t="shared" si="55"/>
        <v>0</v>
      </c>
      <c r="R499" s="37"/>
      <c r="S499" s="21">
        <f>SUM($P$2:P499)</f>
        <v>308.44435229670927</v>
      </c>
      <c r="T499" s="29">
        <f>SUM($Q$2:Q499)</f>
        <v>88.231105014069499</v>
      </c>
      <c r="U499" s="22">
        <f>T499*'KERS System Values'!E$14</f>
        <v>51.66542645645962</v>
      </c>
    </row>
    <row r="500" spans="1:21" x14ac:dyDescent="0.45">
      <c r="A500" s="5" t="s">
        <v>12</v>
      </c>
      <c r="B500" s="6">
        <v>498</v>
      </c>
      <c r="C500" s="6">
        <v>498</v>
      </c>
      <c r="D500" s="4">
        <v>0</v>
      </c>
      <c r="E500" s="30">
        <v>0</v>
      </c>
      <c r="F500" s="20">
        <f>'Dynamic Data'!C$4*E500</f>
        <v>0</v>
      </c>
      <c r="G500" s="12">
        <f>(0.5*'Dynamic Data'!C$21*'Dynamic Data'!C$11*'Dynamic Data'!C$13*D500^2)</f>
        <v>0</v>
      </c>
      <c r="H500" s="12">
        <f>'Dynamic Data'!C$15</f>
        <v>56.505600000000001</v>
      </c>
      <c r="I500" s="12">
        <f>'Dynamic Data'!C$15+G500+F500</f>
        <v>56.505600000000001</v>
      </c>
      <c r="J500" s="12">
        <f t="shared" si="56"/>
        <v>56.505600000000001</v>
      </c>
      <c r="K500" s="28">
        <f t="shared" si="57"/>
        <v>0</v>
      </c>
      <c r="L500" s="20">
        <f>(D500/1000)*(('Dynamic Data'!C$4*9.81*'Dynamic Data'!C$10)+(0.5*'Dynamic Data'!C$21*'Dynamic Data'!C$11*'Dynamic Data'!C$13*D500^2)+('Dynamic Data'!C$4*'Dynamic Data'!C$18*E500))</f>
        <v>0</v>
      </c>
      <c r="M500" s="12">
        <f t="shared" si="54"/>
        <v>0</v>
      </c>
      <c r="N500" s="28">
        <f t="shared" si="58"/>
        <v>0</v>
      </c>
      <c r="O500" s="20">
        <f t="shared" si="53"/>
        <v>0</v>
      </c>
      <c r="P500" s="12">
        <f t="shared" si="59"/>
        <v>0</v>
      </c>
      <c r="Q500" s="42">
        <f t="shared" si="55"/>
        <v>0</v>
      </c>
      <c r="R500" s="36"/>
      <c r="S500" s="20">
        <f>SUM($P$2:P500)</f>
        <v>308.44435229670927</v>
      </c>
      <c r="T500" s="28">
        <f>SUM($Q$2:Q500)</f>
        <v>88.231105014069499</v>
      </c>
      <c r="U500" s="22">
        <f>T500*'KERS System Values'!E$14</f>
        <v>51.66542645645962</v>
      </c>
    </row>
    <row r="501" spans="1:21" x14ac:dyDescent="0.45">
      <c r="A501" s="7" t="s">
        <v>12</v>
      </c>
      <c r="B501" s="8">
        <v>499</v>
      </c>
      <c r="C501" s="8">
        <v>499</v>
      </c>
      <c r="D501" s="3">
        <v>0</v>
      </c>
      <c r="E501" s="29">
        <v>0</v>
      </c>
      <c r="F501" s="21">
        <f>'Dynamic Data'!C$4*E501</f>
        <v>0</v>
      </c>
      <c r="G501" s="3">
        <f>(0.5*'Dynamic Data'!C$21*'Dynamic Data'!C$11*'Dynamic Data'!C$13*D501^2)</f>
        <v>0</v>
      </c>
      <c r="H501" s="3">
        <f>'Dynamic Data'!C$15</f>
        <v>56.505600000000001</v>
      </c>
      <c r="I501" s="3">
        <f>'Dynamic Data'!C$15+G501+F501</f>
        <v>56.505600000000001</v>
      </c>
      <c r="J501" s="3">
        <f t="shared" si="56"/>
        <v>56.505600000000001</v>
      </c>
      <c r="K501" s="29">
        <f t="shared" si="57"/>
        <v>0</v>
      </c>
      <c r="L501" s="21">
        <f>(D501/1000)*(('Dynamic Data'!C$4*9.81*'Dynamic Data'!C$10)+(0.5*'Dynamic Data'!C$21*'Dynamic Data'!C$11*'Dynamic Data'!C$13*D501^2)+('Dynamic Data'!C$4*'Dynamic Data'!C$18*E501))</f>
        <v>0</v>
      </c>
      <c r="M501" s="3">
        <f t="shared" si="54"/>
        <v>0</v>
      </c>
      <c r="N501" s="29">
        <f t="shared" si="58"/>
        <v>0</v>
      </c>
      <c r="O501" s="21">
        <f t="shared" si="53"/>
        <v>0</v>
      </c>
      <c r="P501" s="3">
        <f t="shared" si="59"/>
        <v>0</v>
      </c>
      <c r="Q501" s="43">
        <f t="shared" si="55"/>
        <v>0</v>
      </c>
      <c r="R501" s="37"/>
      <c r="S501" s="21">
        <f>SUM($P$2:P501)</f>
        <v>308.44435229670927</v>
      </c>
      <c r="T501" s="29">
        <f>SUM($Q$2:Q501)</f>
        <v>88.231105014069499</v>
      </c>
      <c r="U501" s="22">
        <f>T501*'KERS System Values'!E$14</f>
        <v>51.66542645645962</v>
      </c>
    </row>
    <row r="502" spans="1:21" x14ac:dyDescent="0.45">
      <c r="A502" s="5" t="s">
        <v>12</v>
      </c>
      <c r="B502" s="6">
        <v>500</v>
      </c>
      <c r="C502" s="6">
        <v>500</v>
      </c>
      <c r="D502" s="4">
        <v>0</v>
      </c>
      <c r="E502" s="30">
        <v>0</v>
      </c>
      <c r="F502" s="20">
        <f>'Dynamic Data'!C$4*E502</f>
        <v>0</v>
      </c>
      <c r="G502" s="12">
        <f>(0.5*'Dynamic Data'!C$21*'Dynamic Data'!C$11*'Dynamic Data'!C$13*D502^2)</f>
        <v>0</v>
      </c>
      <c r="H502" s="12">
        <f>'Dynamic Data'!C$15</f>
        <v>56.505600000000001</v>
      </c>
      <c r="I502" s="12">
        <f>'Dynamic Data'!C$15+G502+F502</f>
        <v>56.505600000000001</v>
      </c>
      <c r="J502" s="12">
        <f t="shared" si="56"/>
        <v>56.505600000000001</v>
      </c>
      <c r="K502" s="28">
        <f t="shared" si="57"/>
        <v>0</v>
      </c>
      <c r="L502" s="20">
        <f>(D502/1000)*(('Dynamic Data'!C$4*9.81*'Dynamic Data'!C$10)+(0.5*'Dynamic Data'!C$21*'Dynamic Data'!C$11*'Dynamic Data'!C$13*D502^2)+('Dynamic Data'!C$4*'Dynamic Data'!C$18*E502))</f>
        <v>0</v>
      </c>
      <c r="M502" s="12">
        <f t="shared" si="54"/>
        <v>0</v>
      </c>
      <c r="N502" s="28">
        <f t="shared" si="58"/>
        <v>0</v>
      </c>
      <c r="O502" s="20">
        <f t="shared" si="53"/>
        <v>0</v>
      </c>
      <c r="P502" s="12">
        <f t="shared" si="59"/>
        <v>0</v>
      </c>
      <c r="Q502" s="42">
        <f t="shared" si="55"/>
        <v>0</v>
      </c>
      <c r="R502" s="36"/>
      <c r="S502" s="20">
        <f>SUM($P$2:P502)</f>
        <v>308.44435229670927</v>
      </c>
      <c r="T502" s="28">
        <f>SUM($Q$2:Q502)</f>
        <v>88.231105014069499</v>
      </c>
      <c r="U502" s="22">
        <f>T502*'KERS System Values'!E$14</f>
        <v>51.66542645645962</v>
      </c>
    </row>
    <row r="503" spans="1:21" x14ac:dyDescent="0.45">
      <c r="A503" s="7" t="s">
        <v>12</v>
      </c>
      <c r="B503" s="8">
        <v>501</v>
      </c>
      <c r="C503" s="8">
        <v>501</v>
      </c>
      <c r="D503" s="3">
        <v>0</v>
      </c>
      <c r="E503" s="29">
        <v>0</v>
      </c>
      <c r="F503" s="21">
        <f>'Dynamic Data'!C$4*E503</f>
        <v>0</v>
      </c>
      <c r="G503" s="3">
        <f>(0.5*'Dynamic Data'!C$21*'Dynamic Data'!C$11*'Dynamic Data'!C$13*D503^2)</f>
        <v>0</v>
      </c>
      <c r="H503" s="3">
        <f>'Dynamic Data'!C$15</f>
        <v>56.505600000000001</v>
      </c>
      <c r="I503" s="3">
        <f>'Dynamic Data'!C$15+G503+F503</f>
        <v>56.505600000000001</v>
      </c>
      <c r="J503" s="3">
        <f t="shared" si="56"/>
        <v>56.505600000000001</v>
      </c>
      <c r="K503" s="29">
        <f t="shared" si="57"/>
        <v>0</v>
      </c>
      <c r="L503" s="21">
        <f>(D503/1000)*(('Dynamic Data'!C$4*9.81*'Dynamic Data'!C$10)+(0.5*'Dynamic Data'!C$21*'Dynamic Data'!C$11*'Dynamic Data'!C$13*D503^2)+('Dynamic Data'!C$4*'Dynamic Data'!C$18*E503))</f>
        <v>0</v>
      </c>
      <c r="M503" s="3">
        <f t="shared" si="54"/>
        <v>0</v>
      </c>
      <c r="N503" s="29">
        <f t="shared" si="58"/>
        <v>0</v>
      </c>
      <c r="O503" s="21">
        <f t="shared" si="53"/>
        <v>0</v>
      </c>
      <c r="P503" s="3">
        <f t="shared" si="59"/>
        <v>0</v>
      </c>
      <c r="Q503" s="43">
        <f t="shared" si="55"/>
        <v>0</v>
      </c>
      <c r="R503" s="37"/>
      <c r="S503" s="21">
        <f>SUM($P$2:P503)</f>
        <v>308.44435229670927</v>
      </c>
      <c r="T503" s="29">
        <f>SUM($Q$2:Q503)</f>
        <v>88.231105014069499</v>
      </c>
      <c r="U503" s="22">
        <f>T503*'KERS System Values'!E$14</f>
        <v>51.66542645645962</v>
      </c>
    </row>
    <row r="504" spans="1:21" x14ac:dyDescent="0.45">
      <c r="A504" s="5" t="s">
        <v>12</v>
      </c>
      <c r="B504" s="6">
        <v>502</v>
      </c>
      <c r="C504" s="6">
        <v>502</v>
      </c>
      <c r="D504" s="4">
        <v>0</v>
      </c>
      <c r="E504" s="30">
        <v>0</v>
      </c>
      <c r="F504" s="20">
        <f>'Dynamic Data'!C$4*E504</f>
        <v>0</v>
      </c>
      <c r="G504" s="12">
        <f>(0.5*'Dynamic Data'!C$21*'Dynamic Data'!C$11*'Dynamic Data'!C$13*D504^2)</f>
        <v>0</v>
      </c>
      <c r="H504" s="12">
        <f>'Dynamic Data'!C$15</f>
        <v>56.505600000000001</v>
      </c>
      <c r="I504" s="12">
        <f>'Dynamic Data'!C$15+G504+F504</f>
        <v>56.505600000000001</v>
      </c>
      <c r="J504" s="12">
        <f t="shared" si="56"/>
        <v>56.505600000000001</v>
      </c>
      <c r="K504" s="28">
        <f t="shared" si="57"/>
        <v>0</v>
      </c>
      <c r="L504" s="20">
        <f>(D504/1000)*(('Dynamic Data'!C$4*9.81*'Dynamic Data'!C$10)+(0.5*'Dynamic Data'!C$21*'Dynamic Data'!C$11*'Dynamic Data'!C$13*D504^2)+('Dynamic Data'!C$4*'Dynamic Data'!C$18*E504))</f>
        <v>0</v>
      </c>
      <c r="M504" s="12">
        <f t="shared" si="54"/>
        <v>0</v>
      </c>
      <c r="N504" s="28">
        <f t="shared" si="58"/>
        <v>0</v>
      </c>
      <c r="O504" s="20">
        <f t="shared" si="53"/>
        <v>0</v>
      </c>
      <c r="P504" s="12">
        <f t="shared" si="59"/>
        <v>0</v>
      </c>
      <c r="Q504" s="42">
        <f t="shared" si="55"/>
        <v>0</v>
      </c>
      <c r="R504" s="36"/>
      <c r="S504" s="20">
        <f>SUM($P$2:P504)</f>
        <v>308.44435229670927</v>
      </c>
      <c r="T504" s="28">
        <f>SUM($Q$2:Q504)</f>
        <v>88.231105014069499</v>
      </c>
      <c r="U504" s="22">
        <f>T504*'KERS System Values'!E$14</f>
        <v>51.66542645645962</v>
      </c>
    </row>
    <row r="505" spans="1:21" x14ac:dyDescent="0.45">
      <c r="A505" s="7" t="s">
        <v>12</v>
      </c>
      <c r="B505" s="8">
        <v>503</v>
      </c>
      <c r="C505" s="8">
        <v>503</v>
      </c>
      <c r="D505" s="3">
        <v>0</v>
      </c>
      <c r="E505" s="29">
        <v>0</v>
      </c>
      <c r="F505" s="21">
        <f>'Dynamic Data'!C$4*E505</f>
        <v>0</v>
      </c>
      <c r="G505" s="3">
        <f>(0.5*'Dynamic Data'!C$21*'Dynamic Data'!C$11*'Dynamic Data'!C$13*D505^2)</f>
        <v>0</v>
      </c>
      <c r="H505" s="3">
        <f>'Dynamic Data'!C$15</f>
        <v>56.505600000000001</v>
      </c>
      <c r="I505" s="3">
        <f>'Dynamic Data'!C$15+G505+F505</f>
        <v>56.505600000000001</v>
      </c>
      <c r="J505" s="3">
        <f t="shared" si="56"/>
        <v>56.505600000000001</v>
      </c>
      <c r="K505" s="29">
        <f t="shared" si="57"/>
        <v>0</v>
      </c>
      <c r="L505" s="21">
        <f>(D505/1000)*(('Dynamic Data'!C$4*9.81*'Dynamic Data'!C$10)+(0.5*'Dynamic Data'!C$21*'Dynamic Data'!C$11*'Dynamic Data'!C$13*D505^2)+('Dynamic Data'!C$4*'Dynamic Data'!C$18*E505))</f>
        <v>0</v>
      </c>
      <c r="M505" s="3">
        <f t="shared" si="54"/>
        <v>0</v>
      </c>
      <c r="N505" s="29">
        <f t="shared" si="58"/>
        <v>0</v>
      </c>
      <c r="O505" s="21">
        <f t="shared" si="53"/>
        <v>0</v>
      </c>
      <c r="P505" s="3">
        <f t="shared" si="59"/>
        <v>0</v>
      </c>
      <c r="Q505" s="43">
        <f t="shared" si="55"/>
        <v>0</v>
      </c>
      <c r="R505" s="37"/>
      <c r="S505" s="21">
        <f>SUM($P$2:P505)</f>
        <v>308.44435229670927</v>
      </c>
      <c r="T505" s="29">
        <f>SUM($Q$2:Q505)</f>
        <v>88.231105014069499</v>
      </c>
      <c r="U505" s="22">
        <f>T505*'KERS System Values'!E$14</f>
        <v>51.66542645645962</v>
      </c>
    </row>
    <row r="506" spans="1:21" x14ac:dyDescent="0.45">
      <c r="A506" s="5" t="s">
        <v>12</v>
      </c>
      <c r="B506" s="6">
        <v>504</v>
      </c>
      <c r="C506" s="6">
        <v>504</v>
      </c>
      <c r="D506" s="4">
        <v>0</v>
      </c>
      <c r="E506" s="30">
        <v>0</v>
      </c>
      <c r="F506" s="20">
        <f>'Dynamic Data'!C$4*E506</f>
        <v>0</v>
      </c>
      <c r="G506" s="12">
        <f>(0.5*'Dynamic Data'!C$21*'Dynamic Data'!C$11*'Dynamic Data'!C$13*D506^2)</f>
        <v>0</v>
      </c>
      <c r="H506" s="12">
        <f>'Dynamic Data'!C$15</f>
        <v>56.505600000000001</v>
      </c>
      <c r="I506" s="12">
        <f>'Dynamic Data'!C$15+G506+F506</f>
        <v>56.505600000000001</v>
      </c>
      <c r="J506" s="12">
        <f t="shared" si="56"/>
        <v>56.505600000000001</v>
      </c>
      <c r="K506" s="28">
        <f t="shared" si="57"/>
        <v>0</v>
      </c>
      <c r="L506" s="20">
        <f>(D506/1000)*(('Dynamic Data'!C$4*9.81*'Dynamic Data'!C$10)+(0.5*'Dynamic Data'!C$21*'Dynamic Data'!C$11*'Dynamic Data'!C$13*D506^2)+('Dynamic Data'!C$4*'Dynamic Data'!C$18*E506))</f>
        <v>0</v>
      </c>
      <c r="M506" s="12">
        <f t="shared" si="54"/>
        <v>0</v>
      </c>
      <c r="N506" s="28">
        <f t="shared" si="58"/>
        <v>0</v>
      </c>
      <c r="O506" s="20">
        <f t="shared" si="53"/>
        <v>0</v>
      </c>
      <c r="P506" s="12">
        <f t="shared" si="59"/>
        <v>0</v>
      </c>
      <c r="Q506" s="42">
        <f t="shared" si="55"/>
        <v>0</v>
      </c>
      <c r="R506" s="36"/>
      <c r="S506" s="20">
        <f>SUM($P$2:P506)</f>
        <v>308.44435229670927</v>
      </c>
      <c r="T506" s="28">
        <f>SUM($Q$2:Q506)</f>
        <v>88.231105014069499</v>
      </c>
      <c r="U506" s="22">
        <f>T506*'KERS System Values'!E$14</f>
        <v>51.66542645645962</v>
      </c>
    </row>
    <row r="507" spans="1:21" x14ac:dyDescent="0.45">
      <c r="A507" s="7" t="s">
        <v>12</v>
      </c>
      <c r="B507" s="8">
        <v>505</v>
      </c>
      <c r="C507" s="8">
        <v>505</v>
      </c>
      <c r="D507" s="3">
        <v>0</v>
      </c>
      <c r="E507" s="29">
        <v>0</v>
      </c>
      <c r="F507" s="21">
        <f>'Dynamic Data'!C$4*E507</f>
        <v>0</v>
      </c>
      <c r="G507" s="3">
        <f>(0.5*'Dynamic Data'!C$21*'Dynamic Data'!C$11*'Dynamic Data'!C$13*D507^2)</f>
        <v>0</v>
      </c>
      <c r="H507" s="3">
        <f>'Dynamic Data'!C$15</f>
        <v>56.505600000000001</v>
      </c>
      <c r="I507" s="3">
        <f>'Dynamic Data'!C$15+G507+F507</f>
        <v>56.505600000000001</v>
      </c>
      <c r="J507" s="3">
        <f t="shared" si="56"/>
        <v>56.505600000000001</v>
      </c>
      <c r="K507" s="29">
        <f t="shared" si="57"/>
        <v>0</v>
      </c>
      <c r="L507" s="21">
        <f>(D507/1000)*(('Dynamic Data'!C$4*9.81*'Dynamic Data'!C$10)+(0.5*'Dynamic Data'!C$21*'Dynamic Data'!C$11*'Dynamic Data'!C$13*D507^2)+('Dynamic Data'!C$4*'Dynamic Data'!C$18*E507))</f>
        <v>0</v>
      </c>
      <c r="M507" s="3">
        <f t="shared" si="54"/>
        <v>0</v>
      </c>
      <c r="N507" s="29">
        <f t="shared" si="58"/>
        <v>0</v>
      </c>
      <c r="O507" s="21">
        <f t="shared" si="53"/>
        <v>0</v>
      </c>
      <c r="P507" s="3">
        <f t="shared" si="59"/>
        <v>0</v>
      </c>
      <c r="Q507" s="43">
        <f t="shared" si="55"/>
        <v>0</v>
      </c>
      <c r="R507" s="37"/>
      <c r="S507" s="21">
        <f>SUM($P$2:P507)</f>
        <v>308.44435229670927</v>
      </c>
      <c r="T507" s="29">
        <f>SUM($Q$2:Q507)</f>
        <v>88.231105014069499</v>
      </c>
      <c r="U507" s="22">
        <f>T507*'KERS System Values'!E$14</f>
        <v>51.66542645645962</v>
      </c>
    </row>
    <row r="508" spans="1:21" x14ac:dyDescent="0.45">
      <c r="A508" s="5" t="s">
        <v>12</v>
      </c>
      <c r="B508" s="6">
        <v>506</v>
      </c>
      <c r="C508" s="6">
        <v>506</v>
      </c>
      <c r="D508" s="4">
        <v>0</v>
      </c>
      <c r="E508" s="30">
        <v>0</v>
      </c>
      <c r="F508" s="20">
        <f>'Dynamic Data'!C$4*E508</f>
        <v>0</v>
      </c>
      <c r="G508" s="12">
        <f>(0.5*'Dynamic Data'!C$21*'Dynamic Data'!C$11*'Dynamic Data'!C$13*D508^2)</f>
        <v>0</v>
      </c>
      <c r="H508" s="12">
        <f>'Dynamic Data'!C$15</f>
        <v>56.505600000000001</v>
      </c>
      <c r="I508" s="12">
        <f>'Dynamic Data'!C$15+G508+F508</f>
        <v>56.505600000000001</v>
      </c>
      <c r="J508" s="12">
        <f t="shared" si="56"/>
        <v>56.505600000000001</v>
      </c>
      <c r="K508" s="28">
        <f t="shared" si="57"/>
        <v>0</v>
      </c>
      <c r="L508" s="20">
        <f>(D508/1000)*(('Dynamic Data'!C$4*9.81*'Dynamic Data'!C$10)+(0.5*'Dynamic Data'!C$21*'Dynamic Data'!C$11*'Dynamic Data'!C$13*D508^2)+('Dynamic Data'!C$4*'Dynamic Data'!C$18*E508))</f>
        <v>0</v>
      </c>
      <c r="M508" s="12">
        <f t="shared" si="54"/>
        <v>0</v>
      </c>
      <c r="N508" s="28">
        <f t="shared" si="58"/>
        <v>0</v>
      </c>
      <c r="O508" s="20">
        <f t="shared" si="53"/>
        <v>0</v>
      </c>
      <c r="P508" s="12">
        <f t="shared" si="59"/>
        <v>0</v>
      </c>
      <c r="Q508" s="42">
        <f t="shared" si="55"/>
        <v>0</v>
      </c>
      <c r="R508" s="36"/>
      <c r="S508" s="20">
        <f>SUM($P$2:P508)</f>
        <v>308.44435229670927</v>
      </c>
      <c r="T508" s="28">
        <f>SUM($Q$2:Q508)</f>
        <v>88.231105014069499</v>
      </c>
      <c r="U508" s="22">
        <f>T508*'KERS System Values'!E$14</f>
        <v>51.66542645645962</v>
      </c>
    </row>
    <row r="509" spans="1:21" x14ac:dyDescent="0.45">
      <c r="A509" s="7" t="s">
        <v>12</v>
      </c>
      <c r="B509" s="8">
        <v>507</v>
      </c>
      <c r="C509" s="8">
        <v>507</v>
      </c>
      <c r="D509" s="3">
        <v>0</v>
      </c>
      <c r="E509" s="29">
        <v>0</v>
      </c>
      <c r="F509" s="21">
        <f>'Dynamic Data'!C$4*E509</f>
        <v>0</v>
      </c>
      <c r="G509" s="3">
        <f>(0.5*'Dynamic Data'!C$21*'Dynamic Data'!C$11*'Dynamic Data'!C$13*D509^2)</f>
        <v>0</v>
      </c>
      <c r="H509" s="3">
        <f>'Dynamic Data'!C$15</f>
        <v>56.505600000000001</v>
      </c>
      <c r="I509" s="3">
        <f>'Dynamic Data'!C$15+G509+F509</f>
        <v>56.505600000000001</v>
      </c>
      <c r="J509" s="3">
        <f t="shared" si="56"/>
        <v>56.505600000000001</v>
      </c>
      <c r="K509" s="29">
        <f t="shared" si="57"/>
        <v>0</v>
      </c>
      <c r="L509" s="21">
        <f>(D509/1000)*(('Dynamic Data'!C$4*9.81*'Dynamic Data'!C$10)+(0.5*'Dynamic Data'!C$21*'Dynamic Data'!C$11*'Dynamic Data'!C$13*D509^2)+('Dynamic Data'!C$4*'Dynamic Data'!C$18*E509))</f>
        <v>0</v>
      </c>
      <c r="M509" s="3">
        <f t="shared" si="54"/>
        <v>0</v>
      </c>
      <c r="N509" s="29">
        <f t="shared" si="58"/>
        <v>0</v>
      </c>
      <c r="O509" s="21">
        <f t="shared" si="53"/>
        <v>0</v>
      </c>
      <c r="P509" s="3">
        <f t="shared" si="59"/>
        <v>0</v>
      </c>
      <c r="Q509" s="43">
        <f t="shared" si="55"/>
        <v>0</v>
      </c>
      <c r="R509" s="37"/>
      <c r="S509" s="21">
        <f>SUM($P$2:P509)</f>
        <v>308.44435229670927</v>
      </c>
      <c r="T509" s="29">
        <f>SUM($Q$2:Q509)</f>
        <v>88.231105014069499</v>
      </c>
      <c r="U509" s="22">
        <f>T509*'KERS System Values'!E$14</f>
        <v>51.66542645645962</v>
      </c>
    </row>
    <row r="510" spans="1:21" x14ac:dyDescent="0.45">
      <c r="A510" s="5" t="s">
        <v>12</v>
      </c>
      <c r="B510" s="6">
        <v>508</v>
      </c>
      <c r="C510" s="6">
        <v>508</v>
      </c>
      <c r="D510" s="4">
        <v>0</v>
      </c>
      <c r="E510" s="30">
        <v>0</v>
      </c>
      <c r="F510" s="20">
        <f>'Dynamic Data'!C$4*E510</f>
        <v>0</v>
      </c>
      <c r="G510" s="12">
        <f>(0.5*'Dynamic Data'!C$21*'Dynamic Data'!C$11*'Dynamic Data'!C$13*D510^2)</f>
        <v>0</v>
      </c>
      <c r="H510" s="12">
        <f>'Dynamic Data'!C$15</f>
        <v>56.505600000000001</v>
      </c>
      <c r="I510" s="12">
        <f>'Dynamic Data'!C$15+G510+F510</f>
        <v>56.505600000000001</v>
      </c>
      <c r="J510" s="12">
        <f t="shared" si="56"/>
        <v>56.505600000000001</v>
      </c>
      <c r="K510" s="28">
        <f t="shared" si="57"/>
        <v>0</v>
      </c>
      <c r="L510" s="20">
        <f>(D510/1000)*(('Dynamic Data'!C$4*9.81*'Dynamic Data'!C$10)+(0.5*'Dynamic Data'!C$21*'Dynamic Data'!C$11*'Dynamic Data'!C$13*D510^2)+('Dynamic Data'!C$4*'Dynamic Data'!C$18*E510))</f>
        <v>0</v>
      </c>
      <c r="M510" s="12">
        <f t="shared" si="54"/>
        <v>0</v>
      </c>
      <c r="N510" s="28">
        <f t="shared" si="58"/>
        <v>0</v>
      </c>
      <c r="O510" s="20">
        <f t="shared" si="53"/>
        <v>0</v>
      </c>
      <c r="P510" s="12">
        <f t="shared" si="59"/>
        <v>0</v>
      </c>
      <c r="Q510" s="42">
        <f t="shared" si="55"/>
        <v>0</v>
      </c>
      <c r="R510" s="36"/>
      <c r="S510" s="20">
        <f>SUM($P$2:P510)</f>
        <v>308.44435229670927</v>
      </c>
      <c r="T510" s="28">
        <f>SUM($Q$2:Q510)</f>
        <v>88.231105014069499</v>
      </c>
      <c r="U510" s="22">
        <f>T510*'KERS System Values'!E$14</f>
        <v>51.66542645645962</v>
      </c>
    </row>
    <row r="511" spans="1:21" x14ac:dyDescent="0.45">
      <c r="A511" s="7" t="s">
        <v>12</v>
      </c>
      <c r="B511" s="8">
        <v>509</v>
      </c>
      <c r="C511" s="8">
        <v>509</v>
      </c>
      <c r="D511" s="3">
        <v>0</v>
      </c>
      <c r="E511" s="29">
        <v>0</v>
      </c>
      <c r="F511" s="21">
        <f>'Dynamic Data'!C$4*E511</f>
        <v>0</v>
      </c>
      <c r="G511" s="3">
        <f>(0.5*'Dynamic Data'!C$21*'Dynamic Data'!C$11*'Dynamic Data'!C$13*D511^2)</f>
        <v>0</v>
      </c>
      <c r="H511" s="3">
        <f>'Dynamic Data'!C$15</f>
        <v>56.505600000000001</v>
      </c>
      <c r="I511" s="3">
        <f>'Dynamic Data'!C$15+G511+F511</f>
        <v>56.505600000000001</v>
      </c>
      <c r="J511" s="3">
        <f t="shared" si="56"/>
        <v>56.505600000000001</v>
      </c>
      <c r="K511" s="29">
        <f t="shared" si="57"/>
        <v>0</v>
      </c>
      <c r="L511" s="21">
        <f>(D511/1000)*(('Dynamic Data'!C$4*9.81*'Dynamic Data'!C$10)+(0.5*'Dynamic Data'!C$21*'Dynamic Data'!C$11*'Dynamic Data'!C$13*D511^2)+('Dynamic Data'!C$4*'Dynamic Data'!C$18*E511))</f>
        <v>0</v>
      </c>
      <c r="M511" s="3">
        <f t="shared" si="54"/>
        <v>0</v>
      </c>
      <c r="N511" s="29">
        <f t="shared" si="58"/>
        <v>0</v>
      </c>
      <c r="O511" s="21">
        <f t="shared" si="53"/>
        <v>0</v>
      </c>
      <c r="P511" s="3">
        <f t="shared" si="59"/>
        <v>0</v>
      </c>
      <c r="Q511" s="43">
        <f t="shared" si="55"/>
        <v>0</v>
      </c>
      <c r="R511" s="37"/>
      <c r="S511" s="21">
        <f>SUM($P$2:P511)</f>
        <v>308.44435229670927</v>
      </c>
      <c r="T511" s="29">
        <f>SUM($Q$2:Q511)</f>
        <v>88.231105014069499</v>
      </c>
      <c r="U511" s="22">
        <f>T511*'KERS System Values'!E$14</f>
        <v>51.66542645645962</v>
      </c>
    </row>
    <row r="512" spans="1:21" x14ac:dyDescent="0.45">
      <c r="A512" s="5" t="s">
        <v>12</v>
      </c>
      <c r="B512" s="6">
        <v>510</v>
      </c>
      <c r="C512" s="6">
        <v>510</v>
      </c>
      <c r="D512" s="4">
        <v>0</v>
      </c>
      <c r="E512" s="30">
        <v>0</v>
      </c>
      <c r="F512" s="20">
        <f>'Dynamic Data'!C$4*E512</f>
        <v>0</v>
      </c>
      <c r="G512" s="12">
        <f>(0.5*'Dynamic Data'!C$21*'Dynamic Data'!C$11*'Dynamic Data'!C$13*D512^2)</f>
        <v>0</v>
      </c>
      <c r="H512" s="12">
        <f>'Dynamic Data'!C$15</f>
        <v>56.505600000000001</v>
      </c>
      <c r="I512" s="12">
        <f>'Dynamic Data'!C$15+G512+F512</f>
        <v>56.505600000000001</v>
      </c>
      <c r="J512" s="12">
        <f t="shared" si="56"/>
        <v>56.505600000000001</v>
      </c>
      <c r="K512" s="28">
        <f t="shared" si="57"/>
        <v>0</v>
      </c>
      <c r="L512" s="20">
        <f>(D512/1000)*(('Dynamic Data'!C$4*9.81*'Dynamic Data'!C$10)+(0.5*'Dynamic Data'!C$21*'Dynamic Data'!C$11*'Dynamic Data'!C$13*D512^2)+('Dynamic Data'!C$4*'Dynamic Data'!C$18*E512))</f>
        <v>0</v>
      </c>
      <c r="M512" s="12">
        <f t="shared" si="54"/>
        <v>0</v>
      </c>
      <c r="N512" s="28">
        <f t="shared" si="58"/>
        <v>0</v>
      </c>
      <c r="O512" s="20">
        <f t="shared" si="53"/>
        <v>0</v>
      </c>
      <c r="P512" s="12">
        <f t="shared" si="59"/>
        <v>0</v>
      </c>
      <c r="Q512" s="42">
        <f t="shared" si="55"/>
        <v>0</v>
      </c>
      <c r="R512" s="36"/>
      <c r="S512" s="20">
        <f>SUM($P$2:P512)</f>
        <v>308.44435229670927</v>
      </c>
      <c r="T512" s="28">
        <f>SUM($Q$2:Q512)</f>
        <v>88.231105014069499</v>
      </c>
      <c r="U512" s="22">
        <f>T512*'KERS System Values'!E$14</f>
        <v>51.66542645645962</v>
      </c>
    </row>
    <row r="513" spans="1:21" x14ac:dyDescent="0.45">
      <c r="A513" s="7" t="s">
        <v>12</v>
      </c>
      <c r="B513" s="8">
        <v>511</v>
      </c>
      <c r="C513" s="8">
        <v>511</v>
      </c>
      <c r="D513" s="3">
        <v>0</v>
      </c>
      <c r="E513" s="29">
        <v>6.9444444444444448E-2</v>
      </c>
      <c r="F513" s="21">
        <f>'Dynamic Data'!C$4*E513</f>
        <v>20</v>
      </c>
      <c r="G513" s="3">
        <f>(0.5*'Dynamic Data'!C$21*'Dynamic Data'!C$11*'Dynamic Data'!C$13*D513^2)</f>
        <v>0</v>
      </c>
      <c r="H513" s="3">
        <f>'Dynamic Data'!C$15</f>
        <v>56.505600000000001</v>
      </c>
      <c r="I513" s="3">
        <f>'Dynamic Data'!C$15+G513+F513</f>
        <v>76.505600000000001</v>
      </c>
      <c r="J513" s="3">
        <f t="shared" si="56"/>
        <v>76.505600000000001</v>
      </c>
      <c r="K513" s="29">
        <f t="shared" si="57"/>
        <v>0</v>
      </c>
      <c r="L513" s="21">
        <f>(D513/1000)*(('Dynamic Data'!C$4*9.81*'Dynamic Data'!C$10)+(0.5*'Dynamic Data'!C$21*'Dynamic Data'!C$11*'Dynamic Data'!C$13*D513^2)+('Dynamic Data'!C$4*'Dynamic Data'!C$18*E513))</f>
        <v>0</v>
      </c>
      <c r="M513" s="3">
        <f t="shared" si="54"/>
        <v>0</v>
      </c>
      <c r="N513" s="29">
        <f t="shared" si="58"/>
        <v>0</v>
      </c>
      <c r="O513" s="21">
        <f t="shared" si="53"/>
        <v>1.1169343491389348E-2</v>
      </c>
      <c r="P513" s="3">
        <f t="shared" si="59"/>
        <v>1.1169343491389348E-2</v>
      </c>
      <c r="Q513" s="43">
        <f t="shared" si="55"/>
        <v>0</v>
      </c>
      <c r="R513" s="37"/>
      <c r="S513" s="21">
        <f>SUM($P$2:P513)</f>
        <v>308.45552164020069</v>
      </c>
      <c r="T513" s="29">
        <f>SUM($Q$2:Q513)</f>
        <v>88.231105014069499</v>
      </c>
      <c r="U513" s="22">
        <f>T513*'KERS System Values'!E$14</f>
        <v>51.66542645645962</v>
      </c>
    </row>
    <row r="514" spans="1:21" x14ac:dyDescent="0.45">
      <c r="A514" s="5" t="s">
        <v>12</v>
      </c>
      <c r="B514" s="6">
        <v>512</v>
      </c>
      <c r="C514" s="6">
        <v>512</v>
      </c>
      <c r="D514" s="4">
        <v>0.1388888888888889</v>
      </c>
      <c r="E514" s="30">
        <v>0.34722222222222221</v>
      </c>
      <c r="F514" s="20">
        <f>'Dynamic Data'!C$4*E514</f>
        <v>100</v>
      </c>
      <c r="G514" s="12">
        <f>(0.5*'Dynamic Data'!C$21*'Dynamic Data'!C$11*'Dynamic Data'!C$13*D514^2)</f>
        <v>3.9462760065849299E-3</v>
      </c>
      <c r="H514" s="12">
        <f>'Dynamic Data'!C$15</f>
        <v>56.505600000000001</v>
      </c>
      <c r="I514" s="12">
        <f>'Dynamic Data'!C$15+G514+F514</f>
        <v>156.50954627600657</v>
      </c>
      <c r="J514" s="12">
        <f t="shared" si="56"/>
        <v>156.50954627600657</v>
      </c>
      <c r="K514" s="28">
        <f t="shared" si="57"/>
        <v>0</v>
      </c>
      <c r="L514" s="20">
        <f>(D514/1000)*(('Dynamic Data'!C$4*9.81*'Dynamic Data'!C$10)+(0.5*'Dynamic Data'!C$21*'Dynamic Data'!C$11*'Dynamic Data'!C$13*D514^2)+('Dynamic Data'!C$4*'Dynamic Data'!C$18*E514))</f>
        <v>2.2338686982778695E-2</v>
      </c>
      <c r="M514" s="12">
        <f t="shared" si="54"/>
        <v>2.2338686982778695E-2</v>
      </c>
      <c r="N514" s="28">
        <f t="shared" si="58"/>
        <v>0</v>
      </c>
      <c r="O514" s="20">
        <f t="shared" ref="O514:O577" si="60">(B515 - B514) * (L515 + L514) / 2</f>
        <v>0.11921344658172429</v>
      </c>
      <c r="P514" s="12">
        <f t="shared" si="59"/>
        <v>0.11921344658172429</v>
      </c>
      <c r="Q514" s="42">
        <f t="shared" si="55"/>
        <v>0</v>
      </c>
      <c r="R514" s="36"/>
      <c r="S514" s="20">
        <f>SUM($P$2:P514)</f>
        <v>308.57473508678243</v>
      </c>
      <c r="T514" s="28">
        <f>SUM($Q$2:Q514)</f>
        <v>88.231105014069499</v>
      </c>
      <c r="U514" s="22">
        <f>T514*'KERS System Values'!E$14</f>
        <v>51.66542645645962</v>
      </c>
    </row>
    <row r="515" spans="1:21" x14ac:dyDescent="0.45">
      <c r="A515" s="7" t="s">
        <v>12</v>
      </c>
      <c r="B515" s="8">
        <v>513</v>
      </c>
      <c r="C515" s="8">
        <v>513</v>
      </c>
      <c r="D515" s="3">
        <v>0.69444444444444442</v>
      </c>
      <c r="E515" s="29">
        <v>0.8472222222222221</v>
      </c>
      <c r="F515" s="21">
        <f>'Dynamic Data'!C$4*E515</f>
        <v>243.99999999999997</v>
      </c>
      <c r="G515" s="3">
        <f>(0.5*'Dynamic Data'!C$21*'Dynamic Data'!C$11*'Dynamic Data'!C$13*D515^2)</f>
        <v>9.8656900164623224E-2</v>
      </c>
      <c r="H515" s="3">
        <f>'Dynamic Data'!C$15</f>
        <v>56.505600000000001</v>
      </c>
      <c r="I515" s="3">
        <f>'Dynamic Data'!C$15+G515+F515</f>
        <v>300.60425690016461</v>
      </c>
      <c r="J515" s="3">
        <f t="shared" si="56"/>
        <v>300.60425690016461</v>
      </c>
      <c r="K515" s="29">
        <f t="shared" si="57"/>
        <v>0</v>
      </c>
      <c r="L515" s="21">
        <f>(D515/1000)*(('Dynamic Data'!C$4*9.81*'Dynamic Data'!C$10)+(0.5*'Dynamic Data'!C$21*'Dynamic Data'!C$11*'Dynamic Data'!C$13*D515^2)+('Dynamic Data'!C$4*'Dynamic Data'!C$18*E515))</f>
        <v>0.2160882061806699</v>
      </c>
      <c r="M515" s="3">
        <f t="shared" si="54"/>
        <v>0.2160882061806699</v>
      </c>
      <c r="N515" s="29">
        <f t="shared" si="58"/>
        <v>0</v>
      </c>
      <c r="O515" s="21">
        <f t="shared" si="60"/>
        <v>0.51623309229410674</v>
      </c>
      <c r="P515" s="3">
        <f t="shared" si="59"/>
        <v>0.51623309229410674</v>
      </c>
      <c r="Q515" s="43">
        <f t="shared" si="55"/>
        <v>0</v>
      </c>
      <c r="R515" s="37"/>
      <c r="S515" s="21">
        <f>SUM($P$2:P515)</f>
        <v>309.09096817907653</v>
      </c>
      <c r="T515" s="29">
        <f>SUM($Q$2:Q515)</f>
        <v>88.231105014069499</v>
      </c>
      <c r="U515" s="22">
        <f>T515*'KERS System Values'!E$14</f>
        <v>51.66542645645962</v>
      </c>
    </row>
    <row r="516" spans="1:21" x14ac:dyDescent="0.45">
      <c r="A516" s="5" t="s">
        <v>12</v>
      </c>
      <c r="B516" s="6">
        <v>514</v>
      </c>
      <c r="C516" s="6">
        <v>514</v>
      </c>
      <c r="D516" s="4">
        <v>1.8333333333333333</v>
      </c>
      <c r="E516" s="30">
        <v>1.2916666666666667</v>
      </c>
      <c r="F516" s="20">
        <f>'Dynamic Data'!C$4*E516</f>
        <v>372</v>
      </c>
      <c r="G516" s="12">
        <f>(0.5*'Dynamic Data'!C$21*'Dynamic Data'!C$11*'Dynamic Data'!C$13*D516^2)</f>
        <v>0.68759913138735795</v>
      </c>
      <c r="H516" s="12">
        <f>'Dynamic Data'!C$15</f>
        <v>56.505600000000001</v>
      </c>
      <c r="I516" s="12">
        <f>'Dynamic Data'!C$15+G516+F516</f>
        <v>429.19319913138736</v>
      </c>
      <c r="J516" s="12">
        <f t="shared" si="56"/>
        <v>429.19319913138736</v>
      </c>
      <c r="K516" s="28">
        <f t="shared" si="57"/>
        <v>0</v>
      </c>
      <c r="L516" s="20">
        <f>(D516/1000)*(('Dynamic Data'!C$4*9.81*'Dynamic Data'!C$10)+(0.5*'Dynamic Data'!C$21*'Dynamic Data'!C$11*'Dynamic Data'!C$13*D516^2)+('Dynamic Data'!C$4*'Dynamic Data'!C$18*E516))</f>
        <v>0.81637797840754356</v>
      </c>
      <c r="M516" s="12">
        <f t="shared" ref="M516:M579" si="61">IF(L516 &gt; 0, L516,)</f>
        <v>0.81637797840754356</v>
      </c>
      <c r="N516" s="28">
        <f t="shared" si="58"/>
        <v>0</v>
      </c>
      <c r="O516" s="20">
        <f t="shared" si="60"/>
        <v>1.202010779070245</v>
      </c>
      <c r="P516" s="12">
        <f t="shared" si="59"/>
        <v>1.202010779070245</v>
      </c>
      <c r="Q516" s="42">
        <f t="shared" ref="Q516:Q579" si="62">ABS(IF(O516 &lt;= 0, O516,))</f>
        <v>0</v>
      </c>
      <c r="R516" s="36"/>
      <c r="S516" s="20">
        <f>SUM($P$2:P516)</f>
        <v>310.29297895814676</v>
      </c>
      <c r="T516" s="28">
        <f>SUM($Q$2:Q516)</f>
        <v>88.231105014069499</v>
      </c>
      <c r="U516" s="22">
        <f>T516*'KERS System Values'!E$14</f>
        <v>51.66542645645962</v>
      </c>
    </row>
    <row r="517" spans="1:21" x14ac:dyDescent="0.45">
      <c r="A517" s="7" t="s">
        <v>12</v>
      </c>
      <c r="B517" s="8">
        <v>515</v>
      </c>
      <c r="C517" s="8">
        <v>515</v>
      </c>
      <c r="D517" s="3">
        <v>3.2777777777777781</v>
      </c>
      <c r="E517" s="29">
        <v>1.4166666666666667</v>
      </c>
      <c r="F517" s="21">
        <f>'Dynamic Data'!C$4*E517</f>
        <v>408</v>
      </c>
      <c r="G517" s="3">
        <f>(0.5*'Dynamic Data'!C$21*'Dynamic Data'!C$11*'Dynamic Data'!C$13*D517^2)</f>
        <v>2.1979178846275427</v>
      </c>
      <c r="H517" s="3">
        <f>'Dynamic Data'!C$15</f>
        <v>56.505600000000001</v>
      </c>
      <c r="I517" s="3">
        <f>'Dynamic Data'!C$15+G517+F517</f>
        <v>466.70351788462756</v>
      </c>
      <c r="J517" s="3">
        <f t="shared" ref="J517:J580" si="63">IF(I517 &gt; 0, I517,)</f>
        <v>466.70351788462756</v>
      </c>
      <c r="K517" s="29">
        <f t="shared" ref="K517:K580" si="64">IF(I517 &lt;= 0, I517,)*-1</f>
        <v>0</v>
      </c>
      <c r="L517" s="21">
        <f>(D517/1000)*(('Dynamic Data'!C$4*9.81*'Dynamic Data'!C$10)+(0.5*'Dynamic Data'!C$21*'Dynamic Data'!C$11*'Dynamic Data'!C$13*D517^2)+('Dynamic Data'!C$4*'Dynamic Data'!C$18*E517))</f>
        <v>1.5876435797329465</v>
      </c>
      <c r="M517" s="3">
        <f t="shared" si="61"/>
        <v>1.5876435797329465</v>
      </c>
      <c r="N517" s="29">
        <f t="shared" ref="N517:N580" si="65">ABS(IF(L517 &lt;= 0, L517,))</f>
        <v>0</v>
      </c>
      <c r="O517" s="21">
        <f t="shared" si="60"/>
        <v>1.7832151079740597</v>
      </c>
      <c r="P517" s="3">
        <f t="shared" ref="P517:P580" si="66">IF(O517 &gt;= 0, O517,)</f>
        <v>1.7832151079740597</v>
      </c>
      <c r="Q517" s="43">
        <f t="shared" si="62"/>
        <v>0</v>
      </c>
      <c r="R517" s="37"/>
      <c r="S517" s="21">
        <f>SUM($P$2:P517)</f>
        <v>312.07619406612082</v>
      </c>
      <c r="T517" s="29">
        <f>SUM($Q$2:Q517)</f>
        <v>88.231105014069499</v>
      </c>
      <c r="U517" s="22">
        <f>T517*'KERS System Values'!E$14</f>
        <v>51.66542645645962</v>
      </c>
    </row>
    <row r="518" spans="1:21" x14ac:dyDescent="0.45">
      <c r="A518" s="5" t="s">
        <v>12</v>
      </c>
      <c r="B518" s="6">
        <v>516</v>
      </c>
      <c r="C518" s="6">
        <v>516</v>
      </c>
      <c r="D518" s="4">
        <v>4.666666666666667</v>
      </c>
      <c r="E518" s="30">
        <v>1.2083333333333333</v>
      </c>
      <c r="F518" s="20">
        <f>'Dynamic Data'!C$4*E518</f>
        <v>348</v>
      </c>
      <c r="G518" s="12">
        <f>(0.5*'Dynamic Data'!C$21*'Dynamic Data'!C$11*'Dynamic Data'!C$13*D518^2)</f>
        <v>4.4551877603941223</v>
      </c>
      <c r="H518" s="12">
        <f>'Dynamic Data'!C$15</f>
        <v>56.505600000000001</v>
      </c>
      <c r="I518" s="12">
        <f>'Dynamic Data'!C$15+G518+F518</f>
        <v>408.96078776039411</v>
      </c>
      <c r="J518" s="12">
        <f t="shared" si="63"/>
        <v>408.96078776039411</v>
      </c>
      <c r="K518" s="28">
        <f t="shared" si="64"/>
        <v>0</v>
      </c>
      <c r="L518" s="20">
        <f>(D518/1000)*(('Dynamic Data'!C$4*9.81*'Dynamic Data'!C$10)+(0.5*'Dynamic Data'!C$21*'Dynamic Data'!C$11*'Dynamic Data'!C$13*D518^2)+('Dynamic Data'!C$4*'Dynamic Data'!C$18*E518))</f>
        <v>1.9787866362151729</v>
      </c>
      <c r="M518" s="12">
        <f t="shared" si="61"/>
        <v>1.9787866362151729</v>
      </c>
      <c r="N518" s="28">
        <f t="shared" si="65"/>
        <v>0</v>
      </c>
      <c r="O518" s="20">
        <f t="shared" si="60"/>
        <v>1.7751425159304919</v>
      </c>
      <c r="P518" s="12">
        <f t="shared" si="66"/>
        <v>1.7751425159304919</v>
      </c>
      <c r="Q518" s="42">
        <f t="shared" si="62"/>
        <v>0</v>
      </c>
      <c r="R518" s="36"/>
      <c r="S518" s="20">
        <f>SUM($P$2:P518)</f>
        <v>313.85133658205132</v>
      </c>
      <c r="T518" s="28">
        <f>SUM($Q$2:Q518)</f>
        <v>88.231105014069499</v>
      </c>
      <c r="U518" s="22">
        <f>T518*'KERS System Values'!E$14</f>
        <v>51.66542645645962</v>
      </c>
    </row>
    <row r="519" spans="1:21" x14ac:dyDescent="0.45">
      <c r="A519" s="7" t="s">
        <v>12</v>
      </c>
      <c r="B519" s="8">
        <v>517</v>
      </c>
      <c r="C519" s="8">
        <v>517</v>
      </c>
      <c r="D519" s="3">
        <v>5.6944444444444446</v>
      </c>
      <c r="E519" s="29">
        <v>0.70833333333333304</v>
      </c>
      <c r="F519" s="21">
        <f>'Dynamic Data'!C$4*E519</f>
        <v>203.99999999999991</v>
      </c>
      <c r="G519" s="3">
        <f>(0.5*'Dynamic Data'!C$21*'Dynamic Data'!C$11*'Dynamic Data'!C$13*D519^2)</f>
        <v>6.6336899670692677</v>
      </c>
      <c r="H519" s="3">
        <f>'Dynamic Data'!C$15</f>
        <v>56.505600000000001</v>
      </c>
      <c r="I519" s="3">
        <f>'Dynamic Data'!C$15+G519+F519</f>
        <v>267.1392899670692</v>
      </c>
      <c r="J519" s="3">
        <f t="shared" si="63"/>
        <v>267.1392899670692</v>
      </c>
      <c r="K519" s="29">
        <f t="shared" si="64"/>
        <v>0</v>
      </c>
      <c r="L519" s="21">
        <f>(D519/1000)*(('Dynamic Data'!C$4*9.81*'Dynamic Data'!C$10)+(0.5*'Dynamic Data'!C$21*'Dynamic Data'!C$11*'Dynamic Data'!C$13*D519^2)+('Dynamic Data'!C$4*'Dynamic Data'!C$18*E519))</f>
        <v>1.5714983956458108</v>
      </c>
      <c r="M519" s="3">
        <f t="shared" si="61"/>
        <v>1.5714983956458108</v>
      </c>
      <c r="N519" s="29">
        <f t="shared" si="65"/>
        <v>0</v>
      </c>
      <c r="O519" s="21">
        <f t="shared" si="60"/>
        <v>1.1583549879550432</v>
      </c>
      <c r="P519" s="3">
        <f t="shared" si="66"/>
        <v>1.1583549879550432</v>
      </c>
      <c r="Q519" s="43">
        <f t="shared" si="62"/>
        <v>0</v>
      </c>
      <c r="R519" s="37"/>
      <c r="S519" s="21">
        <f>SUM($P$2:P519)</f>
        <v>315.00969157000634</v>
      </c>
      <c r="T519" s="29">
        <f>SUM($Q$2:Q519)</f>
        <v>88.231105014069499</v>
      </c>
      <c r="U519" s="22">
        <f>T519*'KERS System Values'!E$14</f>
        <v>51.66542645645962</v>
      </c>
    </row>
    <row r="520" spans="1:21" x14ac:dyDescent="0.45">
      <c r="A520" s="5" t="s">
        <v>12</v>
      </c>
      <c r="B520" s="6">
        <v>518</v>
      </c>
      <c r="C520" s="6">
        <v>518</v>
      </c>
      <c r="D520" s="4">
        <v>6.083333333333333</v>
      </c>
      <c r="E520" s="30">
        <v>0.19444444444444425</v>
      </c>
      <c r="F520" s="20">
        <f>'Dynamic Data'!C$4*E520</f>
        <v>55.999999999999943</v>
      </c>
      <c r="G520" s="12">
        <f>(0.5*'Dynamic Data'!C$21*'Dynamic Data'!C$11*'Dynamic Data'!C$13*D520^2)</f>
        <v>7.5706937420727911</v>
      </c>
      <c r="H520" s="12">
        <f>'Dynamic Data'!C$15</f>
        <v>56.505600000000001</v>
      </c>
      <c r="I520" s="12">
        <f>'Dynamic Data'!C$15+G520+F520</f>
        <v>120.07629374207274</v>
      </c>
      <c r="J520" s="12">
        <f t="shared" si="63"/>
        <v>120.07629374207274</v>
      </c>
      <c r="K520" s="28">
        <f t="shared" si="64"/>
        <v>0</v>
      </c>
      <c r="L520" s="20">
        <f>(D520/1000)*(('Dynamic Data'!C$4*9.81*'Dynamic Data'!C$10)+(0.5*'Dynamic Data'!C$21*'Dynamic Data'!C$11*'Dynamic Data'!C$13*D520^2)+('Dynamic Data'!C$4*'Dynamic Data'!C$18*E520))</f>
        <v>0.74521158026427581</v>
      </c>
      <c r="M520" s="12">
        <f t="shared" si="61"/>
        <v>0.74521158026427581</v>
      </c>
      <c r="N520" s="28">
        <f t="shared" si="65"/>
        <v>0</v>
      </c>
      <c r="O520" s="20">
        <f t="shared" si="60"/>
        <v>0.49134434693094292</v>
      </c>
      <c r="P520" s="12">
        <f t="shared" si="66"/>
        <v>0.49134434693094292</v>
      </c>
      <c r="Q520" s="42">
        <f t="shared" si="62"/>
        <v>0</v>
      </c>
      <c r="R520" s="36"/>
      <c r="S520" s="20">
        <f>SUM($P$2:P520)</f>
        <v>315.50103591693727</v>
      </c>
      <c r="T520" s="28">
        <f>SUM($Q$2:Q520)</f>
        <v>88.231105014069499</v>
      </c>
      <c r="U520" s="22">
        <f>T520*'KERS System Values'!E$14</f>
        <v>51.66542645645962</v>
      </c>
    </row>
    <row r="521" spans="1:21" x14ac:dyDescent="0.45">
      <c r="A521" s="7" t="s">
        <v>12</v>
      </c>
      <c r="B521" s="8">
        <v>519</v>
      </c>
      <c r="C521" s="8">
        <v>519</v>
      </c>
      <c r="D521" s="3">
        <v>6.083333333333333</v>
      </c>
      <c r="E521" s="29">
        <v>-8.3333333333333037E-2</v>
      </c>
      <c r="F521" s="21">
        <f>'Dynamic Data'!C$4*E521</f>
        <v>-23.999999999999915</v>
      </c>
      <c r="G521" s="3">
        <f>(0.5*'Dynamic Data'!C$21*'Dynamic Data'!C$11*'Dynamic Data'!C$13*D521^2)</f>
        <v>7.5706937420727911</v>
      </c>
      <c r="H521" s="3">
        <f>'Dynamic Data'!C$15</f>
        <v>56.505600000000001</v>
      </c>
      <c r="I521" s="3">
        <f>'Dynamic Data'!C$15+G521+F521</f>
        <v>40.076293742072878</v>
      </c>
      <c r="J521" s="3">
        <f t="shared" si="63"/>
        <v>40.076293742072878</v>
      </c>
      <c r="K521" s="29">
        <f t="shared" si="64"/>
        <v>0</v>
      </c>
      <c r="L521" s="21">
        <f>(D521/1000)*(('Dynamic Data'!C$4*9.81*'Dynamic Data'!C$10)+(0.5*'Dynamic Data'!C$21*'Dynamic Data'!C$11*'Dynamic Data'!C$13*D521^2)+('Dynamic Data'!C$4*'Dynamic Data'!C$18*E521))</f>
        <v>0.23747711359761006</v>
      </c>
      <c r="M521" s="3">
        <f t="shared" si="61"/>
        <v>0.23747711359761006</v>
      </c>
      <c r="N521" s="29">
        <f t="shared" si="65"/>
        <v>0</v>
      </c>
      <c r="O521" s="21">
        <f t="shared" si="60"/>
        <v>0.10955761734236423</v>
      </c>
      <c r="P521" s="3">
        <f t="shared" si="66"/>
        <v>0.10955761734236423</v>
      </c>
      <c r="Q521" s="43">
        <f t="shared" si="62"/>
        <v>0</v>
      </c>
      <c r="R521" s="37"/>
      <c r="S521" s="21">
        <f>SUM($P$2:P521)</f>
        <v>315.61059353427964</v>
      </c>
      <c r="T521" s="29">
        <f>SUM($Q$2:Q521)</f>
        <v>88.231105014069499</v>
      </c>
      <c r="U521" s="22">
        <f>T521*'KERS System Values'!E$14</f>
        <v>51.66542645645962</v>
      </c>
    </row>
    <row r="522" spans="1:21" x14ac:dyDescent="0.45">
      <c r="A522" s="5" t="s">
        <v>12</v>
      </c>
      <c r="B522" s="6">
        <v>520</v>
      </c>
      <c r="C522" s="6">
        <v>520</v>
      </c>
      <c r="D522" s="4">
        <v>5.916666666666667</v>
      </c>
      <c r="E522" s="30">
        <v>-0.22222222222222193</v>
      </c>
      <c r="F522" s="20">
        <f>'Dynamic Data'!C$4*E522</f>
        <v>-63.999999999999915</v>
      </c>
      <c r="G522" s="12">
        <f>(0.5*'Dynamic Data'!C$21*'Dynamic Data'!C$11*'Dynamic Data'!C$13*D522^2)</f>
        <v>7.1615438457100673</v>
      </c>
      <c r="H522" s="12">
        <f>'Dynamic Data'!C$15</f>
        <v>56.505600000000001</v>
      </c>
      <c r="I522" s="12">
        <f>'Dynamic Data'!C$15+G522+F522</f>
        <v>-0.33285615428984272</v>
      </c>
      <c r="J522" s="12">
        <f t="shared" si="63"/>
        <v>0</v>
      </c>
      <c r="K522" s="28">
        <f t="shared" si="64"/>
        <v>0.33285615428984272</v>
      </c>
      <c r="L522" s="20">
        <f>(D522/1000)*(('Dynamic Data'!C$4*9.81*'Dynamic Data'!C$10)+(0.5*'Dynamic Data'!C$21*'Dynamic Data'!C$11*'Dynamic Data'!C$13*D522^2)+('Dynamic Data'!C$4*'Dynamic Data'!C$18*E522))</f>
        <v>-1.8361878912881591E-2</v>
      </c>
      <c r="M522" s="12">
        <f t="shared" si="61"/>
        <v>0</v>
      </c>
      <c r="N522" s="28">
        <f t="shared" si="65"/>
        <v>1.8361878912881591E-2</v>
      </c>
      <c r="O522" s="20">
        <f t="shared" si="60"/>
        <v>-7.8612230092586666E-2</v>
      </c>
      <c r="P522" s="12">
        <f t="shared" si="66"/>
        <v>0</v>
      </c>
      <c r="Q522" s="44">
        <f t="shared" si="62"/>
        <v>7.8612230092586666E-2</v>
      </c>
      <c r="R522" s="36"/>
      <c r="S522" s="20">
        <f>SUM($P$2:P522)</f>
        <v>315.61059353427964</v>
      </c>
      <c r="T522" s="28">
        <f>SUM($Q$2:Q522)</f>
        <v>88.309717244162087</v>
      </c>
      <c r="U522" s="22">
        <f>T522*'KERS System Values'!E$14</f>
        <v>51.711459365055504</v>
      </c>
    </row>
    <row r="523" spans="1:21" x14ac:dyDescent="0.45">
      <c r="A523" s="7" t="s">
        <v>12</v>
      </c>
      <c r="B523" s="8">
        <v>521</v>
      </c>
      <c r="C523" s="8">
        <v>521</v>
      </c>
      <c r="D523" s="3">
        <v>5.6388888888888893</v>
      </c>
      <c r="E523" s="29">
        <v>-0.29166666666666685</v>
      </c>
      <c r="F523" s="21">
        <f>'Dynamic Data'!C$4*E523</f>
        <v>-84.000000000000057</v>
      </c>
      <c r="G523" s="3">
        <f>(0.5*'Dynamic Data'!C$21*'Dynamic Data'!C$11*'Dynamic Data'!C$13*D523^2)</f>
        <v>6.504883518214335</v>
      </c>
      <c r="H523" s="3">
        <f>'Dynamic Data'!C$15</f>
        <v>56.505600000000001</v>
      </c>
      <c r="I523" s="3">
        <f>'Dynamic Data'!C$15+G523+F523</f>
        <v>-20.989516481785721</v>
      </c>
      <c r="J523" s="3">
        <f t="shared" si="63"/>
        <v>0</v>
      </c>
      <c r="K523" s="29">
        <f t="shared" si="64"/>
        <v>20.989516481785721</v>
      </c>
      <c r="L523" s="21">
        <f>(D523/1000)*(('Dynamic Data'!C$4*9.81*'Dynamic Data'!C$10)+(0.5*'Dynamic Data'!C$21*'Dynamic Data'!C$11*'Dynamic Data'!C$13*D523^2)+('Dynamic Data'!C$4*'Dynamic Data'!C$18*E523))</f>
        <v>-0.13886258127229173</v>
      </c>
      <c r="M523" s="3">
        <f t="shared" si="61"/>
        <v>0</v>
      </c>
      <c r="N523" s="29">
        <f t="shared" si="65"/>
        <v>0.13886258127229173</v>
      </c>
      <c r="O523" s="21">
        <f t="shared" si="60"/>
        <v>-0.18144296864075954</v>
      </c>
      <c r="P523" s="3">
        <f t="shared" si="66"/>
        <v>0</v>
      </c>
      <c r="Q523" s="45">
        <f t="shared" si="62"/>
        <v>0.18144296864075954</v>
      </c>
      <c r="R523" s="37"/>
      <c r="S523" s="21">
        <f>SUM($P$2:P523)</f>
        <v>315.61059353427964</v>
      </c>
      <c r="T523" s="29">
        <f>SUM($Q$2:Q523)</f>
        <v>88.491160212802853</v>
      </c>
      <c r="U523" s="22">
        <f>T523*'KERS System Values'!E$14</f>
        <v>51.817706797305803</v>
      </c>
    </row>
    <row r="524" spans="1:21" x14ac:dyDescent="0.45">
      <c r="A524" s="5" t="s">
        <v>12</v>
      </c>
      <c r="B524" s="6">
        <v>522</v>
      </c>
      <c r="C524" s="6">
        <v>522</v>
      </c>
      <c r="D524" s="4">
        <v>5.333333333333333</v>
      </c>
      <c r="E524" s="30">
        <v>-0.34722222222222221</v>
      </c>
      <c r="F524" s="20">
        <f>'Dynamic Data'!C$4*E524</f>
        <v>-100</v>
      </c>
      <c r="G524" s="12">
        <f>(0.5*'Dynamic Data'!C$21*'Dynamic Data'!C$11*'Dynamic Data'!C$13*D524^2)</f>
        <v>5.8190207482698728</v>
      </c>
      <c r="H524" s="12">
        <f>'Dynamic Data'!C$15</f>
        <v>56.505600000000001</v>
      </c>
      <c r="I524" s="12">
        <f>'Dynamic Data'!C$15+G524+F524</f>
        <v>-37.675379251730128</v>
      </c>
      <c r="J524" s="12">
        <f t="shared" si="63"/>
        <v>0</v>
      </c>
      <c r="K524" s="28">
        <f t="shared" si="64"/>
        <v>37.675379251730128</v>
      </c>
      <c r="L524" s="20">
        <f>(D524/1000)*(('Dynamic Data'!C$4*9.81*'Dynamic Data'!C$10)+(0.5*'Dynamic Data'!C$21*'Dynamic Data'!C$11*'Dynamic Data'!C$13*D524^2)+('Dynamic Data'!C$4*'Dynamic Data'!C$18*E524))</f>
        <v>-0.22402335600922735</v>
      </c>
      <c r="M524" s="12">
        <f t="shared" si="61"/>
        <v>0</v>
      </c>
      <c r="N524" s="28">
        <f t="shared" si="65"/>
        <v>0.22402335600922735</v>
      </c>
      <c r="O524" s="20">
        <f t="shared" si="60"/>
        <v>-0.34168104244867503</v>
      </c>
      <c r="P524" s="12">
        <f t="shared" si="66"/>
        <v>0</v>
      </c>
      <c r="Q524" s="44">
        <f t="shared" si="62"/>
        <v>0.34168104244867503</v>
      </c>
      <c r="R524" s="36"/>
      <c r="S524" s="20">
        <f>SUM($P$2:P524)</f>
        <v>315.61059353427964</v>
      </c>
      <c r="T524" s="28">
        <f>SUM($Q$2:Q524)</f>
        <v>88.832841255251523</v>
      </c>
      <c r="U524" s="22">
        <f>T524*'KERS System Values'!E$14</f>
        <v>52.017784726369293</v>
      </c>
    </row>
    <row r="525" spans="1:21" x14ac:dyDescent="0.45">
      <c r="A525" s="7" t="s">
        <v>12</v>
      </c>
      <c r="B525" s="8">
        <v>523</v>
      </c>
      <c r="C525" s="8">
        <v>523</v>
      </c>
      <c r="D525" s="3">
        <v>4.9444444444444446</v>
      </c>
      <c r="E525" s="29">
        <v>-0.51388888888888873</v>
      </c>
      <c r="F525" s="21">
        <f>'Dynamic Data'!C$4*E525</f>
        <v>-147.99999999999994</v>
      </c>
      <c r="G525" s="3">
        <f>(0.5*'Dynamic Data'!C$21*'Dynamic Data'!C$11*'Dynamic Data'!C$13*D525^2)</f>
        <v>5.0013523597054759</v>
      </c>
      <c r="H525" s="3">
        <f>'Dynamic Data'!C$15</f>
        <v>56.505600000000001</v>
      </c>
      <c r="I525" s="3">
        <f>'Dynamic Data'!C$15+G525+F525</f>
        <v>-86.493047640294463</v>
      </c>
      <c r="J525" s="3">
        <f t="shared" si="63"/>
        <v>0</v>
      </c>
      <c r="K525" s="29">
        <f t="shared" si="64"/>
        <v>86.493047640294463</v>
      </c>
      <c r="L525" s="21">
        <f>(D525/1000)*(('Dynamic Data'!C$4*9.81*'Dynamic Data'!C$10)+(0.5*'Dynamic Data'!C$21*'Dynamic Data'!C$11*'Dynamic Data'!C$13*D525^2)+('Dynamic Data'!C$4*'Dynamic Data'!C$18*E525))</f>
        <v>-0.45933872888812272</v>
      </c>
      <c r="M525" s="3">
        <f t="shared" si="61"/>
        <v>0</v>
      </c>
      <c r="N525" s="29">
        <f t="shared" si="65"/>
        <v>0.45933872888812272</v>
      </c>
      <c r="O525" s="21">
        <f t="shared" si="60"/>
        <v>-0.6299105124640495</v>
      </c>
      <c r="P525" s="3">
        <f t="shared" si="66"/>
        <v>0</v>
      </c>
      <c r="Q525" s="45">
        <f t="shared" si="62"/>
        <v>0.6299105124640495</v>
      </c>
      <c r="R525" s="37"/>
      <c r="S525" s="21">
        <f>SUM($P$2:P525)</f>
        <v>315.61059353427964</v>
      </c>
      <c r="T525" s="29">
        <f>SUM($Q$2:Q525)</f>
        <v>89.462751767715574</v>
      </c>
      <c r="U525" s="22">
        <f>T525*'KERS System Values'!E$14</f>
        <v>52.386640984609201</v>
      </c>
    </row>
    <row r="526" spans="1:21" x14ac:dyDescent="0.45">
      <c r="A526" s="5" t="s">
        <v>12</v>
      </c>
      <c r="B526" s="6">
        <v>524</v>
      </c>
      <c r="C526" s="6">
        <v>524</v>
      </c>
      <c r="D526" s="4">
        <v>4.3055555555555554</v>
      </c>
      <c r="E526" s="30">
        <v>-0.81944444444444442</v>
      </c>
      <c r="F526" s="20">
        <f>'Dynamic Data'!C$4*E526</f>
        <v>-236</v>
      </c>
      <c r="G526" s="12">
        <f>(0.5*'Dynamic Data'!C$21*'Dynamic Data'!C$11*'Dynamic Data'!C$13*D526^2)</f>
        <v>3.7923712423281168</v>
      </c>
      <c r="H526" s="12">
        <f>'Dynamic Data'!C$15</f>
        <v>56.505600000000001</v>
      </c>
      <c r="I526" s="12">
        <f>'Dynamic Data'!C$15+G526+F526</f>
        <v>-175.70202875767188</v>
      </c>
      <c r="J526" s="12">
        <f t="shared" si="63"/>
        <v>0</v>
      </c>
      <c r="K526" s="28">
        <f t="shared" si="64"/>
        <v>175.70202875767188</v>
      </c>
      <c r="L526" s="20">
        <f>(D526/1000)*(('Dynamic Data'!C$4*9.81*'Dynamic Data'!C$10)+(0.5*'Dynamic Data'!C$21*'Dynamic Data'!C$11*'Dynamic Data'!C$13*D526^2)+('Dynamic Data'!C$4*'Dynamic Data'!C$18*E526))</f>
        <v>-0.80048229603997634</v>
      </c>
      <c r="M526" s="12">
        <f t="shared" si="61"/>
        <v>0</v>
      </c>
      <c r="N526" s="28">
        <f t="shared" si="65"/>
        <v>0.80048229603997634</v>
      </c>
      <c r="O526" s="20">
        <f t="shared" si="60"/>
        <v>-0.84804262939277686</v>
      </c>
      <c r="P526" s="12">
        <f t="shared" si="66"/>
        <v>0</v>
      </c>
      <c r="Q526" s="44">
        <f t="shared" si="62"/>
        <v>0.84804262939277686</v>
      </c>
      <c r="R526" s="36"/>
      <c r="S526" s="20">
        <f>SUM($P$2:P526)</f>
        <v>315.61059353427964</v>
      </c>
      <c r="T526" s="28">
        <f>SUM($Q$2:Q526)</f>
        <v>90.310794397108353</v>
      </c>
      <c r="U526" s="22">
        <f>T526*'KERS System Values'!E$14</f>
        <v>52.883228714002918</v>
      </c>
    </row>
    <row r="527" spans="1:21" x14ac:dyDescent="0.45">
      <c r="A527" s="7" t="s">
        <v>12</v>
      </c>
      <c r="B527" s="8">
        <v>525</v>
      </c>
      <c r="C527" s="8">
        <v>525</v>
      </c>
      <c r="D527" s="3">
        <v>3.3055555555555558</v>
      </c>
      <c r="E527" s="29">
        <v>-1.0972222222222223</v>
      </c>
      <c r="F527" s="21">
        <f>'Dynamic Data'!C$4*E527</f>
        <v>-316</v>
      </c>
      <c r="G527" s="3">
        <f>(0.5*'Dynamic Data'!C$21*'Dynamic Data'!C$11*'Dynamic Data'!C$13*D527^2)</f>
        <v>2.2353285811699677</v>
      </c>
      <c r="H527" s="3">
        <f>'Dynamic Data'!C$15</f>
        <v>56.505600000000001</v>
      </c>
      <c r="I527" s="3">
        <f>'Dynamic Data'!C$15+G527+F527</f>
        <v>-257.25907141883005</v>
      </c>
      <c r="J527" s="3">
        <f t="shared" si="63"/>
        <v>0</v>
      </c>
      <c r="K527" s="29">
        <f t="shared" si="64"/>
        <v>257.25907141883005</v>
      </c>
      <c r="L527" s="21">
        <f>(D527/1000)*(('Dynamic Data'!C$4*9.81*'Dynamic Data'!C$10)+(0.5*'Dynamic Data'!C$21*'Dynamic Data'!C$11*'Dynamic Data'!C$13*D527^2)+('Dynamic Data'!C$4*'Dynamic Data'!C$18*E527))</f>
        <v>-0.89560296274557738</v>
      </c>
      <c r="M527" s="3">
        <f t="shared" si="61"/>
        <v>0</v>
      </c>
      <c r="N527" s="29">
        <f t="shared" si="65"/>
        <v>0.89560296274557738</v>
      </c>
      <c r="O527" s="21">
        <f t="shared" si="60"/>
        <v>-0.73518945667486291</v>
      </c>
      <c r="P527" s="3">
        <f t="shared" si="66"/>
        <v>0</v>
      </c>
      <c r="Q527" s="45">
        <f t="shared" si="62"/>
        <v>0.73518945667486291</v>
      </c>
      <c r="R527" s="37"/>
      <c r="S527" s="21">
        <f>SUM($P$2:P527)</f>
        <v>315.61059353427964</v>
      </c>
      <c r="T527" s="29">
        <f>SUM($Q$2:Q527)</f>
        <v>91.045983853783213</v>
      </c>
      <c r="U527" s="22">
        <f>T527*'KERS System Values'!E$14</f>
        <v>53.313733089974889</v>
      </c>
    </row>
    <row r="528" spans="1:21" x14ac:dyDescent="0.45">
      <c r="A528" s="5" t="s">
        <v>12</v>
      </c>
      <c r="B528" s="6">
        <v>526</v>
      </c>
      <c r="C528" s="6">
        <v>526</v>
      </c>
      <c r="D528" s="4">
        <v>2.1111111111111112</v>
      </c>
      <c r="E528" s="30">
        <v>-1.0972222222222223</v>
      </c>
      <c r="F528" s="20">
        <f>'Dynamic Data'!C$4*E528</f>
        <v>-316</v>
      </c>
      <c r="G528" s="12">
        <f>(0.5*'Dynamic Data'!C$21*'Dynamic Data'!C$11*'Dynamic Data'!C$13*D528^2)</f>
        <v>0.91174760856138215</v>
      </c>
      <c r="H528" s="12">
        <f>'Dynamic Data'!C$15</f>
        <v>56.505600000000001</v>
      </c>
      <c r="I528" s="12">
        <f>'Dynamic Data'!C$15+G528+F528</f>
        <v>-258.58265239143861</v>
      </c>
      <c r="J528" s="12">
        <f t="shared" si="63"/>
        <v>0</v>
      </c>
      <c r="K528" s="28">
        <f t="shared" si="64"/>
        <v>258.58265239143861</v>
      </c>
      <c r="L528" s="20">
        <f>(D528/1000)*(('Dynamic Data'!C$4*9.81*'Dynamic Data'!C$10)+(0.5*'Dynamic Data'!C$21*'Dynamic Data'!C$11*'Dynamic Data'!C$13*D528^2)+('Dynamic Data'!C$4*'Dynamic Data'!C$18*E528))</f>
        <v>-0.57477595060414843</v>
      </c>
      <c r="M528" s="12">
        <f t="shared" si="61"/>
        <v>0</v>
      </c>
      <c r="N528" s="28">
        <f t="shared" si="65"/>
        <v>0.57477595060414843</v>
      </c>
      <c r="O528" s="20">
        <f t="shared" si="60"/>
        <v>-0.38568730771072895</v>
      </c>
      <c r="P528" s="12">
        <f t="shared" si="66"/>
        <v>0</v>
      </c>
      <c r="Q528" s="44">
        <f t="shared" si="62"/>
        <v>0.38568730771072895</v>
      </c>
      <c r="R528" s="36"/>
      <c r="S528" s="20">
        <f>SUM($P$2:P528)</f>
        <v>315.61059353427964</v>
      </c>
      <c r="T528" s="28">
        <f>SUM($Q$2:Q528)</f>
        <v>91.431671161493938</v>
      </c>
      <c r="U528" s="22">
        <f>T528*'KERS System Values'!E$14</f>
        <v>53.539579737010996</v>
      </c>
    </row>
    <row r="529" spans="1:21" x14ac:dyDescent="0.45">
      <c r="A529" s="7" t="s">
        <v>12</v>
      </c>
      <c r="B529" s="8">
        <v>527</v>
      </c>
      <c r="C529" s="8">
        <v>527</v>
      </c>
      <c r="D529" s="3">
        <v>1.1111111111111112</v>
      </c>
      <c r="E529" s="29">
        <v>-0.77777777777777768</v>
      </c>
      <c r="F529" s="21">
        <f>'Dynamic Data'!C$4*E529</f>
        <v>-223.99999999999997</v>
      </c>
      <c r="G529" s="3">
        <f>(0.5*'Dynamic Data'!C$21*'Dynamic Data'!C$11*'Dynamic Data'!C$13*D529^2)</f>
        <v>0.25256166442143552</v>
      </c>
      <c r="H529" s="3">
        <f>'Dynamic Data'!C$15</f>
        <v>56.505600000000001</v>
      </c>
      <c r="I529" s="3">
        <f>'Dynamic Data'!C$15+G529+F529</f>
        <v>-167.24183833557854</v>
      </c>
      <c r="J529" s="3">
        <f t="shared" si="63"/>
        <v>0</v>
      </c>
      <c r="K529" s="29">
        <f t="shared" si="64"/>
        <v>167.24183833557854</v>
      </c>
      <c r="L529" s="21">
        <f>(D529/1000)*(('Dynamic Data'!C$4*9.81*'Dynamic Data'!C$10)+(0.5*'Dynamic Data'!C$21*'Dynamic Data'!C$11*'Dynamic Data'!C$13*D529^2)+('Dynamic Data'!C$4*'Dynamic Data'!C$18*E529))</f>
        <v>-0.1965986648173095</v>
      </c>
      <c r="M529" s="3">
        <f t="shared" si="61"/>
        <v>0</v>
      </c>
      <c r="N529" s="29">
        <f t="shared" si="65"/>
        <v>0.1965986648173095</v>
      </c>
      <c r="O529" s="21">
        <f t="shared" si="60"/>
        <v>-0.11736212673751437</v>
      </c>
      <c r="P529" s="3">
        <f t="shared" si="66"/>
        <v>0</v>
      </c>
      <c r="Q529" s="45">
        <f t="shared" si="62"/>
        <v>0.11736212673751437</v>
      </c>
      <c r="R529" s="37"/>
      <c r="S529" s="21">
        <f>SUM($P$2:P529)</f>
        <v>315.61059353427964</v>
      </c>
      <c r="T529" s="29">
        <f>SUM($Q$2:Q529)</f>
        <v>91.549033288231456</v>
      </c>
      <c r="U529" s="22">
        <f>T529*'KERS System Values'!E$14</f>
        <v>53.608303395484548</v>
      </c>
    </row>
    <row r="530" spans="1:21" x14ac:dyDescent="0.45">
      <c r="A530" s="5" t="s">
        <v>12</v>
      </c>
      <c r="B530" s="6">
        <v>528</v>
      </c>
      <c r="C530" s="6">
        <v>528</v>
      </c>
      <c r="D530" s="4">
        <v>0.55555555555555558</v>
      </c>
      <c r="E530" s="30">
        <v>-0.41666666666666663</v>
      </c>
      <c r="F530" s="20">
        <f>'Dynamic Data'!C$4*E530</f>
        <v>-119.99999999999999</v>
      </c>
      <c r="G530" s="12">
        <f>(0.5*'Dynamic Data'!C$21*'Dynamic Data'!C$11*'Dynamic Data'!C$13*D530^2)</f>
        <v>6.3140416105358879E-2</v>
      </c>
      <c r="H530" s="12">
        <f>'Dynamic Data'!C$15</f>
        <v>56.505600000000001</v>
      </c>
      <c r="I530" s="12">
        <f>'Dynamic Data'!C$15+G530+F530</f>
        <v>-63.431259583894622</v>
      </c>
      <c r="J530" s="12">
        <f t="shared" si="63"/>
        <v>0</v>
      </c>
      <c r="K530" s="28">
        <f t="shared" si="64"/>
        <v>63.431259583894622</v>
      </c>
      <c r="L530" s="20">
        <f>(D530/1000)*(('Dynamic Data'!C$4*9.81*'Dynamic Data'!C$10)+(0.5*'Dynamic Data'!C$21*'Dynamic Data'!C$11*'Dynamic Data'!C$13*D530^2)+('Dynamic Data'!C$4*'Dynamic Data'!C$18*E530))</f>
        <v>-3.8125588657719242E-2</v>
      </c>
      <c r="M530" s="12">
        <f t="shared" si="61"/>
        <v>0</v>
      </c>
      <c r="N530" s="28">
        <f t="shared" si="65"/>
        <v>3.8125588657719242E-2</v>
      </c>
      <c r="O530" s="20">
        <f t="shared" si="60"/>
        <v>-2.2804713064411519E-2</v>
      </c>
      <c r="P530" s="12">
        <f t="shared" si="66"/>
        <v>0</v>
      </c>
      <c r="Q530" s="44">
        <f t="shared" si="62"/>
        <v>2.2804713064411519E-2</v>
      </c>
      <c r="R530" s="41">
        <f>SUM(Q522:Q530)</f>
        <v>3.3407329872263651</v>
      </c>
      <c r="S530" s="20">
        <f>SUM($P$2:P530)</f>
        <v>315.61059353427964</v>
      </c>
      <c r="T530" s="28">
        <f>SUM($Q$2:Q530)</f>
        <v>91.571838001295873</v>
      </c>
      <c r="U530" s="22">
        <f>T530*'KERS System Values'!E$14</f>
        <v>53.621657135364636</v>
      </c>
    </row>
    <row r="531" spans="1:21" x14ac:dyDescent="0.45">
      <c r="A531" s="7" t="s">
        <v>12</v>
      </c>
      <c r="B531" s="8">
        <v>529</v>
      </c>
      <c r="C531" s="8">
        <v>529</v>
      </c>
      <c r="D531" s="3">
        <v>0.27777777777777779</v>
      </c>
      <c r="E531" s="29">
        <v>-0.27777777777777779</v>
      </c>
      <c r="F531" s="21">
        <f>'Dynamic Data'!C$4*E531</f>
        <v>-80</v>
      </c>
      <c r="G531" s="3">
        <f>(0.5*'Dynamic Data'!C$21*'Dynamic Data'!C$11*'Dynamic Data'!C$13*D531^2)</f>
        <v>1.578510402633972E-2</v>
      </c>
      <c r="H531" s="3">
        <f>'Dynamic Data'!C$15</f>
        <v>56.505600000000001</v>
      </c>
      <c r="I531" s="3">
        <f>'Dynamic Data'!C$15+G531+F531</f>
        <v>-23.478614895973656</v>
      </c>
      <c r="J531" s="3">
        <f t="shared" si="63"/>
        <v>0</v>
      </c>
      <c r="K531" s="29">
        <f t="shared" si="64"/>
        <v>23.478614895973656</v>
      </c>
      <c r="L531" s="21">
        <f>(D531/1000)*(('Dynamic Data'!C$4*9.81*'Dynamic Data'!C$10)+(0.5*'Dynamic Data'!C$21*'Dynamic Data'!C$11*'Dynamic Data'!C$13*D531^2)+('Dynamic Data'!C$4*'Dynamic Data'!C$18*E531))</f>
        <v>-7.4838374711037959E-3</v>
      </c>
      <c r="M531" s="3">
        <f t="shared" si="61"/>
        <v>0</v>
      </c>
      <c r="N531" s="29">
        <f t="shared" si="65"/>
        <v>7.4838374711037959E-3</v>
      </c>
      <c r="O531" s="21">
        <f t="shared" si="60"/>
        <v>-3.7419187355518979E-3</v>
      </c>
      <c r="P531" s="3">
        <f t="shared" si="66"/>
        <v>0</v>
      </c>
      <c r="Q531" s="43">
        <f t="shared" si="62"/>
        <v>3.7419187355518979E-3</v>
      </c>
      <c r="R531" s="37"/>
      <c r="S531" s="21">
        <f>SUM($P$2:P531)</f>
        <v>315.61059353427964</v>
      </c>
      <c r="T531" s="29">
        <f>SUM($Q$2:Q531)</f>
        <v>91.57557992003143</v>
      </c>
      <c r="U531" s="22">
        <f>T531*'KERS System Values'!E$14</f>
        <v>53.623848288101613</v>
      </c>
    </row>
    <row r="532" spans="1:21" x14ac:dyDescent="0.45">
      <c r="A532" s="5" t="s">
        <v>12</v>
      </c>
      <c r="B532" s="6">
        <v>530</v>
      </c>
      <c r="C532" s="6">
        <v>530</v>
      </c>
      <c r="D532" s="4">
        <v>0</v>
      </c>
      <c r="E532" s="30">
        <v>-0.1388888888888889</v>
      </c>
      <c r="F532" s="20">
        <f>'Dynamic Data'!C$4*E532</f>
        <v>-40</v>
      </c>
      <c r="G532" s="12">
        <f>(0.5*'Dynamic Data'!C$21*'Dynamic Data'!C$11*'Dynamic Data'!C$13*D532^2)</f>
        <v>0</v>
      </c>
      <c r="H532" s="12">
        <f>'Dynamic Data'!C$15</f>
        <v>56.505600000000001</v>
      </c>
      <c r="I532" s="12">
        <f>'Dynamic Data'!C$15+G532+F532</f>
        <v>16.505600000000001</v>
      </c>
      <c r="J532" s="12">
        <f t="shared" si="63"/>
        <v>16.505600000000001</v>
      </c>
      <c r="K532" s="28">
        <f t="shared" si="64"/>
        <v>0</v>
      </c>
      <c r="L532" s="20">
        <f>(D532/1000)*(('Dynamic Data'!C$4*9.81*'Dynamic Data'!C$10)+(0.5*'Dynamic Data'!C$21*'Dynamic Data'!C$11*'Dynamic Data'!C$13*D532^2)+('Dynamic Data'!C$4*'Dynamic Data'!C$18*E532))</f>
        <v>0</v>
      </c>
      <c r="M532" s="12">
        <f t="shared" si="61"/>
        <v>0</v>
      </c>
      <c r="N532" s="28">
        <f t="shared" si="65"/>
        <v>0</v>
      </c>
      <c r="O532" s="20">
        <f t="shared" si="60"/>
        <v>0</v>
      </c>
      <c r="P532" s="12">
        <f t="shared" si="66"/>
        <v>0</v>
      </c>
      <c r="Q532" s="42">
        <f t="shared" si="62"/>
        <v>0</v>
      </c>
      <c r="R532" s="36"/>
      <c r="S532" s="20">
        <f>SUM($P$2:P532)</f>
        <v>315.61059353427964</v>
      </c>
      <c r="T532" s="28">
        <f>SUM($Q$2:Q532)</f>
        <v>91.57557992003143</v>
      </c>
      <c r="U532" s="22">
        <f>T532*'KERS System Values'!E$14</f>
        <v>53.623848288101613</v>
      </c>
    </row>
    <row r="533" spans="1:21" x14ac:dyDescent="0.45">
      <c r="A533" s="7" t="s">
        <v>12</v>
      </c>
      <c r="B533" s="8">
        <v>531</v>
      </c>
      <c r="C533" s="8">
        <v>531</v>
      </c>
      <c r="D533" s="3">
        <v>0</v>
      </c>
      <c r="E533" s="29">
        <v>0</v>
      </c>
      <c r="F533" s="21">
        <f>'Dynamic Data'!C$4*E533</f>
        <v>0</v>
      </c>
      <c r="G533" s="3">
        <f>(0.5*'Dynamic Data'!C$21*'Dynamic Data'!C$11*'Dynamic Data'!C$13*D533^2)</f>
        <v>0</v>
      </c>
      <c r="H533" s="3">
        <f>'Dynamic Data'!C$15</f>
        <v>56.505600000000001</v>
      </c>
      <c r="I533" s="3">
        <f>'Dynamic Data'!C$15+G533+F533</f>
        <v>56.505600000000001</v>
      </c>
      <c r="J533" s="3">
        <f t="shared" si="63"/>
        <v>56.505600000000001</v>
      </c>
      <c r="K533" s="29">
        <f t="shared" si="64"/>
        <v>0</v>
      </c>
      <c r="L533" s="21">
        <f>(D533/1000)*(('Dynamic Data'!C$4*9.81*'Dynamic Data'!C$10)+(0.5*'Dynamic Data'!C$21*'Dynamic Data'!C$11*'Dynamic Data'!C$13*D533^2)+('Dynamic Data'!C$4*'Dynamic Data'!C$18*E533))</f>
        <v>0</v>
      </c>
      <c r="M533" s="3">
        <f t="shared" si="61"/>
        <v>0</v>
      </c>
      <c r="N533" s="29">
        <f t="shared" si="65"/>
        <v>0</v>
      </c>
      <c r="O533" s="21">
        <f t="shared" si="60"/>
        <v>0</v>
      </c>
      <c r="P533" s="3">
        <f t="shared" si="66"/>
        <v>0</v>
      </c>
      <c r="Q533" s="43">
        <f t="shared" si="62"/>
        <v>0</v>
      </c>
      <c r="R533" s="37"/>
      <c r="S533" s="21">
        <f>SUM($P$2:P533)</f>
        <v>315.61059353427964</v>
      </c>
      <c r="T533" s="29">
        <f>SUM($Q$2:Q533)</f>
        <v>91.57557992003143</v>
      </c>
      <c r="U533" s="22">
        <f>T533*'KERS System Values'!E$14</f>
        <v>53.623848288101613</v>
      </c>
    </row>
    <row r="534" spans="1:21" x14ac:dyDescent="0.45">
      <c r="A534" s="5" t="s">
        <v>12</v>
      </c>
      <c r="B534" s="6">
        <v>532</v>
      </c>
      <c r="C534" s="6">
        <v>532</v>
      </c>
      <c r="D534" s="4">
        <v>0</v>
      </c>
      <c r="E534" s="30">
        <v>2.777777777777778E-2</v>
      </c>
      <c r="F534" s="20">
        <f>'Dynamic Data'!C$4*E534</f>
        <v>8</v>
      </c>
      <c r="G534" s="12">
        <f>(0.5*'Dynamic Data'!C$21*'Dynamic Data'!C$11*'Dynamic Data'!C$13*D534^2)</f>
        <v>0</v>
      </c>
      <c r="H534" s="12">
        <f>'Dynamic Data'!C$15</f>
        <v>56.505600000000001</v>
      </c>
      <c r="I534" s="12">
        <f>'Dynamic Data'!C$15+G534+F534</f>
        <v>64.505600000000001</v>
      </c>
      <c r="J534" s="12">
        <f t="shared" si="63"/>
        <v>64.505600000000001</v>
      </c>
      <c r="K534" s="28">
        <f t="shared" si="64"/>
        <v>0</v>
      </c>
      <c r="L534" s="20">
        <f>(D534/1000)*(('Dynamic Data'!C$4*9.81*'Dynamic Data'!C$10)+(0.5*'Dynamic Data'!C$21*'Dynamic Data'!C$11*'Dynamic Data'!C$13*D534^2)+('Dynamic Data'!C$4*'Dynamic Data'!C$18*E534))</f>
        <v>0</v>
      </c>
      <c r="M534" s="12">
        <f t="shared" si="61"/>
        <v>0</v>
      </c>
      <c r="N534" s="28">
        <f t="shared" si="65"/>
        <v>0</v>
      </c>
      <c r="O534" s="20">
        <f t="shared" si="60"/>
        <v>2.9606708723378078E-3</v>
      </c>
      <c r="P534" s="12">
        <f t="shared" si="66"/>
        <v>2.9606708723378078E-3</v>
      </c>
      <c r="Q534" s="42">
        <f t="shared" si="62"/>
        <v>0</v>
      </c>
      <c r="R534" s="36"/>
      <c r="S534" s="20">
        <f>SUM($P$2:P534)</f>
        <v>315.61355420515196</v>
      </c>
      <c r="T534" s="28">
        <f>SUM($Q$2:Q534)</f>
        <v>91.57557992003143</v>
      </c>
      <c r="U534" s="22">
        <f>T534*'KERS System Values'!E$14</f>
        <v>53.623848288101613</v>
      </c>
    </row>
    <row r="535" spans="1:21" x14ac:dyDescent="0.45">
      <c r="A535" s="7" t="s">
        <v>12</v>
      </c>
      <c r="B535" s="8">
        <v>533</v>
      </c>
      <c r="C535" s="8">
        <v>533</v>
      </c>
      <c r="D535" s="3">
        <v>5.5555555555555559E-2</v>
      </c>
      <c r="E535" s="29">
        <v>0.16666666666666666</v>
      </c>
      <c r="F535" s="21">
        <f>'Dynamic Data'!C$4*E535</f>
        <v>48</v>
      </c>
      <c r="G535" s="3">
        <f>(0.5*'Dynamic Data'!C$21*'Dynamic Data'!C$11*'Dynamic Data'!C$13*D535^2)</f>
        <v>6.3140416105358877E-4</v>
      </c>
      <c r="H535" s="3">
        <f>'Dynamic Data'!C$15</f>
        <v>56.505600000000001</v>
      </c>
      <c r="I535" s="3">
        <f>'Dynamic Data'!C$15+G535+F535</f>
        <v>104.50623140416106</v>
      </c>
      <c r="J535" s="3">
        <f t="shared" si="63"/>
        <v>104.50623140416106</v>
      </c>
      <c r="K535" s="29">
        <f t="shared" si="64"/>
        <v>0</v>
      </c>
      <c r="L535" s="21">
        <f>(D535/1000)*(('Dynamic Data'!C$4*9.81*'Dynamic Data'!C$10)+(0.5*'Dynamic Data'!C$21*'Dynamic Data'!C$11*'Dynamic Data'!C$13*D535^2)+('Dynamic Data'!C$4*'Dynamic Data'!C$18*E535))</f>
        <v>5.9213417446756155E-3</v>
      </c>
      <c r="M535" s="3">
        <f t="shared" si="61"/>
        <v>5.9213417446756155E-3</v>
      </c>
      <c r="N535" s="29">
        <f t="shared" si="65"/>
        <v>0</v>
      </c>
      <c r="O535" s="21">
        <f t="shared" si="60"/>
        <v>3.324785929730413E-2</v>
      </c>
      <c r="P535" s="3">
        <f t="shared" si="66"/>
        <v>3.324785929730413E-2</v>
      </c>
      <c r="Q535" s="43">
        <f t="shared" si="62"/>
        <v>0</v>
      </c>
      <c r="R535" s="37"/>
      <c r="S535" s="21">
        <f>SUM($P$2:P535)</f>
        <v>315.64680206444928</v>
      </c>
      <c r="T535" s="29">
        <f>SUM($Q$2:Q535)</f>
        <v>91.57557992003143</v>
      </c>
      <c r="U535" s="22">
        <f>T535*'KERS System Values'!E$14</f>
        <v>53.623848288101613</v>
      </c>
    </row>
    <row r="536" spans="1:21" x14ac:dyDescent="0.45">
      <c r="A536" s="5" t="s">
        <v>12</v>
      </c>
      <c r="B536" s="6">
        <v>534</v>
      </c>
      <c r="C536" s="6">
        <v>534</v>
      </c>
      <c r="D536" s="4">
        <v>0.33333333333333331</v>
      </c>
      <c r="E536" s="30">
        <v>0.41666666666666663</v>
      </c>
      <c r="F536" s="20">
        <f>'Dynamic Data'!C$4*E536</f>
        <v>119.99999999999999</v>
      </c>
      <c r="G536" s="12">
        <f>(0.5*'Dynamic Data'!C$21*'Dynamic Data'!C$11*'Dynamic Data'!C$13*D536^2)</f>
        <v>2.2730549797929191E-2</v>
      </c>
      <c r="H536" s="12">
        <f>'Dynamic Data'!C$15</f>
        <v>56.505600000000001</v>
      </c>
      <c r="I536" s="12">
        <f>'Dynamic Data'!C$15+G536+F536</f>
        <v>176.52833054979791</v>
      </c>
      <c r="J536" s="12">
        <f t="shared" si="63"/>
        <v>176.52833054979791</v>
      </c>
      <c r="K536" s="28">
        <f t="shared" si="64"/>
        <v>0</v>
      </c>
      <c r="L536" s="20">
        <f>(D536/1000)*(('Dynamic Data'!C$4*9.81*'Dynamic Data'!C$10)+(0.5*'Dynamic Data'!C$21*'Dynamic Data'!C$11*'Dynamic Data'!C$13*D536^2)+('Dynamic Data'!C$4*'Dynamic Data'!C$18*E536))</f>
        <v>6.0574376849932644E-2</v>
      </c>
      <c r="M536" s="12">
        <f t="shared" si="61"/>
        <v>6.0574376849932644E-2</v>
      </c>
      <c r="N536" s="28">
        <f t="shared" si="65"/>
        <v>0</v>
      </c>
      <c r="O536" s="20">
        <f t="shared" si="60"/>
        <v>0.12966213929840179</v>
      </c>
      <c r="P536" s="12">
        <f t="shared" si="66"/>
        <v>0.12966213929840179</v>
      </c>
      <c r="Q536" s="42">
        <f t="shared" si="62"/>
        <v>0</v>
      </c>
      <c r="R536" s="36"/>
      <c r="S536" s="20">
        <f>SUM($P$2:P536)</f>
        <v>315.77646420374765</v>
      </c>
      <c r="T536" s="28">
        <f>SUM($Q$2:Q536)</f>
        <v>91.57557992003143</v>
      </c>
      <c r="U536" s="22">
        <f>T536*'KERS System Values'!E$14</f>
        <v>53.623848288101613</v>
      </c>
    </row>
    <row r="537" spans="1:21" x14ac:dyDescent="0.45">
      <c r="A537" s="7" t="s">
        <v>12</v>
      </c>
      <c r="B537" s="8">
        <v>535</v>
      </c>
      <c r="C537" s="8">
        <v>535</v>
      </c>
      <c r="D537" s="3">
        <v>0.88888888888888895</v>
      </c>
      <c r="E537" s="29">
        <v>0.55555555555555558</v>
      </c>
      <c r="F537" s="21">
        <f>'Dynamic Data'!C$4*E537</f>
        <v>160</v>
      </c>
      <c r="G537" s="3">
        <f>(0.5*'Dynamic Data'!C$21*'Dynamic Data'!C$11*'Dynamic Data'!C$13*D537^2)</f>
        <v>0.16163946522971873</v>
      </c>
      <c r="H537" s="3">
        <f>'Dynamic Data'!C$15</f>
        <v>56.505600000000001</v>
      </c>
      <c r="I537" s="3">
        <f>'Dynamic Data'!C$15+G537+F537</f>
        <v>216.66723946522973</v>
      </c>
      <c r="J537" s="3">
        <f t="shared" si="63"/>
        <v>216.66723946522973</v>
      </c>
      <c r="K537" s="29">
        <f t="shared" si="64"/>
        <v>0</v>
      </c>
      <c r="L537" s="21">
        <f>(D537/1000)*(('Dynamic Data'!C$4*9.81*'Dynamic Data'!C$10)+(0.5*'Dynamic Data'!C$21*'Dynamic Data'!C$11*'Dynamic Data'!C$13*D537^2)+('Dynamic Data'!C$4*'Dynamic Data'!C$18*E537))</f>
        <v>0.19874990174687091</v>
      </c>
      <c r="M537" s="3">
        <f t="shared" si="61"/>
        <v>0.19874990174687091</v>
      </c>
      <c r="N537" s="29">
        <f t="shared" si="65"/>
        <v>0</v>
      </c>
      <c r="O537" s="21">
        <f t="shared" si="60"/>
        <v>0.29119026086050981</v>
      </c>
      <c r="P537" s="3">
        <f t="shared" si="66"/>
        <v>0.29119026086050981</v>
      </c>
      <c r="Q537" s="43">
        <f t="shared" si="62"/>
        <v>0</v>
      </c>
      <c r="R537" s="37"/>
      <c r="S537" s="21">
        <f>SUM($P$2:P537)</f>
        <v>316.06765446460815</v>
      </c>
      <c r="T537" s="29">
        <f>SUM($Q$2:Q537)</f>
        <v>91.57557992003143</v>
      </c>
      <c r="U537" s="22">
        <f>T537*'KERS System Values'!E$14</f>
        <v>53.623848288101613</v>
      </c>
    </row>
    <row r="538" spans="1:21" x14ac:dyDescent="0.45">
      <c r="A538" s="5" t="s">
        <v>12</v>
      </c>
      <c r="B538" s="6">
        <v>536</v>
      </c>
      <c r="C538" s="6">
        <v>536</v>
      </c>
      <c r="D538" s="4">
        <v>1.4444444444444446</v>
      </c>
      <c r="E538" s="30">
        <v>0.69444444444444431</v>
      </c>
      <c r="F538" s="20">
        <f>'Dynamic Data'!C$4*E538</f>
        <v>199.99999999999997</v>
      </c>
      <c r="G538" s="12">
        <f>(0.5*'Dynamic Data'!C$21*'Dynamic Data'!C$11*'Dynamic Data'!C$13*D538^2)</f>
        <v>0.42682921287222603</v>
      </c>
      <c r="H538" s="12">
        <f>'Dynamic Data'!C$15</f>
        <v>56.505600000000001</v>
      </c>
      <c r="I538" s="12">
        <f>'Dynamic Data'!C$15+G538+F538</f>
        <v>256.93242921287219</v>
      </c>
      <c r="J538" s="12">
        <f t="shared" si="63"/>
        <v>256.93242921287219</v>
      </c>
      <c r="K538" s="28">
        <f t="shared" si="64"/>
        <v>0</v>
      </c>
      <c r="L538" s="20">
        <f>(D538/1000)*(('Dynamic Data'!C$4*9.81*'Dynamic Data'!C$10)+(0.5*'Dynamic Data'!C$21*'Dynamic Data'!C$11*'Dynamic Data'!C$13*D538^2)+('Dynamic Data'!C$4*'Dynamic Data'!C$18*E538))</f>
        <v>0.38363061997414877</v>
      </c>
      <c r="M538" s="12">
        <f t="shared" si="61"/>
        <v>0.38363061997414877</v>
      </c>
      <c r="N538" s="28">
        <f t="shared" si="65"/>
        <v>0</v>
      </c>
      <c r="O538" s="20">
        <f t="shared" si="60"/>
        <v>0.62809342904774035</v>
      </c>
      <c r="P538" s="12">
        <f t="shared" si="66"/>
        <v>0.62809342904774035</v>
      </c>
      <c r="Q538" s="42">
        <f t="shared" si="62"/>
        <v>0</v>
      </c>
      <c r="R538" s="36"/>
      <c r="S538" s="20">
        <f>SUM($P$2:P538)</f>
        <v>316.69574789365589</v>
      </c>
      <c r="T538" s="28">
        <f>SUM($Q$2:Q538)</f>
        <v>91.57557992003143</v>
      </c>
      <c r="U538" s="22">
        <f>T538*'KERS System Values'!E$14</f>
        <v>53.623848288101613</v>
      </c>
    </row>
    <row r="539" spans="1:21" x14ac:dyDescent="0.45">
      <c r="A539" s="7" t="s">
        <v>12</v>
      </c>
      <c r="B539" s="8">
        <v>537</v>
      </c>
      <c r="C539" s="8">
        <v>537</v>
      </c>
      <c r="D539" s="3">
        <v>2.2777777777777777</v>
      </c>
      <c r="E539" s="29">
        <v>1.0833333333333333</v>
      </c>
      <c r="F539" s="21">
        <f>'Dynamic Data'!C$4*E539</f>
        <v>312</v>
      </c>
      <c r="G539" s="3">
        <f>(0.5*'Dynamic Data'!C$21*'Dynamic Data'!C$11*'Dynamic Data'!C$13*D539^2)</f>
        <v>1.0613903947310825</v>
      </c>
      <c r="H539" s="3">
        <f>'Dynamic Data'!C$15</f>
        <v>56.505600000000001</v>
      </c>
      <c r="I539" s="3">
        <f>'Dynamic Data'!C$15+G539+F539</f>
        <v>369.56699039473108</v>
      </c>
      <c r="J539" s="3">
        <f t="shared" si="63"/>
        <v>369.56699039473108</v>
      </c>
      <c r="K539" s="29">
        <f t="shared" si="64"/>
        <v>0</v>
      </c>
      <c r="L539" s="21">
        <f>(D539/1000)*(('Dynamic Data'!C$4*9.81*'Dynamic Data'!C$10)+(0.5*'Dynamic Data'!C$21*'Dynamic Data'!C$11*'Dynamic Data'!C$13*D539^2)+('Dynamic Data'!C$4*'Dynamic Data'!C$18*E539))</f>
        <v>0.87255623812133198</v>
      </c>
      <c r="M539" s="3">
        <f t="shared" si="61"/>
        <v>0.87255623812133198</v>
      </c>
      <c r="N539" s="29">
        <f t="shared" si="65"/>
        <v>0</v>
      </c>
      <c r="O539" s="21">
        <f t="shared" si="60"/>
        <v>1.3418152237198144</v>
      </c>
      <c r="P539" s="3">
        <f t="shared" si="66"/>
        <v>1.3418152237198144</v>
      </c>
      <c r="Q539" s="43">
        <f t="shared" si="62"/>
        <v>0</v>
      </c>
      <c r="R539" s="37"/>
      <c r="S539" s="21">
        <f>SUM($P$2:P539)</f>
        <v>318.03756311737573</v>
      </c>
      <c r="T539" s="29">
        <f>SUM($Q$2:Q539)</f>
        <v>91.57557992003143</v>
      </c>
      <c r="U539" s="22">
        <f>T539*'KERS System Values'!E$14</f>
        <v>53.623848288101613</v>
      </c>
    </row>
    <row r="540" spans="1:21" x14ac:dyDescent="0.45">
      <c r="A540" s="5" t="s">
        <v>12</v>
      </c>
      <c r="B540" s="6">
        <v>538</v>
      </c>
      <c r="C540" s="6">
        <v>538</v>
      </c>
      <c r="D540" s="4">
        <v>3.6111111111111112</v>
      </c>
      <c r="E540" s="30">
        <v>1.4722222222222223</v>
      </c>
      <c r="F540" s="20">
        <f>'Dynamic Data'!C$4*E540</f>
        <v>424</v>
      </c>
      <c r="G540" s="12">
        <f>(0.5*'Dynamic Data'!C$21*'Dynamic Data'!C$11*'Dynamic Data'!C$13*D540^2)</f>
        <v>2.6676825804514124</v>
      </c>
      <c r="H540" s="12">
        <f>'Dynamic Data'!C$15</f>
        <v>56.505600000000001</v>
      </c>
      <c r="I540" s="12">
        <f>'Dynamic Data'!C$15+G540+F540</f>
        <v>483.17328258045143</v>
      </c>
      <c r="J540" s="12">
        <f t="shared" si="63"/>
        <v>483.17328258045143</v>
      </c>
      <c r="K540" s="28">
        <f t="shared" si="64"/>
        <v>0</v>
      </c>
      <c r="L540" s="20">
        <f>(D540/1000)*(('Dynamic Data'!C$4*9.81*'Dynamic Data'!C$10)+(0.5*'Dynamic Data'!C$21*'Dynamic Data'!C$11*'Dynamic Data'!C$13*D540^2)+('Dynamic Data'!C$4*'Dynamic Data'!C$18*E540))</f>
        <v>1.811074209318297</v>
      </c>
      <c r="M540" s="12">
        <f t="shared" si="61"/>
        <v>1.811074209318297</v>
      </c>
      <c r="N540" s="28">
        <f t="shared" si="65"/>
        <v>0</v>
      </c>
      <c r="O540" s="20">
        <f t="shared" si="60"/>
        <v>2.1682021500398303</v>
      </c>
      <c r="P540" s="12">
        <f t="shared" si="66"/>
        <v>2.1682021500398303</v>
      </c>
      <c r="Q540" s="42">
        <f t="shared" si="62"/>
        <v>0</v>
      </c>
      <c r="R540" s="36"/>
      <c r="S540" s="20">
        <f>SUM($P$2:P540)</f>
        <v>320.20576526741553</v>
      </c>
      <c r="T540" s="28">
        <f>SUM($Q$2:Q540)</f>
        <v>91.57557992003143</v>
      </c>
      <c r="U540" s="22">
        <f>T540*'KERS System Values'!E$14</f>
        <v>53.623848288101613</v>
      </c>
    </row>
    <row r="541" spans="1:21" x14ac:dyDescent="0.45">
      <c r="A541" s="7" t="s">
        <v>12</v>
      </c>
      <c r="B541" s="8">
        <v>539</v>
      </c>
      <c r="C541" s="8">
        <v>539</v>
      </c>
      <c r="D541" s="3">
        <v>5.2222222222222223</v>
      </c>
      <c r="E541" s="29">
        <v>1.4027777777777779</v>
      </c>
      <c r="F541" s="21">
        <f>'Dynamic Data'!C$4*E541</f>
        <v>404.00000000000006</v>
      </c>
      <c r="G541" s="3">
        <f>(0.5*'Dynamic Data'!C$21*'Dynamic Data'!C$11*'Dynamic Data'!C$13*D541^2)</f>
        <v>5.5790871670695097</v>
      </c>
      <c r="H541" s="3">
        <f>'Dynamic Data'!C$15</f>
        <v>56.505600000000001</v>
      </c>
      <c r="I541" s="3">
        <f>'Dynamic Data'!C$15+G541+F541</f>
        <v>466.08468716706955</v>
      </c>
      <c r="J541" s="3">
        <f t="shared" si="63"/>
        <v>466.08468716706955</v>
      </c>
      <c r="K541" s="29">
        <f t="shared" si="64"/>
        <v>0</v>
      </c>
      <c r="L541" s="21">
        <f>(D541/1000)*(('Dynamic Data'!C$4*9.81*'Dynamic Data'!C$10)+(0.5*'Dynamic Data'!C$21*'Dynamic Data'!C$11*'Dynamic Data'!C$13*D541^2)+('Dynamic Data'!C$4*'Dynamic Data'!C$18*E541))</f>
        <v>2.5253300907613641</v>
      </c>
      <c r="M541" s="3">
        <f t="shared" si="61"/>
        <v>2.5253300907613641</v>
      </c>
      <c r="N541" s="29">
        <f t="shared" si="65"/>
        <v>0</v>
      </c>
      <c r="O541" s="21">
        <f t="shared" si="60"/>
        <v>2.2341445587423956</v>
      </c>
      <c r="P541" s="3">
        <f t="shared" si="66"/>
        <v>2.2341445587423956</v>
      </c>
      <c r="Q541" s="43">
        <f t="shared" si="62"/>
        <v>0</v>
      </c>
      <c r="R541" s="37"/>
      <c r="S541" s="21">
        <f>SUM($P$2:P541)</f>
        <v>322.43990982615793</v>
      </c>
      <c r="T541" s="29">
        <f>SUM($Q$2:Q541)</f>
        <v>91.57557992003143</v>
      </c>
      <c r="U541" s="22">
        <f>T541*'KERS System Values'!E$14</f>
        <v>53.623848288101613</v>
      </c>
    </row>
    <row r="542" spans="1:21" x14ac:dyDescent="0.45">
      <c r="A542" s="5" t="s">
        <v>12</v>
      </c>
      <c r="B542" s="6">
        <v>540</v>
      </c>
      <c r="C542" s="6">
        <v>540</v>
      </c>
      <c r="D542" s="4">
        <v>6.416666666666667</v>
      </c>
      <c r="E542" s="30">
        <v>0.79166666666666652</v>
      </c>
      <c r="F542" s="20">
        <f>'Dynamic Data'!C$4*E542</f>
        <v>227.99999999999994</v>
      </c>
      <c r="G542" s="12">
        <f>(0.5*'Dynamic Data'!C$21*'Dynamic Data'!C$11*'Dynamic Data'!C$13*D542^2)</f>
        <v>8.4230893594951368</v>
      </c>
      <c r="H542" s="12">
        <f>'Dynamic Data'!C$15</f>
        <v>56.505600000000001</v>
      </c>
      <c r="I542" s="12">
        <f>'Dynamic Data'!C$15+G542+F542</f>
        <v>292.92868935949508</v>
      </c>
      <c r="J542" s="12">
        <f t="shared" si="63"/>
        <v>292.92868935949508</v>
      </c>
      <c r="K542" s="28">
        <f t="shared" si="64"/>
        <v>0</v>
      </c>
      <c r="L542" s="20">
        <f>(D542/1000)*(('Dynamic Data'!C$4*9.81*'Dynamic Data'!C$10)+(0.5*'Dynamic Data'!C$21*'Dynamic Data'!C$11*'Dynamic Data'!C$13*D542^2)+('Dynamic Data'!C$4*'Dynamic Data'!C$18*E542))</f>
        <v>1.9429590267234271</v>
      </c>
      <c r="M542" s="12">
        <f t="shared" si="61"/>
        <v>1.9429590267234271</v>
      </c>
      <c r="N542" s="28">
        <f t="shared" si="65"/>
        <v>0</v>
      </c>
      <c r="O542" s="20">
        <f t="shared" si="60"/>
        <v>1.3948015679380128</v>
      </c>
      <c r="P542" s="12">
        <f t="shared" si="66"/>
        <v>1.3948015679380128</v>
      </c>
      <c r="Q542" s="42">
        <f t="shared" si="62"/>
        <v>0</v>
      </c>
      <c r="R542" s="36"/>
      <c r="S542" s="20">
        <f>SUM($P$2:P542)</f>
        <v>323.83471139409596</v>
      </c>
      <c r="T542" s="28">
        <f>SUM($Q$2:Q542)</f>
        <v>91.57557992003143</v>
      </c>
      <c r="U542" s="22">
        <f>T542*'KERS System Values'!E$14</f>
        <v>53.623848288101613</v>
      </c>
    </row>
    <row r="543" spans="1:21" x14ac:dyDescent="0.45">
      <c r="A543" s="7" t="s">
        <v>12</v>
      </c>
      <c r="B543" s="8">
        <v>541</v>
      </c>
      <c r="C543" s="8">
        <v>541</v>
      </c>
      <c r="D543" s="3">
        <v>6.8055555555555562</v>
      </c>
      <c r="E543" s="29">
        <v>0.19444444444444425</v>
      </c>
      <c r="F543" s="21">
        <f>'Dynamic Data'!C$4*E543</f>
        <v>55.999999999999943</v>
      </c>
      <c r="G543" s="3">
        <f>(0.5*'Dynamic Data'!C$21*'Dynamic Data'!C$11*'Dynamic Data'!C$13*D543^2)</f>
        <v>9.4750086918104177</v>
      </c>
      <c r="H543" s="3">
        <f>'Dynamic Data'!C$15</f>
        <v>56.505600000000001</v>
      </c>
      <c r="I543" s="3">
        <f>'Dynamic Data'!C$15+G543+F543</f>
        <v>121.98060869181036</v>
      </c>
      <c r="J543" s="3">
        <f t="shared" si="63"/>
        <v>121.98060869181036</v>
      </c>
      <c r="K543" s="29">
        <f t="shared" si="64"/>
        <v>0</v>
      </c>
      <c r="L543" s="21">
        <f>(D543/1000)*(('Dynamic Data'!C$4*9.81*'Dynamic Data'!C$10)+(0.5*'Dynamic Data'!C$21*'Dynamic Data'!C$11*'Dynamic Data'!C$13*D543^2)+('Dynamic Data'!C$4*'Dynamic Data'!C$18*E543))</f>
        <v>0.84664410915259847</v>
      </c>
      <c r="M543" s="3">
        <f t="shared" si="61"/>
        <v>0.84664410915259847</v>
      </c>
      <c r="N543" s="29">
        <f t="shared" si="65"/>
        <v>0</v>
      </c>
      <c r="O543" s="21">
        <f t="shared" si="60"/>
        <v>0.61943873137482097</v>
      </c>
      <c r="P543" s="3">
        <f t="shared" si="66"/>
        <v>0.61943873137482097</v>
      </c>
      <c r="Q543" s="43">
        <f t="shared" si="62"/>
        <v>0</v>
      </c>
      <c r="R543" s="37"/>
      <c r="S543" s="21">
        <f>SUM($P$2:P543)</f>
        <v>324.45415012547079</v>
      </c>
      <c r="T543" s="29">
        <f>SUM($Q$2:Q543)</f>
        <v>91.57557992003143</v>
      </c>
      <c r="U543" s="22">
        <f>T543*'KERS System Values'!E$14</f>
        <v>53.623848288101613</v>
      </c>
    </row>
    <row r="544" spans="1:21" x14ac:dyDescent="0.45">
      <c r="A544" s="5" t="s">
        <v>12</v>
      </c>
      <c r="B544" s="6">
        <v>542</v>
      </c>
      <c r="C544" s="6">
        <v>542</v>
      </c>
      <c r="D544" s="4">
        <v>6.8055555555555562</v>
      </c>
      <c r="E544" s="30">
        <v>-2.7777777777777679E-2</v>
      </c>
      <c r="F544" s="20">
        <f>'Dynamic Data'!C$4*E544</f>
        <v>-7.9999999999999716</v>
      </c>
      <c r="G544" s="12">
        <f>(0.5*'Dynamic Data'!C$21*'Dynamic Data'!C$11*'Dynamic Data'!C$13*D544^2)</f>
        <v>9.4750086918104177</v>
      </c>
      <c r="H544" s="12">
        <f>'Dynamic Data'!C$15</f>
        <v>56.505600000000001</v>
      </c>
      <c r="I544" s="12">
        <f>'Dynamic Data'!C$15+G544+F544</f>
        <v>57.980608691810446</v>
      </c>
      <c r="J544" s="12">
        <f t="shared" si="63"/>
        <v>57.980608691810446</v>
      </c>
      <c r="K544" s="28">
        <f t="shared" si="64"/>
        <v>0</v>
      </c>
      <c r="L544" s="20">
        <f>(D544/1000)*(('Dynamic Data'!C$4*9.81*'Dynamic Data'!C$10)+(0.5*'Dynamic Data'!C$21*'Dynamic Data'!C$11*'Dynamic Data'!C$13*D544^2)+('Dynamic Data'!C$4*'Dynamic Data'!C$18*E544))</f>
        <v>0.39223335359704342</v>
      </c>
      <c r="M544" s="12">
        <f t="shared" si="61"/>
        <v>0.39223335359704342</v>
      </c>
      <c r="N544" s="28">
        <f t="shared" si="65"/>
        <v>0</v>
      </c>
      <c r="O544" s="20">
        <f t="shared" si="60"/>
        <v>0.29152153480675447</v>
      </c>
      <c r="P544" s="12">
        <f t="shared" si="66"/>
        <v>0.29152153480675447</v>
      </c>
      <c r="Q544" s="42">
        <f t="shared" si="62"/>
        <v>0</v>
      </c>
      <c r="R544" s="36"/>
      <c r="S544" s="20">
        <f>SUM($P$2:P544)</f>
        <v>324.74567166027754</v>
      </c>
      <c r="T544" s="28">
        <f>SUM($Q$2:Q544)</f>
        <v>91.57557992003143</v>
      </c>
      <c r="U544" s="22">
        <f>T544*'KERS System Values'!E$14</f>
        <v>53.623848288101613</v>
      </c>
    </row>
    <row r="545" spans="1:21" x14ac:dyDescent="0.45">
      <c r="A545" s="7" t="s">
        <v>12</v>
      </c>
      <c r="B545" s="8">
        <v>543</v>
      </c>
      <c r="C545" s="8">
        <v>543</v>
      </c>
      <c r="D545" s="3">
        <v>6.7500000000000009</v>
      </c>
      <c r="E545" s="29">
        <v>-0.12499999999999981</v>
      </c>
      <c r="F545" s="21">
        <f>'Dynamic Data'!C$4*E545</f>
        <v>-35.999999999999943</v>
      </c>
      <c r="G545" s="3">
        <f>(0.5*'Dynamic Data'!C$21*'Dynamic Data'!C$11*'Dynamic Data'!C$13*D545^2)</f>
        <v>9.3209460765133425</v>
      </c>
      <c r="H545" s="3">
        <f>'Dynamic Data'!C$15</f>
        <v>56.505600000000001</v>
      </c>
      <c r="I545" s="3">
        <f>'Dynamic Data'!C$15+G545+F545</f>
        <v>29.826546076513395</v>
      </c>
      <c r="J545" s="3">
        <f t="shared" si="63"/>
        <v>29.826546076513395</v>
      </c>
      <c r="K545" s="29">
        <f t="shared" si="64"/>
        <v>0</v>
      </c>
      <c r="L545" s="21">
        <f>(D545/1000)*(('Dynamic Data'!C$4*9.81*'Dynamic Data'!C$10)+(0.5*'Dynamic Data'!C$21*'Dynamic Data'!C$11*'Dynamic Data'!C$13*D545^2)+('Dynamic Data'!C$4*'Dynamic Data'!C$18*E545))</f>
        <v>0.19080971601646551</v>
      </c>
      <c r="M545" s="3">
        <f t="shared" si="61"/>
        <v>0.19080971601646551</v>
      </c>
      <c r="N545" s="29">
        <f t="shared" si="65"/>
        <v>0</v>
      </c>
      <c r="O545" s="21">
        <f t="shared" si="60"/>
        <v>3.5860981384460491E-2</v>
      </c>
      <c r="P545" s="3">
        <f t="shared" si="66"/>
        <v>3.5860981384460491E-2</v>
      </c>
      <c r="Q545" s="43">
        <f t="shared" si="62"/>
        <v>0</v>
      </c>
      <c r="R545" s="37"/>
      <c r="S545" s="21">
        <f>SUM($P$2:P545)</f>
        <v>324.78153264166201</v>
      </c>
      <c r="T545" s="29">
        <f>SUM($Q$2:Q545)</f>
        <v>91.57557992003143</v>
      </c>
      <c r="U545" s="22">
        <f>T545*'KERS System Values'!E$14</f>
        <v>53.623848288101613</v>
      </c>
    </row>
    <row r="546" spans="1:21" x14ac:dyDescent="0.45">
      <c r="A546" s="5" t="s">
        <v>12</v>
      </c>
      <c r="B546" s="6">
        <v>544</v>
      </c>
      <c r="C546" s="6">
        <v>544</v>
      </c>
      <c r="D546" s="4">
        <v>6.5555555555555562</v>
      </c>
      <c r="E546" s="30">
        <v>-0.27777777777777779</v>
      </c>
      <c r="F546" s="20">
        <f>'Dynamic Data'!C$4*E546</f>
        <v>-80</v>
      </c>
      <c r="G546" s="12">
        <f>(0.5*'Dynamic Data'!C$21*'Dynamic Data'!C$11*'Dynamic Data'!C$13*D546^2)</f>
        <v>8.7916715385101707</v>
      </c>
      <c r="H546" s="12">
        <f>'Dynamic Data'!C$15</f>
        <v>56.505600000000001</v>
      </c>
      <c r="I546" s="12">
        <f>'Dynamic Data'!C$15+G546+F546</f>
        <v>-14.702728461489826</v>
      </c>
      <c r="J546" s="12">
        <f t="shared" si="63"/>
        <v>0</v>
      </c>
      <c r="K546" s="28">
        <f t="shared" si="64"/>
        <v>14.702728461489826</v>
      </c>
      <c r="L546" s="20">
        <f>(D546/1000)*(('Dynamic Data'!C$4*9.81*'Dynamic Data'!C$10)+(0.5*'Dynamic Data'!C$21*'Dynamic Data'!C$11*'Dynamic Data'!C$13*D546^2)+('Dynamic Data'!C$4*'Dynamic Data'!C$18*E546))</f>
        <v>-0.11908775324754453</v>
      </c>
      <c r="M546" s="12">
        <f t="shared" si="61"/>
        <v>0</v>
      </c>
      <c r="N546" s="28">
        <f t="shared" si="65"/>
        <v>0.11908775324754453</v>
      </c>
      <c r="O546" s="20">
        <f t="shared" si="60"/>
        <v>-0.31260311708181893</v>
      </c>
      <c r="P546" s="12">
        <f t="shared" si="66"/>
        <v>0</v>
      </c>
      <c r="Q546" s="44">
        <f t="shared" si="62"/>
        <v>0.31260311708181893</v>
      </c>
      <c r="R546" s="36"/>
      <c r="S546" s="20">
        <f>SUM($P$2:P546)</f>
        <v>324.78153264166201</v>
      </c>
      <c r="T546" s="28">
        <f>SUM($Q$2:Q546)</f>
        <v>91.888183037113251</v>
      </c>
      <c r="U546" s="22">
        <f>T546*'KERS System Values'!E$14</f>
        <v>53.806899076744408</v>
      </c>
    </row>
    <row r="547" spans="1:21" x14ac:dyDescent="0.45">
      <c r="A547" s="7" t="s">
        <v>12</v>
      </c>
      <c r="B547" s="8">
        <v>545</v>
      </c>
      <c r="C547" s="8">
        <v>545</v>
      </c>
      <c r="D547" s="3">
        <v>6.1944444444444446</v>
      </c>
      <c r="E547" s="29">
        <v>-0.4861111111111111</v>
      </c>
      <c r="F547" s="21">
        <f>'Dynamic Data'!C$4*E547</f>
        <v>-140</v>
      </c>
      <c r="G547" s="3">
        <f>(0.5*'Dynamic Data'!C$21*'Dynamic Data'!C$11*'Dynamic Data'!C$13*D547^2)</f>
        <v>7.849774381258479</v>
      </c>
      <c r="H547" s="3">
        <f>'Dynamic Data'!C$15</f>
        <v>56.505600000000001</v>
      </c>
      <c r="I547" s="3">
        <f>'Dynamic Data'!C$15+G547+F547</f>
        <v>-75.644625618741514</v>
      </c>
      <c r="J547" s="3">
        <f t="shared" si="63"/>
        <v>0</v>
      </c>
      <c r="K547" s="29">
        <f t="shared" si="64"/>
        <v>75.644625618741514</v>
      </c>
      <c r="L547" s="21">
        <f>(D547/1000)*(('Dynamic Data'!C$4*9.81*'Dynamic Data'!C$10)+(0.5*'Dynamic Data'!C$21*'Dynamic Data'!C$11*'Dynamic Data'!C$13*D547^2)+('Dynamic Data'!C$4*'Dynamic Data'!C$18*E547))</f>
        <v>-0.50611848091609335</v>
      </c>
      <c r="M547" s="3">
        <f t="shared" si="61"/>
        <v>0</v>
      </c>
      <c r="N547" s="29">
        <f t="shared" si="65"/>
        <v>0.50611848091609335</v>
      </c>
      <c r="O547" s="21">
        <f t="shared" si="60"/>
        <v>-0.52021375663285263</v>
      </c>
      <c r="P547" s="3">
        <f t="shared" si="66"/>
        <v>0</v>
      </c>
      <c r="Q547" s="45">
        <f t="shared" si="62"/>
        <v>0.52021375663285263</v>
      </c>
      <c r="R547" s="37"/>
      <c r="S547" s="21">
        <f>SUM($P$2:P547)</f>
        <v>324.78153264166201</v>
      </c>
      <c r="T547" s="29">
        <f>SUM($Q$2:Q547)</f>
        <v>92.408396793746107</v>
      </c>
      <c r="U547" s="22">
        <f>T547*'KERS System Values'!E$14</f>
        <v>54.11152028239141</v>
      </c>
    </row>
    <row r="548" spans="1:21" x14ac:dyDescent="0.45">
      <c r="A548" s="5" t="s">
        <v>12</v>
      </c>
      <c r="B548" s="6">
        <v>546</v>
      </c>
      <c r="C548" s="6">
        <v>546</v>
      </c>
      <c r="D548" s="4">
        <v>5.5833333333333339</v>
      </c>
      <c r="E548" s="30">
        <v>-0.5277777777777779</v>
      </c>
      <c r="F548" s="20">
        <f>'Dynamic Data'!C$4*E548</f>
        <v>-152.00000000000003</v>
      </c>
      <c r="G548" s="12">
        <f>(0.5*'Dynamic Data'!C$21*'Dynamic Data'!C$11*'Dynamic Data'!C$13*D548^2)</f>
        <v>6.3773398776815107</v>
      </c>
      <c r="H548" s="12">
        <f>'Dynamic Data'!C$15</f>
        <v>56.505600000000001</v>
      </c>
      <c r="I548" s="12">
        <f>'Dynamic Data'!C$15+G548+F548</f>
        <v>-89.11706012231852</v>
      </c>
      <c r="J548" s="12">
        <f t="shared" si="63"/>
        <v>0</v>
      </c>
      <c r="K548" s="28">
        <f t="shared" si="64"/>
        <v>89.11706012231852</v>
      </c>
      <c r="L548" s="20">
        <f>(D548/1000)*(('Dynamic Data'!C$4*9.81*'Dynamic Data'!C$10)+(0.5*'Dynamic Data'!C$21*'Dynamic Data'!C$11*'Dynamic Data'!C$13*D548^2)+('Dynamic Data'!C$4*'Dynamic Data'!C$18*E548))</f>
        <v>-0.53430903234961191</v>
      </c>
      <c r="M548" s="12">
        <f t="shared" si="61"/>
        <v>0</v>
      </c>
      <c r="N548" s="28">
        <f t="shared" si="65"/>
        <v>0.53430903234961191</v>
      </c>
      <c r="O548" s="20">
        <f t="shared" si="60"/>
        <v>-0.41904359683025438</v>
      </c>
      <c r="P548" s="12">
        <f t="shared" si="66"/>
        <v>0</v>
      </c>
      <c r="Q548" s="44">
        <f t="shared" si="62"/>
        <v>0.41904359683025438</v>
      </c>
      <c r="R548" s="36"/>
      <c r="S548" s="20">
        <f>SUM($P$2:P548)</f>
        <v>324.78153264166201</v>
      </c>
      <c r="T548" s="28">
        <f>SUM($Q$2:Q548)</f>
        <v>92.827440390576356</v>
      </c>
      <c r="U548" s="22">
        <f>T548*'KERS System Values'!E$14</f>
        <v>54.356899348318684</v>
      </c>
    </row>
    <row r="549" spans="1:21" x14ac:dyDescent="0.45">
      <c r="A549" s="7" t="s">
        <v>12</v>
      </c>
      <c r="B549" s="8">
        <v>547</v>
      </c>
      <c r="C549" s="8">
        <v>547</v>
      </c>
      <c r="D549" s="3">
        <v>5.1388888888888893</v>
      </c>
      <c r="E549" s="29">
        <v>-0.40277777777777807</v>
      </c>
      <c r="F549" s="21">
        <f>'Dynamic Data'!C$4*E549</f>
        <v>-116.00000000000009</v>
      </c>
      <c r="G549" s="3">
        <f>(0.5*'Dynamic Data'!C$21*'Dynamic Data'!C$11*'Dynamic Data'!C$13*D549^2)</f>
        <v>5.4024518530147692</v>
      </c>
      <c r="H549" s="3">
        <f>'Dynamic Data'!C$15</f>
        <v>56.505600000000001</v>
      </c>
      <c r="I549" s="3">
        <f>'Dynamic Data'!C$15+G549+F549</f>
        <v>-54.091948146985317</v>
      </c>
      <c r="J549" s="3">
        <f t="shared" si="63"/>
        <v>0</v>
      </c>
      <c r="K549" s="29">
        <f t="shared" si="64"/>
        <v>54.091948146985317</v>
      </c>
      <c r="L549" s="21">
        <f>(D549/1000)*(('Dynamic Data'!C$4*9.81*'Dynamic Data'!C$10)+(0.5*'Dynamic Data'!C$21*'Dynamic Data'!C$11*'Dynamic Data'!C$13*D549^2)+('Dynamic Data'!C$4*'Dynamic Data'!C$18*E549))</f>
        <v>-0.30377816131089685</v>
      </c>
      <c r="M549" s="3">
        <f t="shared" si="61"/>
        <v>0</v>
      </c>
      <c r="N549" s="29">
        <f t="shared" si="65"/>
        <v>0.30377816131089685</v>
      </c>
      <c r="O549" s="21">
        <f t="shared" si="60"/>
        <v>-0.22507043384814002</v>
      </c>
      <c r="P549" s="3">
        <f t="shared" si="66"/>
        <v>0</v>
      </c>
      <c r="Q549" s="45">
        <f t="shared" si="62"/>
        <v>0.22507043384814002</v>
      </c>
      <c r="R549" s="37"/>
      <c r="S549" s="21">
        <f>SUM($P$2:P549)</f>
        <v>324.78153264166201</v>
      </c>
      <c r="T549" s="29">
        <f>SUM($Q$2:Q549)</f>
        <v>93.052510824424502</v>
      </c>
      <c r="U549" s="22">
        <f>T549*'KERS System Values'!E$14</f>
        <v>54.488693684858511</v>
      </c>
    </row>
    <row r="550" spans="1:21" x14ac:dyDescent="0.45">
      <c r="A550" s="5" t="s">
        <v>12</v>
      </c>
      <c r="B550" s="6">
        <v>548</v>
      </c>
      <c r="C550" s="6">
        <v>548</v>
      </c>
      <c r="D550" s="4">
        <v>4.7777777777777777</v>
      </c>
      <c r="E550" s="30">
        <v>-0.30555555555555547</v>
      </c>
      <c r="F550" s="20">
        <f>'Dynamic Data'!C$4*E550</f>
        <v>-87.999999999999972</v>
      </c>
      <c r="G550" s="12">
        <f>(0.5*'Dynamic Data'!C$21*'Dynamic Data'!C$11*'Dynamic Data'!C$13*D550^2)</f>
        <v>4.6698651751523412</v>
      </c>
      <c r="H550" s="12">
        <f>'Dynamic Data'!C$15</f>
        <v>56.505600000000001</v>
      </c>
      <c r="I550" s="12">
        <f>'Dynamic Data'!C$15+G550+F550</f>
        <v>-26.824534824847632</v>
      </c>
      <c r="J550" s="12">
        <f t="shared" si="63"/>
        <v>0</v>
      </c>
      <c r="K550" s="28">
        <f t="shared" si="64"/>
        <v>26.824534824847632</v>
      </c>
      <c r="L550" s="20">
        <f>(D550/1000)*(('Dynamic Data'!C$4*9.81*'Dynamic Data'!C$10)+(0.5*'Dynamic Data'!C$21*'Dynamic Data'!C$11*'Dynamic Data'!C$13*D550^2)+('Dynamic Data'!C$4*'Dynamic Data'!C$18*E550))</f>
        <v>-0.14636270638538318</v>
      </c>
      <c r="M550" s="12">
        <f t="shared" si="61"/>
        <v>0</v>
      </c>
      <c r="N550" s="28">
        <f t="shared" si="65"/>
        <v>0.14636270638538318</v>
      </c>
      <c r="O550" s="20">
        <f t="shared" si="60"/>
        <v>-0.10582059931675275</v>
      </c>
      <c r="P550" s="12">
        <f t="shared" si="66"/>
        <v>0</v>
      </c>
      <c r="Q550" s="44">
        <f t="shared" si="62"/>
        <v>0.10582059931675275</v>
      </c>
      <c r="R550" s="36"/>
      <c r="S550" s="20">
        <f>SUM($P$2:P550)</f>
        <v>324.78153264166201</v>
      </c>
      <c r="T550" s="28">
        <f>SUM($Q$2:Q550)</f>
        <v>93.158331423741259</v>
      </c>
      <c r="U550" s="22">
        <f>T550*'KERS System Values'!E$14</f>
        <v>54.550658979192143</v>
      </c>
    </row>
    <row r="551" spans="1:21" x14ac:dyDescent="0.45">
      <c r="A551" s="7" t="s">
        <v>12</v>
      </c>
      <c r="B551" s="8">
        <v>549</v>
      </c>
      <c r="C551" s="8">
        <v>549</v>
      </c>
      <c r="D551" s="3">
        <v>4.5277777777777786</v>
      </c>
      <c r="E551" s="29">
        <v>-0.24999999999999983</v>
      </c>
      <c r="F551" s="21">
        <f>'Dynamic Data'!C$4*E551</f>
        <v>-71.999999999999957</v>
      </c>
      <c r="G551" s="3">
        <f>(0.5*'Dynamic Data'!C$21*'Dynamic Data'!C$11*'Dynamic Data'!C$13*D551^2)</f>
        <v>4.1939442887582015</v>
      </c>
      <c r="H551" s="3">
        <f>'Dynamic Data'!C$15</f>
        <v>56.505600000000001</v>
      </c>
      <c r="I551" s="3">
        <f>'Dynamic Data'!C$15+G551+F551</f>
        <v>-11.300455711241753</v>
      </c>
      <c r="J551" s="3">
        <f t="shared" si="63"/>
        <v>0</v>
      </c>
      <c r="K551" s="29">
        <f t="shared" si="64"/>
        <v>11.300455711241753</v>
      </c>
      <c r="L551" s="21">
        <f>(D551/1000)*(('Dynamic Data'!C$4*9.81*'Dynamic Data'!C$10)+(0.5*'Dynamic Data'!C$21*'Dynamic Data'!C$11*'Dynamic Data'!C$13*D551^2)+('Dynamic Data'!C$4*'Dynamic Data'!C$18*E551))</f>
        <v>-6.5278492248122336E-2</v>
      </c>
      <c r="M551" s="3">
        <f t="shared" si="61"/>
        <v>0</v>
      </c>
      <c r="N551" s="29">
        <f t="shared" si="65"/>
        <v>6.5278492248122336E-2</v>
      </c>
      <c r="O551" s="21">
        <f t="shared" si="60"/>
        <v>-4.6587720683553553E-2</v>
      </c>
      <c r="P551" s="3">
        <f t="shared" si="66"/>
        <v>0</v>
      </c>
      <c r="Q551" s="45">
        <f t="shared" si="62"/>
        <v>4.6587720683553553E-2</v>
      </c>
      <c r="R551" s="38">
        <f>SUM(Q546:Q551)</f>
        <v>1.6293392243933722</v>
      </c>
      <c r="S551" s="21">
        <f>SUM($P$2:P551)</f>
        <v>324.78153264166201</v>
      </c>
      <c r="T551" s="29">
        <f>SUM($Q$2:Q551)</f>
        <v>93.204919144424807</v>
      </c>
      <c r="U551" s="22">
        <f>T551*'KERS System Values'!E$14</f>
        <v>54.577939318210518</v>
      </c>
    </row>
    <row r="552" spans="1:21" x14ac:dyDescent="0.45">
      <c r="A552" s="5" t="s">
        <v>12</v>
      </c>
      <c r="B552" s="6">
        <v>550</v>
      </c>
      <c r="C552" s="6">
        <v>550</v>
      </c>
      <c r="D552" s="4">
        <v>4.2777777777777777</v>
      </c>
      <c r="E552" s="30">
        <v>-0.2222222222222224</v>
      </c>
      <c r="F552" s="20">
        <f>'Dynamic Data'!C$4*E552</f>
        <v>-64.000000000000057</v>
      </c>
      <c r="G552" s="12">
        <f>(0.5*'Dynamic Data'!C$21*'Dynamic Data'!C$11*'Dynamic Data'!C$13*D552^2)</f>
        <v>3.7435952708867273</v>
      </c>
      <c r="H552" s="12">
        <f>'Dynamic Data'!C$15</f>
        <v>56.505600000000001</v>
      </c>
      <c r="I552" s="12">
        <f>'Dynamic Data'!C$15+G552+F552</f>
        <v>-3.7508047291133266</v>
      </c>
      <c r="J552" s="12">
        <f t="shared" si="63"/>
        <v>0</v>
      </c>
      <c r="K552" s="28">
        <f t="shared" si="64"/>
        <v>3.7508047291133266</v>
      </c>
      <c r="L552" s="20">
        <f>(D552/1000)*(('Dynamic Data'!C$4*9.81*'Dynamic Data'!C$10)+(0.5*'Dynamic Data'!C$21*'Dynamic Data'!C$11*'Dynamic Data'!C$13*D552^2)+('Dynamic Data'!C$4*'Dynamic Data'!C$18*E552))</f>
        <v>-2.7896949118984771E-2</v>
      </c>
      <c r="M552" s="12">
        <f t="shared" si="61"/>
        <v>0</v>
      </c>
      <c r="N552" s="28">
        <f t="shared" si="65"/>
        <v>2.7896949118984771E-2</v>
      </c>
      <c r="O552" s="20">
        <f t="shared" si="60"/>
        <v>1.4659038495654961E-2</v>
      </c>
      <c r="P552" s="12">
        <f t="shared" si="66"/>
        <v>1.4659038495654961E-2</v>
      </c>
      <c r="Q552" s="42">
        <f t="shared" si="62"/>
        <v>0</v>
      </c>
      <c r="R552" s="36"/>
      <c r="S552" s="20">
        <f>SUM($P$2:P552)</f>
        <v>324.79619168015768</v>
      </c>
      <c r="T552" s="28">
        <f>SUM($Q$2:Q552)</f>
        <v>93.204919144424807</v>
      </c>
      <c r="U552" s="22">
        <f>T552*'KERS System Values'!E$14</f>
        <v>54.577939318210518</v>
      </c>
    </row>
    <row r="553" spans="1:21" x14ac:dyDescent="0.45">
      <c r="A553" s="7" t="s">
        <v>12</v>
      </c>
      <c r="B553" s="8">
        <v>551</v>
      </c>
      <c r="C553" s="8">
        <v>551</v>
      </c>
      <c r="D553" s="3">
        <v>4.083333333333333</v>
      </c>
      <c r="E553" s="29">
        <v>-0.15277777777777773</v>
      </c>
      <c r="F553" s="21">
        <f>'Dynamic Data'!C$4*E553</f>
        <v>-43.999999999999986</v>
      </c>
      <c r="G553" s="3">
        <f>(0.5*'Dynamic Data'!C$21*'Dynamic Data'!C$11*'Dynamic Data'!C$13*D553^2)</f>
        <v>3.4110031290517489</v>
      </c>
      <c r="H553" s="3">
        <f>'Dynamic Data'!C$15</f>
        <v>56.505600000000001</v>
      </c>
      <c r="I553" s="3">
        <f>'Dynamic Data'!C$15+G553+F553</f>
        <v>15.916603129051765</v>
      </c>
      <c r="J553" s="3">
        <f t="shared" si="63"/>
        <v>15.916603129051765</v>
      </c>
      <c r="K553" s="29">
        <f t="shared" si="64"/>
        <v>0</v>
      </c>
      <c r="L553" s="21">
        <f>(D553/1000)*(('Dynamic Data'!C$4*9.81*'Dynamic Data'!C$10)+(0.5*'Dynamic Data'!C$21*'Dynamic Data'!C$11*'Dynamic Data'!C$13*D553^2)+('Dynamic Data'!C$4*'Dynamic Data'!C$18*E553))</f>
        <v>5.7215026110294692E-2</v>
      </c>
      <c r="M553" s="3">
        <f t="shared" si="61"/>
        <v>5.7215026110294692E-2</v>
      </c>
      <c r="N553" s="29">
        <f t="shared" si="65"/>
        <v>0</v>
      </c>
      <c r="O553" s="21">
        <f t="shared" si="60"/>
        <v>6.4361278567584945E-2</v>
      </c>
      <c r="P553" s="3">
        <f t="shared" si="66"/>
        <v>6.4361278567584945E-2</v>
      </c>
      <c r="Q553" s="43">
        <f t="shared" si="62"/>
        <v>0</v>
      </c>
      <c r="R553" s="37"/>
      <c r="S553" s="21">
        <f>SUM($P$2:P553)</f>
        <v>324.86055295872524</v>
      </c>
      <c r="T553" s="29">
        <f>SUM($Q$2:Q553)</f>
        <v>93.204919144424807</v>
      </c>
      <c r="U553" s="22">
        <f>T553*'KERS System Values'!E$14</f>
        <v>54.577939318210518</v>
      </c>
    </row>
    <row r="554" spans="1:21" x14ac:dyDescent="0.45">
      <c r="A554" s="5" t="s">
        <v>12</v>
      </c>
      <c r="B554" s="6">
        <v>552</v>
      </c>
      <c r="C554" s="6">
        <v>552</v>
      </c>
      <c r="D554" s="4">
        <v>3.9722222222222228</v>
      </c>
      <c r="E554" s="30">
        <v>-0.1388888888888889</v>
      </c>
      <c r="F554" s="20">
        <f>'Dynamic Data'!C$4*E554</f>
        <v>-40</v>
      </c>
      <c r="G554" s="12">
        <f>(0.5*'Dynamic Data'!C$21*'Dynamic Data'!C$11*'Dynamic Data'!C$13*D554^2)</f>
        <v>3.2278959223462098</v>
      </c>
      <c r="H554" s="12">
        <f>'Dynamic Data'!C$15</f>
        <v>56.505600000000001</v>
      </c>
      <c r="I554" s="12">
        <f>'Dynamic Data'!C$15+G554+F554</f>
        <v>19.733495922346208</v>
      </c>
      <c r="J554" s="12">
        <f t="shared" si="63"/>
        <v>19.733495922346208</v>
      </c>
      <c r="K554" s="28">
        <f t="shared" si="64"/>
        <v>0</v>
      </c>
      <c r="L554" s="20">
        <f>(D554/1000)*(('Dynamic Data'!C$4*9.81*'Dynamic Data'!C$10)+(0.5*'Dynamic Data'!C$21*'Dynamic Data'!C$11*'Dynamic Data'!C$13*D554^2)+('Dynamic Data'!C$4*'Dynamic Data'!C$18*E554))</f>
        <v>7.1507531024875212E-2</v>
      </c>
      <c r="M554" s="12">
        <f t="shared" si="61"/>
        <v>7.1507531024875212E-2</v>
      </c>
      <c r="N554" s="28">
        <f t="shared" si="65"/>
        <v>0</v>
      </c>
      <c r="O554" s="20">
        <f t="shared" si="60"/>
        <v>6.9502775872637715E-2</v>
      </c>
      <c r="P554" s="12">
        <f t="shared" si="66"/>
        <v>6.9502775872637715E-2</v>
      </c>
      <c r="Q554" s="42">
        <f t="shared" si="62"/>
        <v>0</v>
      </c>
      <c r="R554" s="36"/>
      <c r="S554" s="20">
        <f>SUM($P$2:P554)</f>
        <v>324.93005573459789</v>
      </c>
      <c r="T554" s="28">
        <f>SUM($Q$2:Q554)</f>
        <v>93.204919144424807</v>
      </c>
      <c r="U554" s="22">
        <f>T554*'KERS System Values'!E$14</f>
        <v>54.577939318210518</v>
      </c>
    </row>
    <row r="555" spans="1:21" x14ac:dyDescent="0.45">
      <c r="A555" s="7" t="s">
        <v>12</v>
      </c>
      <c r="B555" s="8">
        <v>553</v>
      </c>
      <c r="C555" s="8">
        <v>553</v>
      </c>
      <c r="D555" s="3">
        <v>3.8055555555555554</v>
      </c>
      <c r="E555" s="29">
        <v>-0.1388888888888889</v>
      </c>
      <c r="F555" s="21">
        <f>'Dynamic Data'!C$4*E555</f>
        <v>-40</v>
      </c>
      <c r="G555" s="3">
        <f>(0.5*'Dynamic Data'!C$21*'Dynamic Data'!C$11*'Dynamic Data'!C$13*D555^2)</f>
        <v>2.9627061747037011</v>
      </c>
      <c r="H555" s="3">
        <f>'Dynamic Data'!C$15</f>
        <v>56.505600000000001</v>
      </c>
      <c r="I555" s="3">
        <f>'Dynamic Data'!C$15+G555+F555</f>
        <v>19.468306174703699</v>
      </c>
      <c r="J555" s="3">
        <f t="shared" si="63"/>
        <v>19.468306174703699</v>
      </c>
      <c r="K555" s="29">
        <f t="shared" si="64"/>
        <v>0</v>
      </c>
      <c r="L555" s="21">
        <f>(D555/1000)*(('Dynamic Data'!C$4*9.81*'Dynamic Data'!C$10)+(0.5*'Dynamic Data'!C$21*'Dynamic Data'!C$11*'Dynamic Data'!C$13*D555^2)+('Dynamic Data'!C$4*'Dynamic Data'!C$18*E555))</f>
        <v>6.7498020720400217E-2</v>
      </c>
      <c r="M555" s="3">
        <f t="shared" si="61"/>
        <v>6.7498020720400217E-2</v>
      </c>
      <c r="N555" s="29">
        <f t="shared" si="65"/>
        <v>0</v>
      </c>
      <c r="O555" s="21">
        <f t="shared" si="60"/>
        <v>9.7032750885369001E-2</v>
      </c>
      <c r="P555" s="3">
        <f t="shared" si="66"/>
        <v>9.7032750885369001E-2</v>
      </c>
      <c r="Q555" s="43">
        <f t="shared" si="62"/>
        <v>0</v>
      </c>
      <c r="R555" s="37"/>
      <c r="S555" s="21">
        <f>SUM($P$2:P555)</f>
        <v>325.02708848548326</v>
      </c>
      <c r="T555" s="29">
        <f>SUM($Q$2:Q555)</f>
        <v>93.204919144424807</v>
      </c>
      <c r="U555" s="22">
        <f>T555*'KERS System Values'!E$14</f>
        <v>54.577939318210518</v>
      </c>
    </row>
    <row r="556" spans="1:21" x14ac:dyDescent="0.45">
      <c r="A556" s="5" t="s">
        <v>12</v>
      </c>
      <c r="B556" s="6">
        <v>554</v>
      </c>
      <c r="C556" s="6">
        <v>554</v>
      </c>
      <c r="D556" s="4">
        <v>3.6944444444444446</v>
      </c>
      <c r="E556" s="30">
        <v>-8.3333333333333287E-2</v>
      </c>
      <c r="F556" s="20">
        <f>'Dynamic Data'!C$4*E556</f>
        <v>-23.999999999999986</v>
      </c>
      <c r="G556" s="12">
        <f>(0.5*'Dynamic Data'!C$21*'Dynamic Data'!C$11*'Dynamic Data'!C$13*D556^2)</f>
        <v>2.7922270512192329</v>
      </c>
      <c r="H556" s="12">
        <f>'Dynamic Data'!C$15</f>
        <v>56.505600000000001</v>
      </c>
      <c r="I556" s="12">
        <f>'Dynamic Data'!C$15+G556+F556</f>
        <v>35.297827051219251</v>
      </c>
      <c r="J556" s="12">
        <f t="shared" si="63"/>
        <v>35.297827051219251</v>
      </c>
      <c r="K556" s="28">
        <f t="shared" si="64"/>
        <v>0</v>
      </c>
      <c r="L556" s="20">
        <f>(D556/1000)*(('Dynamic Data'!C$4*9.81*'Dynamic Data'!C$10)+(0.5*'Dynamic Data'!C$21*'Dynamic Data'!C$11*'Dynamic Data'!C$13*D556^2)+('Dynamic Data'!C$4*'Dynamic Data'!C$18*E556))</f>
        <v>0.1265674810503378</v>
      </c>
      <c r="M556" s="12">
        <f t="shared" si="61"/>
        <v>0.1265674810503378</v>
      </c>
      <c r="N556" s="28">
        <f t="shared" si="65"/>
        <v>0</v>
      </c>
      <c r="O556" s="20">
        <f t="shared" si="60"/>
        <v>0.1558355347329019</v>
      </c>
      <c r="P556" s="12">
        <f t="shared" si="66"/>
        <v>0.1558355347329019</v>
      </c>
      <c r="Q556" s="42">
        <f t="shared" si="62"/>
        <v>0</v>
      </c>
      <c r="R556" s="36"/>
      <c r="S556" s="20">
        <f>SUM($P$2:P556)</f>
        <v>325.18292402021615</v>
      </c>
      <c r="T556" s="28">
        <f>SUM($Q$2:Q556)</f>
        <v>93.204919144424807</v>
      </c>
      <c r="U556" s="22">
        <f>T556*'KERS System Values'!E$14</f>
        <v>54.577939318210518</v>
      </c>
    </row>
    <row r="557" spans="1:21" x14ac:dyDescent="0.45">
      <c r="A557" s="7" t="s">
        <v>12</v>
      </c>
      <c r="B557" s="8">
        <v>555</v>
      </c>
      <c r="C557" s="8">
        <v>555</v>
      </c>
      <c r="D557" s="3">
        <v>3.6388888888888888</v>
      </c>
      <c r="E557" s="29">
        <v>-2.7777777777777925E-2</v>
      </c>
      <c r="F557" s="21">
        <f>'Dynamic Data'!C$4*E557</f>
        <v>-8.0000000000000426</v>
      </c>
      <c r="G557" s="3">
        <f>(0.5*'Dynamic Data'!C$21*'Dynamic Data'!C$11*'Dynamic Data'!C$13*D557^2)</f>
        <v>2.7088817019601588</v>
      </c>
      <c r="H557" s="3">
        <f>'Dynamic Data'!C$15</f>
        <v>56.505600000000001</v>
      </c>
      <c r="I557" s="3">
        <f>'Dynamic Data'!C$15+G557+F557</f>
        <v>51.214481701960118</v>
      </c>
      <c r="J557" s="3">
        <f t="shared" si="63"/>
        <v>51.214481701960118</v>
      </c>
      <c r="K557" s="29">
        <f t="shared" si="64"/>
        <v>0</v>
      </c>
      <c r="L557" s="21">
        <f>(D557/1000)*(('Dynamic Data'!C$4*9.81*'Dynamic Data'!C$10)+(0.5*'Dynamic Data'!C$21*'Dynamic Data'!C$11*'Dynamic Data'!C$13*D557^2)+('Dynamic Data'!C$4*'Dynamic Data'!C$18*E557))</f>
        <v>0.18510358841546598</v>
      </c>
      <c r="M557" s="3">
        <f t="shared" si="61"/>
        <v>0.18510358841546598</v>
      </c>
      <c r="N557" s="29">
        <f t="shared" si="65"/>
        <v>0</v>
      </c>
      <c r="O557" s="21">
        <f t="shared" si="60"/>
        <v>0.21547491952657727</v>
      </c>
      <c r="P557" s="3">
        <f t="shared" si="66"/>
        <v>0.21547491952657727</v>
      </c>
      <c r="Q557" s="43">
        <f t="shared" si="62"/>
        <v>0</v>
      </c>
      <c r="R557" s="37"/>
      <c r="S557" s="21">
        <f>SUM($P$2:P557)</f>
        <v>325.39839893974272</v>
      </c>
      <c r="T557" s="29">
        <f>SUM($Q$2:Q557)</f>
        <v>93.204919144424807</v>
      </c>
      <c r="U557" s="22">
        <f>T557*'KERS System Values'!E$14</f>
        <v>54.577939318210518</v>
      </c>
    </row>
    <row r="558" spans="1:21" x14ac:dyDescent="0.45">
      <c r="A558" s="5" t="s">
        <v>12</v>
      </c>
      <c r="B558" s="6">
        <v>556</v>
      </c>
      <c r="C558" s="6">
        <v>556</v>
      </c>
      <c r="D558" s="4">
        <v>3.6388888888888888</v>
      </c>
      <c r="E558" s="30">
        <v>2.7777777777777925E-2</v>
      </c>
      <c r="F558" s="20">
        <f>'Dynamic Data'!C$4*E558</f>
        <v>8.0000000000000426</v>
      </c>
      <c r="G558" s="12">
        <f>(0.5*'Dynamic Data'!C$21*'Dynamic Data'!C$11*'Dynamic Data'!C$13*D558^2)</f>
        <v>2.7088817019601588</v>
      </c>
      <c r="H558" s="12">
        <f>'Dynamic Data'!C$15</f>
        <v>56.505600000000001</v>
      </c>
      <c r="I558" s="12">
        <f>'Dynamic Data'!C$15+G558+F558</f>
        <v>67.21448170196021</v>
      </c>
      <c r="J558" s="12">
        <f t="shared" si="63"/>
        <v>67.21448170196021</v>
      </c>
      <c r="K558" s="28">
        <f t="shared" si="64"/>
        <v>0</v>
      </c>
      <c r="L558" s="20">
        <f>(D558/1000)*(('Dynamic Data'!C$4*9.81*'Dynamic Data'!C$10)+(0.5*'Dynamic Data'!C$21*'Dynamic Data'!C$11*'Dynamic Data'!C$13*D558^2)+('Dynamic Data'!C$4*'Dynamic Data'!C$18*E558))</f>
        <v>0.24584625063768856</v>
      </c>
      <c r="M558" s="12">
        <f t="shared" si="61"/>
        <v>0.24584625063768856</v>
      </c>
      <c r="N558" s="28">
        <f t="shared" si="65"/>
        <v>0</v>
      </c>
      <c r="O558" s="20">
        <f t="shared" si="60"/>
        <v>0.28642066639956881</v>
      </c>
      <c r="P558" s="12">
        <f t="shared" si="66"/>
        <v>0.28642066639956881</v>
      </c>
      <c r="Q558" s="42">
        <f t="shared" si="62"/>
        <v>0</v>
      </c>
      <c r="R558" s="36"/>
      <c r="S558" s="20">
        <f>SUM($P$2:P558)</f>
        <v>325.6848196061423</v>
      </c>
      <c r="T558" s="28">
        <f>SUM($Q$2:Q558)</f>
        <v>93.204919144424807</v>
      </c>
      <c r="U558" s="22">
        <f>T558*'KERS System Values'!E$14</f>
        <v>54.577939318210518</v>
      </c>
    </row>
    <row r="559" spans="1:21" x14ac:dyDescent="0.45">
      <c r="A559" s="7" t="s">
        <v>12</v>
      </c>
      <c r="B559" s="8">
        <v>557</v>
      </c>
      <c r="C559" s="8">
        <v>557</v>
      </c>
      <c r="D559" s="3">
        <v>3.6944444444444446</v>
      </c>
      <c r="E559" s="29">
        <v>9.7222222222222363E-2</v>
      </c>
      <c r="F559" s="21">
        <f>'Dynamic Data'!C$4*E559</f>
        <v>28.000000000000039</v>
      </c>
      <c r="G559" s="3">
        <f>(0.5*'Dynamic Data'!C$21*'Dynamic Data'!C$11*'Dynamic Data'!C$13*D559^2)</f>
        <v>2.7922270512192329</v>
      </c>
      <c r="H559" s="3">
        <f>'Dynamic Data'!C$15</f>
        <v>56.505600000000001</v>
      </c>
      <c r="I559" s="3">
        <f>'Dynamic Data'!C$15+G559+F559</f>
        <v>87.297827051219272</v>
      </c>
      <c r="J559" s="3">
        <f t="shared" si="63"/>
        <v>87.297827051219272</v>
      </c>
      <c r="K559" s="29">
        <f t="shared" si="64"/>
        <v>0</v>
      </c>
      <c r="L559" s="21">
        <f>(D559/1000)*(('Dynamic Data'!C$4*9.81*'Dynamic Data'!C$10)+(0.5*'Dynamic Data'!C$21*'Dynamic Data'!C$11*'Dynamic Data'!C$13*D559^2)+('Dynamic Data'!C$4*'Dynamic Data'!C$18*E559))</f>
        <v>0.32699508216144907</v>
      </c>
      <c r="M559" s="3">
        <f t="shared" si="61"/>
        <v>0.32699508216144907</v>
      </c>
      <c r="N559" s="29">
        <f t="shared" si="65"/>
        <v>0</v>
      </c>
      <c r="O559" s="21">
        <f t="shared" si="60"/>
        <v>0.37354434190137875</v>
      </c>
      <c r="P559" s="3">
        <f t="shared" si="66"/>
        <v>0.37354434190137875</v>
      </c>
      <c r="Q559" s="43">
        <f t="shared" si="62"/>
        <v>0</v>
      </c>
      <c r="R559" s="37"/>
      <c r="S559" s="21">
        <f>SUM($P$2:P559)</f>
        <v>326.05836394804368</v>
      </c>
      <c r="T559" s="29">
        <f>SUM($Q$2:Q559)</f>
        <v>93.204919144424807</v>
      </c>
      <c r="U559" s="22">
        <f>T559*'KERS System Values'!E$14</f>
        <v>54.577939318210518</v>
      </c>
    </row>
    <row r="560" spans="1:21" x14ac:dyDescent="0.45">
      <c r="A560" s="5" t="s">
        <v>12</v>
      </c>
      <c r="B560" s="6">
        <v>558</v>
      </c>
      <c r="C560" s="6">
        <v>558</v>
      </c>
      <c r="D560" s="4">
        <v>3.8333333333333335</v>
      </c>
      <c r="E560" s="30">
        <v>0.16666666666666657</v>
      </c>
      <c r="F560" s="20">
        <f>'Dynamic Data'!C$4*E560</f>
        <v>47.999999999999972</v>
      </c>
      <c r="G560" s="12">
        <f>(0.5*'Dynamic Data'!C$21*'Dynamic Data'!C$11*'Dynamic Data'!C$13*D560^2)</f>
        <v>3.006115210776136</v>
      </c>
      <c r="H560" s="12">
        <f>'Dynamic Data'!C$15</f>
        <v>56.505600000000001</v>
      </c>
      <c r="I560" s="12">
        <f>'Dynamic Data'!C$15+G560+F560</f>
        <v>107.51171521077612</v>
      </c>
      <c r="J560" s="12">
        <f t="shared" si="63"/>
        <v>107.51171521077612</v>
      </c>
      <c r="K560" s="28">
        <f t="shared" si="64"/>
        <v>0</v>
      </c>
      <c r="L560" s="20">
        <f>(D560/1000)*(('Dynamic Data'!C$4*9.81*'Dynamic Data'!C$10)+(0.5*'Dynamic Data'!C$21*'Dynamic Data'!C$11*'Dynamic Data'!C$13*D560^2)+('Dynamic Data'!C$4*'Dynamic Data'!C$18*E560))</f>
        <v>0.42009360164130849</v>
      </c>
      <c r="M560" s="12">
        <f t="shared" si="61"/>
        <v>0.42009360164130849</v>
      </c>
      <c r="N560" s="28">
        <f t="shared" si="65"/>
        <v>0</v>
      </c>
      <c r="O560" s="20">
        <f t="shared" si="60"/>
        <v>0.5574421067598625</v>
      </c>
      <c r="P560" s="12">
        <f t="shared" si="66"/>
        <v>0.5574421067598625</v>
      </c>
      <c r="Q560" s="42">
        <f t="shared" si="62"/>
        <v>0</v>
      </c>
      <c r="R560" s="36"/>
      <c r="S560" s="20">
        <f>SUM($P$2:P560)</f>
        <v>326.61580605480356</v>
      </c>
      <c r="T560" s="28">
        <f>SUM($Q$2:Q560)</f>
        <v>93.204919144424807</v>
      </c>
      <c r="U560" s="22">
        <f>T560*'KERS System Values'!E$14</f>
        <v>54.577939318210518</v>
      </c>
    </row>
    <row r="561" spans="1:21" x14ac:dyDescent="0.45">
      <c r="A561" s="7" t="s">
        <v>12</v>
      </c>
      <c r="B561" s="8">
        <v>559</v>
      </c>
      <c r="C561" s="8">
        <v>559</v>
      </c>
      <c r="D561" s="3">
        <v>4.0277777777777777</v>
      </c>
      <c r="E561" s="29">
        <v>0.37499999999999989</v>
      </c>
      <c r="F561" s="21">
        <f>'Dynamic Data'!C$4*E561</f>
        <v>107.99999999999997</v>
      </c>
      <c r="G561" s="3">
        <f>(0.5*'Dynamic Data'!C$21*'Dynamic Data'!C$11*'Dynamic Data'!C$13*D561^2)</f>
        <v>3.3188181215379253</v>
      </c>
      <c r="H561" s="3">
        <f>'Dynamic Data'!C$15</f>
        <v>56.505600000000001</v>
      </c>
      <c r="I561" s="3">
        <f>'Dynamic Data'!C$15+G561+F561</f>
        <v>167.82441812153789</v>
      </c>
      <c r="J561" s="3">
        <f t="shared" si="63"/>
        <v>167.82441812153789</v>
      </c>
      <c r="K561" s="29">
        <f t="shared" si="64"/>
        <v>0</v>
      </c>
      <c r="L561" s="21">
        <f>(D561/1000)*(('Dynamic Data'!C$4*9.81*'Dynamic Data'!C$10)+(0.5*'Dynamic Data'!C$21*'Dynamic Data'!C$11*'Dynamic Data'!C$13*D561^2)+('Dynamic Data'!C$4*'Dynamic Data'!C$18*E561))</f>
        <v>0.69479061187841662</v>
      </c>
      <c r="M561" s="3">
        <f t="shared" si="61"/>
        <v>0.69479061187841662</v>
      </c>
      <c r="N561" s="29">
        <f t="shared" si="65"/>
        <v>0</v>
      </c>
      <c r="O561" s="21">
        <f t="shared" si="60"/>
        <v>0.72582302266480858</v>
      </c>
      <c r="P561" s="3">
        <f t="shared" si="66"/>
        <v>0.72582302266480858</v>
      </c>
      <c r="Q561" s="43">
        <f t="shared" si="62"/>
        <v>0</v>
      </c>
      <c r="R561" s="37"/>
      <c r="S561" s="21">
        <f>SUM($P$2:P561)</f>
        <v>327.34162907746838</v>
      </c>
      <c r="T561" s="29">
        <f>SUM($Q$2:Q561)</f>
        <v>93.204919144424807</v>
      </c>
      <c r="U561" s="22">
        <f>T561*'KERS System Values'!E$14</f>
        <v>54.577939318210518</v>
      </c>
    </row>
    <row r="562" spans="1:21" x14ac:dyDescent="0.45">
      <c r="A562" s="5" t="s">
        <v>12</v>
      </c>
      <c r="B562" s="6">
        <v>560</v>
      </c>
      <c r="C562" s="6">
        <v>560</v>
      </c>
      <c r="D562" s="4">
        <v>4.5833333333333339</v>
      </c>
      <c r="E562" s="30">
        <v>0.34722222222222221</v>
      </c>
      <c r="F562" s="20">
        <f>'Dynamic Data'!C$4*E562</f>
        <v>100</v>
      </c>
      <c r="G562" s="12">
        <f>(0.5*'Dynamic Data'!C$21*'Dynamic Data'!C$11*'Dynamic Data'!C$13*D562^2)</f>
        <v>4.2974945711709891</v>
      </c>
      <c r="H562" s="12">
        <f>'Dynamic Data'!C$15</f>
        <v>56.505600000000001</v>
      </c>
      <c r="I562" s="12">
        <f>'Dynamic Data'!C$15+G562+F562</f>
        <v>160.80309457117099</v>
      </c>
      <c r="J562" s="12">
        <f t="shared" si="63"/>
        <v>160.80309457117099</v>
      </c>
      <c r="K562" s="28">
        <f t="shared" si="64"/>
        <v>0</v>
      </c>
      <c r="L562" s="20">
        <f>(D562/1000)*(('Dynamic Data'!C$4*9.81*'Dynamic Data'!C$10)+(0.5*'Dynamic Data'!C$21*'Dynamic Data'!C$11*'Dynamic Data'!C$13*D562^2)+('Dynamic Data'!C$4*'Dynamic Data'!C$18*E562))</f>
        <v>0.75685543345120054</v>
      </c>
      <c r="M562" s="12">
        <f t="shared" si="61"/>
        <v>0.75685543345120054</v>
      </c>
      <c r="N562" s="28">
        <f t="shared" si="65"/>
        <v>0</v>
      </c>
      <c r="O562" s="20">
        <f t="shared" si="60"/>
        <v>0.57188133007024011</v>
      </c>
      <c r="P562" s="12">
        <f t="shared" si="66"/>
        <v>0.57188133007024011</v>
      </c>
      <c r="Q562" s="42">
        <f t="shared" si="62"/>
        <v>0</v>
      </c>
      <c r="R562" s="36"/>
      <c r="S562" s="20">
        <f>SUM($P$2:P562)</f>
        <v>327.91351040753864</v>
      </c>
      <c r="T562" s="28">
        <f>SUM($Q$2:Q562)</f>
        <v>93.204919144424807</v>
      </c>
      <c r="U562" s="22">
        <f>T562*'KERS System Values'!E$14</f>
        <v>54.577939318210518</v>
      </c>
    </row>
    <row r="563" spans="1:21" x14ac:dyDescent="0.45">
      <c r="A563" s="7" t="s">
        <v>12</v>
      </c>
      <c r="B563" s="8">
        <v>561</v>
      </c>
      <c r="C563" s="8">
        <v>561</v>
      </c>
      <c r="D563" s="3">
        <v>4.7222222222222223</v>
      </c>
      <c r="E563" s="29">
        <v>6.9444444444444448E-2</v>
      </c>
      <c r="F563" s="21">
        <f>'Dynamic Data'!C$4*E563</f>
        <v>20</v>
      </c>
      <c r="G563" s="3">
        <f>(0.5*'Dynamic Data'!C$21*'Dynamic Data'!C$11*'Dynamic Data'!C$13*D563^2)</f>
        <v>4.5618950636121784</v>
      </c>
      <c r="H563" s="3">
        <f>'Dynamic Data'!C$15</f>
        <v>56.505600000000001</v>
      </c>
      <c r="I563" s="3">
        <f>'Dynamic Data'!C$15+G563+F563</f>
        <v>81.067495063612171</v>
      </c>
      <c r="J563" s="3">
        <f t="shared" si="63"/>
        <v>81.067495063612171</v>
      </c>
      <c r="K563" s="29">
        <f t="shared" si="64"/>
        <v>0</v>
      </c>
      <c r="L563" s="21">
        <f>(D563/1000)*(('Dynamic Data'!C$4*9.81*'Dynamic Data'!C$10)+(0.5*'Dynamic Data'!C$21*'Dynamic Data'!C$11*'Dynamic Data'!C$13*D563^2)+('Dynamic Data'!C$4*'Dynamic Data'!C$18*E563))</f>
        <v>0.38690722668927979</v>
      </c>
      <c r="M563" s="3">
        <f t="shared" si="61"/>
        <v>0.38690722668927979</v>
      </c>
      <c r="N563" s="29">
        <f t="shared" si="65"/>
        <v>0</v>
      </c>
      <c r="O563" s="21">
        <f t="shared" si="60"/>
        <v>0.33764075446705755</v>
      </c>
      <c r="P563" s="3">
        <f t="shared" si="66"/>
        <v>0.33764075446705755</v>
      </c>
      <c r="Q563" s="43">
        <f t="shared" si="62"/>
        <v>0</v>
      </c>
      <c r="R563" s="37"/>
      <c r="S563" s="21">
        <f>SUM($P$2:P563)</f>
        <v>328.25115116200567</v>
      </c>
      <c r="T563" s="29">
        <f>SUM($Q$2:Q563)</f>
        <v>93.204919144424807</v>
      </c>
      <c r="U563" s="22">
        <f>T563*'KERS System Values'!E$14</f>
        <v>54.577939318210518</v>
      </c>
    </row>
    <row r="564" spans="1:21" x14ac:dyDescent="0.45">
      <c r="A564" s="5" t="s">
        <v>12</v>
      </c>
      <c r="B564" s="6">
        <v>562</v>
      </c>
      <c r="C564" s="6">
        <v>562</v>
      </c>
      <c r="D564" s="4">
        <v>4.7222222222222223</v>
      </c>
      <c r="E564" s="30">
        <v>0</v>
      </c>
      <c r="F564" s="20">
        <f>'Dynamic Data'!C$4*E564</f>
        <v>0</v>
      </c>
      <c r="G564" s="12">
        <f>(0.5*'Dynamic Data'!C$21*'Dynamic Data'!C$11*'Dynamic Data'!C$13*D564^2)</f>
        <v>4.5618950636121784</v>
      </c>
      <c r="H564" s="12">
        <f>'Dynamic Data'!C$15</f>
        <v>56.505600000000001</v>
      </c>
      <c r="I564" s="12">
        <f>'Dynamic Data'!C$15+G564+F564</f>
        <v>61.067495063612178</v>
      </c>
      <c r="J564" s="12">
        <f t="shared" si="63"/>
        <v>61.067495063612178</v>
      </c>
      <c r="K564" s="28">
        <f t="shared" si="64"/>
        <v>0</v>
      </c>
      <c r="L564" s="20">
        <f>(D564/1000)*(('Dynamic Data'!C$4*9.81*'Dynamic Data'!C$10)+(0.5*'Dynamic Data'!C$21*'Dynamic Data'!C$11*'Dynamic Data'!C$13*D564^2)+('Dynamic Data'!C$4*'Dynamic Data'!C$18*E564))</f>
        <v>0.2883742822448353</v>
      </c>
      <c r="M564" s="12">
        <f t="shared" si="61"/>
        <v>0.2883742822448353</v>
      </c>
      <c r="N564" s="28">
        <f t="shared" si="65"/>
        <v>0</v>
      </c>
      <c r="O564" s="20">
        <f t="shared" si="60"/>
        <v>0.13072157113372423</v>
      </c>
      <c r="P564" s="12">
        <f t="shared" si="66"/>
        <v>0.13072157113372423</v>
      </c>
      <c r="Q564" s="42">
        <f t="shared" si="62"/>
        <v>0</v>
      </c>
      <c r="R564" s="36"/>
      <c r="S564" s="20">
        <f>SUM($P$2:P564)</f>
        <v>328.3818727331394</v>
      </c>
      <c r="T564" s="28">
        <f>SUM($Q$2:Q564)</f>
        <v>93.204919144424807</v>
      </c>
      <c r="U564" s="22">
        <f>T564*'KERS System Values'!E$14</f>
        <v>54.577939318210518</v>
      </c>
    </row>
    <row r="565" spans="1:21" x14ac:dyDescent="0.45">
      <c r="A565" s="7" t="s">
        <v>12</v>
      </c>
      <c r="B565" s="8">
        <v>563</v>
      </c>
      <c r="C565" s="8">
        <v>563</v>
      </c>
      <c r="D565" s="3">
        <v>4.7222222222222223</v>
      </c>
      <c r="E565" s="29">
        <v>-0.22222222222222215</v>
      </c>
      <c r="F565" s="21">
        <f>'Dynamic Data'!C$4*E565</f>
        <v>-63.999999999999979</v>
      </c>
      <c r="G565" s="3">
        <f>(0.5*'Dynamic Data'!C$21*'Dynamic Data'!C$11*'Dynamic Data'!C$13*D565^2)</f>
        <v>4.5618950636121784</v>
      </c>
      <c r="H565" s="3">
        <f>'Dynamic Data'!C$15</f>
        <v>56.505600000000001</v>
      </c>
      <c r="I565" s="3">
        <f>'Dynamic Data'!C$15+G565+F565</f>
        <v>-2.9325049363878009</v>
      </c>
      <c r="J565" s="3">
        <f t="shared" si="63"/>
        <v>0</v>
      </c>
      <c r="K565" s="29">
        <f t="shared" si="64"/>
        <v>2.9325049363878009</v>
      </c>
      <c r="L565" s="21">
        <f>(D565/1000)*(('Dynamic Data'!C$4*9.81*'Dynamic Data'!C$10)+(0.5*'Dynamic Data'!C$21*'Dynamic Data'!C$11*'Dynamic Data'!C$13*D565^2)+('Dynamic Data'!C$4*'Dynamic Data'!C$18*E565))</f>
        <v>-2.6931139977386852E-2</v>
      </c>
      <c r="M565" s="3">
        <f t="shared" si="61"/>
        <v>0</v>
      </c>
      <c r="N565" s="29">
        <f t="shared" si="65"/>
        <v>2.6931139977386852E-2</v>
      </c>
      <c r="O565" s="21">
        <f t="shared" si="60"/>
        <v>-0.50048809899263025</v>
      </c>
      <c r="P565" s="3">
        <f t="shared" si="66"/>
        <v>0</v>
      </c>
      <c r="Q565" s="44">
        <f t="shared" si="62"/>
        <v>0.50048809899263025</v>
      </c>
      <c r="R565" s="37"/>
      <c r="S565" s="21">
        <f>SUM($P$2:P565)</f>
        <v>328.3818727331394</v>
      </c>
      <c r="T565" s="29">
        <f>SUM($Q$2:Q565)</f>
        <v>93.70540724341744</v>
      </c>
      <c r="U565" s="22">
        <f>T565*'KERS System Values'!E$14</f>
        <v>54.871009784308768</v>
      </c>
    </row>
    <row r="566" spans="1:21" x14ac:dyDescent="0.45">
      <c r="A566" s="5" t="s">
        <v>12</v>
      </c>
      <c r="B566" s="6">
        <v>564</v>
      </c>
      <c r="C566" s="6">
        <v>564</v>
      </c>
      <c r="D566" s="4">
        <v>4.2777777777777777</v>
      </c>
      <c r="E566" s="30">
        <v>-0.95833333333333337</v>
      </c>
      <c r="F566" s="20">
        <f>'Dynamic Data'!C$4*E566</f>
        <v>-276</v>
      </c>
      <c r="G566" s="12">
        <f>(0.5*'Dynamic Data'!C$21*'Dynamic Data'!C$11*'Dynamic Data'!C$13*D566^2)</f>
        <v>3.7435952708867273</v>
      </c>
      <c r="H566" s="12">
        <f>'Dynamic Data'!C$15</f>
        <v>56.505600000000001</v>
      </c>
      <c r="I566" s="12">
        <f>'Dynamic Data'!C$15+G566+F566</f>
        <v>-215.75080472911327</v>
      </c>
      <c r="J566" s="12">
        <f t="shared" si="63"/>
        <v>0</v>
      </c>
      <c r="K566" s="28">
        <f t="shared" si="64"/>
        <v>215.75080472911327</v>
      </c>
      <c r="L566" s="20">
        <f>(D566/1000)*(('Dynamic Data'!C$4*9.81*'Dynamic Data'!C$10)+(0.5*'Dynamic Data'!C$21*'Dynamic Data'!C$11*'Dynamic Data'!C$13*D566^2)+('Dynamic Data'!C$4*'Dynamic Data'!C$18*E566))</f>
        <v>-0.97404505800787367</v>
      </c>
      <c r="M566" s="12">
        <f t="shared" si="61"/>
        <v>0</v>
      </c>
      <c r="N566" s="28">
        <f t="shared" si="65"/>
        <v>0.97404505800787367</v>
      </c>
      <c r="O566" s="20">
        <f t="shared" si="60"/>
        <v>-1.026024630050681</v>
      </c>
      <c r="P566" s="12">
        <f t="shared" si="66"/>
        <v>0</v>
      </c>
      <c r="Q566" s="45">
        <f t="shared" si="62"/>
        <v>1.026024630050681</v>
      </c>
      <c r="R566" s="36"/>
      <c r="S566" s="20">
        <f>SUM($P$2:P566)</f>
        <v>328.3818727331394</v>
      </c>
      <c r="T566" s="28">
        <f>SUM($Q$2:Q566)</f>
        <v>94.731431873468125</v>
      </c>
      <c r="U566" s="22">
        <f>T566*'KERS System Values'!E$14</f>
        <v>55.471818309351576</v>
      </c>
    </row>
    <row r="567" spans="1:21" x14ac:dyDescent="0.45">
      <c r="A567" s="7" t="s">
        <v>12</v>
      </c>
      <c r="B567" s="8">
        <v>565</v>
      </c>
      <c r="C567" s="8">
        <v>565</v>
      </c>
      <c r="D567" s="3">
        <v>2.8055555555555558</v>
      </c>
      <c r="E567" s="29">
        <v>-1.4722222222222223</v>
      </c>
      <c r="F567" s="21">
        <f>'Dynamic Data'!C$4*E567</f>
        <v>-424</v>
      </c>
      <c r="G567" s="3">
        <f>(0.5*'Dynamic Data'!C$21*'Dynamic Data'!C$11*'Dynamic Data'!C$13*D567^2)</f>
        <v>1.6102384617269148</v>
      </c>
      <c r="H567" s="3">
        <f>'Dynamic Data'!C$15</f>
        <v>56.505600000000001</v>
      </c>
      <c r="I567" s="3">
        <f>'Dynamic Data'!C$15+G567+F567</f>
        <v>-365.88416153827308</v>
      </c>
      <c r="J567" s="3">
        <f t="shared" si="63"/>
        <v>0</v>
      </c>
      <c r="K567" s="29">
        <f t="shared" si="64"/>
        <v>365.88416153827308</v>
      </c>
      <c r="L567" s="21">
        <f>(D567/1000)*(('Dynamic Data'!C$4*9.81*'Dynamic Data'!C$10)+(0.5*'Dynamic Data'!C$21*'Dynamic Data'!C$11*'Dynamic Data'!C$13*D567^2)+('Dynamic Data'!C$4*'Dynamic Data'!C$18*E567))</f>
        <v>-1.0780042020934886</v>
      </c>
      <c r="M567" s="3">
        <f t="shared" si="61"/>
        <v>0</v>
      </c>
      <c r="N567" s="29">
        <f t="shared" si="65"/>
        <v>1.0780042020934886</v>
      </c>
      <c r="O567" s="21">
        <f t="shared" si="60"/>
        <v>-0.78208201518223308</v>
      </c>
      <c r="P567" s="3">
        <f t="shared" si="66"/>
        <v>0</v>
      </c>
      <c r="Q567" s="44">
        <f t="shared" si="62"/>
        <v>0.78208201518223308</v>
      </c>
      <c r="R567" s="37"/>
      <c r="S567" s="21">
        <f>SUM($P$2:P567)</f>
        <v>328.3818727331394</v>
      </c>
      <c r="T567" s="29">
        <f>SUM($Q$2:Q567)</f>
        <v>95.513513888650351</v>
      </c>
      <c r="U567" s="22">
        <f>T567*'KERS System Values'!E$14</f>
        <v>55.929781528013223</v>
      </c>
    </row>
    <row r="568" spans="1:21" x14ac:dyDescent="0.45">
      <c r="A568" s="5" t="s">
        <v>12</v>
      </c>
      <c r="B568" s="6">
        <v>566</v>
      </c>
      <c r="C568" s="6">
        <v>566</v>
      </c>
      <c r="D568" s="4">
        <v>1.3333333333333333</v>
      </c>
      <c r="E568" s="30">
        <v>-1.4027777777777777</v>
      </c>
      <c r="F568" s="20">
        <f>'Dynamic Data'!C$4*E568</f>
        <v>-404</v>
      </c>
      <c r="G568" s="12">
        <f>(0.5*'Dynamic Data'!C$21*'Dynamic Data'!C$11*'Dynamic Data'!C$13*D568^2)</f>
        <v>0.36368879676686705</v>
      </c>
      <c r="H568" s="12">
        <f>'Dynamic Data'!C$15</f>
        <v>56.505600000000001</v>
      </c>
      <c r="I568" s="12">
        <f>'Dynamic Data'!C$15+G568+F568</f>
        <v>-347.13071120323315</v>
      </c>
      <c r="J568" s="12">
        <f t="shared" si="63"/>
        <v>0</v>
      </c>
      <c r="K568" s="28">
        <f t="shared" si="64"/>
        <v>347.13071120323315</v>
      </c>
      <c r="L568" s="20">
        <f>(D568/1000)*(('Dynamic Data'!C$4*9.81*'Dynamic Data'!C$10)+(0.5*'Dynamic Data'!C$21*'Dynamic Data'!C$11*'Dynamic Data'!C$13*D568^2)+('Dynamic Data'!C$4*'Dynamic Data'!C$18*E568))</f>
        <v>-0.48615982827097753</v>
      </c>
      <c r="M568" s="12">
        <f t="shared" si="61"/>
        <v>0</v>
      </c>
      <c r="N568" s="28">
        <f t="shared" si="65"/>
        <v>0.48615982827097753</v>
      </c>
      <c r="O568" s="20">
        <f t="shared" si="60"/>
        <v>-0.24307991413548877</v>
      </c>
      <c r="P568" s="12">
        <f t="shared" si="66"/>
        <v>0</v>
      </c>
      <c r="Q568" s="45">
        <f t="shared" si="62"/>
        <v>0.24307991413548877</v>
      </c>
      <c r="R568" s="40">
        <f>SUM(Q565:Q568)</f>
        <v>2.5516746583610335</v>
      </c>
      <c r="S568" s="20">
        <f>SUM($P$2:P568)</f>
        <v>328.3818727331394</v>
      </c>
      <c r="T568" s="28">
        <f>SUM($Q$2:Q568)</f>
        <v>95.756593802785844</v>
      </c>
      <c r="U568" s="22">
        <f>T568*'KERS System Values'!E$14</f>
        <v>56.072121663329526</v>
      </c>
    </row>
    <row r="569" spans="1:21" x14ac:dyDescent="0.45">
      <c r="A569" s="7" t="s">
        <v>12</v>
      </c>
      <c r="B569" s="8">
        <v>567</v>
      </c>
      <c r="C569" s="8">
        <v>567</v>
      </c>
      <c r="D569" s="3">
        <v>0</v>
      </c>
      <c r="E569" s="29">
        <v>-0.66666666666666663</v>
      </c>
      <c r="F569" s="21">
        <f>'Dynamic Data'!C$4*E569</f>
        <v>-192</v>
      </c>
      <c r="G569" s="3">
        <f>(0.5*'Dynamic Data'!C$21*'Dynamic Data'!C$11*'Dynamic Data'!C$13*D569^2)</f>
        <v>0</v>
      </c>
      <c r="H569" s="3">
        <f>'Dynamic Data'!C$15</f>
        <v>56.505600000000001</v>
      </c>
      <c r="I569" s="3">
        <f>'Dynamic Data'!C$15+G569+F569</f>
        <v>-135.49439999999998</v>
      </c>
      <c r="J569" s="3">
        <f t="shared" si="63"/>
        <v>0</v>
      </c>
      <c r="K569" s="29">
        <f t="shared" si="64"/>
        <v>135.49439999999998</v>
      </c>
      <c r="L569" s="21">
        <f>(D569/1000)*(('Dynamic Data'!C$4*9.81*'Dynamic Data'!C$10)+(0.5*'Dynamic Data'!C$21*'Dynamic Data'!C$11*'Dynamic Data'!C$13*D569^2)+('Dynamic Data'!C$4*'Dynamic Data'!C$18*E569))</f>
        <v>0</v>
      </c>
      <c r="M569" s="3">
        <f t="shared" si="61"/>
        <v>0</v>
      </c>
      <c r="N569" s="29">
        <f t="shared" si="65"/>
        <v>0</v>
      </c>
      <c r="O569" s="21">
        <f t="shared" si="60"/>
        <v>0</v>
      </c>
      <c r="P569" s="3">
        <f t="shared" si="66"/>
        <v>0</v>
      </c>
      <c r="Q569" s="43">
        <f t="shared" si="62"/>
        <v>0</v>
      </c>
      <c r="R569" s="37"/>
      <c r="S569" s="21">
        <f>SUM($P$2:P569)</f>
        <v>328.3818727331394</v>
      </c>
      <c r="T569" s="29">
        <f>SUM($Q$2:Q569)</f>
        <v>95.756593802785844</v>
      </c>
      <c r="U569" s="22">
        <f>T569*'KERS System Values'!E$14</f>
        <v>56.072121663329526</v>
      </c>
    </row>
    <row r="570" spans="1:21" x14ac:dyDescent="0.45">
      <c r="A570" s="5" t="s">
        <v>12</v>
      </c>
      <c r="B570" s="6">
        <v>568</v>
      </c>
      <c r="C570" s="6">
        <v>568</v>
      </c>
      <c r="D570" s="4">
        <v>0</v>
      </c>
      <c r="E570" s="30">
        <v>0</v>
      </c>
      <c r="F570" s="20">
        <f>'Dynamic Data'!C$4*E570</f>
        <v>0</v>
      </c>
      <c r="G570" s="12">
        <f>(0.5*'Dynamic Data'!C$21*'Dynamic Data'!C$11*'Dynamic Data'!C$13*D570^2)</f>
        <v>0</v>
      </c>
      <c r="H570" s="12">
        <f>'Dynamic Data'!C$15</f>
        <v>56.505600000000001</v>
      </c>
      <c r="I570" s="12">
        <f>'Dynamic Data'!C$15+G570+F570</f>
        <v>56.505600000000001</v>
      </c>
      <c r="J570" s="12">
        <f t="shared" si="63"/>
        <v>56.505600000000001</v>
      </c>
      <c r="K570" s="28">
        <f t="shared" si="64"/>
        <v>0</v>
      </c>
      <c r="L570" s="20">
        <f>(D570/1000)*(('Dynamic Data'!C$4*9.81*'Dynamic Data'!C$10)+(0.5*'Dynamic Data'!C$21*'Dynamic Data'!C$11*'Dynamic Data'!C$13*D570^2)+('Dynamic Data'!C$4*'Dynamic Data'!C$18*E570))</f>
        <v>0</v>
      </c>
      <c r="M570" s="12">
        <f t="shared" si="61"/>
        <v>0</v>
      </c>
      <c r="N570" s="28">
        <f t="shared" si="65"/>
        <v>0</v>
      </c>
      <c r="O570" s="20">
        <f t="shared" si="60"/>
        <v>0</v>
      </c>
      <c r="P570" s="12">
        <f t="shared" si="66"/>
        <v>0</v>
      </c>
      <c r="Q570" s="42">
        <f t="shared" si="62"/>
        <v>0</v>
      </c>
      <c r="R570" s="36"/>
      <c r="S570" s="20">
        <f>SUM($P$2:P570)</f>
        <v>328.3818727331394</v>
      </c>
      <c r="T570" s="28">
        <f>SUM($Q$2:Q570)</f>
        <v>95.756593802785844</v>
      </c>
      <c r="U570" s="22">
        <f>T570*'KERS System Values'!E$14</f>
        <v>56.072121663329526</v>
      </c>
    </row>
    <row r="571" spans="1:21" x14ac:dyDescent="0.45">
      <c r="A571" s="7" t="s">
        <v>12</v>
      </c>
      <c r="B571" s="8">
        <v>569</v>
      </c>
      <c r="C571" s="8">
        <v>569</v>
      </c>
      <c r="D571" s="3">
        <v>0</v>
      </c>
      <c r="E571" s="29">
        <v>0</v>
      </c>
      <c r="F571" s="21">
        <f>'Dynamic Data'!C$4*E571</f>
        <v>0</v>
      </c>
      <c r="G571" s="3">
        <f>(0.5*'Dynamic Data'!C$21*'Dynamic Data'!C$11*'Dynamic Data'!C$13*D571^2)</f>
        <v>0</v>
      </c>
      <c r="H571" s="3">
        <f>'Dynamic Data'!C$15</f>
        <v>56.505600000000001</v>
      </c>
      <c r="I571" s="3">
        <f>'Dynamic Data'!C$15+G571+F571</f>
        <v>56.505600000000001</v>
      </c>
      <c r="J571" s="3">
        <f t="shared" si="63"/>
        <v>56.505600000000001</v>
      </c>
      <c r="K571" s="29">
        <f t="shared" si="64"/>
        <v>0</v>
      </c>
      <c r="L571" s="21">
        <f>(D571/1000)*(('Dynamic Data'!C$4*9.81*'Dynamic Data'!C$10)+(0.5*'Dynamic Data'!C$21*'Dynamic Data'!C$11*'Dynamic Data'!C$13*D571^2)+('Dynamic Data'!C$4*'Dynamic Data'!C$18*E571))</f>
        <v>0</v>
      </c>
      <c r="M571" s="3">
        <f t="shared" si="61"/>
        <v>0</v>
      </c>
      <c r="N571" s="29">
        <f t="shared" si="65"/>
        <v>0</v>
      </c>
      <c r="O571" s="21">
        <f t="shared" si="60"/>
        <v>0</v>
      </c>
      <c r="P571" s="3">
        <f t="shared" si="66"/>
        <v>0</v>
      </c>
      <c r="Q571" s="43">
        <f t="shared" si="62"/>
        <v>0</v>
      </c>
      <c r="R571" s="37"/>
      <c r="S571" s="21">
        <f>SUM($P$2:P571)</f>
        <v>328.3818727331394</v>
      </c>
      <c r="T571" s="29">
        <f>SUM($Q$2:Q571)</f>
        <v>95.756593802785844</v>
      </c>
      <c r="U571" s="22">
        <f>T571*'KERS System Values'!E$14</f>
        <v>56.072121663329526</v>
      </c>
    </row>
    <row r="572" spans="1:21" x14ac:dyDescent="0.45">
      <c r="A572" s="5" t="s">
        <v>12</v>
      </c>
      <c r="B572" s="6">
        <v>570</v>
      </c>
      <c r="C572" s="6">
        <v>570</v>
      </c>
      <c r="D572" s="4">
        <v>0</v>
      </c>
      <c r="E572" s="30">
        <v>0</v>
      </c>
      <c r="F572" s="20">
        <f>'Dynamic Data'!C$4*E572</f>
        <v>0</v>
      </c>
      <c r="G572" s="12">
        <f>(0.5*'Dynamic Data'!C$21*'Dynamic Data'!C$11*'Dynamic Data'!C$13*D572^2)</f>
        <v>0</v>
      </c>
      <c r="H572" s="12">
        <f>'Dynamic Data'!C$15</f>
        <v>56.505600000000001</v>
      </c>
      <c r="I572" s="12">
        <f>'Dynamic Data'!C$15+G572+F572</f>
        <v>56.505600000000001</v>
      </c>
      <c r="J572" s="12">
        <f t="shared" si="63"/>
        <v>56.505600000000001</v>
      </c>
      <c r="K572" s="28">
        <f t="shared" si="64"/>
        <v>0</v>
      </c>
      <c r="L572" s="20">
        <f>(D572/1000)*(('Dynamic Data'!C$4*9.81*'Dynamic Data'!C$10)+(0.5*'Dynamic Data'!C$21*'Dynamic Data'!C$11*'Dynamic Data'!C$13*D572^2)+('Dynamic Data'!C$4*'Dynamic Data'!C$18*E572))</f>
        <v>0</v>
      </c>
      <c r="M572" s="12">
        <f t="shared" si="61"/>
        <v>0</v>
      </c>
      <c r="N572" s="28">
        <f t="shared" si="65"/>
        <v>0</v>
      </c>
      <c r="O572" s="20">
        <f t="shared" si="60"/>
        <v>0</v>
      </c>
      <c r="P572" s="12">
        <f t="shared" si="66"/>
        <v>0</v>
      </c>
      <c r="Q572" s="42">
        <f t="shared" si="62"/>
        <v>0</v>
      </c>
      <c r="R572" s="36"/>
      <c r="S572" s="20">
        <f>SUM($P$2:P572)</f>
        <v>328.3818727331394</v>
      </c>
      <c r="T572" s="28">
        <f>SUM($Q$2:Q572)</f>
        <v>95.756593802785844</v>
      </c>
      <c r="U572" s="22">
        <f>T572*'KERS System Values'!E$14</f>
        <v>56.072121663329526</v>
      </c>
    </row>
    <row r="573" spans="1:21" x14ac:dyDescent="0.45">
      <c r="A573" s="7" t="s">
        <v>12</v>
      </c>
      <c r="B573" s="8">
        <v>571</v>
      </c>
      <c r="C573" s="8">
        <v>571</v>
      </c>
      <c r="D573" s="3">
        <v>0</v>
      </c>
      <c r="E573" s="29">
        <v>0</v>
      </c>
      <c r="F573" s="21">
        <f>'Dynamic Data'!C$4*E573</f>
        <v>0</v>
      </c>
      <c r="G573" s="3">
        <f>(0.5*'Dynamic Data'!C$21*'Dynamic Data'!C$11*'Dynamic Data'!C$13*D573^2)</f>
        <v>0</v>
      </c>
      <c r="H573" s="3">
        <f>'Dynamic Data'!C$15</f>
        <v>56.505600000000001</v>
      </c>
      <c r="I573" s="3">
        <f>'Dynamic Data'!C$15+G573+F573</f>
        <v>56.505600000000001</v>
      </c>
      <c r="J573" s="3">
        <f t="shared" si="63"/>
        <v>56.505600000000001</v>
      </c>
      <c r="K573" s="29">
        <f t="shared" si="64"/>
        <v>0</v>
      </c>
      <c r="L573" s="21">
        <f>(D573/1000)*(('Dynamic Data'!C$4*9.81*'Dynamic Data'!C$10)+(0.5*'Dynamic Data'!C$21*'Dynamic Data'!C$11*'Dynamic Data'!C$13*D573^2)+('Dynamic Data'!C$4*'Dynamic Data'!C$18*E573))</f>
        <v>0</v>
      </c>
      <c r="M573" s="3">
        <f t="shared" si="61"/>
        <v>0</v>
      </c>
      <c r="N573" s="29">
        <f t="shared" si="65"/>
        <v>0</v>
      </c>
      <c r="O573" s="21">
        <f t="shared" si="60"/>
        <v>0</v>
      </c>
      <c r="P573" s="3">
        <f t="shared" si="66"/>
        <v>0</v>
      </c>
      <c r="Q573" s="43">
        <f t="shared" si="62"/>
        <v>0</v>
      </c>
      <c r="R573" s="37"/>
      <c r="S573" s="21">
        <f>SUM($P$2:P573)</f>
        <v>328.3818727331394</v>
      </c>
      <c r="T573" s="29">
        <f>SUM($Q$2:Q573)</f>
        <v>95.756593802785844</v>
      </c>
      <c r="U573" s="22">
        <f>T573*'KERS System Values'!E$14</f>
        <v>56.072121663329526</v>
      </c>
    </row>
    <row r="574" spans="1:21" x14ac:dyDescent="0.45">
      <c r="A574" s="5" t="s">
        <v>12</v>
      </c>
      <c r="B574" s="6">
        <v>572</v>
      </c>
      <c r="C574" s="6">
        <v>572</v>
      </c>
      <c r="D574" s="4">
        <v>0</v>
      </c>
      <c r="E574" s="30">
        <v>0</v>
      </c>
      <c r="F574" s="20">
        <f>'Dynamic Data'!C$4*E574</f>
        <v>0</v>
      </c>
      <c r="G574" s="12">
        <f>(0.5*'Dynamic Data'!C$21*'Dynamic Data'!C$11*'Dynamic Data'!C$13*D574^2)</f>
        <v>0</v>
      </c>
      <c r="H574" s="12">
        <f>'Dynamic Data'!C$15</f>
        <v>56.505600000000001</v>
      </c>
      <c r="I574" s="12">
        <f>'Dynamic Data'!C$15+G574+F574</f>
        <v>56.505600000000001</v>
      </c>
      <c r="J574" s="12">
        <f t="shared" si="63"/>
        <v>56.505600000000001</v>
      </c>
      <c r="K574" s="28">
        <f t="shared" si="64"/>
        <v>0</v>
      </c>
      <c r="L574" s="20">
        <f>(D574/1000)*(('Dynamic Data'!C$4*9.81*'Dynamic Data'!C$10)+(0.5*'Dynamic Data'!C$21*'Dynamic Data'!C$11*'Dynamic Data'!C$13*D574^2)+('Dynamic Data'!C$4*'Dynamic Data'!C$18*E574))</f>
        <v>0</v>
      </c>
      <c r="M574" s="12">
        <f t="shared" si="61"/>
        <v>0</v>
      </c>
      <c r="N574" s="28">
        <f t="shared" si="65"/>
        <v>0</v>
      </c>
      <c r="O574" s="20">
        <f t="shared" si="60"/>
        <v>0</v>
      </c>
      <c r="P574" s="12">
        <f t="shared" si="66"/>
        <v>0</v>
      </c>
      <c r="Q574" s="42">
        <f t="shared" si="62"/>
        <v>0</v>
      </c>
      <c r="R574" s="36"/>
      <c r="S574" s="20">
        <f>SUM($P$2:P574)</f>
        <v>328.3818727331394</v>
      </c>
      <c r="T574" s="28">
        <f>SUM($Q$2:Q574)</f>
        <v>95.756593802785844</v>
      </c>
      <c r="U574" s="22">
        <f>T574*'KERS System Values'!E$14</f>
        <v>56.072121663329526</v>
      </c>
    </row>
    <row r="575" spans="1:21" x14ac:dyDescent="0.45">
      <c r="A575" s="7" t="s">
        <v>12</v>
      </c>
      <c r="B575" s="8">
        <v>573</v>
      </c>
      <c r="C575" s="8">
        <v>573</v>
      </c>
      <c r="D575" s="3">
        <v>0</v>
      </c>
      <c r="E575" s="29">
        <v>0</v>
      </c>
      <c r="F575" s="21">
        <f>'Dynamic Data'!C$4*E575</f>
        <v>0</v>
      </c>
      <c r="G575" s="3">
        <f>(0.5*'Dynamic Data'!C$21*'Dynamic Data'!C$11*'Dynamic Data'!C$13*D575^2)</f>
        <v>0</v>
      </c>
      <c r="H575" s="3">
        <f>'Dynamic Data'!C$15</f>
        <v>56.505600000000001</v>
      </c>
      <c r="I575" s="3">
        <f>'Dynamic Data'!C$15+G575+F575</f>
        <v>56.505600000000001</v>
      </c>
      <c r="J575" s="3">
        <f t="shared" si="63"/>
        <v>56.505600000000001</v>
      </c>
      <c r="K575" s="29">
        <f t="shared" si="64"/>
        <v>0</v>
      </c>
      <c r="L575" s="21">
        <f>(D575/1000)*(('Dynamic Data'!C$4*9.81*'Dynamic Data'!C$10)+(0.5*'Dynamic Data'!C$21*'Dynamic Data'!C$11*'Dynamic Data'!C$13*D575^2)+('Dynamic Data'!C$4*'Dynamic Data'!C$18*E575))</f>
        <v>0</v>
      </c>
      <c r="M575" s="3">
        <f t="shared" si="61"/>
        <v>0</v>
      </c>
      <c r="N575" s="29">
        <f t="shared" si="65"/>
        <v>0</v>
      </c>
      <c r="O575" s="21">
        <f t="shared" si="60"/>
        <v>0</v>
      </c>
      <c r="P575" s="3">
        <f t="shared" si="66"/>
        <v>0</v>
      </c>
      <c r="Q575" s="43">
        <f t="shared" si="62"/>
        <v>0</v>
      </c>
      <c r="R575" s="37"/>
      <c r="S575" s="21">
        <f>SUM($P$2:P575)</f>
        <v>328.3818727331394</v>
      </c>
      <c r="T575" s="29">
        <f>SUM($Q$2:Q575)</f>
        <v>95.756593802785844</v>
      </c>
      <c r="U575" s="22">
        <f>T575*'KERS System Values'!E$14</f>
        <v>56.072121663329526</v>
      </c>
    </row>
    <row r="576" spans="1:21" x14ac:dyDescent="0.45">
      <c r="A576" s="5" t="s">
        <v>12</v>
      </c>
      <c r="B576" s="6">
        <v>574</v>
      </c>
      <c r="C576" s="6">
        <v>574</v>
      </c>
      <c r="D576" s="4">
        <v>0</v>
      </c>
      <c r="E576" s="30">
        <v>0</v>
      </c>
      <c r="F576" s="20">
        <f>'Dynamic Data'!C$4*E576</f>
        <v>0</v>
      </c>
      <c r="G576" s="12">
        <f>(0.5*'Dynamic Data'!C$21*'Dynamic Data'!C$11*'Dynamic Data'!C$13*D576^2)</f>
        <v>0</v>
      </c>
      <c r="H576" s="12">
        <f>'Dynamic Data'!C$15</f>
        <v>56.505600000000001</v>
      </c>
      <c r="I576" s="12">
        <f>'Dynamic Data'!C$15+G576+F576</f>
        <v>56.505600000000001</v>
      </c>
      <c r="J576" s="12">
        <f t="shared" si="63"/>
        <v>56.505600000000001</v>
      </c>
      <c r="K576" s="28">
        <f t="shared" si="64"/>
        <v>0</v>
      </c>
      <c r="L576" s="20">
        <f>(D576/1000)*(('Dynamic Data'!C$4*9.81*'Dynamic Data'!C$10)+(0.5*'Dynamic Data'!C$21*'Dynamic Data'!C$11*'Dynamic Data'!C$13*D576^2)+('Dynamic Data'!C$4*'Dynamic Data'!C$18*E576))</f>
        <v>0</v>
      </c>
      <c r="M576" s="12">
        <f t="shared" si="61"/>
        <v>0</v>
      </c>
      <c r="N576" s="28">
        <f t="shared" si="65"/>
        <v>0</v>
      </c>
      <c r="O576" s="20">
        <f t="shared" si="60"/>
        <v>0</v>
      </c>
      <c r="P576" s="12">
        <f t="shared" si="66"/>
        <v>0</v>
      </c>
      <c r="Q576" s="42">
        <f t="shared" si="62"/>
        <v>0</v>
      </c>
      <c r="R576" s="36"/>
      <c r="S576" s="20">
        <f>SUM($P$2:P576)</f>
        <v>328.3818727331394</v>
      </c>
      <c r="T576" s="28">
        <f>SUM($Q$2:Q576)</f>
        <v>95.756593802785844</v>
      </c>
      <c r="U576" s="22">
        <f>T576*'KERS System Values'!E$14</f>
        <v>56.072121663329526</v>
      </c>
    </row>
    <row r="577" spans="1:21" x14ac:dyDescent="0.45">
      <c r="A577" s="7" t="s">
        <v>12</v>
      </c>
      <c r="B577" s="8">
        <v>575</v>
      </c>
      <c r="C577" s="8">
        <v>575</v>
      </c>
      <c r="D577" s="3">
        <v>0</v>
      </c>
      <c r="E577" s="29">
        <v>0</v>
      </c>
      <c r="F577" s="21">
        <f>'Dynamic Data'!C$4*E577</f>
        <v>0</v>
      </c>
      <c r="G577" s="3">
        <f>(0.5*'Dynamic Data'!C$21*'Dynamic Data'!C$11*'Dynamic Data'!C$13*D577^2)</f>
        <v>0</v>
      </c>
      <c r="H577" s="3">
        <f>'Dynamic Data'!C$15</f>
        <v>56.505600000000001</v>
      </c>
      <c r="I577" s="3">
        <f>'Dynamic Data'!C$15+G577+F577</f>
        <v>56.505600000000001</v>
      </c>
      <c r="J577" s="3">
        <f t="shared" si="63"/>
        <v>56.505600000000001</v>
      </c>
      <c r="K577" s="29">
        <f t="shared" si="64"/>
        <v>0</v>
      </c>
      <c r="L577" s="21">
        <f>(D577/1000)*(('Dynamic Data'!C$4*9.81*'Dynamic Data'!C$10)+(0.5*'Dynamic Data'!C$21*'Dynamic Data'!C$11*'Dynamic Data'!C$13*D577^2)+('Dynamic Data'!C$4*'Dynamic Data'!C$18*E577))</f>
        <v>0</v>
      </c>
      <c r="M577" s="3">
        <f t="shared" si="61"/>
        <v>0</v>
      </c>
      <c r="N577" s="29">
        <f t="shared" si="65"/>
        <v>0</v>
      </c>
      <c r="O577" s="21">
        <f t="shared" si="60"/>
        <v>0</v>
      </c>
      <c r="P577" s="3">
        <f t="shared" si="66"/>
        <v>0</v>
      </c>
      <c r="Q577" s="43">
        <f t="shared" si="62"/>
        <v>0</v>
      </c>
      <c r="R577" s="37"/>
      <c r="S577" s="21">
        <f>SUM($P$2:P577)</f>
        <v>328.3818727331394</v>
      </c>
      <c r="T577" s="29">
        <f>SUM($Q$2:Q577)</f>
        <v>95.756593802785844</v>
      </c>
      <c r="U577" s="22">
        <f>T577*'KERS System Values'!E$14</f>
        <v>56.072121663329526</v>
      </c>
    </row>
    <row r="578" spans="1:21" x14ac:dyDescent="0.45">
      <c r="A578" s="5" t="s">
        <v>12</v>
      </c>
      <c r="B578" s="6">
        <v>576</v>
      </c>
      <c r="C578" s="6">
        <v>576</v>
      </c>
      <c r="D578" s="4">
        <v>0</v>
      </c>
      <c r="E578" s="30">
        <v>0</v>
      </c>
      <c r="F578" s="20">
        <f>'Dynamic Data'!C$4*E578</f>
        <v>0</v>
      </c>
      <c r="G578" s="12">
        <f>(0.5*'Dynamic Data'!C$21*'Dynamic Data'!C$11*'Dynamic Data'!C$13*D578^2)</f>
        <v>0</v>
      </c>
      <c r="H578" s="12">
        <f>'Dynamic Data'!C$15</f>
        <v>56.505600000000001</v>
      </c>
      <c r="I578" s="12">
        <f>'Dynamic Data'!C$15+G578+F578</f>
        <v>56.505600000000001</v>
      </c>
      <c r="J578" s="12">
        <f t="shared" si="63"/>
        <v>56.505600000000001</v>
      </c>
      <c r="K578" s="28">
        <f t="shared" si="64"/>
        <v>0</v>
      </c>
      <c r="L578" s="20">
        <f>(D578/1000)*(('Dynamic Data'!C$4*9.81*'Dynamic Data'!C$10)+(0.5*'Dynamic Data'!C$21*'Dynamic Data'!C$11*'Dynamic Data'!C$13*D578^2)+('Dynamic Data'!C$4*'Dynamic Data'!C$18*E578))</f>
        <v>0</v>
      </c>
      <c r="M578" s="12">
        <f t="shared" si="61"/>
        <v>0</v>
      </c>
      <c r="N578" s="28">
        <f t="shared" si="65"/>
        <v>0</v>
      </c>
      <c r="O578" s="20">
        <f t="shared" ref="O578:O641" si="67">(B579 - B578) * (L579 + L578) / 2</f>
        <v>0</v>
      </c>
      <c r="P578" s="12">
        <f t="shared" si="66"/>
        <v>0</v>
      </c>
      <c r="Q578" s="42">
        <f t="shared" si="62"/>
        <v>0</v>
      </c>
      <c r="R578" s="36"/>
      <c r="S578" s="20">
        <f>SUM($P$2:P578)</f>
        <v>328.3818727331394</v>
      </c>
      <c r="T578" s="28">
        <f>SUM($Q$2:Q578)</f>
        <v>95.756593802785844</v>
      </c>
      <c r="U578" s="22">
        <f>T578*'KERS System Values'!E$14</f>
        <v>56.072121663329526</v>
      </c>
    </row>
    <row r="579" spans="1:21" x14ac:dyDescent="0.45">
      <c r="A579" s="7" t="s">
        <v>12</v>
      </c>
      <c r="B579" s="8">
        <v>577</v>
      </c>
      <c r="C579" s="8">
        <v>577</v>
      </c>
      <c r="D579" s="3">
        <v>0</v>
      </c>
      <c r="E579" s="29">
        <v>0</v>
      </c>
      <c r="F579" s="21">
        <f>'Dynamic Data'!C$4*E579</f>
        <v>0</v>
      </c>
      <c r="G579" s="3">
        <f>(0.5*'Dynamic Data'!C$21*'Dynamic Data'!C$11*'Dynamic Data'!C$13*D579^2)</f>
        <v>0</v>
      </c>
      <c r="H579" s="3">
        <f>'Dynamic Data'!C$15</f>
        <v>56.505600000000001</v>
      </c>
      <c r="I579" s="3">
        <f>'Dynamic Data'!C$15+G579+F579</f>
        <v>56.505600000000001</v>
      </c>
      <c r="J579" s="3">
        <f t="shared" si="63"/>
        <v>56.505600000000001</v>
      </c>
      <c r="K579" s="29">
        <f t="shared" si="64"/>
        <v>0</v>
      </c>
      <c r="L579" s="21">
        <f>(D579/1000)*(('Dynamic Data'!C$4*9.81*'Dynamic Data'!C$10)+(0.5*'Dynamic Data'!C$21*'Dynamic Data'!C$11*'Dynamic Data'!C$13*D579^2)+('Dynamic Data'!C$4*'Dynamic Data'!C$18*E579))</f>
        <v>0</v>
      </c>
      <c r="M579" s="3">
        <f t="shared" si="61"/>
        <v>0</v>
      </c>
      <c r="N579" s="29">
        <f t="shared" si="65"/>
        <v>0</v>
      </c>
      <c r="O579" s="21">
        <f t="shared" si="67"/>
        <v>0</v>
      </c>
      <c r="P579" s="3">
        <f t="shared" si="66"/>
        <v>0</v>
      </c>
      <c r="Q579" s="43">
        <f t="shared" si="62"/>
        <v>0</v>
      </c>
      <c r="R579" s="37"/>
      <c r="S579" s="21">
        <f>SUM($P$2:P579)</f>
        <v>328.3818727331394</v>
      </c>
      <c r="T579" s="29">
        <f>SUM($Q$2:Q579)</f>
        <v>95.756593802785844</v>
      </c>
      <c r="U579" s="22">
        <f>T579*'KERS System Values'!E$14</f>
        <v>56.072121663329526</v>
      </c>
    </row>
    <row r="580" spans="1:21" x14ac:dyDescent="0.45">
      <c r="A580" s="5" t="s">
        <v>12</v>
      </c>
      <c r="B580" s="6">
        <v>578</v>
      </c>
      <c r="C580" s="6">
        <v>578</v>
      </c>
      <c r="D580" s="4">
        <v>0</v>
      </c>
      <c r="E580" s="30">
        <v>0</v>
      </c>
      <c r="F580" s="20">
        <f>'Dynamic Data'!C$4*E580</f>
        <v>0</v>
      </c>
      <c r="G580" s="12">
        <f>(0.5*'Dynamic Data'!C$21*'Dynamic Data'!C$11*'Dynamic Data'!C$13*D580^2)</f>
        <v>0</v>
      </c>
      <c r="H580" s="12">
        <f>'Dynamic Data'!C$15</f>
        <v>56.505600000000001</v>
      </c>
      <c r="I580" s="12">
        <f>'Dynamic Data'!C$15+G580+F580</f>
        <v>56.505600000000001</v>
      </c>
      <c r="J580" s="12">
        <f t="shared" si="63"/>
        <v>56.505600000000001</v>
      </c>
      <c r="K580" s="28">
        <f t="shared" si="64"/>
        <v>0</v>
      </c>
      <c r="L580" s="20">
        <f>(D580/1000)*(('Dynamic Data'!C$4*9.81*'Dynamic Data'!C$10)+(0.5*'Dynamic Data'!C$21*'Dynamic Data'!C$11*'Dynamic Data'!C$13*D580^2)+('Dynamic Data'!C$4*'Dynamic Data'!C$18*E580))</f>
        <v>0</v>
      </c>
      <c r="M580" s="12">
        <f t="shared" ref="M580:M643" si="68">IF(L580 &gt; 0, L580,)</f>
        <v>0</v>
      </c>
      <c r="N580" s="28">
        <f t="shared" si="65"/>
        <v>0</v>
      </c>
      <c r="O580" s="20">
        <f t="shared" si="67"/>
        <v>0</v>
      </c>
      <c r="P580" s="12">
        <f t="shared" si="66"/>
        <v>0</v>
      </c>
      <c r="Q580" s="42">
        <f t="shared" ref="Q580:Q643" si="69">ABS(IF(O580 &lt;= 0, O580,))</f>
        <v>0</v>
      </c>
      <c r="R580" s="36"/>
      <c r="S580" s="20">
        <f>SUM($P$2:P580)</f>
        <v>328.3818727331394</v>
      </c>
      <c r="T580" s="28">
        <f>SUM($Q$2:Q580)</f>
        <v>95.756593802785844</v>
      </c>
      <c r="U580" s="22">
        <f>T580*'KERS System Values'!E$14</f>
        <v>56.072121663329526</v>
      </c>
    </row>
    <row r="581" spans="1:21" x14ac:dyDescent="0.45">
      <c r="A581" s="7" t="s">
        <v>12</v>
      </c>
      <c r="B581" s="8">
        <v>579</v>
      </c>
      <c r="C581" s="8">
        <v>579</v>
      </c>
      <c r="D581" s="3">
        <v>0</v>
      </c>
      <c r="E581" s="29">
        <v>0</v>
      </c>
      <c r="F581" s="21">
        <f>'Dynamic Data'!C$4*E581</f>
        <v>0</v>
      </c>
      <c r="G581" s="3">
        <f>(0.5*'Dynamic Data'!C$21*'Dynamic Data'!C$11*'Dynamic Data'!C$13*D581^2)</f>
        <v>0</v>
      </c>
      <c r="H581" s="3">
        <f>'Dynamic Data'!C$15</f>
        <v>56.505600000000001</v>
      </c>
      <c r="I581" s="3">
        <f>'Dynamic Data'!C$15+G581+F581</f>
        <v>56.505600000000001</v>
      </c>
      <c r="J581" s="3">
        <f t="shared" ref="J581:J644" si="70">IF(I581 &gt; 0, I581,)</f>
        <v>56.505600000000001</v>
      </c>
      <c r="K581" s="29">
        <f t="shared" ref="K581:K644" si="71">IF(I581 &lt;= 0, I581,)*-1</f>
        <v>0</v>
      </c>
      <c r="L581" s="21">
        <f>(D581/1000)*(('Dynamic Data'!C$4*9.81*'Dynamic Data'!C$10)+(0.5*'Dynamic Data'!C$21*'Dynamic Data'!C$11*'Dynamic Data'!C$13*D581^2)+('Dynamic Data'!C$4*'Dynamic Data'!C$18*E581))</f>
        <v>0</v>
      </c>
      <c r="M581" s="3">
        <f t="shared" si="68"/>
        <v>0</v>
      </c>
      <c r="N581" s="29">
        <f t="shared" ref="N581:N644" si="72">ABS(IF(L581 &lt;= 0, L581,))</f>
        <v>0</v>
      </c>
      <c r="O581" s="21">
        <f t="shared" si="67"/>
        <v>0</v>
      </c>
      <c r="P581" s="3">
        <f t="shared" ref="P581:P644" si="73">IF(O581 &gt;= 0, O581,)</f>
        <v>0</v>
      </c>
      <c r="Q581" s="43">
        <f t="shared" si="69"/>
        <v>0</v>
      </c>
      <c r="R581" s="37"/>
      <c r="S581" s="21">
        <f>SUM($P$2:P581)</f>
        <v>328.3818727331394</v>
      </c>
      <c r="T581" s="29">
        <f>SUM($Q$2:Q581)</f>
        <v>95.756593802785844</v>
      </c>
      <c r="U581" s="22">
        <f>T581*'KERS System Values'!E$14</f>
        <v>56.072121663329526</v>
      </c>
    </row>
    <row r="582" spans="1:21" x14ac:dyDescent="0.45">
      <c r="A582" s="5" t="s">
        <v>12</v>
      </c>
      <c r="B582" s="6">
        <v>580</v>
      </c>
      <c r="C582" s="6">
        <v>580</v>
      </c>
      <c r="D582" s="4">
        <v>0</v>
      </c>
      <c r="E582" s="30">
        <v>0</v>
      </c>
      <c r="F582" s="20">
        <f>'Dynamic Data'!C$4*E582</f>
        <v>0</v>
      </c>
      <c r="G582" s="12">
        <f>(0.5*'Dynamic Data'!C$21*'Dynamic Data'!C$11*'Dynamic Data'!C$13*D582^2)</f>
        <v>0</v>
      </c>
      <c r="H582" s="12">
        <f>'Dynamic Data'!C$15</f>
        <v>56.505600000000001</v>
      </c>
      <c r="I582" s="12">
        <f>'Dynamic Data'!C$15+G582+F582</f>
        <v>56.505600000000001</v>
      </c>
      <c r="J582" s="12">
        <f t="shared" si="70"/>
        <v>56.505600000000001</v>
      </c>
      <c r="K582" s="28">
        <f t="shared" si="71"/>
        <v>0</v>
      </c>
      <c r="L582" s="20">
        <f>(D582/1000)*(('Dynamic Data'!C$4*9.81*'Dynamic Data'!C$10)+(0.5*'Dynamic Data'!C$21*'Dynamic Data'!C$11*'Dynamic Data'!C$13*D582^2)+('Dynamic Data'!C$4*'Dynamic Data'!C$18*E582))</f>
        <v>0</v>
      </c>
      <c r="M582" s="12">
        <f t="shared" si="68"/>
        <v>0</v>
      </c>
      <c r="N582" s="28">
        <f t="shared" si="72"/>
        <v>0</v>
      </c>
      <c r="O582" s="20">
        <f t="shared" si="67"/>
        <v>0</v>
      </c>
      <c r="P582" s="12">
        <f t="shared" si="73"/>
        <v>0</v>
      </c>
      <c r="Q582" s="42">
        <f t="shared" si="69"/>
        <v>0</v>
      </c>
      <c r="R582" s="36"/>
      <c r="S582" s="20">
        <f>SUM($P$2:P582)</f>
        <v>328.3818727331394</v>
      </c>
      <c r="T582" s="28">
        <f>SUM($Q$2:Q582)</f>
        <v>95.756593802785844</v>
      </c>
      <c r="U582" s="22">
        <f>T582*'KERS System Values'!E$14</f>
        <v>56.072121663329526</v>
      </c>
    </row>
    <row r="583" spans="1:21" x14ac:dyDescent="0.45">
      <c r="A583" s="7" t="s">
        <v>12</v>
      </c>
      <c r="B583" s="8">
        <v>581</v>
      </c>
      <c r="C583" s="8">
        <v>581</v>
      </c>
      <c r="D583" s="3">
        <v>0</v>
      </c>
      <c r="E583" s="29">
        <v>0</v>
      </c>
      <c r="F583" s="21">
        <f>'Dynamic Data'!C$4*E583</f>
        <v>0</v>
      </c>
      <c r="G583" s="3">
        <f>(0.5*'Dynamic Data'!C$21*'Dynamic Data'!C$11*'Dynamic Data'!C$13*D583^2)</f>
        <v>0</v>
      </c>
      <c r="H583" s="3">
        <f>'Dynamic Data'!C$15</f>
        <v>56.505600000000001</v>
      </c>
      <c r="I583" s="3">
        <f>'Dynamic Data'!C$15+G583+F583</f>
        <v>56.505600000000001</v>
      </c>
      <c r="J583" s="3">
        <f t="shared" si="70"/>
        <v>56.505600000000001</v>
      </c>
      <c r="K583" s="29">
        <f t="shared" si="71"/>
        <v>0</v>
      </c>
      <c r="L583" s="21">
        <f>(D583/1000)*(('Dynamic Data'!C$4*9.81*'Dynamic Data'!C$10)+(0.5*'Dynamic Data'!C$21*'Dynamic Data'!C$11*'Dynamic Data'!C$13*D583^2)+('Dynamic Data'!C$4*'Dynamic Data'!C$18*E583))</f>
        <v>0</v>
      </c>
      <c r="M583" s="3">
        <f t="shared" si="68"/>
        <v>0</v>
      </c>
      <c r="N583" s="29">
        <f t="shared" si="72"/>
        <v>0</v>
      </c>
      <c r="O583" s="21">
        <f t="shared" si="67"/>
        <v>0</v>
      </c>
      <c r="P583" s="3">
        <f t="shared" si="73"/>
        <v>0</v>
      </c>
      <c r="Q583" s="43">
        <f t="shared" si="69"/>
        <v>0</v>
      </c>
      <c r="R583" s="37"/>
      <c r="S583" s="21">
        <f>SUM($P$2:P583)</f>
        <v>328.3818727331394</v>
      </c>
      <c r="T583" s="29">
        <f>SUM($Q$2:Q583)</f>
        <v>95.756593802785844</v>
      </c>
      <c r="U583" s="22">
        <f>T583*'KERS System Values'!E$14</f>
        <v>56.072121663329526</v>
      </c>
    </row>
    <row r="584" spans="1:21" x14ac:dyDescent="0.45">
      <c r="A584" s="5" t="s">
        <v>12</v>
      </c>
      <c r="B584" s="6">
        <v>582</v>
      </c>
      <c r="C584" s="6">
        <v>582</v>
      </c>
      <c r="D584" s="4">
        <v>0</v>
      </c>
      <c r="E584" s="30">
        <v>0</v>
      </c>
      <c r="F584" s="20">
        <f>'Dynamic Data'!C$4*E584</f>
        <v>0</v>
      </c>
      <c r="G584" s="12">
        <f>(0.5*'Dynamic Data'!C$21*'Dynamic Data'!C$11*'Dynamic Data'!C$13*D584^2)</f>
        <v>0</v>
      </c>
      <c r="H584" s="12">
        <f>'Dynamic Data'!C$15</f>
        <v>56.505600000000001</v>
      </c>
      <c r="I584" s="12">
        <f>'Dynamic Data'!C$15+G584+F584</f>
        <v>56.505600000000001</v>
      </c>
      <c r="J584" s="12">
        <f t="shared" si="70"/>
        <v>56.505600000000001</v>
      </c>
      <c r="K584" s="28">
        <f t="shared" si="71"/>
        <v>0</v>
      </c>
      <c r="L584" s="20">
        <f>(D584/1000)*(('Dynamic Data'!C$4*9.81*'Dynamic Data'!C$10)+(0.5*'Dynamic Data'!C$21*'Dynamic Data'!C$11*'Dynamic Data'!C$13*D584^2)+('Dynamic Data'!C$4*'Dynamic Data'!C$18*E584))</f>
        <v>0</v>
      </c>
      <c r="M584" s="12">
        <f t="shared" si="68"/>
        <v>0</v>
      </c>
      <c r="N584" s="28">
        <f t="shared" si="72"/>
        <v>0</v>
      </c>
      <c r="O584" s="20">
        <f t="shared" si="67"/>
        <v>0</v>
      </c>
      <c r="P584" s="12">
        <f t="shared" si="73"/>
        <v>0</v>
      </c>
      <c r="Q584" s="42">
        <f t="shared" si="69"/>
        <v>0</v>
      </c>
      <c r="R584" s="36"/>
      <c r="S584" s="20">
        <f>SUM($P$2:P584)</f>
        <v>328.3818727331394</v>
      </c>
      <c r="T584" s="28">
        <f>SUM($Q$2:Q584)</f>
        <v>95.756593802785844</v>
      </c>
      <c r="U584" s="22">
        <f>T584*'KERS System Values'!E$14</f>
        <v>56.072121663329526</v>
      </c>
    </row>
    <row r="585" spans="1:21" x14ac:dyDescent="0.45">
      <c r="A585" s="7" t="s">
        <v>12</v>
      </c>
      <c r="B585" s="8">
        <v>583</v>
      </c>
      <c r="C585" s="8">
        <v>583</v>
      </c>
      <c r="D585" s="3">
        <v>0</v>
      </c>
      <c r="E585" s="29">
        <v>0</v>
      </c>
      <c r="F585" s="21">
        <f>'Dynamic Data'!C$4*E585</f>
        <v>0</v>
      </c>
      <c r="G585" s="3">
        <f>(0.5*'Dynamic Data'!C$21*'Dynamic Data'!C$11*'Dynamic Data'!C$13*D585^2)</f>
        <v>0</v>
      </c>
      <c r="H585" s="3">
        <f>'Dynamic Data'!C$15</f>
        <v>56.505600000000001</v>
      </c>
      <c r="I585" s="3">
        <f>'Dynamic Data'!C$15+G585+F585</f>
        <v>56.505600000000001</v>
      </c>
      <c r="J585" s="3">
        <f t="shared" si="70"/>
        <v>56.505600000000001</v>
      </c>
      <c r="K585" s="29">
        <f t="shared" si="71"/>
        <v>0</v>
      </c>
      <c r="L585" s="21">
        <f>(D585/1000)*(('Dynamic Data'!C$4*9.81*'Dynamic Data'!C$10)+(0.5*'Dynamic Data'!C$21*'Dynamic Data'!C$11*'Dynamic Data'!C$13*D585^2)+('Dynamic Data'!C$4*'Dynamic Data'!C$18*E585))</f>
        <v>0</v>
      </c>
      <c r="M585" s="3">
        <f t="shared" si="68"/>
        <v>0</v>
      </c>
      <c r="N585" s="29">
        <f t="shared" si="72"/>
        <v>0</v>
      </c>
      <c r="O585" s="21">
        <f t="shared" si="67"/>
        <v>0</v>
      </c>
      <c r="P585" s="3">
        <f t="shared" si="73"/>
        <v>0</v>
      </c>
      <c r="Q585" s="43">
        <f t="shared" si="69"/>
        <v>0</v>
      </c>
      <c r="R585" s="37"/>
      <c r="S585" s="21">
        <f>SUM($P$2:P585)</f>
        <v>328.3818727331394</v>
      </c>
      <c r="T585" s="29">
        <f>SUM($Q$2:Q585)</f>
        <v>95.756593802785844</v>
      </c>
      <c r="U585" s="22">
        <f>T585*'KERS System Values'!E$14</f>
        <v>56.072121663329526</v>
      </c>
    </row>
    <row r="586" spans="1:21" x14ac:dyDescent="0.45">
      <c r="A586" s="5" t="s">
        <v>12</v>
      </c>
      <c r="B586" s="6">
        <v>584</v>
      </c>
      <c r="C586" s="6">
        <v>584</v>
      </c>
      <c r="D586" s="4">
        <v>0</v>
      </c>
      <c r="E586" s="30">
        <v>0</v>
      </c>
      <c r="F586" s="20">
        <f>'Dynamic Data'!C$4*E586</f>
        <v>0</v>
      </c>
      <c r="G586" s="12">
        <f>(0.5*'Dynamic Data'!C$21*'Dynamic Data'!C$11*'Dynamic Data'!C$13*D586^2)</f>
        <v>0</v>
      </c>
      <c r="H586" s="12">
        <f>'Dynamic Data'!C$15</f>
        <v>56.505600000000001</v>
      </c>
      <c r="I586" s="12">
        <f>'Dynamic Data'!C$15+G586+F586</f>
        <v>56.505600000000001</v>
      </c>
      <c r="J586" s="12">
        <f t="shared" si="70"/>
        <v>56.505600000000001</v>
      </c>
      <c r="K586" s="28">
        <f t="shared" si="71"/>
        <v>0</v>
      </c>
      <c r="L586" s="20">
        <f>(D586/1000)*(('Dynamic Data'!C$4*9.81*'Dynamic Data'!C$10)+(0.5*'Dynamic Data'!C$21*'Dynamic Data'!C$11*'Dynamic Data'!C$13*D586^2)+('Dynamic Data'!C$4*'Dynamic Data'!C$18*E586))</f>
        <v>0</v>
      </c>
      <c r="M586" s="12">
        <f t="shared" si="68"/>
        <v>0</v>
      </c>
      <c r="N586" s="28">
        <f t="shared" si="72"/>
        <v>0</v>
      </c>
      <c r="O586" s="20">
        <f t="shared" si="67"/>
        <v>0</v>
      </c>
      <c r="P586" s="12">
        <f t="shared" si="73"/>
        <v>0</v>
      </c>
      <c r="Q586" s="42">
        <f t="shared" si="69"/>
        <v>0</v>
      </c>
      <c r="R586" s="36"/>
      <c r="S586" s="20">
        <f>SUM($P$2:P586)</f>
        <v>328.3818727331394</v>
      </c>
      <c r="T586" s="28">
        <f>SUM($Q$2:Q586)</f>
        <v>95.756593802785844</v>
      </c>
      <c r="U586" s="22">
        <f>T586*'KERS System Values'!E$14</f>
        <v>56.072121663329526</v>
      </c>
    </row>
    <row r="587" spans="1:21" x14ac:dyDescent="0.45">
      <c r="A587" s="7" t="s">
        <v>12</v>
      </c>
      <c r="B587" s="8">
        <v>585</v>
      </c>
      <c r="C587" s="8">
        <v>585</v>
      </c>
      <c r="D587" s="3">
        <v>0</v>
      </c>
      <c r="E587" s="29">
        <v>0</v>
      </c>
      <c r="F587" s="21">
        <f>'Dynamic Data'!C$4*E587</f>
        <v>0</v>
      </c>
      <c r="G587" s="3">
        <f>(0.5*'Dynamic Data'!C$21*'Dynamic Data'!C$11*'Dynamic Data'!C$13*D587^2)</f>
        <v>0</v>
      </c>
      <c r="H587" s="3">
        <f>'Dynamic Data'!C$15</f>
        <v>56.505600000000001</v>
      </c>
      <c r="I587" s="3">
        <f>'Dynamic Data'!C$15+G587+F587</f>
        <v>56.505600000000001</v>
      </c>
      <c r="J587" s="3">
        <f t="shared" si="70"/>
        <v>56.505600000000001</v>
      </c>
      <c r="K587" s="29">
        <f t="shared" si="71"/>
        <v>0</v>
      </c>
      <c r="L587" s="21">
        <f>(D587/1000)*(('Dynamic Data'!C$4*9.81*'Dynamic Data'!C$10)+(0.5*'Dynamic Data'!C$21*'Dynamic Data'!C$11*'Dynamic Data'!C$13*D587^2)+('Dynamic Data'!C$4*'Dynamic Data'!C$18*E587))</f>
        <v>0</v>
      </c>
      <c r="M587" s="3">
        <f t="shared" si="68"/>
        <v>0</v>
      </c>
      <c r="N587" s="29">
        <f t="shared" si="72"/>
        <v>0</v>
      </c>
      <c r="O587" s="21">
        <f t="shared" si="67"/>
        <v>0</v>
      </c>
      <c r="P587" s="3">
        <f t="shared" si="73"/>
        <v>0</v>
      </c>
      <c r="Q587" s="43">
        <f t="shared" si="69"/>
        <v>0</v>
      </c>
      <c r="R587" s="37"/>
      <c r="S587" s="21">
        <f>SUM($P$2:P587)</f>
        <v>328.3818727331394</v>
      </c>
      <c r="T587" s="29">
        <f>SUM($Q$2:Q587)</f>
        <v>95.756593802785844</v>
      </c>
      <c r="U587" s="22">
        <f>T587*'KERS System Values'!E$14</f>
        <v>56.072121663329526</v>
      </c>
    </row>
    <row r="588" spans="1:21" x14ac:dyDescent="0.45">
      <c r="A588" s="5" t="s">
        <v>12</v>
      </c>
      <c r="B588" s="6">
        <v>586</v>
      </c>
      <c r="C588" s="6">
        <v>586</v>
      </c>
      <c r="D588" s="4">
        <v>0</v>
      </c>
      <c r="E588" s="30">
        <v>0</v>
      </c>
      <c r="F588" s="20">
        <f>'Dynamic Data'!C$4*E588</f>
        <v>0</v>
      </c>
      <c r="G588" s="12">
        <f>(0.5*'Dynamic Data'!C$21*'Dynamic Data'!C$11*'Dynamic Data'!C$13*D588^2)</f>
        <v>0</v>
      </c>
      <c r="H588" s="12">
        <f>'Dynamic Data'!C$15</f>
        <v>56.505600000000001</v>
      </c>
      <c r="I588" s="12">
        <f>'Dynamic Data'!C$15+G588+F588</f>
        <v>56.505600000000001</v>
      </c>
      <c r="J588" s="12">
        <f t="shared" si="70"/>
        <v>56.505600000000001</v>
      </c>
      <c r="K588" s="28">
        <f t="shared" si="71"/>
        <v>0</v>
      </c>
      <c r="L588" s="20">
        <f>(D588/1000)*(('Dynamic Data'!C$4*9.81*'Dynamic Data'!C$10)+(0.5*'Dynamic Data'!C$21*'Dynamic Data'!C$11*'Dynamic Data'!C$13*D588^2)+('Dynamic Data'!C$4*'Dynamic Data'!C$18*E588))</f>
        <v>0</v>
      </c>
      <c r="M588" s="12">
        <f t="shared" si="68"/>
        <v>0</v>
      </c>
      <c r="N588" s="28">
        <f t="shared" si="72"/>
        <v>0</v>
      </c>
      <c r="O588" s="20">
        <f t="shared" si="67"/>
        <v>0</v>
      </c>
      <c r="P588" s="12">
        <f t="shared" si="73"/>
        <v>0</v>
      </c>
      <c r="Q588" s="42">
        <f t="shared" si="69"/>
        <v>0</v>
      </c>
      <c r="R588" s="36"/>
      <c r="S588" s="20">
        <f>SUM($P$2:P588)</f>
        <v>328.3818727331394</v>
      </c>
      <c r="T588" s="28">
        <f>SUM($Q$2:Q588)</f>
        <v>95.756593802785844</v>
      </c>
      <c r="U588" s="22">
        <f>T588*'KERS System Values'!E$14</f>
        <v>56.072121663329526</v>
      </c>
    </row>
    <row r="589" spans="1:21" x14ac:dyDescent="0.45">
      <c r="A589" s="7" t="s">
        <v>12</v>
      </c>
      <c r="B589" s="8">
        <v>587</v>
      </c>
      <c r="C589" s="8">
        <v>587</v>
      </c>
      <c r="D589" s="3">
        <v>0</v>
      </c>
      <c r="E589" s="29">
        <v>0</v>
      </c>
      <c r="F589" s="21">
        <f>'Dynamic Data'!C$4*E589</f>
        <v>0</v>
      </c>
      <c r="G589" s="3">
        <f>(0.5*'Dynamic Data'!C$21*'Dynamic Data'!C$11*'Dynamic Data'!C$13*D589^2)</f>
        <v>0</v>
      </c>
      <c r="H589" s="3">
        <f>'Dynamic Data'!C$15</f>
        <v>56.505600000000001</v>
      </c>
      <c r="I589" s="3">
        <f>'Dynamic Data'!C$15+G589+F589</f>
        <v>56.505600000000001</v>
      </c>
      <c r="J589" s="3">
        <f t="shared" si="70"/>
        <v>56.505600000000001</v>
      </c>
      <c r="K589" s="29">
        <f t="shared" si="71"/>
        <v>0</v>
      </c>
      <c r="L589" s="21">
        <f>(D589/1000)*(('Dynamic Data'!C$4*9.81*'Dynamic Data'!C$10)+(0.5*'Dynamic Data'!C$21*'Dynamic Data'!C$11*'Dynamic Data'!C$13*D589^2)+('Dynamic Data'!C$4*'Dynamic Data'!C$18*E589))</f>
        <v>0</v>
      </c>
      <c r="M589" s="3">
        <f t="shared" si="68"/>
        <v>0</v>
      </c>
      <c r="N589" s="29">
        <f t="shared" si="72"/>
        <v>0</v>
      </c>
      <c r="O589" s="21">
        <f t="shared" si="67"/>
        <v>0</v>
      </c>
      <c r="P589" s="3">
        <f t="shared" si="73"/>
        <v>0</v>
      </c>
      <c r="Q589" s="43">
        <f t="shared" si="69"/>
        <v>0</v>
      </c>
      <c r="R589" s="37"/>
      <c r="S589" s="21">
        <f>SUM($P$2:P589)</f>
        <v>328.3818727331394</v>
      </c>
      <c r="T589" s="29">
        <f>SUM($Q$2:Q589)</f>
        <v>95.756593802785844</v>
      </c>
      <c r="U589" s="22">
        <f>T589*'KERS System Values'!E$14</f>
        <v>56.072121663329526</v>
      </c>
    </row>
    <row r="590" spans="1:21" x14ac:dyDescent="0.45">
      <c r="A590" s="5" t="s">
        <v>12</v>
      </c>
      <c r="B590" s="6">
        <v>588</v>
      </c>
      <c r="C590" s="6">
        <v>588</v>
      </c>
      <c r="D590" s="4">
        <v>0</v>
      </c>
      <c r="E590" s="30">
        <v>0</v>
      </c>
      <c r="F590" s="20">
        <f>'Dynamic Data'!C$4*E590</f>
        <v>0</v>
      </c>
      <c r="G590" s="12">
        <f>(0.5*'Dynamic Data'!C$21*'Dynamic Data'!C$11*'Dynamic Data'!C$13*D590^2)</f>
        <v>0</v>
      </c>
      <c r="H590" s="12">
        <f>'Dynamic Data'!C$15</f>
        <v>56.505600000000001</v>
      </c>
      <c r="I590" s="12">
        <f>'Dynamic Data'!C$15+G590+F590</f>
        <v>56.505600000000001</v>
      </c>
      <c r="J590" s="12">
        <f t="shared" si="70"/>
        <v>56.505600000000001</v>
      </c>
      <c r="K590" s="28">
        <f t="shared" si="71"/>
        <v>0</v>
      </c>
      <c r="L590" s="20">
        <f>(D590/1000)*(('Dynamic Data'!C$4*9.81*'Dynamic Data'!C$10)+(0.5*'Dynamic Data'!C$21*'Dynamic Data'!C$11*'Dynamic Data'!C$13*D590^2)+('Dynamic Data'!C$4*'Dynamic Data'!C$18*E590))</f>
        <v>0</v>
      </c>
      <c r="M590" s="12">
        <f t="shared" si="68"/>
        <v>0</v>
      </c>
      <c r="N590" s="28">
        <f t="shared" si="72"/>
        <v>0</v>
      </c>
      <c r="O590" s="20">
        <f t="shared" si="67"/>
        <v>0</v>
      </c>
      <c r="P590" s="12">
        <f t="shared" si="73"/>
        <v>0</v>
      </c>
      <c r="Q590" s="42">
        <f t="shared" si="69"/>
        <v>0</v>
      </c>
      <c r="R590" s="36"/>
      <c r="S590" s="20">
        <f>SUM($P$2:P590)</f>
        <v>328.3818727331394</v>
      </c>
      <c r="T590" s="28">
        <f>SUM($Q$2:Q590)</f>
        <v>95.756593802785844</v>
      </c>
      <c r="U590" s="22">
        <f>T590*'KERS System Values'!E$14</f>
        <v>56.072121663329526</v>
      </c>
    </row>
    <row r="591" spans="1:21" x14ac:dyDescent="0.45">
      <c r="A591" s="7" t="s">
        <v>12</v>
      </c>
      <c r="B591" s="8">
        <v>589</v>
      </c>
      <c r="C591" s="8">
        <v>589</v>
      </c>
      <c r="D591" s="3">
        <v>0</v>
      </c>
      <c r="E591" s="29">
        <v>0</v>
      </c>
      <c r="F591" s="21">
        <f>'Dynamic Data'!C$4*E591</f>
        <v>0</v>
      </c>
      <c r="G591" s="3">
        <f>(0.5*'Dynamic Data'!C$21*'Dynamic Data'!C$11*'Dynamic Data'!C$13*D591^2)</f>
        <v>0</v>
      </c>
      <c r="H591" s="3">
        <f>'Dynamic Data'!C$15</f>
        <v>56.505600000000001</v>
      </c>
      <c r="I591" s="3">
        <f>'Dynamic Data'!C$15+G591+F591</f>
        <v>56.505600000000001</v>
      </c>
      <c r="J591" s="3">
        <f t="shared" si="70"/>
        <v>56.505600000000001</v>
      </c>
      <c r="K591" s="29">
        <f t="shared" si="71"/>
        <v>0</v>
      </c>
      <c r="L591" s="21">
        <f>(D591/1000)*(('Dynamic Data'!C$4*9.81*'Dynamic Data'!C$10)+(0.5*'Dynamic Data'!C$21*'Dynamic Data'!C$11*'Dynamic Data'!C$13*D591^2)+('Dynamic Data'!C$4*'Dynamic Data'!C$18*E591))</f>
        <v>0</v>
      </c>
      <c r="M591" s="3">
        <f t="shared" si="68"/>
        <v>0</v>
      </c>
      <c r="N591" s="29">
        <f t="shared" si="72"/>
        <v>0</v>
      </c>
      <c r="O591" s="21">
        <f t="shared" si="67"/>
        <v>0</v>
      </c>
      <c r="P591" s="3">
        <f t="shared" si="73"/>
        <v>0</v>
      </c>
      <c r="Q591" s="43">
        <f t="shared" si="69"/>
        <v>0</v>
      </c>
      <c r="R591" s="37"/>
      <c r="S591" s="21">
        <f>SUM($P$2:P591)</f>
        <v>328.3818727331394</v>
      </c>
      <c r="T591" s="29">
        <f>SUM($Q$2:Q591)</f>
        <v>95.756593802785844</v>
      </c>
      <c r="U591" s="22">
        <f>T591*'KERS System Values'!E$14</f>
        <v>56.072121663329526</v>
      </c>
    </row>
    <row r="592" spans="1:21" x14ac:dyDescent="0.45">
      <c r="A592" s="5" t="s">
        <v>13</v>
      </c>
      <c r="B592" s="6">
        <v>590</v>
      </c>
      <c r="C592" s="6">
        <v>1</v>
      </c>
      <c r="D592" s="4">
        <v>0</v>
      </c>
      <c r="E592" s="30">
        <v>0</v>
      </c>
      <c r="F592" s="20">
        <f>'Dynamic Data'!C$4*E592</f>
        <v>0</v>
      </c>
      <c r="G592" s="12">
        <f>(0.5*'Dynamic Data'!C$21*'Dynamic Data'!C$11*'Dynamic Data'!C$13*D592^2)</f>
        <v>0</v>
      </c>
      <c r="H592" s="12">
        <f>'Dynamic Data'!C$15</f>
        <v>56.505600000000001</v>
      </c>
      <c r="I592" s="12">
        <f>'Dynamic Data'!C$15+G592+F592</f>
        <v>56.505600000000001</v>
      </c>
      <c r="J592" s="12">
        <f t="shared" si="70"/>
        <v>56.505600000000001</v>
      </c>
      <c r="K592" s="28">
        <f t="shared" si="71"/>
        <v>0</v>
      </c>
      <c r="L592" s="20">
        <f>(D592/1000)*(('Dynamic Data'!C$4*9.81*'Dynamic Data'!C$10)+(0.5*'Dynamic Data'!C$21*'Dynamic Data'!C$11*'Dynamic Data'!C$13*D592^2)+('Dynamic Data'!C$4*'Dynamic Data'!C$18*E592))</f>
        <v>0</v>
      </c>
      <c r="M592" s="12">
        <f t="shared" si="68"/>
        <v>0</v>
      </c>
      <c r="N592" s="28">
        <f t="shared" si="72"/>
        <v>0</v>
      </c>
      <c r="O592" s="20">
        <f t="shared" si="67"/>
        <v>0</v>
      </c>
      <c r="P592" s="12">
        <f t="shared" si="73"/>
        <v>0</v>
      </c>
      <c r="Q592" s="42">
        <f t="shared" si="69"/>
        <v>0</v>
      </c>
      <c r="R592" s="36"/>
      <c r="S592" s="20">
        <f>SUM($P$2:P592)</f>
        <v>328.3818727331394</v>
      </c>
      <c r="T592" s="28">
        <f>SUM($Q$2:Q592)</f>
        <v>95.756593802785844</v>
      </c>
      <c r="U592" s="22">
        <f>T592*'KERS System Values'!E$14</f>
        <v>56.072121663329526</v>
      </c>
    </row>
    <row r="593" spans="1:21" x14ac:dyDescent="0.45">
      <c r="A593" s="7" t="s">
        <v>13</v>
      </c>
      <c r="B593" s="8">
        <v>591</v>
      </c>
      <c r="C593" s="8">
        <v>2</v>
      </c>
      <c r="D593" s="3">
        <v>0</v>
      </c>
      <c r="E593" s="29">
        <v>0</v>
      </c>
      <c r="F593" s="21">
        <f>'Dynamic Data'!C$4*E593</f>
        <v>0</v>
      </c>
      <c r="G593" s="3">
        <f>(0.5*'Dynamic Data'!C$21*'Dynamic Data'!C$11*'Dynamic Data'!C$13*D593^2)</f>
        <v>0</v>
      </c>
      <c r="H593" s="3">
        <f>'Dynamic Data'!C$15</f>
        <v>56.505600000000001</v>
      </c>
      <c r="I593" s="3">
        <f>'Dynamic Data'!C$15+G593+F593</f>
        <v>56.505600000000001</v>
      </c>
      <c r="J593" s="3">
        <f t="shared" si="70"/>
        <v>56.505600000000001</v>
      </c>
      <c r="K593" s="29">
        <f t="shared" si="71"/>
        <v>0</v>
      </c>
      <c r="L593" s="21">
        <f>(D593/1000)*(('Dynamic Data'!C$4*9.81*'Dynamic Data'!C$10)+(0.5*'Dynamic Data'!C$21*'Dynamic Data'!C$11*'Dynamic Data'!C$13*D593^2)+('Dynamic Data'!C$4*'Dynamic Data'!C$18*E593))</f>
        <v>0</v>
      </c>
      <c r="M593" s="3">
        <f t="shared" si="68"/>
        <v>0</v>
      </c>
      <c r="N593" s="29">
        <f t="shared" si="72"/>
        <v>0</v>
      </c>
      <c r="O593" s="21">
        <f t="shared" si="67"/>
        <v>0</v>
      </c>
      <c r="P593" s="3">
        <f t="shared" si="73"/>
        <v>0</v>
      </c>
      <c r="Q593" s="43">
        <f t="shared" si="69"/>
        <v>0</v>
      </c>
      <c r="R593" s="37"/>
      <c r="S593" s="21">
        <f>SUM($P$2:P593)</f>
        <v>328.3818727331394</v>
      </c>
      <c r="T593" s="29">
        <f>SUM($Q$2:Q593)</f>
        <v>95.756593802785844</v>
      </c>
      <c r="U593" s="22">
        <f>T593*'KERS System Values'!E$14</f>
        <v>56.072121663329526</v>
      </c>
    </row>
    <row r="594" spans="1:21" x14ac:dyDescent="0.45">
      <c r="A594" s="5" t="s">
        <v>13</v>
      </c>
      <c r="B594" s="6">
        <v>592</v>
      </c>
      <c r="C594" s="6">
        <v>3</v>
      </c>
      <c r="D594" s="4">
        <v>0</v>
      </c>
      <c r="E594" s="30">
        <v>0</v>
      </c>
      <c r="F594" s="20">
        <f>'Dynamic Data'!C$4*E594</f>
        <v>0</v>
      </c>
      <c r="G594" s="12">
        <f>(0.5*'Dynamic Data'!C$21*'Dynamic Data'!C$11*'Dynamic Data'!C$13*D594^2)</f>
        <v>0</v>
      </c>
      <c r="H594" s="12">
        <f>'Dynamic Data'!C$15</f>
        <v>56.505600000000001</v>
      </c>
      <c r="I594" s="12">
        <f>'Dynamic Data'!C$15+G594+F594</f>
        <v>56.505600000000001</v>
      </c>
      <c r="J594" s="12">
        <f t="shared" si="70"/>
        <v>56.505600000000001</v>
      </c>
      <c r="K594" s="28">
        <f t="shared" si="71"/>
        <v>0</v>
      </c>
      <c r="L594" s="20">
        <f>(D594/1000)*(('Dynamic Data'!C$4*9.81*'Dynamic Data'!C$10)+(0.5*'Dynamic Data'!C$21*'Dynamic Data'!C$11*'Dynamic Data'!C$13*D594^2)+('Dynamic Data'!C$4*'Dynamic Data'!C$18*E594))</f>
        <v>0</v>
      </c>
      <c r="M594" s="12">
        <f t="shared" si="68"/>
        <v>0</v>
      </c>
      <c r="N594" s="28">
        <f t="shared" si="72"/>
        <v>0</v>
      </c>
      <c r="O594" s="20">
        <f t="shared" si="67"/>
        <v>0</v>
      </c>
      <c r="P594" s="12">
        <f t="shared" si="73"/>
        <v>0</v>
      </c>
      <c r="Q594" s="42">
        <f t="shared" si="69"/>
        <v>0</v>
      </c>
      <c r="R594" s="36"/>
      <c r="S594" s="20">
        <f>SUM($P$2:P594)</f>
        <v>328.3818727331394</v>
      </c>
      <c r="T594" s="28">
        <f>SUM($Q$2:Q594)</f>
        <v>95.756593802785844</v>
      </c>
      <c r="U594" s="22">
        <f>T594*'KERS System Values'!E$14</f>
        <v>56.072121663329526</v>
      </c>
    </row>
    <row r="595" spans="1:21" x14ac:dyDescent="0.45">
      <c r="A595" s="7" t="s">
        <v>13</v>
      </c>
      <c r="B595" s="8">
        <v>593</v>
      </c>
      <c r="C595" s="8">
        <v>4</v>
      </c>
      <c r="D595" s="3">
        <v>0</v>
      </c>
      <c r="E595" s="29">
        <v>0</v>
      </c>
      <c r="F595" s="21">
        <f>'Dynamic Data'!C$4*E595</f>
        <v>0</v>
      </c>
      <c r="G595" s="3">
        <f>(0.5*'Dynamic Data'!C$21*'Dynamic Data'!C$11*'Dynamic Data'!C$13*D595^2)</f>
        <v>0</v>
      </c>
      <c r="H595" s="3">
        <f>'Dynamic Data'!C$15</f>
        <v>56.505600000000001</v>
      </c>
      <c r="I595" s="3">
        <f>'Dynamic Data'!C$15+G595+F595</f>
        <v>56.505600000000001</v>
      </c>
      <c r="J595" s="3">
        <f t="shared" si="70"/>
        <v>56.505600000000001</v>
      </c>
      <c r="K595" s="29">
        <f t="shared" si="71"/>
        <v>0</v>
      </c>
      <c r="L595" s="21">
        <f>(D595/1000)*(('Dynamic Data'!C$4*9.81*'Dynamic Data'!C$10)+(0.5*'Dynamic Data'!C$21*'Dynamic Data'!C$11*'Dynamic Data'!C$13*D595^2)+('Dynamic Data'!C$4*'Dynamic Data'!C$18*E595))</f>
        <v>0</v>
      </c>
      <c r="M595" s="3">
        <f t="shared" si="68"/>
        <v>0</v>
      </c>
      <c r="N595" s="29">
        <f t="shared" si="72"/>
        <v>0</v>
      </c>
      <c r="O595" s="21">
        <f t="shared" si="67"/>
        <v>0</v>
      </c>
      <c r="P595" s="3">
        <f t="shared" si="73"/>
        <v>0</v>
      </c>
      <c r="Q595" s="43">
        <f t="shared" si="69"/>
        <v>0</v>
      </c>
      <c r="R595" s="37"/>
      <c r="S595" s="21">
        <f>SUM($P$2:P595)</f>
        <v>328.3818727331394</v>
      </c>
      <c r="T595" s="29">
        <f>SUM($Q$2:Q595)</f>
        <v>95.756593802785844</v>
      </c>
      <c r="U595" s="22">
        <f>T595*'KERS System Values'!E$14</f>
        <v>56.072121663329526</v>
      </c>
    </row>
    <row r="596" spans="1:21" x14ac:dyDescent="0.45">
      <c r="A596" s="5" t="s">
        <v>13</v>
      </c>
      <c r="B596" s="6">
        <v>594</v>
      </c>
      <c r="C596" s="6">
        <v>5</v>
      </c>
      <c r="D596" s="4">
        <v>0</v>
      </c>
      <c r="E596" s="30">
        <v>0</v>
      </c>
      <c r="F596" s="20">
        <f>'Dynamic Data'!C$4*E596</f>
        <v>0</v>
      </c>
      <c r="G596" s="12">
        <f>(0.5*'Dynamic Data'!C$21*'Dynamic Data'!C$11*'Dynamic Data'!C$13*D596^2)</f>
        <v>0</v>
      </c>
      <c r="H596" s="12">
        <f>'Dynamic Data'!C$15</f>
        <v>56.505600000000001</v>
      </c>
      <c r="I596" s="12">
        <f>'Dynamic Data'!C$15+G596+F596</f>
        <v>56.505600000000001</v>
      </c>
      <c r="J596" s="12">
        <f t="shared" si="70"/>
        <v>56.505600000000001</v>
      </c>
      <c r="K596" s="28">
        <f t="shared" si="71"/>
        <v>0</v>
      </c>
      <c r="L596" s="20">
        <f>(D596/1000)*(('Dynamic Data'!C$4*9.81*'Dynamic Data'!C$10)+(0.5*'Dynamic Data'!C$21*'Dynamic Data'!C$11*'Dynamic Data'!C$13*D596^2)+('Dynamic Data'!C$4*'Dynamic Data'!C$18*E596))</f>
        <v>0</v>
      </c>
      <c r="M596" s="12">
        <f t="shared" si="68"/>
        <v>0</v>
      </c>
      <c r="N596" s="28">
        <f t="shared" si="72"/>
        <v>0</v>
      </c>
      <c r="O596" s="20">
        <f t="shared" si="67"/>
        <v>0</v>
      </c>
      <c r="P596" s="12">
        <f t="shared" si="73"/>
        <v>0</v>
      </c>
      <c r="Q596" s="42">
        <f t="shared" si="69"/>
        <v>0</v>
      </c>
      <c r="R596" s="36"/>
      <c r="S596" s="20">
        <f>SUM($P$2:P596)</f>
        <v>328.3818727331394</v>
      </c>
      <c r="T596" s="28">
        <f>SUM($Q$2:Q596)</f>
        <v>95.756593802785844</v>
      </c>
      <c r="U596" s="22">
        <f>T596*'KERS System Values'!E$14</f>
        <v>56.072121663329526</v>
      </c>
    </row>
    <row r="597" spans="1:21" x14ac:dyDescent="0.45">
      <c r="A597" s="7" t="s">
        <v>13</v>
      </c>
      <c r="B597" s="8">
        <v>595</v>
      </c>
      <c r="C597" s="8">
        <v>6</v>
      </c>
      <c r="D597" s="3">
        <v>0</v>
      </c>
      <c r="E597" s="29">
        <v>0</v>
      </c>
      <c r="F597" s="21">
        <f>'Dynamic Data'!C$4*E597</f>
        <v>0</v>
      </c>
      <c r="G597" s="3">
        <f>(0.5*'Dynamic Data'!C$21*'Dynamic Data'!C$11*'Dynamic Data'!C$13*D597^2)</f>
        <v>0</v>
      </c>
      <c r="H597" s="3">
        <f>'Dynamic Data'!C$15</f>
        <v>56.505600000000001</v>
      </c>
      <c r="I597" s="3">
        <f>'Dynamic Data'!C$15+G597+F597</f>
        <v>56.505600000000001</v>
      </c>
      <c r="J597" s="3">
        <f t="shared" si="70"/>
        <v>56.505600000000001</v>
      </c>
      <c r="K597" s="29">
        <f t="shared" si="71"/>
        <v>0</v>
      </c>
      <c r="L597" s="21">
        <f>(D597/1000)*(('Dynamic Data'!C$4*9.81*'Dynamic Data'!C$10)+(0.5*'Dynamic Data'!C$21*'Dynamic Data'!C$11*'Dynamic Data'!C$13*D597^2)+('Dynamic Data'!C$4*'Dynamic Data'!C$18*E597))</f>
        <v>0</v>
      </c>
      <c r="M597" s="3">
        <f t="shared" si="68"/>
        <v>0</v>
      </c>
      <c r="N597" s="29">
        <f t="shared" si="72"/>
        <v>0</v>
      </c>
      <c r="O597" s="21">
        <f t="shared" si="67"/>
        <v>0</v>
      </c>
      <c r="P597" s="3">
        <f t="shared" si="73"/>
        <v>0</v>
      </c>
      <c r="Q597" s="43">
        <f t="shared" si="69"/>
        <v>0</v>
      </c>
      <c r="R597" s="37"/>
      <c r="S597" s="21">
        <f>SUM($P$2:P597)</f>
        <v>328.3818727331394</v>
      </c>
      <c r="T597" s="29">
        <f>SUM($Q$2:Q597)</f>
        <v>95.756593802785844</v>
      </c>
      <c r="U597" s="22">
        <f>T597*'KERS System Values'!E$14</f>
        <v>56.072121663329526</v>
      </c>
    </row>
    <row r="598" spans="1:21" x14ac:dyDescent="0.45">
      <c r="A598" s="5" t="s">
        <v>13</v>
      </c>
      <c r="B598" s="6">
        <v>596</v>
      </c>
      <c r="C598" s="6">
        <v>7</v>
      </c>
      <c r="D598" s="4">
        <v>0</v>
      </c>
      <c r="E598" s="30">
        <v>0</v>
      </c>
      <c r="F598" s="20">
        <f>'Dynamic Data'!C$4*E598</f>
        <v>0</v>
      </c>
      <c r="G598" s="12">
        <f>(0.5*'Dynamic Data'!C$21*'Dynamic Data'!C$11*'Dynamic Data'!C$13*D598^2)</f>
        <v>0</v>
      </c>
      <c r="H598" s="12">
        <f>'Dynamic Data'!C$15</f>
        <v>56.505600000000001</v>
      </c>
      <c r="I598" s="12">
        <f>'Dynamic Data'!C$15+G598+F598</f>
        <v>56.505600000000001</v>
      </c>
      <c r="J598" s="12">
        <f t="shared" si="70"/>
        <v>56.505600000000001</v>
      </c>
      <c r="K598" s="28">
        <f t="shared" si="71"/>
        <v>0</v>
      </c>
      <c r="L598" s="20">
        <f>(D598/1000)*(('Dynamic Data'!C$4*9.81*'Dynamic Data'!C$10)+(0.5*'Dynamic Data'!C$21*'Dynamic Data'!C$11*'Dynamic Data'!C$13*D598^2)+('Dynamic Data'!C$4*'Dynamic Data'!C$18*E598))</f>
        <v>0</v>
      </c>
      <c r="M598" s="12">
        <f t="shared" si="68"/>
        <v>0</v>
      </c>
      <c r="N598" s="28">
        <f t="shared" si="72"/>
        <v>0</v>
      </c>
      <c r="O598" s="20">
        <f t="shared" si="67"/>
        <v>0</v>
      </c>
      <c r="P598" s="12">
        <f t="shared" si="73"/>
        <v>0</v>
      </c>
      <c r="Q598" s="42">
        <f t="shared" si="69"/>
        <v>0</v>
      </c>
      <c r="R598" s="36"/>
      <c r="S598" s="20">
        <f>SUM($P$2:P598)</f>
        <v>328.3818727331394</v>
      </c>
      <c r="T598" s="28">
        <f>SUM($Q$2:Q598)</f>
        <v>95.756593802785844</v>
      </c>
      <c r="U598" s="22">
        <f>T598*'KERS System Values'!E$14</f>
        <v>56.072121663329526</v>
      </c>
    </row>
    <row r="599" spans="1:21" x14ac:dyDescent="0.45">
      <c r="A599" s="7" t="s">
        <v>13</v>
      </c>
      <c r="B599" s="8">
        <v>597</v>
      </c>
      <c r="C599" s="8">
        <v>8</v>
      </c>
      <c r="D599" s="3">
        <v>0</v>
      </c>
      <c r="E599" s="29">
        <v>0</v>
      </c>
      <c r="F599" s="21">
        <f>'Dynamic Data'!C$4*E599</f>
        <v>0</v>
      </c>
      <c r="G599" s="3">
        <f>(0.5*'Dynamic Data'!C$21*'Dynamic Data'!C$11*'Dynamic Data'!C$13*D599^2)</f>
        <v>0</v>
      </c>
      <c r="H599" s="3">
        <f>'Dynamic Data'!C$15</f>
        <v>56.505600000000001</v>
      </c>
      <c r="I599" s="3">
        <f>'Dynamic Data'!C$15+G599+F599</f>
        <v>56.505600000000001</v>
      </c>
      <c r="J599" s="3">
        <f t="shared" si="70"/>
        <v>56.505600000000001</v>
      </c>
      <c r="K599" s="29">
        <f t="shared" si="71"/>
        <v>0</v>
      </c>
      <c r="L599" s="21">
        <f>(D599/1000)*(('Dynamic Data'!C$4*9.81*'Dynamic Data'!C$10)+(0.5*'Dynamic Data'!C$21*'Dynamic Data'!C$11*'Dynamic Data'!C$13*D599^2)+('Dynamic Data'!C$4*'Dynamic Data'!C$18*E599))</f>
        <v>0</v>
      </c>
      <c r="M599" s="3">
        <f t="shared" si="68"/>
        <v>0</v>
      </c>
      <c r="N599" s="29">
        <f t="shared" si="72"/>
        <v>0</v>
      </c>
      <c r="O599" s="21">
        <f t="shared" si="67"/>
        <v>0</v>
      </c>
      <c r="P599" s="3">
        <f t="shared" si="73"/>
        <v>0</v>
      </c>
      <c r="Q599" s="43">
        <f t="shared" si="69"/>
        <v>0</v>
      </c>
      <c r="R599" s="37"/>
      <c r="S599" s="21">
        <f>SUM($P$2:P599)</f>
        <v>328.3818727331394</v>
      </c>
      <c r="T599" s="29">
        <f>SUM($Q$2:Q599)</f>
        <v>95.756593802785844</v>
      </c>
      <c r="U599" s="22">
        <f>T599*'KERS System Values'!E$14</f>
        <v>56.072121663329526</v>
      </c>
    </row>
    <row r="600" spans="1:21" x14ac:dyDescent="0.45">
      <c r="A600" s="5" t="s">
        <v>13</v>
      </c>
      <c r="B600" s="6">
        <v>598</v>
      </c>
      <c r="C600" s="6">
        <v>9</v>
      </c>
      <c r="D600" s="4">
        <v>0</v>
      </c>
      <c r="E600" s="30">
        <v>0</v>
      </c>
      <c r="F600" s="20">
        <f>'Dynamic Data'!C$4*E600</f>
        <v>0</v>
      </c>
      <c r="G600" s="12">
        <f>(0.5*'Dynamic Data'!C$21*'Dynamic Data'!C$11*'Dynamic Data'!C$13*D600^2)</f>
        <v>0</v>
      </c>
      <c r="H600" s="12">
        <f>'Dynamic Data'!C$15</f>
        <v>56.505600000000001</v>
      </c>
      <c r="I600" s="12">
        <f>'Dynamic Data'!C$15+G600+F600</f>
        <v>56.505600000000001</v>
      </c>
      <c r="J600" s="12">
        <f t="shared" si="70"/>
        <v>56.505600000000001</v>
      </c>
      <c r="K600" s="28">
        <f t="shared" si="71"/>
        <v>0</v>
      </c>
      <c r="L600" s="20">
        <f>(D600/1000)*(('Dynamic Data'!C$4*9.81*'Dynamic Data'!C$10)+(0.5*'Dynamic Data'!C$21*'Dynamic Data'!C$11*'Dynamic Data'!C$13*D600^2)+('Dynamic Data'!C$4*'Dynamic Data'!C$18*E600))</f>
        <v>0</v>
      </c>
      <c r="M600" s="12">
        <f t="shared" si="68"/>
        <v>0</v>
      </c>
      <c r="N600" s="28">
        <f t="shared" si="72"/>
        <v>0</v>
      </c>
      <c r="O600" s="20">
        <f t="shared" si="67"/>
        <v>0</v>
      </c>
      <c r="P600" s="12">
        <f t="shared" si="73"/>
        <v>0</v>
      </c>
      <c r="Q600" s="42">
        <f t="shared" si="69"/>
        <v>0</v>
      </c>
      <c r="R600" s="36"/>
      <c r="S600" s="20">
        <f>SUM($P$2:P600)</f>
        <v>328.3818727331394</v>
      </c>
      <c r="T600" s="28">
        <f>SUM($Q$2:Q600)</f>
        <v>95.756593802785844</v>
      </c>
      <c r="U600" s="22">
        <f>T600*'KERS System Values'!E$14</f>
        <v>56.072121663329526</v>
      </c>
    </row>
    <row r="601" spans="1:21" x14ac:dyDescent="0.45">
      <c r="A601" s="7" t="s">
        <v>13</v>
      </c>
      <c r="B601" s="8">
        <v>599</v>
      </c>
      <c r="C601" s="8">
        <v>10</v>
      </c>
      <c r="D601" s="3">
        <v>0</v>
      </c>
      <c r="E601" s="29">
        <v>0</v>
      </c>
      <c r="F601" s="21">
        <f>'Dynamic Data'!C$4*E601</f>
        <v>0</v>
      </c>
      <c r="G601" s="3">
        <f>(0.5*'Dynamic Data'!C$21*'Dynamic Data'!C$11*'Dynamic Data'!C$13*D601^2)</f>
        <v>0</v>
      </c>
      <c r="H601" s="3">
        <f>'Dynamic Data'!C$15</f>
        <v>56.505600000000001</v>
      </c>
      <c r="I601" s="3">
        <f>'Dynamic Data'!C$15+G601+F601</f>
        <v>56.505600000000001</v>
      </c>
      <c r="J601" s="3">
        <f t="shared" si="70"/>
        <v>56.505600000000001</v>
      </c>
      <c r="K601" s="29">
        <f t="shared" si="71"/>
        <v>0</v>
      </c>
      <c r="L601" s="21">
        <f>(D601/1000)*(('Dynamic Data'!C$4*9.81*'Dynamic Data'!C$10)+(0.5*'Dynamic Data'!C$21*'Dynamic Data'!C$11*'Dynamic Data'!C$13*D601^2)+('Dynamic Data'!C$4*'Dynamic Data'!C$18*E601))</f>
        <v>0</v>
      </c>
      <c r="M601" s="3">
        <f t="shared" si="68"/>
        <v>0</v>
      </c>
      <c r="N601" s="29">
        <f t="shared" si="72"/>
        <v>0</v>
      </c>
      <c r="O601" s="21">
        <f t="shared" si="67"/>
        <v>0</v>
      </c>
      <c r="P601" s="3">
        <f t="shared" si="73"/>
        <v>0</v>
      </c>
      <c r="Q601" s="43">
        <f t="shared" si="69"/>
        <v>0</v>
      </c>
      <c r="R601" s="37"/>
      <c r="S601" s="21">
        <f>SUM($P$2:P601)</f>
        <v>328.3818727331394</v>
      </c>
      <c r="T601" s="29">
        <f>SUM($Q$2:Q601)</f>
        <v>95.756593802785844</v>
      </c>
      <c r="U601" s="22">
        <f>T601*'KERS System Values'!E$14</f>
        <v>56.072121663329526</v>
      </c>
    </row>
    <row r="602" spans="1:21" x14ac:dyDescent="0.45">
      <c r="A602" s="5" t="s">
        <v>13</v>
      </c>
      <c r="B602" s="6">
        <v>600</v>
      </c>
      <c r="C602" s="6">
        <v>11</v>
      </c>
      <c r="D602" s="4">
        <v>0</v>
      </c>
      <c r="E602" s="30">
        <v>0.1388888888888889</v>
      </c>
      <c r="F602" s="20">
        <f>'Dynamic Data'!C$4*E602</f>
        <v>40</v>
      </c>
      <c r="G602" s="12">
        <f>(0.5*'Dynamic Data'!C$21*'Dynamic Data'!C$11*'Dynamic Data'!C$13*D602^2)</f>
        <v>0</v>
      </c>
      <c r="H602" s="12">
        <f>'Dynamic Data'!C$15</f>
        <v>56.505600000000001</v>
      </c>
      <c r="I602" s="12">
        <f>'Dynamic Data'!C$15+G602+F602</f>
        <v>96.505600000000001</v>
      </c>
      <c r="J602" s="12">
        <f t="shared" si="70"/>
        <v>96.505600000000001</v>
      </c>
      <c r="K602" s="28">
        <f t="shared" si="71"/>
        <v>0</v>
      </c>
      <c r="L602" s="20">
        <f>(D602/1000)*(('Dynamic Data'!C$4*9.81*'Dynamic Data'!C$10)+(0.5*'Dynamic Data'!C$21*'Dynamic Data'!C$11*'Dynamic Data'!C$13*D602^2)+('Dynamic Data'!C$4*'Dynamic Data'!C$18*E602))</f>
        <v>0</v>
      </c>
      <c r="M602" s="12">
        <f t="shared" si="68"/>
        <v>0</v>
      </c>
      <c r="N602" s="28">
        <f t="shared" si="72"/>
        <v>0</v>
      </c>
      <c r="O602" s="20">
        <f t="shared" si="67"/>
        <v>2.0021909042225883E-2</v>
      </c>
      <c r="P602" s="12">
        <f t="shared" si="73"/>
        <v>2.0021909042225883E-2</v>
      </c>
      <c r="Q602" s="42">
        <f t="shared" si="69"/>
        <v>0</v>
      </c>
      <c r="R602" s="36"/>
      <c r="S602" s="20">
        <f>SUM($P$2:P602)</f>
        <v>328.40189464218162</v>
      </c>
      <c r="T602" s="28">
        <f>SUM($Q$2:Q602)</f>
        <v>95.756593802785844</v>
      </c>
      <c r="U602" s="22">
        <f>T602*'KERS System Values'!E$14</f>
        <v>56.072121663329526</v>
      </c>
    </row>
    <row r="603" spans="1:21" x14ac:dyDescent="0.45">
      <c r="A603" s="7" t="s">
        <v>13</v>
      </c>
      <c r="B603" s="8">
        <v>601</v>
      </c>
      <c r="C603" s="8">
        <v>12</v>
      </c>
      <c r="D603" s="3">
        <v>0.27777777777777779</v>
      </c>
      <c r="E603" s="29">
        <v>0.29166666666666669</v>
      </c>
      <c r="F603" s="21">
        <f>'Dynamic Data'!C$4*E603</f>
        <v>84</v>
      </c>
      <c r="G603" s="3">
        <f>(0.5*'Dynamic Data'!C$21*'Dynamic Data'!C$11*'Dynamic Data'!C$13*D603^2)</f>
        <v>1.578510402633972E-2</v>
      </c>
      <c r="H603" s="3">
        <f>'Dynamic Data'!C$15</f>
        <v>56.505600000000001</v>
      </c>
      <c r="I603" s="3">
        <f>'Dynamic Data'!C$15+G603+F603</f>
        <v>140.52138510402634</v>
      </c>
      <c r="J603" s="3">
        <f t="shared" si="70"/>
        <v>140.52138510402634</v>
      </c>
      <c r="K603" s="29">
        <f t="shared" si="71"/>
        <v>0</v>
      </c>
      <c r="L603" s="21">
        <f>(D603/1000)*(('Dynamic Data'!C$4*9.81*'Dynamic Data'!C$10)+(0.5*'Dynamic Data'!C$21*'Dynamic Data'!C$11*'Dynamic Data'!C$13*D603^2)+('Dynamic Data'!C$4*'Dynamic Data'!C$18*E603))</f>
        <v>4.0043818084451767E-2</v>
      </c>
      <c r="M603" s="3">
        <f t="shared" si="68"/>
        <v>4.0043818084451767E-2</v>
      </c>
      <c r="N603" s="29">
        <f t="shared" si="72"/>
        <v>0</v>
      </c>
      <c r="O603" s="21">
        <f t="shared" si="67"/>
        <v>8.2775535965613101E-2</v>
      </c>
      <c r="P603" s="3">
        <f t="shared" si="73"/>
        <v>8.2775535965613101E-2</v>
      </c>
      <c r="Q603" s="43">
        <f t="shared" si="69"/>
        <v>0</v>
      </c>
      <c r="R603" s="37"/>
      <c r="S603" s="21">
        <f>SUM($P$2:P603)</f>
        <v>328.48467017814721</v>
      </c>
      <c r="T603" s="29">
        <f>SUM($Q$2:Q603)</f>
        <v>95.756593802785844</v>
      </c>
      <c r="U603" s="22">
        <f>T603*'KERS System Values'!E$14</f>
        <v>56.072121663329526</v>
      </c>
    </row>
    <row r="604" spans="1:21" x14ac:dyDescent="0.45">
      <c r="A604" s="5" t="s">
        <v>13</v>
      </c>
      <c r="B604" s="6">
        <v>602</v>
      </c>
      <c r="C604" s="6">
        <v>13</v>
      </c>
      <c r="D604" s="4">
        <v>0.58333333333333337</v>
      </c>
      <c r="E604" s="30">
        <v>0.52777777777777779</v>
      </c>
      <c r="F604" s="20">
        <f>'Dynamic Data'!C$4*E604</f>
        <v>152</v>
      </c>
      <c r="G604" s="12">
        <f>(0.5*'Dynamic Data'!C$21*'Dynamic Data'!C$11*'Dynamic Data'!C$13*D604^2)</f>
        <v>6.9612308756158162E-2</v>
      </c>
      <c r="H604" s="12">
        <f>'Dynamic Data'!C$15</f>
        <v>56.505600000000001</v>
      </c>
      <c r="I604" s="12">
        <f>'Dynamic Data'!C$15+G604+F604</f>
        <v>208.57521230875616</v>
      </c>
      <c r="J604" s="12">
        <f t="shared" si="70"/>
        <v>208.57521230875616</v>
      </c>
      <c r="K604" s="28">
        <f t="shared" si="71"/>
        <v>0</v>
      </c>
      <c r="L604" s="20">
        <f>(D604/1000)*(('Dynamic Data'!C$4*9.81*'Dynamic Data'!C$10)+(0.5*'Dynamic Data'!C$21*'Dynamic Data'!C$11*'Dynamic Data'!C$13*D604^2)+('Dynamic Data'!C$4*'Dynamic Data'!C$18*E604))</f>
        <v>0.12550725384677444</v>
      </c>
      <c r="M604" s="12">
        <f t="shared" si="68"/>
        <v>0.12550725384677444</v>
      </c>
      <c r="N604" s="28">
        <f t="shared" si="72"/>
        <v>0</v>
      </c>
      <c r="O604" s="20">
        <f t="shared" si="67"/>
        <v>0.2954139527878985</v>
      </c>
      <c r="P604" s="12">
        <f t="shared" si="73"/>
        <v>0.2954139527878985</v>
      </c>
      <c r="Q604" s="42">
        <f t="shared" si="69"/>
        <v>0</v>
      </c>
      <c r="R604" s="36"/>
      <c r="S604" s="20">
        <f>SUM($P$2:P604)</f>
        <v>328.78008413093511</v>
      </c>
      <c r="T604" s="28">
        <f>SUM($Q$2:Q604)</f>
        <v>95.756593802785844</v>
      </c>
      <c r="U604" s="22">
        <f>T604*'KERS System Values'!E$14</f>
        <v>56.072121663329526</v>
      </c>
    </row>
    <row r="605" spans="1:21" x14ac:dyDescent="0.45">
      <c r="A605" s="7" t="s">
        <v>13</v>
      </c>
      <c r="B605" s="8">
        <v>603</v>
      </c>
      <c r="C605" s="8">
        <v>14</v>
      </c>
      <c r="D605" s="3">
        <v>1.3333333333333333</v>
      </c>
      <c r="E605" s="29">
        <v>0.97222222222222221</v>
      </c>
      <c r="F605" s="21">
        <f>'Dynamic Data'!C$4*E605</f>
        <v>280</v>
      </c>
      <c r="G605" s="3">
        <f>(0.5*'Dynamic Data'!C$21*'Dynamic Data'!C$11*'Dynamic Data'!C$13*D605^2)</f>
        <v>0.36368879676686705</v>
      </c>
      <c r="H605" s="3">
        <f>'Dynamic Data'!C$15</f>
        <v>56.505600000000001</v>
      </c>
      <c r="I605" s="3">
        <f>'Dynamic Data'!C$15+G605+F605</f>
        <v>336.86928879676685</v>
      </c>
      <c r="J605" s="3">
        <f t="shared" si="70"/>
        <v>336.86928879676685</v>
      </c>
      <c r="K605" s="29">
        <f t="shared" si="71"/>
        <v>0</v>
      </c>
      <c r="L605" s="21">
        <f>(D605/1000)*(('Dynamic Data'!C$4*9.81*'Dynamic Data'!C$10)+(0.5*'Dynamic Data'!C$21*'Dynamic Data'!C$11*'Dynamic Data'!C$13*D605^2)+('Dynamic Data'!C$4*'Dynamic Data'!C$18*E605))</f>
        <v>0.46532065172902254</v>
      </c>
      <c r="M605" s="3">
        <f t="shared" si="68"/>
        <v>0.46532065172902254</v>
      </c>
      <c r="N605" s="29">
        <f t="shared" si="72"/>
        <v>0</v>
      </c>
      <c r="O605" s="21">
        <f t="shared" si="67"/>
        <v>0.80152382872926575</v>
      </c>
      <c r="P605" s="3">
        <f t="shared" si="73"/>
        <v>0.80152382872926575</v>
      </c>
      <c r="Q605" s="43">
        <f t="shared" si="69"/>
        <v>0</v>
      </c>
      <c r="R605" s="37"/>
      <c r="S605" s="21">
        <f>SUM($P$2:P605)</f>
        <v>329.58160795966438</v>
      </c>
      <c r="T605" s="29">
        <f>SUM($Q$2:Q605)</f>
        <v>95.756593802785844</v>
      </c>
      <c r="U605" s="22">
        <f>T605*'KERS System Values'!E$14</f>
        <v>56.072121663329526</v>
      </c>
    </row>
    <row r="606" spans="1:21" x14ac:dyDescent="0.45">
      <c r="A606" s="5" t="s">
        <v>13</v>
      </c>
      <c r="B606" s="6">
        <v>604</v>
      </c>
      <c r="C606" s="6">
        <v>15</v>
      </c>
      <c r="D606" s="4">
        <v>2.5277777777777777</v>
      </c>
      <c r="E606" s="30">
        <v>1.3055555555555554</v>
      </c>
      <c r="F606" s="20">
        <f>'Dynamic Data'!C$4*E606</f>
        <v>375.99999999999994</v>
      </c>
      <c r="G606" s="12">
        <f>(0.5*'Dynamic Data'!C$21*'Dynamic Data'!C$11*'Dynamic Data'!C$13*D606^2)</f>
        <v>1.3071644644211919</v>
      </c>
      <c r="H606" s="12">
        <f>'Dynamic Data'!C$15</f>
        <v>56.505600000000001</v>
      </c>
      <c r="I606" s="12">
        <f>'Dynamic Data'!C$15+G606+F606</f>
        <v>433.81276446442115</v>
      </c>
      <c r="J606" s="12">
        <f t="shared" si="70"/>
        <v>433.81276446442115</v>
      </c>
      <c r="K606" s="28">
        <f t="shared" si="71"/>
        <v>0</v>
      </c>
      <c r="L606" s="20">
        <f>(D606/1000)*(('Dynamic Data'!C$4*9.81*'Dynamic Data'!C$10)+(0.5*'Dynamic Data'!C$21*'Dynamic Data'!C$11*'Dynamic Data'!C$13*D606^2)+('Dynamic Data'!C$4*'Dynamic Data'!C$18*E606))</f>
        <v>1.137727005729509</v>
      </c>
      <c r="M606" s="12">
        <f t="shared" si="68"/>
        <v>1.137727005729509</v>
      </c>
      <c r="N606" s="28">
        <f t="shared" si="72"/>
        <v>0</v>
      </c>
      <c r="O606" s="20">
        <f t="shared" si="67"/>
        <v>1.5672351866060561</v>
      </c>
      <c r="P606" s="12">
        <f t="shared" si="73"/>
        <v>1.5672351866060561</v>
      </c>
      <c r="Q606" s="42">
        <f t="shared" si="69"/>
        <v>0</v>
      </c>
      <c r="R606" s="36"/>
      <c r="S606" s="20">
        <f>SUM($P$2:P606)</f>
        <v>331.14884314627045</v>
      </c>
      <c r="T606" s="28">
        <f>SUM($Q$2:Q606)</f>
        <v>95.756593802785844</v>
      </c>
      <c r="U606" s="22">
        <f>T606*'KERS System Values'!E$14</f>
        <v>56.072121663329526</v>
      </c>
    </row>
    <row r="607" spans="1:21" x14ac:dyDescent="0.45">
      <c r="A607" s="7" t="s">
        <v>13</v>
      </c>
      <c r="B607" s="8">
        <v>605</v>
      </c>
      <c r="C607" s="8">
        <v>16</v>
      </c>
      <c r="D607" s="3">
        <v>3.9444444444444446</v>
      </c>
      <c r="E607" s="29">
        <v>1.4861111111111112</v>
      </c>
      <c r="F607" s="21">
        <f>'Dynamic Data'!C$4*E607</f>
        <v>428</v>
      </c>
      <c r="G607" s="3">
        <f>(0.5*'Dynamic Data'!C$21*'Dynamic Data'!C$11*'Dynamic Data'!C$13*D607^2)</f>
        <v>3.1829083758711412</v>
      </c>
      <c r="H607" s="3">
        <f>'Dynamic Data'!C$15</f>
        <v>56.505600000000001</v>
      </c>
      <c r="I607" s="3">
        <f>'Dynamic Data'!C$15+G607+F607</f>
        <v>487.68850837587115</v>
      </c>
      <c r="J607" s="3">
        <f t="shared" si="70"/>
        <v>487.68850837587115</v>
      </c>
      <c r="K607" s="29">
        <f t="shared" si="71"/>
        <v>0</v>
      </c>
      <c r="L607" s="21">
        <f>(D607/1000)*(('Dynamic Data'!C$4*9.81*'Dynamic Data'!C$10)+(0.5*'Dynamic Data'!C$21*'Dynamic Data'!C$11*'Dynamic Data'!C$13*D607^2)+('Dynamic Data'!C$4*'Dynamic Data'!C$18*E607))</f>
        <v>1.9967433674826034</v>
      </c>
      <c r="M607" s="3">
        <f t="shared" si="68"/>
        <v>1.9967433674826034</v>
      </c>
      <c r="N607" s="29">
        <f t="shared" si="72"/>
        <v>0</v>
      </c>
      <c r="O607" s="21">
        <f t="shared" si="67"/>
        <v>2.467589632243139</v>
      </c>
      <c r="P607" s="3">
        <f t="shared" si="73"/>
        <v>2.467589632243139</v>
      </c>
      <c r="Q607" s="43">
        <f t="shared" si="69"/>
        <v>0</v>
      </c>
      <c r="R607" s="37"/>
      <c r="S607" s="21">
        <f>SUM($P$2:P607)</f>
        <v>333.61643277851357</v>
      </c>
      <c r="T607" s="29">
        <f>SUM($Q$2:Q607)</f>
        <v>95.756593802785844</v>
      </c>
      <c r="U607" s="22">
        <f>T607*'KERS System Values'!E$14</f>
        <v>56.072121663329526</v>
      </c>
    </row>
    <row r="608" spans="1:21" x14ac:dyDescent="0.45">
      <c r="A608" s="5" t="s">
        <v>13</v>
      </c>
      <c r="B608" s="6">
        <v>606</v>
      </c>
      <c r="C608" s="6">
        <v>17</v>
      </c>
      <c r="D608" s="4">
        <v>5.5</v>
      </c>
      <c r="E608" s="30">
        <v>1.5694444444444444</v>
      </c>
      <c r="F608" s="20">
        <f>'Dynamic Data'!C$4*E608</f>
        <v>452</v>
      </c>
      <c r="G608" s="12">
        <f>(0.5*'Dynamic Data'!C$21*'Dynamic Data'!C$11*'Dynamic Data'!C$13*D608^2)</f>
        <v>6.1883921824862229</v>
      </c>
      <c r="H608" s="12">
        <f>'Dynamic Data'!C$15</f>
        <v>56.505600000000001</v>
      </c>
      <c r="I608" s="12">
        <f>'Dynamic Data'!C$15+G608+F608</f>
        <v>514.69399218248623</v>
      </c>
      <c r="J608" s="12">
        <f t="shared" si="70"/>
        <v>514.69399218248623</v>
      </c>
      <c r="K608" s="28">
        <f t="shared" si="71"/>
        <v>0</v>
      </c>
      <c r="L608" s="20">
        <f>(D608/1000)*(('Dynamic Data'!C$4*9.81*'Dynamic Data'!C$10)+(0.5*'Dynamic Data'!C$21*'Dynamic Data'!C$11*'Dynamic Data'!C$13*D608^2)+('Dynamic Data'!C$4*'Dynamic Data'!C$18*E608))</f>
        <v>2.9384358970036741</v>
      </c>
      <c r="M608" s="12">
        <f t="shared" si="68"/>
        <v>2.9384358970036741</v>
      </c>
      <c r="N608" s="28">
        <f t="shared" si="72"/>
        <v>0</v>
      </c>
      <c r="O608" s="20">
        <f t="shared" si="67"/>
        <v>3.2871483081233297</v>
      </c>
      <c r="P608" s="12">
        <f t="shared" si="73"/>
        <v>3.2871483081233297</v>
      </c>
      <c r="Q608" s="42">
        <f t="shared" si="69"/>
        <v>0</v>
      </c>
      <c r="R608" s="36"/>
      <c r="S608" s="20">
        <f>SUM($P$2:P608)</f>
        <v>336.9035810866369</v>
      </c>
      <c r="T608" s="28">
        <f>SUM($Q$2:Q608)</f>
        <v>95.756593802785844</v>
      </c>
      <c r="U608" s="22">
        <f>T608*'KERS System Values'!E$14</f>
        <v>56.072121663329526</v>
      </c>
    </row>
    <row r="609" spans="1:21" x14ac:dyDescent="0.45">
      <c r="A609" s="7" t="s">
        <v>13</v>
      </c>
      <c r="B609" s="8">
        <v>607</v>
      </c>
      <c r="C609" s="8">
        <v>18</v>
      </c>
      <c r="D609" s="3">
        <v>7.0833333333333339</v>
      </c>
      <c r="E609" s="29">
        <v>1.4861111111111109</v>
      </c>
      <c r="F609" s="21">
        <f>'Dynamic Data'!C$4*E609</f>
        <v>427.99999999999994</v>
      </c>
      <c r="G609" s="3">
        <f>(0.5*'Dynamic Data'!C$21*'Dynamic Data'!C$11*'Dynamic Data'!C$13*D609^2)</f>
        <v>10.264263893127403</v>
      </c>
      <c r="H609" s="3">
        <f>'Dynamic Data'!C$15</f>
        <v>56.505600000000001</v>
      </c>
      <c r="I609" s="3">
        <f>'Dynamic Data'!C$15+G609+F609</f>
        <v>494.76986389312736</v>
      </c>
      <c r="J609" s="3">
        <f t="shared" si="70"/>
        <v>494.76986389312736</v>
      </c>
      <c r="K609" s="29">
        <f t="shared" si="71"/>
        <v>0</v>
      </c>
      <c r="L609" s="21">
        <f>(D609/1000)*(('Dynamic Data'!C$4*9.81*'Dynamic Data'!C$10)+(0.5*'Dynamic Data'!C$21*'Dynamic Data'!C$11*'Dynamic Data'!C$13*D609^2)+('Dynamic Data'!C$4*'Dynamic Data'!C$18*E609))</f>
        <v>3.6358607192429857</v>
      </c>
      <c r="M609" s="3">
        <f t="shared" si="68"/>
        <v>3.6358607192429857</v>
      </c>
      <c r="N609" s="29">
        <f t="shared" si="72"/>
        <v>0</v>
      </c>
      <c r="O609" s="21">
        <f t="shared" si="67"/>
        <v>3.763548967555566</v>
      </c>
      <c r="P609" s="3">
        <f t="shared" si="73"/>
        <v>3.763548967555566</v>
      </c>
      <c r="Q609" s="43">
        <f t="shared" si="69"/>
        <v>0</v>
      </c>
      <c r="R609" s="37"/>
      <c r="S609" s="21">
        <f>SUM($P$2:P609)</f>
        <v>340.66713005419246</v>
      </c>
      <c r="T609" s="29">
        <f>SUM($Q$2:Q609)</f>
        <v>95.756593802785844</v>
      </c>
      <c r="U609" s="22">
        <f>T609*'KERS System Values'!E$14</f>
        <v>56.072121663329526</v>
      </c>
    </row>
    <row r="610" spans="1:21" x14ac:dyDescent="0.45">
      <c r="A610" s="5" t="s">
        <v>13</v>
      </c>
      <c r="B610" s="6">
        <v>608</v>
      </c>
      <c r="C610" s="6">
        <v>19</v>
      </c>
      <c r="D610" s="4">
        <v>8.4722222222222232</v>
      </c>
      <c r="E610" s="30">
        <v>1.2916666666666663</v>
      </c>
      <c r="F610" s="20">
        <f>'Dynamic Data'!C$4*E610</f>
        <v>371.99999999999989</v>
      </c>
      <c r="G610" s="12">
        <f>(0.5*'Dynamic Data'!C$21*'Dynamic Data'!C$11*'Dynamic Data'!C$13*D610^2)</f>
        <v>14.684093020502525</v>
      </c>
      <c r="H610" s="12">
        <f>'Dynamic Data'!C$15</f>
        <v>56.505600000000001</v>
      </c>
      <c r="I610" s="12">
        <f>'Dynamic Data'!C$15+G610+F610</f>
        <v>443.18969302050243</v>
      </c>
      <c r="J610" s="12">
        <f t="shared" si="70"/>
        <v>443.18969302050243</v>
      </c>
      <c r="K610" s="28">
        <f t="shared" si="71"/>
        <v>0</v>
      </c>
      <c r="L610" s="20">
        <f>(D610/1000)*(('Dynamic Data'!C$4*9.81*'Dynamic Data'!C$10)+(0.5*'Dynamic Data'!C$21*'Dynamic Data'!C$11*'Dynamic Data'!C$13*D610^2)+('Dynamic Data'!C$4*'Dynamic Data'!C$18*E610))</f>
        <v>3.8912372158681463</v>
      </c>
      <c r="M610" s="12">
        <f t="shared" si="68"/>
        <v>3.8912372158681463</v>
      </c>
      <c r="N610" s="28">
        <f t="shared" si="72"/>
        <v>0</v>
      </c>
      <c r="O610" s="20">
        <f t="shared" si="67"/>
        <v>3.9852575911043555</v>
      </c>
      <c r="P610" s="12">
        <f t="shared" si="73"/>
        <v>3.9852575911043555</v>
      </c>
      <c r="Q610" s="42">
        <f t="shared" si="69"/>
        <v>0</v>
      </c>
      <c r="R610" s="36"/>
      <c r="S610" s="20">
        <f>SUM($P$2:P610)</f>
        <v>344.65238764529681</v>
      </c>
      <c r="T610" s="28">
        <f>SUM($Q$2:Q610)</f>
        <v>95.756593802785844</v>
      </c>
      <c r="U610" s="22">
        <f>T610*'KERS System Values'!E$14</f>
        <v>56.072121663329526</v>
      </c>
    </row>
    <row r="611" spans="1:21" x14ac:dyDescent="0.45">
      <c r="A611" s="7" t="s">
        <v>13</v>
      </c>
      <c r="B611" s="8">
        <v>609</v>
      </c>
      <c r="C611" s="8">
        <v>20</v>
      </c>
      <c r="D611" s="3">
        <v>9.6666666666666661</v>
      </c>
      <c r="E611" s="29">
        <v>1.1527777777777775</v>
      </c>
      <c r="F611" s="21">
        <f>'Dynamic Data'!C$4*E611</f>
        <v>331.99999999999989</v>
      </c>
      <c r="G611" s="3">
        <f>(0.5*'Dynamic Data'!C$21*'Dynamic Data'!C$11*'Dynamic Data'!C$13*D611^2)</f>
        <v>19.116392380058446</v>
      </c>
      <c r="H611" s="3">
        <f>'Dynamic Data'!C$15</f>
        <v>56.505600000000001</v>
      </c>
      <c r="I611" s="3">
        <f>'Dynamic Data'!C$15+G611+F611</f>
        <v>407.62199238005832</v>
      </c>
      <c r="J611" s="3">
        <f t="shared" si="70"/>
        <v>407.62199238005832</v>
      </c>
      <c r="K611" s="29">
        <f t="shared" si="71"/>
        <v>0</v>
      </c>
      <c r="L611" s="21">
        <f>(D611/1000)*(('Dynamic Data'!C$4*9.81*'Dynamic Data'!C$10)+(0.5*'Dynamic Data'!C$21*'Dynamic Data'!C$11*'Dynamic Data'!C$13*D611^2)+('Dynamic Data'!C$4*'Dynamic Data'!C$18*E611))</f>
        <v>4.0792779663405643</v>
      </c>
      <c r="M611" s="3">
        <f t="shared" si="68"/>
        <v>4.0792779663405643</v>
      </c>
      <c r="N611" s="29">
        <f t="shared" si="72"/>
        <v>0</v>
      </c>
      <c r="O611" s="21">
        <f t="shared" si="67"/>
        <v>4.2937847298105627</v>
      </c>
      <c r="P611" s="3">
        <f t="shared" si="73"/>
        <v>4.2937847298105627</v>
      </c>
      <c r="Q611" s="43">
        <f t="shared" si="69"/>
        <v>0</v>
      </c>
      <c r="R611" s="37"/>
      <c r="S611" s="21">
        <f>SUM($P$2:P611)</f>
        <v>348.94617237510738</v>
      </c>
      <c r="T611" s="29">
        <f>SUM($Q$2:Q611)</f>
        <v>95.756593802785844</v>
      </c>
      <c r="U611" s="22">
        <f>T611*'KERS System Values'!E$14</f>
        <v>56.072121663329526</v>
      </c>
    </row>
    <row r="612" spans="1:21" x14ac:dyDescent="0.45">
      <c r="A612" s="5" t="s">
        <v>13</v>
      </c>
      <c r="B612" s="6">
        <v>610</v>
      </c>
      <c r="C612" s="6">
        <v>21</v>
      </c>
      <c r="D612" s="4">
        <v>10.777777777777777</v>
      </c>
      <c r="E612" s="30">
        <v>1.1250000000000002</v>
      </c>
      <c r="F612" s="20">
        <f>'Dynamic Data'!C$4*E612</f>
        <v>324.00000000000006</v>
      </c>
      <c r="G612" s="12">
        <f>(0.5*'Dynamic Data'!C$21*'Dynamic Data'!C$11*'Dynamic Data'!C$13*D612^2)</f>
        <v>23.763527005412861</v>
      </c>
      <c r="H612" s="12">
        <f>'Dynamic Data'!C$15</f>
        <v>56.505600000000001</v>
      </c>
      <c r="I612" s="12">
        <f>'Dynamic Data'!C$15+G612+F612</f>
        <v>404.26912700541288</v>
      </c>
      <c r="J612" s="12">
        <f t="shared" si="70"/>
        <v>404.26912700541288</v>
      </c>
      <c r="K612" s="28">
        <f t="shared" si="71"/>
        <v>0</v>
      </c>
      <c r="L612" s="20">
        <f>(D612/1000)*(('Dynamic Data'!C$4*9.81*'Dynamic Data'!C$10)+(0.5*'Dynamic Data'!C$21*'Dynamic Data'!C$11*'Dynamic Data'!C$13*D612^2)+('Dynamic Data'!C$4*'Dynamic Data'!C$18*E612))</f>
        <v>4.508291493280562</v>
      </c>
      <c r="M612" s="12">
        <f t="shared" si="68"/>
        <v>4.508291493280562</v>
      </c>
      <c r="N612" s="28">
        <f t="shared" si="72"/>
        <v>0</v>
      </c>
      <c r="O612" s="20">
        <f t="shared" si="67"/>
        <v>4.6536668188094303</v>
      </c>
      <c r="P612" s="12">
        <f t="shared" si="73"/>
        <v>4.6536668188094303</v>
      </c>
      <c r="Q612" s="42">
        <f t="shared" si="69"/>
        <v>0</v>
      </c>
      <c r="R612" s="36"/>
      <c r="S612" s="20">
        <f>SUM($P$2:P612)</f>
        <v>353.59983919391681</v>
      </c>
      <c r="T612" s="28">
        <f>SUM($Q$2:Q612)</f>
        <v>95.756593802785844</v>
      </c>
      <c r="U612" s="22">
        <f>T612*'KERS System Values'!E$14</f>
        <v>56.072121663329526</v>
      </c>
    </row>
    <row r="613" spans="1:21" x14ac:dyDescent="0.45">
      <c r="A613" s="7" t="s">
        <v>13</v>
      </c>
      <c r="B613" s="8">
        <v>611</v>
      </c>
      <c r="C613" s="8">
        <v>22</v>
      </c>
      <c r="D613" s="3">
        <v>11.916666666666666</v>
      </c>
      <c r="E613" s="29">
        <v>1.0555555555555558</v>
      </c>
      <c r="F613" s="21">
        <f>'Dynamic Data'!C$4*E613</f>
        <v>304.00000000000006</v>
      </c>
      <c r="G613" s="3">
        <f>(0.5*'Dynamic Data'!C$21*'Dynamic Data'!C$11*'Dynamic Data'!C$13*D613^2)</f>
        <v>29.051063301115875</v>
      </c>
      <c r="H613" s="3">
        <f>'Dynamic Data'!C$15</f>
        <v>56.505600000000001</v>
      </c>
      <c r="I613" s="3">
        <f>'Dynamic Data'!C$15+G613+F613</f>
        <v>389.55666330111592</v>
      </c>
      <c r="J613" s="3">
        <f t="shared" si="70"/>
        <v>389.55666330111592</v>
      </c>
      <c r="K613" s="29">
        <f t="shared" si="71"/>
        <v>0</v>
      </c>
      <c r="L613" s="21">
        <f>(D613/1000)*(('Dynamic Data'!C$4*9.81*'Dynamic Data'!C$10)+(0.5*'Dynamic Data'!C$21*'Dynamic Data'!C$11*'Dynamic Data'!C$13*D613^2)+('Dynamic Data'!C$4*'Dynamic Data'!C$18*E613))</f>
        <v>4.7990421443382996</v>
      </c>
      <c r="M613" s="3">
        <f t="shared" si="68"/>
        <v>4.7990421443382996</v>
      </c>
      <c r="N613" s="29">
        <f t="shared" si="72"/>
        <v>0</v>
      </c>
      <c r="O613" s="21">
        <f t="shared" si="67"/>
        <v>4.4349404475851273</v>
      </c>
      <c r="P613" s="3">
        <f t="shared" si="73"/>
        <v>4.4349404475851273</v>
      </c>
      <c r="Q613" s="43">
        <f t="shared" si="69"/>
        <v>0</v>
      </c>
      <c r="R613" s="37"/>
      <c r="S613" s="21">
        <f>SUM($P$2:P613)</f>
        <v>358.03477964150193</v>
      </c>
      <c r="T613" s="29">
        <f>SUM($Q$2:Q613)</f>
        <v>95.756593802785844</v>
      </c>
      <c r="U613" s="22">
        <f>T613*'KERS System Values'!E$14</f>
        <v>56.072121663329526</v>
      </c>
    </row>
    <row r="614" spans="1:21" x14ac:dyDescent="0.45">
      <c r="A614" s="5" t="s">
        <v>13</v>
      </c>
      <c r="B614" s="6">
        <v>612</v>
      </c>
      <c r="C614" s="6">
        <v>23</v>
      </c>
      <c r="D614" s="4">
        <v>12.888888888888889</v>
      </c>
      <c r="E614" s="30">
        <v>0.74999999999999978</v>
      </c>
      <c r="F614" s="20">
        <f>'Dynamic Data'!C$4*E614</f>
        <v>215.99999999999994</v>
      </c>
      <c r="G614" s="12">
        <f>(0.5*'Dynamic Data'!C$21*'Dynamic Data'!C$11*'Dynamic Data'!C$13*D614^2)</f>
        <v>33.984697564548362</v>
      </c>
      <c r="H614" s="12">
        <f>'Dynamic Data'!C$15</f>
        <v>56.505600000000001</v>
      </c>
      <c r="I614" s="12">
        <f>'Dynamic Data'!C$15+G614+F614</f>
        <v>306.49029756454831</v>
      </c>
      <c r="J614" s="12">
        <f t="shared" si="70"/>
        <v>306.49029756454831</v>
      </c>
      <c r="K614" s="28">
        <f t="shared" si="71"/>
        <v>0</v>
      </c>
      <c r="L614" s="20">
        <f>(D614/1000)*(('Dynamic Data'!C$4*9.81*'Dynamic Data'!C$10)+(0.5*'Dynamic Data'!C$21*'Dynamic Data'!C$11*'Dynamic Data'!C$13*D614^2)+('Dynamic Data'!C$4*'Dynamic Data'!C$18*E614))</f>
        <v>4.0708387508319559</v>
      </c>
      <c r="M614" s="12">
        <f t="shared" si="68"/>
        <v>4.0708387508319559</v>
      </c>
      <c r="N614" s="28">
        <f t="shared" si="72"/>
        <v>0</v>
      </c>
      <c r="O614" s="20">
        <f t="shared" si="67"/>
        <v>3.305395367268197</v>
      </c>
      <c r="P614" s="12">
        <f t="shared" si="73"/>
        <v>3.305395367268197</v>
      </c>
      <c r="Q614" s="42">
        <f t="shared" si="69"/>
        <v>0</v>
      </c>
      <c r="R614" s="36"/>
      <c r="S614" s="20">
        <f>SUM($P$2:P614)</f>
        <v>361.34017500877013</v>
      </c>
      <c r="T614" s="28">
        <f>SUM($Q$2:Q614)</f>
        <v>95.756593802785844</v>
      </c>
      <c r="U614" s="22">
        <f>T614*'KERS System Values'!E$14</f>
        <v>56.072121663329526</v>
      </c>
    </row>
    <row r="615" spans="1:21" x14ac:dyDescent="0.45">
      <c r="A615" s="7" t="s">
        <v>13</v>
      </c>
      <c r="B615" s="8">
        <v>613</v>
      </c>
      <c r="C615" s="8">
        <v>24</v>
      </c>
      <c r="D615" s="3">
        <v>13.416666666666666</v>
      </c>
      <c r="E615" s="29">
        <v>0.31944444444444503</v>
      </c>
      <c r="F615" s="21">
        <f>'Dynamic Data'!C$4*E615</f>
        <v>92.000000000000171</v>
      </c>
      <c r="G615" s="3">
        <f>(0.5*'Dynamic Data'!C$21*'Dynamic Data'!C$11*'Dynamic Data'!C$13*D615^2)</f>
        <v>36.824911332007659</v>
      </c>
      <c r="H615" s="3">
        <f>'Dynamic Data'!C$15</f>
        <v>56.505600000000001</v>
      </c>
      <c r="I615" s="3">
        <f>'Dynamic Data'!C$15+G615+F615</f>
        <v>185.33051133200783</v>
      </c>
      <c r="J615" s="3">
        <f t="shared" si="70"/>
        <v>185.33051133200783</v>
      </c>
      <c r="K615" s="29">
        <f t="shared" si="71"/>
        <v>0</v>
      </c>
      <c r="L615" s="21">
        <f>(D615/1000)*(('Dynamic Data'!C$4*9.81*'Dynamic Data'!C$10)+(0.5*'Dynamic Data'!C$21*'Dynamic Data'!C$11*'Dynamic Data'!C$13*D615^2)+('Dynamic Data'!C$4*'Dynamic Data'!C$18*E615))</f>
        <v>2.5399519837044382</v>
      </c>
      <c r="M615" s="3">
        <f t="shared" si="68"/>
        <v>2.5399519837044382</v>
      </c>
      <c r="N615" s="29">
        <f t="shared" si="72"/>
        <v>0</v>
      </c>
      <c r="O615" s="21">
        <f t="shared" si="67"/>
        <v>1.9618494067178842</v>
      </c>
      <c r="P615" s="3">
        <f t="shared" si="73"/>
        <v>1.9618494067178842</v>
      </c>
      <c r="Q615" s="43">
        <f t="shared" si="69"/>
        <v>0</v>
      </c>
      <c r="R615" s="37"/>
      <c r="S615" s="21">
        <f>SUM($P$2:P615)</f>
        <v>363.30202441548801</v>
      </c>
      <c r="T615" s="29">
        <f>SUM($Q$2:Q615)</f>
        <v>95.756593802785844</v>
      </c>
      <c r="U615" s="22">
        <f>T615*'KERS System Values'!E$14</f>
        <v>56.072121663329526</v>
      </c>
    </row>
    <row r="616" spans="1:21" x14ac:dyDescent="0.45">
      <c r="A616" s="5" t="s">
        <v>13</v>
      </c>
      <c r="B616" s="6">
        <v>614</v>
      </c>
      <c r="C616" s="6">
        <v>25</v>
      </c>
      <c r="D616" s="4">
        <v>13.527777777777779</v>
      </c>
      <c r="E616" s="30">
        <v>2.7777777777778172E-2</v>
      </c>
      <c r="F616" s="20">
        <f>'Dynamic Data'!C$4*E616</f>
        <v>8.0000000000001137</v>
      </c>
      <c r="G616" s="12">
        <f>(0.5*'Dynamic Data'!C$21*'Dynamic Data'!C$11*'Dynamic Data'!C$13*D616^2)</f>
        <v>37.437373368229643</v>
      </c>
      <c r="H616" s="12">
        <f>'Dynamic Data'!C$15</f>
        <v>56.505600000000001</v>
      </c>
      <c r="I616" s="12">
        <f>'Dynamic Data'!C$15+G616+F616</f>
        <v>101.94297336822976</v>
      </c>
      <c r="J616" s="12">
        <f t="shared" si="70"/>
        <v>101.94297336822976</v>
      </c>
      <c r="K616" s="28">
        <f t="shared" si="71"/>
        <v>0</v>
      </c>
      <c r="L616" s="20">
        <f>(D616/1000)*(('Dynamic Data'!C$4*9.81*'Dynamic Data'!C$10)+(0.5*'Dynamic Data'!C$21*'Dynamic Data'!C$11*'Dynamic Data'!C$13*D616^2)+('Dynamic Data'!C$4*'Dynamic Data'!C$18*E616))</f>
        <v>1.3837468297313305</v>
      </c>
      <c r="M616" s="12">
        <f t="shared" si="68"/>
        <v>1.3837468297313305</v>
      </c>
      <c r="N616" s="28">
        <f t="shared" si="72"/>
        <v>0</v>
      </c>
      <c r="O616" s="20">
        <f t="shared" si="67"/>
        <v>1.2382840538766287</v>
      </c>
      <c r="P616" s="12">
        <f t="shared" si="73"/>
        <v>1.2382840538766287</v>
      </c>
      <c r="Q616" s="42">
        <f t="shared" si="69"/>
        <v>0</v>
      </c>
      <c r="R616" s="36"/>
      <c r="S616" s="20">
        <f>SUM($P$2:P616)</f>
        <v>364.54030846936462</v>
      </c>
      <c r="T616" s="28">
        <f>SUM($Q$2:Q616)</f>
        <v>95.756593802785844</v>
      </c>
      <c r="U616" s="22">
        <f>T616*'KERS System Values'!E$14</f>
        <v>56.072121663329526</v>
      </c>
    </row>
    <row r="617" spans="1:21" x14ac:dyDescent="0.45">
      <c r="A617" s="7" t="s">
        <v>13</v>
      </c>
      <c r="B617" s="8">
        <v>615</v>
      </c>
      <c r="C617" s="8">
        <v>26</v>
      </c>
      <c r="D617" s="3">
        <v>13.472222222222223</v>
      </c>
      <c r="E617" s="29">
        <v>-4.1666666666667261E-2</v>
      </c>
      <c r="F617" s="21">
        <f>'Dynamic Data'!C$4*E617</f>
        <v>-12.000000000000171</v>
      </c>
      <c r="G617" s="3">
        <f>(0.5*'Dynamic Data'!C$21*'Dynamic Data'!C$11*'Dynamic Data'!C$13*D617^2)</f>
        <v>37.13051094595761</v>
      </c>
      <c r="H617" s="3">
        <f>'Dynamic Data'!C$15</f>
        <v>56.505600000000001</v>
      </c>
      <c r="I617" s="3">
        <f>'Dynamic Data'!C$15+G617+F617</f>
        <v>81.636110945957441</v>
      </c>
      <c r="J617" s="3">
        <f t="shared" si="70"/>
        <v>81.636110945957441</v>
      </c>
      <c r="K617" s="29">
        <f t="shared" si="71"/>
        <v>0</v>
      </c>
      <c r="L617" s="21">
        <f>(D617/1000)*(('Dynamic Data'!C$4*9.81*'Dynamic Data'!C$10)+(0.5*'Dynamic Data'!C$21*'Dynamic Data'!C$11*'Dynamic Data'!C$13*D617^2)+('Dynamic Data'!C$4*'Dynamic Data'!C$18*E617))</f>
        <v>1.0928212780219269</v>
      </c>
      <c r="M617" s="3">
        <f t="shared" si="68"/>
        <v>1.0928212780219269</v>
      </c>
      <c r="N617" s="29">
        <f t="shared" si="72"/>
        <v>0</v>
      </c>
      <c r="O617" s="21">
        <f t="shared" si="67"/>
        <v>1.0906664427799102</v>
      </c>
      <c r="P617" s="3">
        <f t="shared" si="73"/>
        <v>1.0906664427799102</v>
      </c>
      <c r="Q617" s="43">
        <f t="shared" si="69"/>
        <v>0</v>
      </c>
      <c r="R617" s="37"/>
      <c r="S617" s="21">
        <f>SUM($P$2:P617)</f>
        <v>365.63097491214455</v>
      </c>
      <c r="T617" s="29">
        <f>SUM($Q$2:Q617)</f>
        <v>95.756593802785844</v>
      </c>
      <c r="U617" s="22">
        <f>T617*'KERS System Values'!E$14</f>
        <v>56.072121663329526</v>
      </c>
    </row>
    <row r="618" spans="1:21" x14ac:dyDescent="0.45">
      <c r="A618" s="5" t="s">
        <v>13</v>
      </c>
      <c r="B618" s="6">
        <v>616</v>
      </c>
      <c r="C618" s="6">
        <v>27</v>
      </c>
      <c r="D618" s="4">
        <v>13.444444444444445</v>
      </c>
      <c r="E618" s="30">
        <v>-4.1666666666666269E-2</v>
      </c>
      <c r="F618" s="20">
        <f>'Dynamic Data'!C$4*E618</f>
        <v>-11.999999999999886</v>
      </c>
      <c r="G618" s="12">
        <f>(0.5*'Dynamic Data'!C$21*'Dynamic Data'!C$11*'Dynamic Data'!C$13*D618^2)</f>
        <v>36.977553287942371</v>
      </c>
      <c r="H618" s="12">
        <f>'Dynamic Data'!C$15</f>
        <v>56.505600000000001</v>
      </c>
      <c r="I618" s="12">
        <f>'Dynamic Data'!C$15+G618+F618</f>
        <v>81.483153287942486</v>
      </c>
      <c r="J618" s="12">
        <f t="shared" si="70"/>
        <v>81.483153287942486</v>
      </c>
      <c r="K618" s="28">
        <f t="shared" si="71"/>
        <v>0</v>
      </c>
      <c r="L618" s="20">
        <f>(D618/1000)*(('Dynamic Data'!C$4*9.81*'Dynamic Data'!C$10)+(0.5*'Dynamic Data'!C$21*'Dynamic Data'!C$11*'Dynamic Data'!C$13*D618^2)+('Dynamic Data'!C$4*'Dynamic Data'!C$18*E618))</f>
        <v>1.0885116075378933</v>
      </c>
      <c r="M618" s="12">
        <f t="shared" si="68"/>
        <v>1.0885116075378933</v>
      </c>
      <c r="N618" s="28">
        <f t="shared" si="72"/>
        <v>0</v>
      </c>
      <c r="O618" s="20">
        <f t="shared" si="67"/>
        <v>1.0004100605421407</v>
      </c>
      <c r="P618" s="12">
        <f t="shared" si="73"/>
        <v>1.0004100605421407</v>
      </c>
      <c r="Q618" s="42">
        <f t="shared" si="69"/>
        <v>0</v>
      </c>
      <c r="R618" s="36"/>
      <c r="S618" s="20">
        <f>SUM($P$2:P618)</f>
        <v>366.6313849726867</v>
      </c>
      <c r="T618" s="28">
        <f>SUM($Q$2:Q618)</f>
        <v>95.756593802785844</v>
      </c>
      <c r="U618" s="22">
        <f>T618*'KERS System Values'!E$14</f>
        <v>56.072121663329526</v>
      </c>
    </row>
    <row r="619" spans="1:21" x14ac:dyDescent="0.45">
      <c r="A619" s="7" t="s">
        <v>13</v>
      </c>
      <c r="B619" s="8">
        <v>617</v>
      </c>
      <c r="C619" s="8">
        <v>28</v>
      </c>
      <c r="D619" s="3">
        <v>13.388888888888891</v>
      </c>
      <c r="E619" s="29">
        <v>-8.3333333333333523E-2</v>
      </c>
      <c r="F619" s="21">
        <f>'Dynamic Data'!C$4*E619</f>
        <v>-24.000000000000053</v>
      </c>
      <c r="G619" s="3">
        <f>(0.5*'Dynamic Data'!C$21*'Dynamic Data'!C$11*'Dynamic Data'!C$13*D619^2)</f>
        <v>36.672585078153496</v>
      </c>
      <c r="H619" s="3">
        <f>'Dynamic Data'!C$15</f>
        <v>56.505600000000001</v>
      </c>
      <c r="I619" s="3">
        <f>'Dynamic Data'!C$15+G619+F619</f>
        <v>69.178185078153433</v>
      </c>
      <c r="J619" s="3">
        <f t="shared" si="70"/>
        <v>69.178185078153433</v>
      </c>
      <c r="K619" s="29">
        <f t="shared" si="71"/>
        <v>0</v>
      </c>
      <c r="L619" s="21">
        <f>(D619/1000)*(('Dynamic Data'!C$4*9.81*'Dynamic Data'!C$10)+(0.5*'Dynamic Data'!C$21*'Dynamic Data'!C$11*'Dynamic Data'!C$13*D619^2)+('Dynamic Data'!C$4*'Dynamic Data'!C$18*E619))</f>
        <v>0.91230851354638798</v>
      </c>
      <c r="M619" s="3">
        <f t="shared" si="68"/>
        <v>0.91230851354638798</v>
      </c>
      <c r="N619" s="29">
        <f t="shared" si="72"/>
        <v>0</v>
      </c>
      <c r="O619" s="21">
        <f t="shared" si="67"/>
        <v>0.73826797852226389</v>
      </c>
      <c r="P619" s="3">
        <f t="shared" si="73"/>
        <v>0.73826797852226389</v>
      </c>
      <c r="Q619" s="43">
        <f t="shared" si="69"/>
        <v>0</v>
      </c>
      <c r="R619" s="37"/>
      <c r="S619" s="21">
        <f>SUM($P$2:P619)</f>
        <v>367.36965295120899</v>
      </c>
      <c r="T619" s="29">
        <f>SUM($Q$2:Q619)</f>
        <v>95.756593802785844</v>
      </c>
      <c r="U619" s="22">
        <f>T619*'KERS System Values'!E$14</f>
        <v>56.072121663329526</v>
      </c>
    </row>
    <row r="620" spans="1:21" x14ac:dyDescent="0.45">
      <c r="A620" s="5" t="s">
        <v>13</v>
      </c>
      <c r="B620" s="6">
        <v>618</v>
      </c>
      <c r="C620" s="6">
        <v>29</v>
      </c>
      <c r="D620" s="4">
        <v>13.277777777777777</v>
      </c>
      <c r="E620" s="30">
        <v>-0.16666666666666705</v>
      </c>
      <c r="F620" s="20">
        <f>'Dynamic Data'!C$4*E620</f>
        <v>-48.000000000000107</v>
      </c>
      <c r="G620" s="12">
        <f>(0.5*'Dynamic Data'!C$21*'Dynamic Data'!C$11*'Dynamic Data'!C$13*D620^2)</f>
        <v>36.066437083542034</v>
      </c>
      <c r="H620" s="12">
        <f>'Dynamic Data'!C$15</f>
        <v>56.505600000000001</v>
      </c>
      <c r="I620" s="12">
        <f>'Dynamic Data'!C$15+G620+F620</f>
        <v>44.572037083541922</v>
      </c>
      <c r="J620" s="12">
        <f t="shared" si="70"/>
        <v>44.572037083541922</v>
      </c>
      <c r="K620" s="28">
        <f t="shared" si="71"/>
        <v>0</v>
      </c>
      <c r="L620" s="20">
        <f>(D620/1000)*(('Dynamic Data'!C$4*9.81*'Dynamic Data'!C$10)+(0.5*'Dynamic Data'!C$21*'Dynamic Data'!C$11*'Dynamic Data'!C$13*D620^2)+('Dynamic Data'!C$4*'Dynamic Data'!C$18*E620))</f>
        <v>0.56422744349813991</v>
      </c>
      <c r="M620" s="12">
        <f t="shared" si="68"/>
        <v>0.56422744349813991</v>
      </c>
      <c r="N620" s="28">
        <f t="shared" si="72"/>
        <v>0</v>
      </c>
      <c r="O620" s="20">
        <f t="shared" si="67"/>
        <v>0.36100096832221873</v>
      </c>
      <c r="P620" s="12">
        <f t="shared" si="73"/>
        <v>0.36100096832221873</v>
      </c>
      <c r="Q620" s="42">
        <f t="shared" si="69"/>
        <v>0</v>
      </c>
      <c r="R620" s="36"/>
      <c r="S620" s="20">
        <f>SUM($P$2:P620)</f>
        <v>367.73065391953122</v>
      </c>
      <c r="T620" s="28">
        <f>SUM($Q$2:Q620)</f>
        <v>95.756593802785844</v>
      </c>
      <c r="U620" s="22">
        <f>T620*'KERS System Values'!E$14</f>
        <v>56.072121663329526</v>
      </c>
    </row>
    <row r="621" spans="1:21" x14ac:dyDescent="0.45">
      <c r="A621" s="7" t="s">
        <v>13</v>
      </c>
      <c r="B621" s="8">
        <v>619</v>
      </c>
      <c r="C621" s="8">
        <v>30</v>
      </c>
      <c r="D621" s="3">
        <v>13.055555555555555</v>
      </c>
      <c r="E621" s="29">
        <v>-0.26388888888888867</v>
      </c>
      <c r="F621" s="21">
        <f>'Dynamic Data'!C$4*E621</f>
        <v>-75.999999999999943</v>
      </c>
      <c r="G621" s="3">
        <f>(0.5*'Dynamic Data'!C$21*'Dynamic Data'!C$11*'Dynamic Data'!C$13*D621^2)</f>
        <v>34.869294794184434</v>
      </c>
      <c r="H621" s="3">
        <f>'Dynamic Data'!C$15</f>
        <v>56.505600000000001</v>
      </c>
      <c r="I621" s="3">
        <f>'Dynamic Data'!C$15+G621+F621</f>
        <v>15.374894794184485</v>
      </c>
      <c r="J621" s="3">
        <f t="shared" si="70"/>
        <v>15.374894794184485</v>
      </c>
      <c r="K621" s="29">
        <f t="shared" si="71"/>
        <v>0</v>
      </c>
      <c r="L621" s="21">
        <f>(D621/1000)*(('Dynamic Data'!C$4*9.81*'Dynamic Data'!C$10)+(0.5*'Dynamic Data'!C$21*'Dynamic Data'!C$11*'Dynamic Data'!C$13*D621^2)+('Dynamic Data'!C$4*'Dynamic Data'!C$18*E621))</f>
        <v>0.15777449314629755</v>
      </c>
      <c r="M621" s="3">
        <f t="shared" si="68"/>
        <v>0.15777449314629755</v>
      </c>
      <c r="N621" s="29">
        <f t="shared" si="72"/>
        <v>0</v>
      </c>
      <c r="O621" s="21">
        <f t="shared" si="67"/>
        <v>9.243702228569485E-2</v>
      </c>
      <c r="P621" s="3">
        <f t="shared" si="73"/>
        <v>9.243702228569485E-2</v>
      </c>
      <c r="Q621" s="43">
        <f t="shared" si="69"/>
        <v>0</v>
      </c>
      <c r="R621" s="37"/>
      <c r="S621" s="21">
        <f>SUM($P$2:P621)</f>
        <v>367.82309094181693</v>
      </c>
      <c r="T621" s="29">
        <f>SUM($Q$2:Q621)</f>
        <v>95.756593802785844</v>
      </c>
      <c r="U621" s="22">
        <f>T621*'KERS System Values'!E$14</f>
        <v>56.072121663329526</v>
      </c>
    </row>
    <row r="622" spans="1:21" x14ac:dyDescent="0.45">
      <c r="A622" s="5" t="s">
        <v>13</v>
      </c>
      <c r="B622" s="6">
        <v>620</v>
      </c>
      <c r="C622" s="6">
        <v>31</v>
      </c>
      <c r="D622" s="4">
        <v>12.75</v>
      </c>
      <c r="E622" s="30">
        <v>-0.29166666666666685</v>
      </c>
      <c r="F622" s="20">
        <f>'Dynamic Data'!C$4*E622</f>
        <v>-84.000000000000057</v>
      </c>
      <c r="G622" s="12">
        <f>(0.5*'Dynamic Data'!C$21*'Dynamic Data'!C$11*'Dynamic Data'!C$13*D622^2)</f>
        <v>33.256215013732778</v>
      </c>
      <c r="H622" s="12">
        <f>'Dynamic Data'!C$15</f>
        <v>56.505600000000001</v>
      </c>
      <c r="I622" s="12">
        <f>'Dynamic Data'!C$15+G622+F622</f>
        <v>5.7618150137327291</v>
      </c>
      <c r="J622" s="12">
        <f t="shared" si="70"/>
        <v>5.7618150137327291</v>
      </c>
      <c r="K622" s="28">
        <f t="shared" si="71"/>
        <v>0</v>
      </c>
      <c r="L622" s="20">
        <f>(D622/1000)*(('Dynamic Data'!C$4*9.81*'Dynamic Data'!C$10)+(0.5*'Dynamic Data'!C$21*'Dynamic Data'!C$11*'Dynamic Data'!C$13*D622^2)+('Dynamic Data'!C$4*'Dynamic Data'!C$18*E622))</f>
        <v>2.7099551425092159E-2</v>
      </c>
      <c r="M622" s="12">
        <f t="shared" si="68"/>
        <v>2.7099551425092159E-2</v>
      </c>
      <c r="N622" s="28">
        <f t="shared" si="72"/>
        <v>0</v>
      </c>
      <c r="O622" s="20">
        <f t="shared" si="67"/>
        <v>0.17401194624164848</v>
      </c>
      <c r="P622" s="12">
        <f t="shared" si="73"/>
        <v>0.17401194624164848</v>
      </c>
      <c r="Q622" s="42">
        <f t="shared" si="69"/>
        <v>0</v>
      </c>
      <c r="R622" s="36"/>
      <c r="S622" s="20">
        <f>SUM($P$2:P622)</f>
        <v>367.99710288805858</v>
      </c>
      <c r="T622" s="28">
        <f>SUM($Q$2:Q622)</f>
        <v>95.756593802785844</v>
      </c>
      <c r="U622" s="22">
        <f>T622*'KERS System Values'!E$14</f>
        <v>56.072121663329526</v>
      </c>
    </row>
    <row r="623" spans="1:21" x14ac:dyDescent="0.45">
      <c r="A623" s="7" t="s">
        <v>13</v>
      </c>
      <c r="B623" s="8">
        <v>621</v>
      </c>
      <c r="C623" s="8">
        <v>32</v>
      </c>
      <c r="D623" s="3">
        <v>12.472222222222223</v>
      </c>
      <c r="E623" s="29">
        <v>-0.20833333333333331</v>
      </c>
      <c r="F623" s="21">
        <f>'Dynamic Data'!C$4*E623</f>
        <v>-59.999999999999993</v>
      </c>
      <c r="G623" s="3">
        <f>(0.5*'Dynamic Data'!C$21*'Dynamic Data'!C$11*'Dynamic Data'!C$13*D623^2)</f>
        <v>31.822927568141139</v>
      </c>
      <c r="H623" s="3">
        <f>'Dynamic Data'!C$15</f>
        <v>56.505600000000001</v>
      </c>
      <c r="I623" s="3">
        <f>'Dynamic Data'!C$15+G623+F623</f>
        <v>28.328527568141148</v>
      </c>
      <c r="J623" s="3">
        <f t="shared" si="70"/>
        <v>28.328527568141148</v>
      </c>
      <c r="K623" s="29">
        <f t="shared" si="71"/>
        <v>0</v>
      </c>
      <c r="L623" s="21">
        <f>(D623/1000)*(('Dynamic Data'!C$4*9.81*'Dynamic Data'!C$10)+(0.5*'Dynamic Data'!C$21*'Dynamic Data'!C$11*'Dynamic Data'!C$13*D623^2)+('Dynamic Data'!C$4*'Dynamic Data'!C$18*E623))</f>
        <v>0.32092434105820478</v>
      </c>
      <c r="M623" s="3">
        <f t="shared" si="68"/>
        <v>0.32092434105820478</v>
      </c>
      <c r="N623" s="29">
        <f t="shared" si="72"/>
        <v>0</v>
      </c>
      <c r="O623" s="21">
        <f t="shared" si="67"/>
        <v>0.54640154034818667</v>
      </c>
      <c r="P623" s="3">
        <f t="shared" si="73"/>
        <v>0.54640154034818667</v>
      </c>
      <c r="Q623" s="43">
        <f t="shared" si="69"/>
        <v>0</v>
      </c>
      <c r="R623" s="37"/>
      <c r="S623" s="21">
        <f>SUM($P$2:P623)</f>
        <v>368.54350442840678</v>
      </c>
      <c r="T623" s="29">
        <f>SUM($Q$2:Q623)</f>
        <v>95.756593802785844</v>
      </c>
      <c r="U623" s="22">
        <f>T623*'KERS System Values'!E$14</f>
        <v>56.072121663329526</v>
      </c>
    </row>
    <row r="624" spans="1:21" x14ac:dyDescent="0.45">
      <c r="A624" s="5" t="s">
        <v>13</v>
      </c>
      <c r="B624" s="6">
        <v>622</v>
      </c>
      <c r="C624" s="6">
        <v>33</v>
      </c>
      <c r="D624" s="4">
        <v>12.333333333333334</v>
      </c>
      <c r="E624" s="30">
        <v>-8.3333333333333523E-2</v>
      </c>
      <c r="F624" s="20">
        <f>'Dynamic Data'!C$4*E624</f>
        <v>-24.000000000000053</v>
      </c>
      <c r="G624" s="12">
        <f>(0.5*'Dynamic Data'!C$21*'Dynamic Data'!C$11*'Dynamic Data'!C$13*D624^2)</f>
        <v>31.118122673365065</v>
      </c>
      <c r="H624" s="12">
        <f>'Dynamic Data'!C$15</f>
        <v>56.505600000000001</v>
      </c>
      <c r="I624" s="12">
        <f>'Dynamic Data'!C$15+G624+F624</f>
        <v>63.623722673365009</v>
      </c>
      <c r="J624" s="12">
        <f t="shared" si="70"/>
        <v>63.623722673365009</v>
      </c>
      <c r="K624" s="28">
        <f t="shared" si="71"/>
        <v>0</v>
      </c>
      <c r="L624" s="20">
        <f>(D624/1000)*(('Dynamic Data'!C$4*9.81*'Dynamic Data'!C$10)+(0.5*'Dynamic Data'!C$21*'Dynamic Data'!C$11*'Dynamic Data'!C$13*D624^2)+('Dynamic Data'!C$4*'Dynamic Data'!C$18*E624))</f>
        <v>0.77187873963816855</v>
      </c>
      <c r="M624" s="12">
        <f t="shared" si="68"/>
        <v>0.77187873963816855</v>
      </c>
      <c r="N624" s="28">
        <f t="shared" si="72"/>
        <v>0</v>
      </c>
      <c r="O624" s="20">
        <f t="shared" si="67"/>
        <v>0.94988371535642613</v>
      </c>
      <c r="P624" s="12">
        <f t="shared" si="73"/>
        <v>0.94988371535642613</v>
      </c>
      <c r="Q624" s="42">
        <f t="shared" si="69"/>
        <v>0</v>
      </c>
      <c r="R624" s="36"/>
      <c r="S624" s="20">
        <f>SUM($P$2:P624)</f>
        <v>369.49338814376318</v>
      </c>
      <c r="T624" s="28">
        <f>SUM($Q$2:Q624)</f>
        <v>95.756593802785844</v>
      </c>
      <c r="U624" s="22">
        <f>T624*'KERS System Values'!E$14</f>
        <v>56.072121663329526</v>
      </c>
    </row>
    <row r="625" spans="1:21" x14ac:dyDescent="0.45">
      <c r="A625" s="7" t="s">
        <v>13</v>
      </c>
      <c r="B625" s="8">
        <v>623</v>
      </c>
      <c r="C625" s="8">
        <v>34</v>
      </c>
      <c r="D625" s="3">
        <v>12.305555555555555</v>
      </c>
      <c r="E625" s="29">
        <v>1.3888888888889086E-2</v>
      </c>
      <c r="F625" s="21">
        <f>'Dynamic Data'!C$4*E625</f>
        <v>4.0000000000000568</v>
      </c>
      <c r="G625" s="3">
        <f>(0.5*'Dynamic Data'!C$21*'Dynamic Data'!C$11*'Dynamic Data'!C$13*D625^2)</f>
        <v>30.978108800651434</v>
      </c>
      <c r="H625" s="3">
        <f>'Dynamic Data'!C$15</f>
        <v>56.505600000000001</v>
      </c>
      <c r="I625" s="3">
        <f>'Dynamic Data'!C$15+G625+F625</f>
        <v>91.483708800651499</v>
      </c>
      <c r="J625" s="3">
        <f t="shared" si="70"/>
        <v>91.483708800651499</v>
      </c>
      <c r="K625" s="29">
        <f t="shared" si="71"/>
        <v>0</v>
      </c>
      <c r="L625" s="21">
        <f>(D625/1000)*(('Dynamic Data'!C$4*9.81*'Dynamic Data'!C$10)+(0.5*'Dynamic Data'!C$21*'Dynamic Data'!C$11*'Dynamic Data'!C$13*D625^2)+('Dynamic Data'!C$4*'Dynamic Data'!C$18*E625))</f>
        <v>1.1278886910746837</v>
      </c>
      <c r="M625" s="3">
        <f t="shared" si="68"/>
        <v>1.1278886910746837</v>
      </c>
      <c r="N625" s="29">
        <f t="shared" si="72"/>
        <v>0</v>
      </c>
      <c r="O625" s="21">
        <f t="shared" si="67"/>
        <v>1.3127145240155496</v>
      </c>
      <c r="P625" s="3">
        <f t="shared" si="73"/>
        <v>1.3127145240155496</v>
      </c>
      <c r="Q625" s="43">
        <f t="shared" si="69"/>
        <v>0</v>
      </c>
      <c r="R625" s="37"/>
      <c r="S625" s="21">
        <f>SUM($P$2:P625)</f>
        <v>370.80610266777876</v>
      </c>
      <c r="T625" s="29">
        <f>SUM($Q$2:Q625)</f>
        <v>95.756593802785844</v>
      </c>
      <c r="U625" s="22">
        <f>T625*'KERS System Values'!E$14</f>
        <v>56.072121663329526</v>
      </c>
    </row>
    <row r="626" spans="1:21" x14ac:dyDescent="0.45">
      <c r="A626" s="5" t="s">
        <v>13</v>
      </c>
      <c r="B626" s="6">
        <v>624</v>
      </c>
      <c r="C626" s="6">
        <v>35</v>
      </c>
      <c r="D626" s="4">
        <v>12.361111111111112</v>
      </c>
      <c r="E626" s="30">
        <v>0.1111111111111117</v>
      </c>
      <c r="F626" s="20">
        <f>'Dynamic Data'!C$4*E626</f>
        <v>32.000000000000171</v>
      </c>
      <c r="G626" s="12">
        <f>(0.5*'Dynamic Data'!C$21*'Dynamic Data'!C$11*'Dynamic Data'!C$13*D626^2)</f>
        <v>31.258452248159234</v>
      </c>
      <c r="H626" s="12">
        <f>'Dynamic Data'!C$15</f>
        <v>56.505600000000001</v>
      </c>
      <c r="I626" s="12">
        <f>'Dynamic Data'!C$15+G626+F626</f>
        <v>119.7640522481594</v>
      </c>
      <c r="J626" s="12">
        <f t="shared" si="70"/>
        <v>119.7640522481594</v>
      </c>
      <c r="K626" s="28">
        <f t="shared" si="71"/>
        <v>0</v>
      </c>
      <c r="L626" s="20">
        <f>(D626/1000)*(('Dynamic Data'!C$4*9.81*'Dynamic Data'!C$10)+(0.5*'Dynamic Data'!C$21*'Dynamic Data'!C$11*'Dynamic Data'!C$13*D626^2)+('Dynamic Data'!C$4*'Dynamic Data'!C$18*E626))</f>
        <v>1.4975403569564154</v>
      </c>
      <c r="M626" s="12">
        <f t="shared" si="68"/>
        <v>1.4975403569564154</v>
      </c>
      <c r="N626" s="28">
        <f t="shared" si="72"/>
        <v>0</v>
      </c>
      <c r="O626" s="20">
        <f t="shared" si="67"/>
        <v>1.6175125580298402</v>
      </c>
      <c r="P626" s="12">
        <f t="shared" si="73"/>
        <v>1.6175125580298402</v>
      </c>
      <c r="Q626" s="42">
        <f t="shared" si="69"/>
        <v>0</v>
      </c>
      <c r="R626" s="36"/>
      <c r="S626" s="20">
        <f>SUM($P$2:P626)</f>
        <v>372.42361522580859</v>
      </c>
      <c r="T626" s="28">
        <f>SUM($Q$2:Q626)</f>
        <v>95.756593802785844</v>
      </c>
      <c r="U626" s="22">
        <f>T626*'KERS System Values'!E$14</f>
        <v>56.072121663329526</v>
      </c>
    </row>
    <row r="627" spans="1:21" x14ac:dyDescent="0.45">
      <c r="A627" s="7" t="s">
        <v>13</v>
      </c>
      <c r="B627" s="8">
        <v>625</v>
      </c>
      <c r="C627" s="8">
        <v>36</v>
      </c>
      <c r="D627" s="3">
        <v>12.527777777777779</v>
      </c>
      <c r="E627" s="29">
        <v>0.16666666666666705</v>
      </c>
      <c r="F627" s="21">
        <f>'Dynamic Data'!C$4*E627</f>
        <v>48.000000000000107</v>
      </c>
      <c r="G627" s="3">
        <f>(0.5*'Dynamic Data'!C$21*'Dynamic Data'!C$11*'Dynamic Data'!C$13*D627^2)</f>
        <v>32.107059440615252</v>
      </c>
      <c r="H627" s="3">
        <f>'Dynamic Data'!C$15</f>
        <v>56.505600000000001</v>
      </c>
      <c r="I627" s="3">
        <f>'Dynamic Data'!C$15+G627+F627</f>
        <v>136.61265944061537</v>
      </c>
      <c r="J627" s="3">
        <f t="shared" si="70"/>
        <v>136.61265944061537</v>
      </c>
      <c r="K627" s="29">
        <f t="shared" si="71"/>
        <v>0</v>
      </c>
      <c r="L627" s="21">
        <f>(D627/1000)*(('Dynamic Data'!C$4*9.81*'Dynamic Data'!C$10)+(0.5*'Dynamic Data'!C$21*'Dynamic Data'!C$11*'Dynamic Data'!C$13*D627^2)+('Dynamic Data'!C$4*'Dynamic Data'!C$18*E627))</f>
        <v>1.7374847591032649</v>
      </c>
      <c r="M627" s="3">
        <f t="shared" si="68"/>
        <v>1.7374847591032649</v>
      </c>
      <c r="N627" s="29">
        <f t="shared" si="72"/>
        <v>0</v>
      </c>
      <c r="O627" s="21">
        <f t="shared" si="67"/>
        <v>1.67503682207861</v>
      </c>
      <c r="P627" s="3">
        <f t="shared" si="73"/>
        <v>1.67503682207861</v>
      </c>
      <c r="Q627" s="43">
        <f t="shared" si="69"/>
        <v>0</v>
      </c>
      <c r="R627" s="37"/>
      <c r="S627" s="21">
        <f>SUM($P$2:P627)</f>
        <v>374.09865204788719</v>
      </c>
      <c r="T627" s="29">
        <f>SUM($Q$2:Q627)</f>
        <v>95.756593802785844</v>
      </c>
      <c r="U627" s="22">
        <f>T627*'KERS System Values'!E$14</f>
        <v>56.072121663329526</v>
      </c>
    </row>
    <row r="628" spans="1:21" x14ac:dyDescent="0.45">
      <c r="A628" s="5" t="s">
        <v>13</v>
      </c>
      <c r="B628" s="6">
        <v>626</v>
      </c>
      <c r="C628" s="6">
        <v>37</v>
      </c>
      <c r="D628" s="4">
        <v>12.694444444444446</v>
      </c>
      <c r="E628" s="30">
        <v>0.12499999999999981</v>
      </c>
      <c r="F628" s="20">
        <f>'Dynamic Data'!C$4*E628</f>
        <v>35.999999999999943</v>
      </c>
      <c r="G628" s="12">
        <f>(0.5*'Dynamic Data'!C$21*'Dynamic Data'!C$11*'Dynamic Data'!C$13*D628^2)</f>
        <v>32.967031907970245</v>
      </c>
      <c r="H628" s="12">
        <f>'Dynamic Data'!C$15</f>
        <v>56.505600000000001</v>
      </c>
      <c r="I628" s="12">
        <f>'Dynamic Data'!C$15+G628+F628</f>
        <v>125.4726319079702</v>
      </c>
      <c r="J628" s="12">
        <f t="shared" si="70"/>
        <v>125.4726319079702</v>
      </c>
      <c r="K628" s="28">
        <f t="shared" si="71"/>
        <v>0</v>
      </c>
      <c r="L628" s="20">
        <f>(D628/1000)*(('Dynamic Data'!C$4*9.81*'Dynamic Data'!C$10)+(0.5*'Dynamic Data'!C$21*'Dynamic Data'!C$11*'Dynamic Data'!C$13*D628^2)+('Dynamic Data'!C$4*'Dynamic Data'!C$18*E628))</f>
        <v>1.6125888850539551</v>
      </c>
      <c r="M628" s="12">
        <f t="shared" si="68"/>
        <v>1.6125888850539551</v>
      </c>
      <c r="N628" s="28">
        <f t="shared" si="72"/>
        <v>0</v>
      </c>
      <c r="O628" s="20">
        <f t="shared" si="67"/>
        <v>1.4606850766252828</v>
      </c>
      <c r="P628" s="12">
        <f t="shared" si="73"/>
        <v>1.4606850766252828</v>
      </c>
      <c r="Q628" s="42">
        <f t="shared" si="69"/>
        <v>0</v>
      </c>
      <c r="R628" s="36"/>
      <c r="S628" s="20">
        <f>SUM($P$2:P628)</f>
        <v>375.55933712451247</v>
      </c>
      <c r="T628" s="28">
        <f>SUM($Q$2:Q628)</f>
        <v>95.756593802785844</v>
      </c>
      <c r="U628" s="22">
        <f>T628*'KERS System Values'!E$14</f>
        <v>56.072121663329526</v>
      </c>
    </row>
    <row r="629" spans="1:21" x14ac:dyDescent="0.45">
      <c r="A629" s="7" t="s">
        <v>13</v>
      </c>
      <c r="B629" s="8">
        <v>627</v>
      </c>
      <c r="C629" s="8">
        <v>38</v>
      </c>
      <c r="D629" s="3">
        <v>12.777777777777779</v>
      </c>
      <c r="E629" s="29">
        <v>4.1666666666666269E-2</v>
      </c>
      <c r="F629" s="21">
        <f>'Dynamic Data'!C$4*E629</f>
        <v>11.999999999999886</v>
      </c>
      <c r="G629" s="3">
        <f>(0.5*'Dynamic Data'!C$21*'Dynamic Data'!C$11*'Dynamic Data'!C$13*D629^2)</f>
        <v>33.401280119734842</v>
      </c>
      <c r="H629" s="3">
        <f>'Dynamic Data'!C$15</f>
        <v>56.505600000000001</v>
      </c>
      <c r="I629" s="3">
        <f>'Dynamic Data'!C$15+G629+F629</f>
        <v>101.90688011973472</v>
      </c>
      <c r="J629" s="3">
        <f t="shared" si="70"/>
        <v>101.90688011973472</v>
      </c>
      <c r="K629" s="29">
        <f t="shared" si="71"/>
        <v>0</v>
      </c>
      <c r="L629" s="21">
        <f>(D629/1000)*(('Dynamic Data'!C$4*9.81*'Dynamic Data'!C$10)+(0.5*'Dynamic Data'!C$21*'Dynamic Data'!C$11*'Dynamic Data'!C$13*D629^2)+('Dynamic Data'!C$4*'Dynamic Data'!C$18*E629))</f>
        <v>1.3087812681966107</v>
      </c>
      <c r="M629" s="3">
        <f t="shared" si="68"/>
        <v>1.3087812681966107</v>
      </c>
      <c r="N629" s="29">
        <f t="shared" si="72"/>
        <v>0</v>
      </c>
      <c r="O629" s="21">
        <f t="shared" si="67"/>
        <v>1.2287957015299447</v>
      </c>
      <c r="P629" s="3">
        <f t="shared" si="73"/>
        <v>1.2287957015299447</v>
      </c>
      <c r="Q629" s="43">
        <f t="shared" si="69"/>
        <v>0</v>
      </c>
      <c r="R629" s="37"/>
      <c r="S629" s="21">
        <f>SUM($P$2:P629)</f>
        <v>376.78813282604239</v>
      </c>
      <c r="T629" s="29">
        <f>SUM($Q$2:Q629)</f>
        <v>95.756593802785844</v>
      </c>
      <c r="U629" s="22">
        <f>T629*'KERS System Values'!E$14</f>
        <v>56.072121663329526</v>
      </c>
    </row>
    <row r="630" spans="1:21" x14ac:dyDescent="0.45">
      <c r="A630" s="5" t="s">
        <v>13</v>
      </c>
      <c r="B630" s="6">
        <v>628</v>
      </c>
      <c r="C630" s="6">
        <v>39</v>
      </c>
      <c r="D630" s="4">
        <v>12.777777777777779</v>
      </c>
      <c r="E630" s="30">
        <v>0</v>
      </c>
      <c r="F630" s="20">
        <f>'Dynamic Data'!C$4*E630</f>
        <v>0</v>
      </c>
      <c r="G630" s="12">
        <f>(0.5*'Dynamic Data'!C$21*'Dynamic Data'!C$11*'Dynamic Data'!C$13*D630^2)</f>
        <v>33.401280119734842</v>
      </c>
      <c r="H630" s="12">
        <f>'Dynamic Data'!C$15</f>
        <v>56.505600000000001</v>
      </c>
      <c r="I630" s="12">
        <f>'Dynamic Data'!C$15+G630+F630</f>
        <v>89.906880119734836</v>
      </c>
      <c r="J630" s="12">
        <f t="shared" si="70"/>
        <v>89.906880119734836</v>
      </c>
      <c r="K630" s="28">
        <f t="shared" si="71"/>
        <v>0</v>
      </c>
      <c r="L630" s="20">
        <f>(D630/1000)*(('Dynamic Data'!C$4*9.81*'Dynamic Data'!C$10)+(0.5*'Dynamic Data'!C$21*'Dynamic Data'!C$11*'Dynamic Data'!C$13*D630^2)+('Dynamic Data'!C$4*'Dynamic Data'!C$18*E630))</f>
        <v>1.1488101348632787</v>
      </c>
      <c r="M630" s="12">
        <f t="shared" si="68"/>
        <v>1.1488101348632787</v>
      </c>
      <c r="N630" s="28">
        <f t="shared" si="72"/>
        <v>0</v>
      </c>
      <c r="O630" s="20">
        <f t="shared" si="67"/>
        <v>1.1754719904188347</v>
      </c>
      <c r="P630" s="12">
        <f t="shared" si="73"/>
        <v>1.1754719904188347</v>
      </c>
      <c r="Q630" s="42">
        <f t="shared" si="69"/>
        <v>0</v>
      </c>
      <c r="R630" s="36"/>
      <c r="S630" s="20">
        <f>SUM($P$2:P630)</f>
        <v>377.96360481646121</v>
      </c>
      <c r="T630" s="28">
        <f>SUM($Q$2:Q630)</f>
        <v>95.756593802785844</v>
      </c>
      <c r="U630" s="22">
        <f>T630*'KERS System Values'!E$14</f>
        <v>56.072121663329526</v>
      </c>
    </row>
    <row r="631" spans="1:21" x14ac:dyDescent="0.45">
      <c r="A631" s="7" t="s">
        <v>13</v>
      </c>
      <c r="B631" s="8">
        <v>629</v>
      </c>
      <c r="C631" s="8">
        <v>40</v>
      </c>
      <c r="D631" s="3">
        <v>12.777777777777779</v>
      </c>
      <c r="E631" s="29">
        <v>1.3888888888889086E-2</v>
      </c>
      <c r="F631" s="21">
        <f>'Dynamic Data'!C$4*E631</f>
        <v>4.0000000000000568</v>
      </c>
      <c r="G631" s="3">
        <f>(0.5*'Dynamic Data'!C$21*'Dynamic Data'!C$11*'Dynamic Data'!C$13*D631^2)</f>
        <v>33.401280119734842</v>
      </c>
      <c r="H631" s="3">
        <f>'Dynamic Data'!C$15</f>
        <v>56.505600000000001</v>
      </c>
      <c r="I631" s="3">
        <f>'Dynamic Data'!C$15+G631+F631</f>
        <v>93.906880119734893</v>
      </c>
      <c r="J631" s="3">
        <f t="shared" si="70"/>
        <v>93.906880119734893</v>
      </c>
      <c r="K631" s="29">
        <f t="shared" si="71"/>
        <v>0</v>
      </c>
      <c r="L631" s="21">
        <f>(D631/1000)*(('Dynamic Data'!C$4*9.81*'Dynamic Data'!C$10)+(0.5*'Dynamic Data'!C$21*'Dynamic Data'!C$11*'Dynamic Data'!C$13*D631^2)+('Dynamic Data'!C$4*'Dynamic Data'!C$18*E631))</f>
        <v>1.2021338459743907</v>
      </c>
      <c r="M631" s="3">
        <f t="shared" si="68"/>
        <v>1.2021338459743907</v>
      </c>
      <c r="N631" s="29">
        <f t="shared" si="72"/>
        <v>0</v>
      </c>
      <c r="O631" s="21">
        <f t="shared" si="67"/>
        <v>1.3646902508722496</v>
      </c>
      <c r="P631" s="3">
        <f t="shared" si="73"/>
        <v>1.3646902508722496</v>
      </c>
      <c r="Q631" s="43">
        <f t="shared" si="69"/>
        <v>0</v>
      </c>
      <c r="R631" s="37"/>
      <c r="S631" s="21">
        <f>SUM($P$2:P631)</f>
        <v>379.32829506733344</v>
      </c>
      <c r="T631" s="29">
        <f>SUM($Q$2:Q631)</f>
        <v>95.756593802785844</v>
      </c>
      <c r="U631" s="22">
        <f>T631*'KERS System Values'!E$14</f>
        <v>56.072121663329526</v>
      </c>
    </row>
    <row r="632" spans="1:21" x14ac:dyDescent="0.45">
      <c r="A632" s="5" t="s">
        <v>13</v>
      </c>
      <c r="B632" s="6">
        <v>630</v>
      </c>
      <c r="C632" s="6">
        <v>41</v>
      </c>
      <c r="D632" s="4">
        <v>12.805555555555557</v>
      </c>
      <c r="E632" s="30">
        <v>9.7222222222222612E-2</v>
      </c>
      <c r="F632" s="20">
        <f>'Dynamic Data'!C$4*E632</f>
        <v>28.000000000000114</v>
      </c>
      <c r="G632" s="12">
        <f>(0.5*'Dynamic Data'!C$21*'Dynamic Data'!C$11*'Dynamic Data'!C$13*D632^2)</f>
        <v>33.546660927817442</v>
      </c>
      <c r="H632" s="12">
        <f>'Dynamic Data'!C$15</f>
        <v>56.505600000000001</v>
      </c>
      <c r="I632" s="12">
        <f>'Dynamic Data'!C$15+G632+F632</f>
        <v>118.05226092781756</v>
      </c>
      <c r="J632" s="12">
        <f t="shared" si="70"/>
        <v>118.05226092781756</v>
      </c>
      <c r="K632" s="28">
        <f t="shared" si="71"/>
        <v>0</v>
      </c>
      <c r="L632" s="20">
        <f>(D632/1000)*(('Dynamic Data'!C$4*9.81*'Dynamic Data'!C$10)+(0.5*'Dynamic Data'!C$21*'Dynamic Data'!C$11*'Dynamic Data'!C$13*D632^2)+('Dynamic Data'!C$4*'Dynamic Data'!C$18*E632))</f>
        <v>1.5272466557701085</v>
      </c>
      <c r="M632" s="12">
        <f t="shared" si="68"/>
        <v>1.5272466557701085</v>
      </c>
      <c r="N632" s="28">
        <f t="shared" si="72"/>
        <v>0</v>
      </c>
      <c r="O632" s="20">
        <f t="shared" si="67"/>
        <v>1.7864943068828585</v>
      </c>
      <c r="P632" s="12">
        <f t="shared" si="73"/>
        <v>1.7864943068828585</v>
      </c>
      <c r="Q632" s="42">
        <f t="shared" si="69"/>
        <v>0</v>
      </c>
      <c r="R632" s="36"/>
      <c r="S632" s="20">
        <f>SUM($P$2:P632)</f>
        <v>381.11478937421629</v>
      </c>
      <c r="T632" s="28">
        <f>SUM($Q$2:Q632)</f>
        <v>95.756593802785844</v>
      </c>
      <c r="U632" s="22">
        <f>T632*'KERS System Values'!E$14</f>
        <v>56.072121663329526</v>
      </c>
    </row>
    <row r="633" spans="1:21" x14ac:dyDescent="0.45">
      <c r="A633" s="7" t="s">
        <v>13</v>
      </c>
      <c r="B633" s="8">
        <v>631</v>
      </c>
      <c r="C633" s="8">
        <v>42</v>
      </c>
      <c r="D633" s="3">
        <v>12.972222222222223</v>
      </c>
      <c r="E633" s="29">
        <v>0.2222222222222224</v>
      </c>
      <c r="F633" s="21">
        <f>'Dynamic Data'!C$4*E633</f>
        <v>64.000000000000057</v>
      </c>
      <c r="G633" s="3">
        <f>(0.5*'Dynamic Data'!C$21*'Dynamic Data'!C$11*'Dynamic Data'!C$13*D633^2)</f>
        <v>34.425575520004031</v>
      </c>
      <c r="H633" s="3">
        <f>'Dynamic Data'!C$15</f>
        <v>56.505600000000001</v>
      </c>
      <c r="I633" s="3">
        <f>'Dynamic Data'!C$15+G633+F633</f>
        <v>154.9311755200041</v>
      </c>
      <c r="J633" s="3">
        <f t="shared" si="70"/>
        <v>154.9311755200041</v>
      </c>
      <c r="K633" s="29">
        <f t="shared" si="71"/>
        <v>0</v>
      </c>
      <c r="L633" s="21">
        <f>(D633/1000)*(('Dynamic Data'!C$4*9.81*'Dynamic Data'!C$10)+(0.5*'Dynamic Data'!C$21*'Dynamic Data'!C$11*'Dynamic Data'!C$13*D633^2)+('Dynamic Data'!C$4*'Dynamic Data'!C$18*E633))</f>
        <v>2.0457419579956087</v>
      </c>
      <c r="M633" s="3">
        <f t="shared" si="68"/>
        <v>2.0457419579956087</v>
      </c>
      <c r="N633" s="29">
        <f t="shared" si="72"/>
        <v>0</v>
      </c>
      <c r="O633" s="21">
        <f t="shared" si="67"/>
        <v>2.2434000908759026</v>
      </c>
      <c r="P633" s="3">
        <f t="shared" si="73"/>
        <v>2.2434000908759026</v>
      </c>
      <c r="Q633" s="43">
        <f t="shared" si="69"/>
        <v>0</v>
      </c>
      <c r="R633" s="37"/>
      <c r="S633" s="21">
        <f>SUM($P$2:P633)</f>
        <v>383.35818946509221</v>
      </c>
      <c r="T633" s="29">
        <f>SUM($Q$2:Q633)</f>
        <v>95.756593802785844</v>
      </c>
      <c r="U633" s="22">
        <f>T633*'KERS System Values'!E$14</f>
        <v>56.072121663329526</v>
      </c>
    </row>
    <row r="634" spans="1:21" x14ac:dyDescent="0.45">
      <c r="A634" s="5" t="s">
        <v>13</v>
      </c>
      <c r="B634" s="6">
        <v>632</v>
      </c>
      <c r="C634" s="6">
        <v>43</v>
      </c>
      <c r="D634" s="4">
        <v>13.250000000000002</v>
      </c>
      <c r="E634" s="30">
        <v>0.30555555555555497</v>
      </c>
      <c r="F634" s="20">
        <f>'Dynamic Data'!C$4*E634</f>
        <v>87.999999999999829</v>
      </c>
      <c r="G634" s="12">
        <f>(0.5*'Dynamic Data'!C$21*'Dynamic Data'!C$11*'Dynamic Data'!C$13*D634^2)</f>
        <v>35.915689340090509</v>
      </c>
      <c r="H634" s="12">
        <f>'Dynamic Data'!C$15</f>
        <v>56.505600000000001</v>
      </c>
      <c r="I634" s="12">
        <f>'Dynamic Data'!C$15+G634+F634</f>
        <v>180.42128934009034</v>
      </c>
      <c r="J634" s="12">
        <f t="shared" si="70"/>
        <v>180.42128934009034</v>
      </c>
      <c r="K634" s="28">
        <f t="shared" si="71"/>
        <v>0</v>
      </c>
      <c r="L634" s="20">
        <f>(D634/1000)*(('Dynamic Data'!C$4*9.81*'Dynamic Data'!C$10)+(0.5*'Dynamic Data'!C$21*'Dynamic Data'!C$11*'Dynamic Data'!C$13*D634^2)+('Dynamic Data'!C$4*'Dynamic Data'!C$18*E634))</f>
        <v>2.4410582237561971</v>
      </c>
      <c r="M634" s="12">
        <f t="shared" si="68"/>
        <v>2.4410582237561971</v>
      </c>
      <c r="N634" s="28">
        <f t="shared" si="72"/>
        <v>0</v>
      </c>
      <c r="O634" s="20">
        <f t="shared" si="67"/>
        <v>2.5975616598617757</v>
      </c>
      <c r="P634" s="12">
        <f t="shared" si="73"/>
        <v>2.5975616598617757</v>
      </c>
      <c r="Q634" s="42">
        <f t="shared" si="69"/>
        <v>0</v>
      </c>
      <c r="R634" s="36"/>
      <c r="S634" s="20">
        <f>SUM($P$2:P634)</f>
        <v>385.95575112495396</v>
      </c>
      <c r="T634" s="28">
        <f>SUM($Q$2:Q634)</f>
        <v>95.756593802785844</v>
      </c>
      <c r="U634" s="22">
        <f>T634*'KERS System Values'!E$14</f>
        <v>56.072121663329526</v>
      </c>
    </row>
    <row r="635" spans="1:21" x14ac:dyDescent="0.45">
      <c r="A635" s="7" t="s">
        <v>13</v>
      </c>
      <c r="B635" s="8">
        <v>633</v>
      </c>
      <c r="C635" s="8">
        <v>44</v>
      </c>
      <c r="D635" s="3">
        <v>13.583333333333334</v>
      </c>
      <c r="E635" s="29">
        <v>0.36111111111111033</v>
      </c>
      <c r="F635" s="21">
        <f>'Dynamic Data'!C$4*E635</f>
        <v>103.99999999999977</v>
      </c>
      <c r="G635" s="3">
        <f>(0.5*'Dynamic Data'!C$21*'Dynamic Data'!C$11*'Dynamic Data'!C$13*D635^2)</f>
        <v>37.745498598823801</v>
      </c>
      <c r="H635" s="3">
        <f>'Dynamic Data'!C$15</f>
        <v>56.505600000000001</v>
      </c>
      <c r="I635" s="3">
        <f>'Dynamic Data'!C$15+G635+F635</f>
        <v>198.25109859882357</v>
      </c>
      <c r="J635" s="3">
        <f t="shared" si="70"/>
        <v>198.25109859882357</v>
      </c>
      <c r="K635" s="29">
        <f t="shared" si="71"/>
        <v>0</v>
      </c>
      <c r="L635" s="21">
        <f>(D635/1000)*(('Dynamic Data'!C$4*9.81*'Dynamic Data'!C$10)+(0.5*'Dynamic Data'!C$21*'Dynamic Data'!C$11*'Dynamic Data'!C$13*D635^2)+('Dynamic Data'!C$4*'Dynamic Data'!C$18*E635))</f>
        <v>2.7540650959673538</v>
      </c>
      <c r="M635" s="3">
        <f t="shared" si="68"/>
        <v>2.7540650959673538</v>
      </c>
      <c r="N635" s="29">
        <f t="shared" si="72"/>
        <v>0</v>
      </c>
      <c r="O635" s="21">
        <f t="shared" si="67"/>
        <v>2.8379586991578298</v>
      </c>
      <c r="P635" s="3">
        <f t="shared" si="73"/>
        <v>2.8379586991578298</v>
      </c>
      <c r="Q635" s="43">
        <f t="shared" si="69"/>
        <v>0</v>
      </c>
      <c r="R635" s="37"/>
      <c r="S635" s="21">
        <f>SUM($P$2:P635)</f>
        <v>388.79370982411177</v>
      </c>
      <c r="T635" s="29">
        <f>SUM($Q$2:Q635)</f>
        <v>95.756593802785844</v>
      </c>
      <c r="U635" s="22">
        <f>T635*'KERS System Values'!E$14</f>
        <v>56.072121663329526</v>
      </c>
    </row>
    <row r="636" spans="1:21" x14ac:dyDescent="0.45">
      <c r="A636" s="5" t="s">
        <v>13</v>
      </c>
      <c r="B636" s="6">
        <v>634</v>
      </c>
      <c r="C636" s="6">
        <v>45</v>
      </c>
      <c r="D636" s="4">
        <v>13.972222222222221</v>
      </c>
      <c r="E636" s="30">
        <v>0.37500000000000039</v>
      </c>
      <c r="F636" s="20">
        <f>'Dynamic Data'!C$4*E636</f>
        <v>108.00000000000011</v>
      </c>
      <c r="G636" s="12">
        <f>(0.5*'Dynamic Data'!C$21*'Dynamic Data'!C$11*'Dynamic Data'!C$13*D636^2)</f>
        <v>39.937733846001855</v>
      </c>
      <c r="H636" s="12">
        <f>'Dynamic Data'!C$15</f>
        <v>56.505600000000001</v>
      </c>
      <c r="I636" s="12">
        <f>'Dynamic Data'!C$15+G636+F636</f>
        <v>204.44333384600196</v>
      </c>
      <c r="J636" s="12">
        <f t="shared" si="70"/>
        <v>204.44333384600196</v>
      </c>
      <c r="K636" s="28">
        <f t="shared" si="71"/>
        <v>0</v>
      </c>
      <c r="L636" s="20">
        <f>(D636/1000)*(('Dynamic Data'!C$4*9.81*'Dynamic Data'!C$10)+(0.5*'Dynamic Data'!C$21*'Dynamic Data'!C$11*'Dynamic Data'!C$13*D636^2)+('Dynamic Data'!C$4*'Dynamic Data'!C$18*E636))</f>
        <v>2.9218523023483054</v>
      </c>
      <c r="M636" s="12">
        <f t="shared" si="68"/>
        <v>2.9218523023483054</v>
      </c>
      <c r="N636" s="28">
        <f t="shared" si="72"/>
        <v>0</v>
      </c>
      <c r="O636" s="20">
        <f t="shared" si="67"/>
        <v>2.8549651283048139</v>
      </c>
      <c r="P636" s="12">
        <f t="shared" si="73"/>
        <v>2.8549651283048139</v>
      </c>
      <c r="Q636" s="42">
        <f t="shared" si="69"/>
        <v>0</v>
      </c>
      <c r="R636" s="36"/>
      <c r="S636" s="20">
        <f>SUM($P$2:P636)</f>
        <v>391.64867495241657</v>
      </c>
      <c r="T636" s="28">
        <f>SUM($Q$2:Q636)</f>
        <v>95.756593802785844</v>
      </c>
      <c r="U636" s="22">
        <f>T636*'KERS System Values'!E$14</f>
        <v>56.072121663329526</v>
      </c>
    </row>
    <row r="637" spans="1:21" x14ac:dyDescent="0.45">
      <c r="A637" s="7" t="s">
        <v>13</v>
      </c>
      <c r="B637" s="8">
        <v>635</v>
      </c>
      <c r="C637" s="8">
        <v>46</v>
      </c>
      <c r="D637" s="3">
        <v>14.333333333333334</v>
      </c>
      <c r="E637" s="29">
        <v>0.31944444444444503</v>
      </c>
      <c r="F637" s="21">
        <f>'Dynamic Data'!C$4*E637</f>
        <v>92.000000000000171</v>
      </c>
      <c r="G637" s="3">
        <f>(0.5*'Dynamic Data'!C$21*'Dynamic Data'!C$11*'Dynamic Data'!C$13*D637^2)</f>
        <v>42.028786576371083</v>
      </c>
      <c r="H637" s="3">
        <f>'Dynamic Data'!C$15</f>
        <v>56.505600000000001</v>
      </c>
      <c r="I637" s="3">
        <f>'Dynamic Data'!C$15+G637+F637</f>
        <v>190.53438657637125</v>
      </c>
      <c r="J637" s="3">
        <f t="shared" si="70"/>
        <v>190.53438657637125</v>
      </c>
      <c r="K637" s="29">
        <f t="shared" si="71"/>
        <v>0</v>
      </c>
      <c r="L637" s="21">
        <f>(D637/1000)*(('Dynamic Data'!C$4*9.81*'Dynamic Data'!C$10)+(0.5*'Dynamic Data'!C$21*'Dynamic Data'!C$11*'Dynamic Data'!C$13*D637^2)+('Dynamic Data'!C$4*'Dynamic Data'!C$18*E637))</f>
        <v>2.7880779542613219</v>
      </c>
      <c r="M637" s="3">
        <f t="shared" si="68"/>
        <v>2.7880779542613219</v>
      </c>
      <c r="N637" s="29">
        <f t="shared" si="72"/>
        <v>0</v>
      </c>
      <c r="O637" s="21">
        <f t="shared" si="67"/>
        <v>2.5527251785580445</v>
      </c>
      <c r="P637" s="3">
        <f t="shared" si="73"/>
        <v>2.5527251785580445</v>
      </c>
      <c r="Q637" s="43">
        <f t="shared" si="69"/>
        <v>0</v>
      </c>
      <c r="R637" s="37"/>
      <c r="S637" s="21">
        <f>SUM($P$2:P637)</f>
        <v>394.2014001309746</v>
      </c>
      <c r="T637" s="29">
        <f>SUM($Q$2:Q637)</f>
        <v>95.756593802785844</v>
      </c>
      <c r="U637" s="22">
        <f>T637*'KERS System Values'!E$14</f>
        <v>56.072121663329526</v>
      </c>
    </row>
    <row r="638" spans="1:21" x14ac:dyDescent="0.45">
      <c r="A638" s="5" t="s">
        <v>13</v>
      </c>
      <c r="B638" s="6">
        <v>636</v>
      </c>
      <c r="C638" s="6">
        <v>47</v>
      </c>
      <c r="D638" s="4">
        <v>14.611111111111112</v>
      </c>
      <c r="E638" s="30">
        <v>0.19444444444444425</v>
      </c>
      <c r="F638" s="20">
        <f>'Dynamic Data'!C$4*E638</f>
        <v>55.999999999999943</v>
      </c>
      <c r="G638" s="12">
        <f>(0.5*'Dynamic Data'!C$21*'Dynamic Data'!C$11*'Dynamic Data'!C$13*D638^2)</f>
        <v>43.673594415915687</v>
      </c>
      <c r="H638" s="12">
        <f>'Dynamic Data'!C$15</f>
        <v>56.505600000000001</v>
      </c>
      <c r="I638" s="12">
        <f>'Dynamic Data'!C$15+G638+F638</f>
        <v>156.17919441591562</v>
      </c>
      <c r="J638" s="12">
        <f t="shared" si="70"/>
        <v>156.17919441591562</v>
      </c>
      <c r="K638" s="28">
        <f t="shared" si="71"/>
        <v>0</v>
      </c>
      <c r="L638" s="20">
        <f>(D638/1000)*(('Dynamic Data'!C$4*9.81*'Dynamic Data'!C$10)+(0.5*'Dynamic Data'!C$21*'Dynamic Data'!C$11*'Dynamic Data'!C$13*D638^2)+('Dynamic Data'!C$4*'Dynamic Data'!C$18*E638))</f>
        <v>2.3173724028547675</v>
      </c>
      <c r="M638" s="12">
        <f t="shared" si="68"/>
        <v>2.3173724028547675</v>
      </c>
      <c r="N638" s="28">
        <f t="shared" si="72"/>
        <v>0</v>
      </c>
      <c r="O638" s="20">
        <f t="shared" si="67"/>
        <v>2.0239008753342418</v>
      </c>
      <c r="P638" s="12">
        <f t="shared" si="73"/>
        <v>2.0239008753342418</v>
      </c>
      <c r="Q638" s="42">
        <f t="shared" si="69"/>
        <v>0</v>
      </c>
      <c r="R638" s="36"/>
      <c r="S638" s="20">
        <f>SUM($P$2:P638)</f>
        <v>396.22530100630883</v>
      </c>
      <c r="T638" s="28">
        <f>SUM($Q$2:Q638)</f>
        <v>95.756593802785844</v>
      </c>
      <c r="U638" s="22">
        <f>T638*'KERS System Values'!E$14</f>
        <v>56.072121663329526</v>
      </c>
    </row>
    <row r="639" spans="1:21" x14ac:dyDescent="0.45">
      <c r="A639" s="7" t="s">
        <v>13</v>
      </c>
      <c r="B639" s="8">
        <v>637</v>
      </c>
      <c r="C639" s="8">
        <v>48</v>
      </c>
      <c r="D639" s="3">
        <v>14.722222222222223</v>
      </c>
      <c r="E639" s="29">
        <v>5.5555555555555358E-2</v>
      </c>
      <c r="F639" s="21">
        <f>'Dynamic Data'!C$4*E639</f>
        <v>15.999999999999943</v>
      </c>
      <c r="G639" s="3">
        <f>(0.5*'Dynamic Data'!C$21*'Dynamic Data'!C$11*'Dynamic Data'!C$13*D639^2)</f>
        <v>44.340357209988269</v>
      </c>
      <c r="H639" s="3">
        <f>'Dynamic Data'!C$15</f>
        <v>56.505600000000001</v>
      </c>
      <c r="I639" s="3">
        <f>'Dynamic Data'!C$15+G639+F639</f>
        <v>116.84595720998821</v>
      </c>
      <c r="J639" s="3">
        <f t="shared" si="70"/>
        <v>116.84595720998821</v>
      </c>
      <c r="K639" s="29">
        <f t="shared" si="71"/>
        <v>0</v>
      </c>
      <c r="L639" s="21">
        <f>(D639/1000)*(('Dynamic Data'!C$4*9.81*'Dynamic Data'!C$10)+(0.5*'Dynamic Data'!C$21*'Dynamic Data'!C$11*'Dynamic Data'!C$13*D639^2)+('Dynamic Data'!C$4*'Dynamic Data'!C$18*E639))</f>
        <v>1.7304293478137156</v>
      </c>
      <c r="M639" s="3">
        <f t="shared" si="68"/>
        <v>1.7304293478137156</v>
      </c>
      <c r="N639" s="29">
        <f t="shared" si="72"/>
        <v>0</v>
      </c>
      <c r="O639" s="21">
        <f t="shared" si="67"/>
        <v>1.5768338755914935</v>
      </c>
      <c r="P639" s="3">
        <f t="shared" si="73"/>
        <v>1.5768338755914935</v>
      </c>
      <c r="Q639" s="43">
        <f t="shared" si="69"/>
        <v>0</v>
      </c>
      <c r="R639" s="37"/>
      <c r="S639" s="21">
        <f>SUM($P$2:P639)</f>
        <v>397.80213488190032</v>
      </c>
      <c r="T639" s="29">
        <f>SUM($Q$2:Q639)</f>
        <v>95.756593802785844</v>
      </c>
      <c r="U639" s="22">
        <f>T639*'KERS System Values'!E$14</f>
        <v>56.072121663329526</v>
      </c>
    </row>
    <row r="640" spans="1:21" x14ac:dyDescent="0.45">
      <c r="A640" s="5" t="s">
        <v>13</v>
      </c>
      <c r="B640" s="6">
        <v>638</v>
      </c>
      <c r="C640" s="6">
        <v>49</v>
      </c>
      <c r="D640" s="4">
        <v>14.722222222222223</v>
      </c>
      <c r="E640" s="30">
        <v>-1.3888888888889086E-2</v>
      </c>
      <c r="F640" s="20">
        <f>'Dynamic Data'!C$4*E640</f>
        <v>-4.0000000000000568</v>
      </c>
      <c r="G640" s="12">
        <f>(0.5*'Dynamic Data'!C$21*'Dynamic Data'!C$11*'Dynamic Data'!C$13*D640^2)</f>
        <v>44.340357209988269</v>
      </c>
      <c r="H640" s="12">
        <f>'Dynamic Data'!C$15</f>
        <v>56.505600000000001</v>
      </c>
      <c r="I640" s="12">
        <f>'Dynamic Data'!C$15+G640+F640</f>
        <v>96.845957209988214</v>
      </c>
      <c r="J640" s="12">
        <f t="shared" si="70"/>
        <v>96.845957209988214</v>
      </c>
      <c r="K640" s="28">
        <f t="shared" si="71"/>
        <v>0</v>
      </c>
      <c r="L640" s="20">
        <f>(D640/1000)*(('Dynamic Data'!C$4*9.81*'Dynamic Data'!C$10)+(0.5*'Dynamic Data'!C$21*'Dynamic Data'!C$11*'Dynamic Data'!C$13*D640^2)+('Dynamic Data'!C$4*'Dynamic Data'!C$18*E640))</f>
        <v>1.4232384033692713</v>
      </c>
      <c r="M640" s="12">
        <f t="shared" si="68"/>
        <v>1.4232384033692713</v>
      </c>
      <c r="N640" s="28">
        <f t="shared" si="72"/>
        <v>0</v>
      </c>
      <c r="O640" s="20">
        <f t="shared" si="67"/>
        <v>1.3593452649480642</v>
      </c>
      <c r="P640" s="12">
        <f t="shared" si="73"/>
        <v>1.3593452649480642</v>
      </c>
      <c r="Q640" s="42">
        <f t="shared" si="69"/>
        <v>0</v>
      </c>
      <c r="R640" s="36"/>
      <c r="S640" s="20">
        <f>SUM($P$2:P640)</f>
        <v>399.16148014684836</v>
      </c>
      <c r="T640" s="28">
        <f>SUM($Q$2:Q640)</f>
        <v>95.756593802785844</v>
      </c>
      <c r="U640" s="22">
        <f>T640*'KERS System Values'!E$14</f>
        <v>56.072121663329526</v>
      </c>
    </row>
    <row r="641" spans="1:21" x14ac:dyDescent="0.45">
      <c r="A641" s="7" t="s">
        <v>13</v>
      </c>
      <c r="B641" s="8">
        <v>639</v>
      </c>
      <c r="C641" s="8">
        <v>50</v>
      </c>
      <c r="D641" s="3">
        <v>14.694444444444445</v>
      </c>
      <c r="E641" s="29">
        <v>-4.1666666666666269E-2</v>
      </c>
      <c r="F641" s="21">
        <f>'Dynamic Data'!C$4*E641</f>
        <v>-11.999999999999886</v>
      </c>
      <c r="G641" s="3">
        <f>(0.5*'Dynamic Data'!C$21*'Dynamic Data'!C$11*'Dynamic Data'!C$13*D641^2)</f>
        <v>44.173192958349333</v>
      </c>
      <c r="H641" s="3">
        <f>'Dynamic Data'!C$15</f>
        <v>56.505600000000001</v>
      </c>
      <c r="I641" s="3">
        <f>'Dynamic Data'!C$15+G641+F641</f>
        <v>88.678792958349447</v>
      </c>
      <c r="J641" s="3">
        <f t="shared" si="70"/>
        <v>88.678792958349447</v>
      </c>
      <c r="K641" s="29">
        <f t="shared" si="71"/>
        <v>0</v>
      </c>
      <c r="L641" s="21">
        <f>(D641/1000)*(('Dynamic Data'!C$4*9.81*'Dynamic Data'!C$10)+(0.5*'Dynamic Data'!C$21*'Dynamic Data'!C$11*'Dynamic Data'!C$13*D641^2)+('Dynamic Data'!C$4*'Dynamic Data'!C$18*E641))</f>
        <v>1.295452126526857</v>
      </c>
      <c r="M641" s="3">
        <f t="shared" si="68"/>
        <v>1.295452126526857</v>
      </c>
      <c r="N641" s="29">
        <f t="shared" si="72"/>
        <v>0</v>
      </c>
      <c r="O641" s="21">
        <f t="shared" si="67"/>
        <v>1.2905630901080403</v>
      </c>
      <c r="P641" s="3">
        <f t="shared" si="73"/>
        <v>1.2905630901080403</v>
      </c>
      <c r="Q641" s="43">
        <f t="shared" si="69"/>
        <v>0</v>
      </c>
      <c r="R641" s="37"/>
      <c r="S641" s="21">
        <f>SUM($P$2:P641)</f>
        <v>400.4520432369564</v>
      </c>
      <c r="T641" s="29">
        <f>SUM($Q$2:Q641)</f>
        <v>95.756593802785844</v>
      </c>
      <c r="U641" s="22">
        <f>T641*'KERS System Values'!E$14</f>
        <v>56.072121663329526</v>
      </c>
    </row>
    <row r="642" spans="1:21" x14ac:dyDescent="0.45">
      <c r="A642" s="5" t="s">
        <v>13</v>
      </c>
      <c r="B642" s="6">
        <v>640</v>
      </c>
      <c r="C642" s="6">
        <v>51</v>
      </c>
      <c r="D642" s="4">
        <v>14.638888888888891</v>
      </c>
      <c r="E642" s="30">
        <v>-4.1666666666666269E-2</v>
      </c>
      <c r="F642" s="20">
        <f>'Dynamic Data'!C$4*E642</f>
        <v>-11.999999999999886</v>
      </c>
      <c r="G642" s="12">
        <f>(0.5*'Dynamic Data'!C$21*'Dynamic Data'!C$11*'Dynamic Data'!C$13*D642^2)</f>
        <v>43.839811561313049</v>
      </c>
      <c r="H642" s="12">
        <f>'Dynamic Data'!C$15</f>
        <v>56.505600000000001</v>
      </c>
      <c r="I642" s="12">
        <f>'Dynamic Data'!C$15+G642+F642</f>
        <v>88.345411561313171</v>
      </c>
      <c r="J642" s="12">
        <f t="shared" si="70"/>
        <v>88.345411561313171</v>
      </c>
      <c r="K642" s="28">
        <f t="shared" si="71"/>
        <v>0</v>
      </c>
      <c r="L642" s="20">
        <f>(D642/1000)*(('Dynamic Data'!C$4*9.81*'Dynamic Data'!C$10)+(0.5*'Dynamic Data'!C$21*'Dynamic Data'!C$11*'Dynamic Data'!C$13*D642^2)+('Dynamic Data'!C$4*'Dynamic Data'!C$18*E642))</f>
        <v>1.2856740536892235</v>
      </c>
      <c r="M642" s="12">
        <f t="shared" si="68"/>
        <v>1.2856740536892235</v>
      </c>
      <c r="N642" s="28">
        <f t="shared" si="72"/>
        <v>0</v>
      </c>
      <c r="O642" s="20">
        <f t="shared" ref="O642:O705" si="74">(B643 - B642) * (L643 + L642) / 2</f>
        <v>1.4966507060497733</v>
      </c>
      <c r="P642" s="12">
        <f t="shared" si="73"/>
        <v>1.4966507060497733</v>
      </c>
      <c r="Q642" s="42">
        <f t="shared" si="69"/>
        <v>0</v>
      </c>
      <c r="R642" s="36"/>
      <c r="S642" s="20">
        <f>SUM($P$2:P642)</f>
        <v>401.94869394300616</v>
      </c>
      <c r="T642" s="28">
        <f>SUM($Q$2:Q642)</f>
        <v>95.756593802785844</v>
      </c>
      <c r="U642" s="22">
        <f>T642*'KERS System Values'!E$14</f>
        <v>56.072121663329526</v>
      </c>
    </row>
    <row r="643" spans="1:21" x14ac:dyDescent="0.45">
      <c r="A643" s="7" t="s">
        <v>13</v>
      </c>
      <c r="B643" s="8">
        <v>641</v>
      </c>
      <c r="C643" s="8">
        <v>52</v>
      </c>
      <c r="D643" s="3">
        <v>14.611111111111112</v>
      </c>
      <c r="E643" s="29">
        <v>5.5555555555555358E-2</v>
      </c>
      <c r="F643" s="21">
        <f>'Dynamic Data'!C$4*E643</f>
        <v>15.999999999999943</v>
      </c>
      <c r="G643" s="3">
        <f>(0.5*'Dynamic Data'!C$21*'Dynamic Data'!C$11*'Dynamic Data'!C$13*D643^2)</f>
        <v>43.673594415915687</v>
      </c>
      <c r="H643" s="3">
        <f>'Dynamic Data'!C$15</f>
        <v>56.505600000000001</v>
      </c>
      <c r="I643" s="3">
        <f>'Dynamic Data'!C$15+G643+F643</f>
        <v>116.17919441591563</v>
      </c>
      <c r="J643" s="3">
        <f t="shared" si="70"/>
        <v>116.17919441591563</v>
      </c>
      <c r="K643" s="29">
        <f t="shared" si="71"/>
        <v>0</v>
      </c>
      <c r="L643" s="21">
        <f>(D643/1000)*(('Dynamic Data'!C$4*9.81*'Dynamic Data'!C$10)+(0.5*'Dynamic Data'!C$21*'Dynamic Data'!C$11*'Dynamic Data'!C$13*D643^2)+('Dynamic Data'!C$4*'Dynamic Data'!C$18*E643))</f>
        <v>1.7076273584103232</v>
      </c>
      <c r="M643" s="3">
        <f t="shared" si="68"/>
        <v>1.7076273584103232</v>
      </c>
      <c r="N643" s="29">
        <f t="shared" si="72"/>
        <v>0</v>
      </c>
      <c r="O643" s="21">
        <f t="shared" si="74"/>
        <v>2.121997713287505</v>
      </c>
      <c r="P643" s="3">
        <f t="shared" si="73"/>
        <v>2.121997713287505</v>
      </c>
      <c r="Q643" s="43">
        <f t="shared" si="69"/>
        <v>0</v>
      </c>
      <c r="R643" s="37"/>
      <c r="S643" s="21">
        <f>SUM($P$2:P643)</f>
        <v>404.07069165629366</v>
      </c>
      <c r="T643" s="29">
        <f>SUM($Q$2:Q643)</f>
        <v>95.756593802785844</v>
      </c>
      <c r="U643" s="22">
        <f>T643*'KERS System Values'!E$14</f>
        <v>56.072121663329526</v>
      </c>
    </row>
    <row r="644" spans="1:21" x14ac:dyDescent="0.45">
      <c r="A644" s="5" t="s">
        <v>13</v>
      </c>
      <c r="B644" s="6">
        <v>642</v>
      </c>
      <c r="C644" s="6">
        <v>53</v>
      </c>
      <c r="D644" s="4">
        <v>14.750000000000002</v>
      </c>
      <c r="E644" s="30">
        <v>0.23611111111111052</v>
      </c>
      <c r="F644" s="20">
        <f>'Dynamic Data'!C$4*E644</f>
        <v>67.999999999999829</v>
      </c>
      <c r="G644" s="12">
        <f>(0.5*'Dynamic Data'!C$21*'Dynamic Data'!C$11*'Dynamic Data'!C$13*D644^2)</f>
        <v>44.507837163707741</v>
      </c>
      <c r="H644" s="12">
        <f>'Dynamic Data'!C$15</f>
        <v>56.505600000000001</v>
      </c>
      <c r="I644" s="12">
        <f>'Dynamic Data'!C$15+G644+F644</f>
        <v>169.01343716370758</v>
      </c>
      <c r="J644" s="12">
        <f t="shared" si="70"/>
        <v>169.01343716370758</v>
      </c>
      <c r="K644" s="28">
        <f t="shared" si="71"/>
        <v>0</v>
      </c>
      <c r="L644" s="20">
        <f>(D644/1000)*(('Dynamic Data'!C$4*9.81*'Dynamic Data'!C$10)+(0.5*'Dynamic Data'!C$21*'Dynamic Data'!C$11*'Dynamic Data'!C$13*D644^2)+('Dynamic Data'!C$4*'Dynamic Data'!C$18*E644))</f>
        <v>2.5363680681646867</v>
      </c>
      <c r="M644" s="12">
        <f t="shared" ref="M644:M707" si="75">IF(L644 &gt; 0, L644,)</f>
        <v>2.5363680681646867</v>
      </c>
      <c r="N644" s="28">
        <f t="shared" si="72"/>
        <v>0</v>
      </c>
      <c r="O644" s="20">
        <f t="shared" si="74"/>
        <v>2.7062605685857877</v>
      </c>
      <c r="P644" s="12">
        <f t="shared" si="73"/>
        <v>2.7062605685857877</v>
      </c>
      <c r="Q644" s="42">
        <f t="shared" ref="Q644:Q707" si="76">ABS(IF(O644 &lt;= 0, O644,))</f>
        <v>0</v>
      </c>
      <c r="R644" s="36"/>
      <c r="S644" s="20">
        <f>SUM($P$2:P644)</f>
        <v>406.77695222487944</v>
      </c>
      <c r="T644" s="28">
        <f>SUM($Q$2:Q644)</f>
        <v>95.756593802785844</v>
      </c>
      <c r="U644" s="22">
        <f>T644*'KERS System Values'!E$14</f>
        <v>56.072121663329526</v>
      </c>
    </row>
    <row r="645" spans="1:21" x14ac:dyDescent="0.45">
      <c r="A645" s="7" t="s">
        <v>13</v>
      </c>
      <c r="B645" s="8">
        <v>643</v>
      </c>
      <c r="C645" s="8">
        <v>54</v>
      </c>
      <c r="D645" s="3">
        <v>15.083333333333334</v>
      </c>
      <c r="E645" s="29">
        <v>0.29166666666666685</v>
      </c>
      <c r="F645" s="21">
        <f>'Dynamic Data'!C$4*E645</f>
        <v>84.000000000000057</v>
      </c>
      <c r="G645" s="3">
        <f>(0.5*'Dynamic Data'!C$21*'Dynamic Data'!C$11*'Dynamic Data'!C$13*D645^2)</f>
        <v>46.542221370622393</v>
      </c>
      <c r="H645" s="3">
        <f>'Dynamic Data'!C$15</f>
        <v>56.505600000000001</v>
      </c>
      <c r="I645" s="3">
        <f>'Dynamic Data'!C$15+G645+F645</f>
        <v>187.04782137062244</v>
      </c>
      <c r="J645" s="3">
        <f t="shared" ref="J645:J708" si="77">IF(I645 &gt; 0, I645,)</f>
        <v>187.04782137062244</v>
      </c>
      <c r="K645" s="29">
        <f t="shared" ref="K645:K708" si="78">IF(I645 &lt;= 0, I645,)*-1</f>
        <v>0</v>
      </c>
      <c r="L645" s="21">
        <f>(D645/1000)*(('Dynamic Data'!C$4*9.81*'Dynamic Data'!C$10)+(0.5*'Dynamic Data'!C$21*'Dynamic Data'!C$11*'Dynamic Data'!C$13*D645^2)+('Dynamic Data'!C$4*'Dynamic Data'!C$18*E645))</f>
        <v>2.8761530690068891</v>
      </c>
      <c r="M645" s="3">
        <f t="shared" si="75"/>
        <v>2.8761530690068891</v>
      </c>
      <c r="N645" s="29">
        <f t="shared" ref="N645:N708" si="79">ABS(IF(L645 &lt;= 0, L645,))</f>
        <v>0</v>
      </c>
      <c r="O645" s="21">
        <f t="shared" si="74"/>
        <v>2.6239669870253182</v>
      </c>
      <c r="P645" s="3">
        <f t="shared" ref="P645:P708" si="80">IF(O645 &gt;= 0, O645,)</f>
        <v>2.6239669870253182</v>
      </c>
      <c r="Q645" s="43">
        <f t="shared" si="76"/>
        <v>0</v>
      </c>
      <c r="R645" s="37"/>
      <c r="S645" s="21">
        <f>SUM($P$2:P645)</f>
        <v>409.40091921190475</v>
      </c>
      <c r="T645" s="29">
        <f>SUM($Q$2:Q645)</f>
        <v>95.756593802785844</v>
      </c>
      <c r="U645" s="22">
        <f>T645*'KERS System Values'!E$14</f>
        <v>56.072121663329526</v>
      </c>
    </row>
    <row r="646" spans="1:21" x14ac:dyDescent="0.45">
      <c r="A646" s="5" t="s">
        <v>13</v>
      </c>
      <c r="B646" s="6">
        <v>644</v>
      </c>
      <c r="C646" s="6">
        <v>55</v>
      </c>
      <c r="D646" s="4">
        <v>15.333333333333334</v>
      </c>
      <c r="E646" s="30">
        <v>0.16666666666666705</v>
      </c>
      <c r="F646" s="20">
        <f>'Dynamic Data'!C$4*E646</f>
        <v>48.000000000000107</v>
      </c>
      <c r="G646" s="12">
        <f>(0.5*'Dynamic Data'!C$21*'Dynamic Data'!C$11*'Dynamic Data'!C$13*D646^2)</f>
        <v>48.097843372418176</v>
      </c>
      <c r="H646" s="12">
        <f>'Dynamic Data'!C$15</f>
        <v>56.505600000000001</v>
      </c>
      <c r="I646" s="12">
        <f>'Dynamic Data'!C$15+G646+F646</f>
        <v>152.6034433724183</v>
      </c>
      <c r="J646" s="12">
        <f t="shared" si="77"/>
        <v>152.6034433724183</v>
      </c>
      <c r="K646" s="28">
        <f t="shared" si="78"/>
        <v>0</v>
      </c>
      <c r="L646" s="20">
        <f>(D646/1000)*(('Dynamic Data'!C$4*9.81*'Dynamic Data'!C$10)+(0.5*'Dynamic Data'!C$21*'Dynamic Data'!C$11*'Dynamic Data'!C$13*D646^2)+('Dynamic Data'!C$4*'Dynamic Data'!C$18*E646))</f>
        <v>2.3717809050437473</v>
      </c>
      <c r="M646" s="12">
        <f t="shared" si="75"/>
        <v>2.3717809050437473</v>
      </c>
      <c r="N646" s="28">
        <f t="shared" si="79"/>
        <v>0</v>
      </c>
      <c r="O646" s="20">
        <f t="shared" si="74"/>
        <v>2.2214263081581054</v>
      </c>
      <c r="P646" s="12">
        <f t="shared" si="80"/>
        <v>2.2214263081581054</v>
      </c>
      <c r="Q646" s="42">
        <f t="shared" si="76"/>
        <v>0</v>
      </c>
      <c r="R646" s="36"/>
      <c r="S646" s="20">
        <f>SUM($P$2:P646)</f>
        <v>411.62234552006288</v>
      </c>
      <c r="T646" s="28">
        <f>SUM($Q$2:Q646)</f>
        <v>95.756593802785844</v>
      </c>
      <c r="U646" s="22">
        <f>T646*'KERS System Values'!E$14</f>
        <v>56.072121663329526</v>
      </c>
    </row>
    <row r="647" spans="1:21" x14ac:dyDescent="0.45">
      <c r="A647" s="7" t="s">
        <v>13</v>
      </c>
      <c r="B647" s="8">
        <v>645</v>
      </c>
      <c r="C647" s="8">
        <v>56</v>
      </c>
      <c r="D647" s="3">
        <v>15.416666666666668</v>
      </c>
      <c r="E647" s="29">
        <v>9.7222222222221627E-2</v>
      </c>
      <c r="F647" s="21">
        <f>'Dynamic Data'!C$4*E647</f>
        <v>27.999999999999829</v>
      </c>
      <c r="G647" s="3">
        <f>(0.5*'Dynamic Data'!C$21*'Dynamic Data'!C$11*'Dynamic Data'!C$13*D647^2)</f>
        <v>48.622066677132921</v>
      </c>
      <c r="H647" s="3">
        <f>'Dynamic Data'!C$15</f>
        <v>56.505600000000001</v>
      </c>
      <c r="I647" s="3">
        <f>'Dynamic Data'!C$15+G647+F647</f>
        <v>133.12766667713277</v>
      </c>
      <c r="J647" s="3">
        <f t="shared" si="77"/>
        <v>133.12766667713277</v>
      </c>
      <c r="K647" s="29">
        <f t="shared" si="78"/>
        <v>0</v>
      </c>
      <c r="L647" s="21">
        <f>(D647/1000)*(('Dynamic Data'!C$4*9.81*'Dynamic Data'!C$10)+(0.5*'Dynamic Data'!C$21*'Dynamic Data'!C$11*'Dynamic Data'!C$13*D647^2)+('Dynamic Data'!C$4*'Dynamic Data'!C$18*E647))</f>
        <v>2.0710717112724635</v>
      </c>
      <c r="M647" s="3">
        <f t="shared" si="75"/>
        <v>2.0710717112724635</v>
      </c>
      <c r="N647" s="29">
        <f t="shared" si="79"/>
        <v>0</v>
      </c>
      <c r="O647" s="21">
        <f t="shared" si="74"/>
        <v>2.1163959803600303</v>
      </c>
      <c r="P647" s="3">
        <f t="shared" si="80"/>
        <v>2.1163959803600303</v>
      </c>
      <c r="Q647" s="43">
        <f t="shared" si="76"/>
        <v>0</v>
      </c>
      <c r="R647" s="37"/>
      <c r="S647" s="21">
        <f>SUM($P$2:P647)</f>
        <v>413.73874150042292</v>
      </c>
      <c r="T647" s="29">
        <f>SUM($Q$2:Q647)</f>
        <v>95.756593802785844</v>
      </c>
      <c r="U647" s="22">
        <f>T647*'KERS System Values'!E$14</f>
        <v>56.072121663329526</v>
      </c>
    </row>
    <row r="648" spans="1:21" x14ac:dyDescent="0.45">
      <c r="A648" s="5" t="s">
        <v>13</v>
      </c>
      <c r="B648" s="6">
        <v>646</v>
      </c>
      <c r="C648" s="6">
        <v>57</v>
      </c>
      <c r="D648" s="4">
        <v>15.527777777777779</v>
      </c>
      <c r="E648" s="30">
        <v>0.11111111111111072</v>
      </c>
      <c r="F648" s="20">
        <f>'Dynamic Data'!C$4*E648</f>
        <v>31.999999999999886</v>
      </c>
      <c r="G648" s="12">
        <f>(0.5*'Dynamic Data'!C$21*'Dynamic Data'!C$11*'Dynamic Data'!C$13*D648^2)</f>
        <v>49.325450912546614</v>
      </c>
      <c r="H648" s="12">
        <f>'Dynamic Data'!C$15</f>
        <v>56.505600000000001</v>
      </c>
      <c r="I648" s="12">
        <f>'Dynamic Data'!C$15+G648+F648</f>
        <v>137.83105091254652</v>
      </c>
      <c r="J648" s="12">
        <f t="shared" si="77"/>
        <v>137.83105091254652</v>
      </c>
      <c r="K648" s="28">
        <f t="shared" si="78"/>
        <v>0</v>
      </c>
      <c r="L648" s="20">
        <f>(D648/1000)*(('Dynamic Data'!C$4*9.81*'Dynamic Data'!C$10)+(0.5*'Dynamic Data'!C$21*'Dynamic Data'!C$11*'Dynamic Data'!C$13*D648^2)+('Dynamic Data'!C$4*'Dynamic Data'!C$18*E648))</f>
        <v>2.1617202494475976</v>
      </c>
      <c r="M648" s="12">
        <f t="shared" si="75"/>
        <v>2.1617202494475976</v>
      </c>
      <c r="N648" s="28">
        <f t="shared" si="79"/>
        <v>0</v>
      </c>
      <c r="O648" s="20">
        <f t="shared" si="74"/>
        <v>2.1749940618438428</v>
      </c>
      <c r="P648" s="12">
        <f t="shared" si="80"/>
        <v>2.1749940618438428</v>
      </c>
      <c r="Q648" s="42">
        <f t="shared" si="76"/>
        <v>0</v>
      </c>
      <c r="R648" s="36"/>
      <c r="S648" s="20">
        <f>SUM($P$2:P648)</f>
        <v>415.91373556226677</v>
      </c>
      <c r="T648" s="28">
        <f>SUM($Q$2:Q648)</f>
        <v>95.756593802785844</v>
      </c>
      <c r="U648" s="22">
        <f>T648*'KERS System Values'!E$14</f>
        <v>56.072121663329526</v>
      </c>
    </row>
    <row r="649" spans="1:21" x14ac:dyDescent="0.45">
      <c r="A649" s="7" t="s">
        <v>13</v>
      </c>
      <c r="B649" s="8">
        <v>647</v>
      </c>
      <c r="C649" s="8">
        <v>58</v>
      </c>
      <c r="D649" s="3">
        <v>15.638888888888889</v>
      </c>
      <c r="E649" s="29">
        <v>0.1111111111111117</v>
      </c>
      <c r="F649" s="21">
        <f>'Dynamic Data'!C$4*E649</f>
        <v>32.000000000000171</v>
      </c>
      <c r="G649" s="3">
        <f>(0.5*'Dynamic Data'!C$21*'Dynamic Data'!C$11*'Dynamic Data'!C$13*D649^2)</f>
        <v>50.033886381248742</v>
      </c>
      <c r="H649" s="3">
        <f>'Dynamic Data'!C$15</f>
        <v>56.505600000000001</v>
      </c>
      <c r="I649" s="3">
        <f>'Dynamic Data'!C$15+G649+F649</f>
        <v>138.53948638124891</v>
      </c>
      <c r="J649" s="3">
        <f t="shared" si="77"/>
        <v>138.53948638124891</v>
      </c>
      <c r="K649" s="29">
        <f t="shared" si="78"/>
        <v>0</v>
      </c>
      <c r="L649" s="21">
        <f>(D649/1000)*(('Dynamic Data'!C$4*9.81*'Dynamic Data'!C$10)+(0.5*'Dynamic Data'!C$21*'Dynamic Data'!C$11*'Dynamic Data'!C$13*D649^2)+('Dynamic Data'!C$4*'Dynamic Data'!C$18*E649))</f>
        <v>2.1882678742400876</v>
      </c>
      <c r="M649" s="3">
        <f t="shared" si="75"/>
        <v>2.1882678742400876</v>
      </c>
      <c r="N649" s="29">
        <f t="shared" si="79"/>
        <v>0</v>
      </c>
      <c r="O649" s="21">
        <f t="shared" si="74"/>
        <v>2.1359329101505535</v>
      </c>
      <c r="P649" s="3">
        <f t="shared" si="80"/>
        <v>2.1359329101505535</v>
      </c>
      <c r="Q649" s="43">
        <f t="shared" si="76"/>
        <v>0</v>
      </c>
      <c r="R649" s="37"/>
      <c r="S649" s="21">
        <f>SUM($P$2:P649)</f>
        <v>418.0496684724173</v>
      </c>
      <c r="T649" s="29">
        <f>SUM($Q$2:Q649)</f>
        <v>95.756593802785844</v>
      </c>
      <c r="U649" s="22">
        <f>T649*'KERS System Values'!E$14</f>
        <v>56.072121663329526</v>
      </c>
    </row>
    <row r="650" spans="1:21" x14ac:dyDescent="0.45">
      <c r="A650" s="5" t="s">
        <v>13</v>
      </c>
      <c r="B650" s="6">
        <v>648</v>
      </c>
      <c r="C650" s="6">
        <v>59</v>
      </c>
      <c r="D650" s="4">
        <v>15.750000000000002</v>
      </c>
      <c r="E650" s="30">
        <v>8.3333333333333523E-2</v>
      </c>
      <c r="F650" s="20">
        <f>'Dynamic Data'!C$4*E650</f>
        <v>24.000000000000053</v>
      </c>
      <c r="G650" s="12">
        <f>(0.5*'Dynamic Data'!C$21*'Dynamic Data'!C$11*'Dynamic Data'!C$13*D650^2)</f>
        <v>50.747373083239303</v>
      </c>
      <c r="H650" s="12">
        <f>'Dynamic Data'!C$15</f>
        <v>56.505600000000001</v>
      </c>
      <c r="I650" s="12">
        <f>'Dynamic Data'!C$15+G650+F650</f>
        <v>131.25297308323937</v>
      </c>
      <c r="J650" s="12">
        <f t="shared" si="77"/>
        <v>131.25297308323937</v>
      </c>
      <c r="K650" s="28">
        <f t="shared" si="78"/>
        <v>0</v>
      </c>
      <c r="L650" s="20">
        <f>(D650/1000)*(('Dynamic Data'!C$4*9.81*'Dynamic Data'!C$10)+(0.5*'Dynamic Data'!C$21*'Dynamic Data'!C$11*'Dynamic Data'!C$13*D650^2)+('Dynamic Data'!C$4*'Dynamic Data'!C$18*E650))</f>
        <v>2.0835979460610199</v>
      </c>
      <c r="M650" s="12">
        <f t="shared" si="75"/>
        <v>2.0835979460610199</v>
      </c>
      <c r="N650" s="28">
        <f t="shared" si="79"/>
        <v>0</v>
      </c>
      <c r="O650" s="20">
        <f t="shared" si="74"/>
        <v>1.9252091743913746</v>
      </c>
      <c r="P650" s="12">
        <f t="shared" si="80"/>
        <v>1.9252091743913746</v>
      </c>
      <c r="Q650" s="42">
        <f t="shared" si="76"/>
        <v>0</v>
      </c>
      <c r="R650" s="36"/>
      <c r="S650" s="20">
        <f>SUM($P$2:P650)</f>
        <v>419.97487764680869</v>
      </c>
      <c r="T650" s="28">
        <f>SUM($Q$2:Q650)</f>
        <v>95.756593802785844</v>
      </c>
      <c r="U650" s="22">
        <f>T650*'KERS System Values'!E$14</f>
        <v>56.072121663329526</v>
      </c>
    </row>
    <row r="651" spans="1:21" x14ac:dyDescent="0.45">
      <c r="A651" s="7" t="s">
        <v>13</v>
      </c>
      <c r="B651" s="8">
        <v>649</v>
      </c>
      <c r="C651" s="8">
        <v>60</v>
      </c>
      <c r="D651" s="3">
        <v>15.805555555555555</v>
      </c>
      <c r="E651" s="29">
        <v>1.3888888888888099E-2</v>
      </c>
      <c r="F651" s="21">
        <f>'Dynamic Data'!C$4*E651</f>
        <v>3.9999999999997726</v>
      </c>
      <c r="G651" s="3">
        <f>(0.5*'Dynamic Data'!C$21*'Dynamic Data'!C$11*'Dynamic Data'!C$13*D651^2)</f>
        <v>51.106010646717735</v>
      </c>
      <c r="H651" s="3">
        <f>'Dynamic Data'!C$15</f>
        <v>56.505600000000001</v>
      </c>
      <c r="I651" s="3">
        <f>'Dynamic Data'!C$15+G651+F651</f>
        <v>111.61161064671751</v>
      </c>
      <c r="J651" s="3">
        <f t="shared" si="77"/>
        <v>111.61161064671751</v>
      </c>
      <c r="K651" s="29">
        <f t="shared" si="78"/>
        <v>0</v>
      </c>
      <c r="L651" s="21">
        <f>(D651/1000)*(('Dynamic Data'!C$4*9.81*'Dynamic Data'!C$10)+(0.5*'Dynamic Data'!C$21*'Dynamic Data'!C$11*'Dynamic Data'!C$13*D651^2)+('Dynamic Data'!C$4*'Dynamic Data'!C$18*E651))</f>
        <v>1.7668204027217294</v>
      </c>
      <c r="M651" s="3">
        <f t="shared" si="75"/>
        <v>1.7668204027217294</v>
      </c>
      <c r="N651" s="29">
        <f t="shared" si="79"/>
        <v>0</v>
      </c>
      <c r="O651" s="21">
        <f t="shared" si="74"/>
        <v>1.4346360096930448</v>
      </c>
      <c r="P651" s="3">
        <f t="shared" si="80"/>
        <v>1.4346360096930448</v>
      </c>
      <c r="Q651" s="43">
        <f t="shared" si="76"/>
        <v>0</v>
      </c>
      <c r="R651" s="37"/>
      <c r="S651" s="21">
        <f>SUM($P$2:P651)</f>
        <v>421.40951365650176</v>
      </c>
      <c r="T651" s="29">
        <f>SUM($Q$2:Q651)</f>
        <v>95.756593802785844</v>
      </c>
      <c r="U651" s="22">
        <f>T651*'KERS System Values'!E$14</f>
        <v>56.072121663329526</v>
      </c>
    </row>
    <row r="652" spans="1:21" x14ac:dyDescent="0.45">
      <c r="A652" s="5" t="s">
        <v>13</v>
      </c>
      <c r="B652" s="6">
        <v>650</v>
      </c>
      <c r="C652" s="6">
        <v>61</v>
      </c>
      <c r="D652" s="4">
        <v>15.777777777777779</v>
      </c>
      <c r="E652" s="30">
        <v>-0.12499999999999981</v>
      </c>
      <c r="F652" s="20">
        <f>'Dynamic Data'!C$4*E652</f>
        <v>-35.999999999999943</v>
      </c>
      <c r="G652" s="12">
        <f>(0.5*'Dynamic Data'!C$21*'Dynamic Data'!C$11*'Dynamic Data'!C$13*D652^2)</f>
        <v>50.926534013938259</v>
      </c>
      <c r="H652" s="12">
        <f>'Dynamic Data'!C$15</f>
        <v>56.505600000000001</v>
      </c>
      <c r="I652" s="12">
        <f>'Dynamic Data'!C$15+G652+F652</f>
        <v>71.43213401393831</v>
      </c>
      <c r="J652" s="12">
        <f t="shared" si="77"/>
        <v>71.43213401393831</v>
      </c>
      <c r="K652" s="28">
        <f t="shared" si="78"/>
        <v>0</v>
      </c>
      <c r="L652" s="20">
        <f>(D652/1000)*(('Dynamic Data'!C$4*9.81*'Dynamic Data'!C$10)+(0.5*'Dynamic Data'!C$21*'Dynamic Data'!C$11*'Dynamic Data'!C$13*D652^2)+('Dynamic Data'!C$4*'Dynamic Data'!C$18*E652))</f>
        <v>1.1024516166643603</v>
      </c>
      <c r="M652" s="12">
        <f t="shared" si="75"/>
        <v>1.1024516166643603</v>
      </c>
      <c r="N652" s="28">
        <f t="shared" si="79"/>
        <v>0</v>
      </c>
      <c r="O652" s="20">
        <f t="shared" si="74"/>
        <v>0.53182434565019265</v>
      </c>
      <c r="P652" s="12">
        <f t="shared" si="80"/>
        <v>0.53182434565019265</v>
      </c>
      <c r="Q652" s="42">
        <f t="shared" si="76"/>
        <v>0</v>
      </c>
      <c r="R652" s="36"/>
      <c r="S652" s="20">
        <f>SUM($P$2:P652)</f>
        <v>421.94133800215195</v>
      </c>
      <c r="T652" s="28">
        <f>SUM($Q$2:Q652)</f>
        <v>95.756593802785844</v>
      </c>
      <c r="U652" s="22">
        <f>T652*'KERS System Values'!E$14</f>
        <v>56.072121663329526</v>
      </c>
    </row>
    <row r="653" spans="1:21" x14ac:dyDescent="0.45">
      <c r="A653" s="7" t="s">
        <v>13</v>
      </c>
      <c r="B653" s="8">
        <v>651</v>
      </c>
      <c r="C653" s="8">
        <v>62</v>
      </c>
      <c r="D653" s="3">
        <v>15.555555555555557</v>
      </c>
      <c r="E653" s="29">
        <v>-0.36111111111111033</v>
      </c>
      <c r="F653" s="21">
        <f>'Dynamic Data'!C$4*E653</f>
        <v>-103.99999999999977</v>
      </c>
      <c r="G653" s="3">
        <f>(0.5*'Dynamic Data'!C$21*'Dynamic Data'!C$11*'Dynamic Data'!C$13*D653^2)</f>
        <v>49.502086226601364</v>
      </c>
      <c r="H653" s="3">
        <f>'Dynamic Data'!C$15</f>
        <v>56.505600000000001</v>
      </c>
      <c r="I653" s="3">
        <f>'Dynamic Data'!C$15+G653+F653</f>
        <v>2.0076862266015922</v>
      </c>
      <c r="J653" s="3">
        <f t="shared" si="77"/>
        <v>2.0076862266015922</v>
      </c>
      <c r="K653" s="29">
        <f t="shared" si="78"/>
        <v>0</v>
      </c>
      <c r="L653" s="21">
        <f>(D653/1000)*(('Dynamic Data'!C$4*9.81*'Dynamic Data'!C$10)+(0.5*'Dynamic Data'!C$21*'Dynamic Data'!C$11*'Dynamic Data'!C$13*D653^2)+('Dynamic Data'!C$4*'Dynamic Data'!C$18*E653))</f>
        <v>-3.8802925363975067E-2</v>
      </c>
      <c r="M653" s="3">
        <f t="shared" si="75"/>
        <v>0</v>
      </c>
      <c r="N653" s="29">
        <f t="shared" si="79"/>
        <v>3.8802925363975067E-2</v>
      </c>
      <c r="O653" s="21">
        <f t="shared" si="74"/>
        <v>-0.47013985654824209</v>
      </c>
      <c r="P653" s="3">
        <f t="shared" si="80"/>
        <v>0</v>
      </c>
      <c r="Q653" s="44">
        <f t="shared" si="76"/>
        <v>0.47013985654824209</v>
      </c>
      <c r="R653" s="37"/>
      <c r="S653" s="21">
        <f>SUM($P$2:P653)</f>
        <v>421.94133800215195</v>
      </c>
      <c r="T653" s="29">
        <f>SUM($Q$2:Q653)</f>
        <v>96.226733659334087</v>
      </c>
      <c r="U653" s="22">
        <f>T653*'KERS System Values'!E$14</f>
        <v>56.34742113032442</v>
      </c>
    </row>
    <row r="654" spans="1:21" x14ac:dyDescent="0.45">
      <c r="A654" s="5" t="s">
        <v>13</v>
      </c>
      <c r="B654" s="6">
        <v>652</v>
      </c>
      <c r="C654" s="6">
        <v>63</v>
      </c>
      <c r="D654" s="4">
        <v>15.055555555555557</v>
      </c>
      <c r="E654" s="30">
        <v>-0.54166666666666641</v>
      </c>
      <c r="F654" s="20">
        <f>'Dynamic Data'!C$4*E654</f>
        <v>-155.99999999999991</v>
      </c>
      <c r="G654" s="12">
        <f>(0.5*'Dynamic Data'!C$21*'Dynamic Data'!C$11*'Dynamic Data'!C$13*D654^2)</f>
        <v>46.370952991936619</v>
      </c>
      <c r="H654" s="12">
        <f>'Dynamic Data'!C$15</f>
        <v>56.505600000000001</v>
      </c>
      <c r="I654" s="12">
        <f>'Dynamic Data'!C$15+G654+F654</f>
        <v>-53.123447008063295</v>
      </c>
      <c r="J654" s="12">
        <f t="shared" si="77"/>
        <v>0</v>
      </c>
      <c r="K654" s="28">
        <f t="shared" si="78"/>
        <v>53.123447008063295</v>
      </c>
      <c r="L654" s="20">
        <f>(D654/1000)*(('Dynamic Data'!C$4*9.81*'Dynamic Data'!C$10)+(0.5*'Dynamic Data'!C$21*'Dynamic Data'!C$11*'Dynamic Data'!C$13*D654^2)+('Dynamic Data'!C$4*'Dynamic Data'!C$18*E654))</f>
        <v>-0.90147678773250906</v>
      </c>
      <c r="M654" s="12">
        <f t="shared" si="75"/>
        <v>0</v>
      </c>
      <c r="N654" s="28">
        <f t="shared" si="79"/>
        <v>0.90147678773250906</v>
      </c>
      <c r="O654" s="20">
        <f t="shared" si="74"/>
        <v>-0.96990560110665403</v>
      </c>
      <c r="P654" s="12">
        <f t="shared" si="80"/>
        <v>0</v>
      </c>
      <c r="Q654" s="45">
        <f t="shared" si="76"/>
        <v>0.96990560110665403</v>
      </c>
      <c r="R654" s="36"/>
      <c r="S654" s="20">
        <f>SUM($P$2:P654)</f>
        <v>421.94133800215195</v>
      </c>
      <c r="T654" s="28">
        <f>SUM($Q$2:Q654)</f>
        <v>97.196639260440747</v>
      </c>
      <c r="U654" s="22">
        <f>T654*'KERS System Values'!E$14</f>
        <v>56.915368074836721</v>
      </c>
    </row>
    <row r="655" spans="1:21" x14ac:dyDescent="0.45">
      <c r="A655" s="7" t="s">
        <v>13</v>
      </c>
      <c r="B655" s="8">
        <v>653</v>
      </c>
      <c r="C655" s="8">
        <v>64</v>
      </c>
      <c r="D655" s="3">
        <v>14.472222222222223</v>
      </c>
      <c r="E655" s="29">
        <v>-0.56944444444444464</v>
      </c>
      <c r="F655" s="21">
        <f>'Dynamic Data'!C$4*E655</f>
        <v>-164.00000000000006</v>
      </c>
      <c r="G655" s="3">
        <f>(0.5*'Dynamic Data'!C$21*'Dynamic Data'!C$11*'Dynamic Data'!C$13*D655^2)</f>
        <v>42.847244220136794</v>
      </c>
      <c r="H655" s="3">
        <f>'Dynamic Data'!C$15</f>
        <v>56.505600000000001</v>
      </c>
      <c r="I655" s="3">
        <f>'Dynamic Data'!C$15+G655+F655</f>
        <v>-64.647155779863255</v>
      </c>
      <c r="J655" s="3">
        <f t="shared" si="77"/>
        <v>0</v>
      </c>
      <c r="K655" s="29">
        <f t="shared" si="78"/>
        <v>64.647155779863255</v>
      </c>
      <c r="L655" s="21">
        <f>(D655/1000)*(('Dynamic Data'!C$4*9.81*'Dynamic Data'!C$10)+(0.5*'Dynamic Data'!C$21*'Dynamic Data'!C$11*'Dynamic Data'!C$13*D655^2)+('Dynamic Data'!C$4*'Dynamic Data'!C$18*E655))</f>
        <v>-1.0383344144807991</v>
      </c>
      <c r="M655" s="3">
        <f t="shared" si="75"/>
        <v>0</v>
      </c>
      <c r="N655" s="29">
        <f t="shared" si="79"/>
        <v>1.0383344144807991</v>
      </c>
      <c r="O655" s="21">
        <f t="shared" si="74"/>
        <v>-1.2731615682468767</v>
      </c>
      <c r="P655" s="3">
        <f t="shared" si="80"/>
        <v>0</v>
      </c>
      <c r="Q655" s="44">
        <f t="shared" si="76"/>
        <v>1.2731615682468767</v>
      </c>
      <c r="R655" s="37"/>
      <c r="S655" s="21">
        <f>SUM($P$2:P655)</f>
        <v>421.94133800215195</v>
      </c>
      <c r="T655" s="29">
        <f>SUM($Q$2:Q655)</f>
        <v>98.469800828687625</v>
      </c>
      <c r="U655" s="22">
        <f>T655*'KERS System Values'!E$14</f>
        <v>57.660892403937673</v>
      </c>
    </row>
    <row r="656" spans="1:21" x14ac:dyDescent="0.45">
      <c r="A656" s="5" t="s">
        <v>13</v>
      </c>
      <c r="B656" s="6">
        <v>654</v>
      </c>
      <c r="C656" s="6">
        <v>65</v>
      </c>
      <c r="D656" s="4">
        <v>13.916666666666668</v>
      </c>
      <c r="E656" s="30">
        <v>-0.68055555555555536</v>
      </c>
      <c r="F656" s="20">
        <f>'Dynamic Data'!C$4*E656</f>
        <v>-195.99999999999994</v>
      </c>
      <c r="G656" s="12">
        <f>(0.5*'Dynamic Data'!C$21*'Dynamic Data'!C$11*'Dynamic Data'!C$13*D656^2)</f>
        <v>39.620768957152961</v>
      </c>
      <c r="H656" s="12">
        <f>'Dynamic Data'!C$15</f>
        <v>56.505600000000001</v>
      </c>
      <c r="I656" s="12">
        <f>'Dynamic Data'!C$15+G656+F656</f>
        <v>-99.873631042846981</v>
      </c>
      <c r="J656" s="12">
        <f t="shared" si="77"/>
        <v>0</v>
      </c>
      <c r="K656" s="28">
        <f t="shared" si="78"/>
        <v>99.873631042846981</v>
      </c>
      <c r="L656" s="20">
        <f>(D656/1000)*(('Dynamic Data'!C$4*9.81*'Dynamic Data'!C$10)+(0.5*'Dynamic Data'!C$21*'Dynamic Data'!C$11*'Dynamic Data'!C$13*D656^2)+('Dynamic Data'!C$4*'Dynamic Data'!C$18*E656))</f>
        <v>-1.507988722012954</v>
      </c>
      <c r="M656" s="12">
        <f t="shared" si="75"/>
        <v>0</v>
      </c>
      <c r="N656" s="28">
        <f t="shared" si="79"/>
        <v>1.507988722012954</v>
      </c>
      <c r="O656" s="20">
        <f t="shared" si="74"/>
        <v>-2.0406909695522106</v>
      </c>
      <c r="P656" s="12">
        <f t="shared" si="80"/>
        <v>0</v>
      </c>
      <c r="Q656" s="45">
        <f t="shared" si="76"/>
        <v>2.0406909695522106</v>
      </c>
      <c r="R656" s="36"/>
      <c r="S656" s="20">
        <f>SUM($P$2:P656)</f>
        <v>421.94133800215195</v>
      </c>
      <c r="T656" s="28">
        <f>SUM($Q$2:Q656)</f>
        <v>100.51049179823984</v>
      </c>
      <c r="U656" s="22">
        <f>T656*'KERS System Values'!E$14</f>
        <v>58.855858387770112</v>
      </c>
    </row>
    <row r="657" spans="1:21" x14ac:dyDescent="0.45">
      <c r="A657" s="7" t="s">
        <v>13</v>
      </c>
      <c r="B657" s="8">
        <v>655</v>
      </c>
      <c r="C657" s="8">
        <v>66</v>
      </c>
      <c r="D657" s="3">
        <v>13.111111111111112</v>
      </c>
      <c r="E657" s="29">
        <v>-0.95833333333333315</v>
      </c>
      <c r="F657" s="21">
        <f>'Dynamic Data'!C$4*E657</f>
        <v>-275.99999999999994</v>
      </c>
      <c r="G657" s="3">
        <f>(0.5*'Dynamic Data'!C$21*'Dynamic Data'!C$11*'Dynamic Data'!C$13*D657^2)</f>
        <v>35.166686154040683</v>
      </c>
      <c r="H657" s="3">
        <f>'Dynamic Data'!C$15</f>
        <v>56.505600000000001</v>
      </c>
      <c r="I657" s="3">
        <f>'Dynamic Data'!C$15+G657+F657</f>
        <v>-184.32771384595927</v>
      </c>
      <c r="J657" s="3">
        <f t="shared" si="77"/>
        <v>0</v>
      </c>
      <c r="K657" s="29">
        <f t="shared" si="78"/>
        <v>184.32771384595927</v>
      </c>
      <c r="L657" s="21">
        <f>(D657/1000)*(('Dynamic Data'!C$4*9.81*'Dynamic Data'!C$10)+(0.5*'Dynamic Data'!C$21*'Dynamic Data'!C$11*'Dynamic Data'!C$13*D657^2)+('Dynamic Data'!C$4*'Dynamic Data'!C$18*E657))</f>
        <v>-2.5733932170914668</v>
      </c>
      <c r="M657" s="3">
        <f t="shared" si="75"/>
        <v>0</v>
      </c>
      <c r="N657" s="29">
        <f t="shared" si="79"/>
        <v>2.5733932170914668</v>
      </c>
      <c r="O657" s="21">
        <f t="shared" si="74"/>
        <v>-2.7740270533170364</v>
      </c>
      <c r="P657" s="3">
        <f t="shared" si="80"/>
        <v>0</v>
      </c>
      <c r="Q657" s="44">
        <f t="shared" si="76"/>
        <v>2.7740270533170364</v>
      </c>
      <c r="R657" s="37"/>
      <c r="S657" s="21">
        <f>SUM($P$2:P657)</f>
        <v>421.94133800215195</v>
      </c>
      <c r="T657" s="29">
        <f>SUM($Q$2:Q657)</f>
        <v>103.28451885155688</v>
      </c>
      <c r="U657" s="22">
        <f>T657*'KERS System Values'!E$14</f>
        <v>60.480243469295807</v>
      </c>
    </row>
    <row r="658" spans="1:21" x14ac:dyDescent="0.45">
      <c r="A658" s="5" t="s">
        <v>13</v>
      </c>
      <c r="B658" s="6">
        <v>656</v>
      </c>
      <c r="C658" s="6">
        <v>67</v>
      </c>
      <c r="D658" s="4">
        <v>12.000000000000002</v>
      </c>
      <c r="E658" s="30">
        <v>-1.1111111111111112</v>
      </c>
      <c r="F658" s="20">
        <f>'Dynamic Data'!C$4*E658</f>
        <v>-320</v>
      </c>
      <c r="G658" s="12">
        <f>(0.5*'Dynamic Data'!C$21*'Dynamic Data'!C$11*'Dynamic Data'!C$13*D658^2)</f>
        <v>29.458792538116246</v>
      </c>
      <c r="H658" s="12">
        <f>'Dynamic Data'!C$15</f>
        <v>56.505600000000001</v>
      </c>
      <c r="I658" s="12">
        <f>'Dynamic Data'!C$15+G658+F658</f>
        <v>-234.03560746188376</v>
      </c>
      <c r="J658" s="12">
        <f t="shared" si="77"/>
        <v>0</v>
      </c>
      <c r="K658" s="28">
        <f t="shared" si="78"/>
        <v>234.03560746188376</v>
      </c>
      <c r="L658" s="20">
        <f>(D658/1000)*(('Dynamic Data'!C$4*9.81*'Dynamic Data'!C$10)+(0.5*'Dynamic Data'!C$21*'Dynamic Data'!C$11*'Dynamic Data'!C$13*D658^2)+('Dynamic Data'!C$4*'Dynamic Data'!C$18*E658))</f>
        <v>-2.9746608895426059</v>
      </c>
      <c r="M658" s="12">
        <f t="shared" si="75"/>
        <v>0</v>
      </c>
      <c r="N658" s="28">
        <f t="shared" si="79"/>
        <v>2.9746608895426059</v>
      </c>
      <c r="O658" s="20">
        <f t="shared" si="74"/>
        <v>-2.569904310293448</v>
      </c>
      <c r="P658" s="12">
        <f t="shared" si="80"/>
        <v>0</v>
      </c>
      <c r="Q658" s="45">
        <f t="shared" si="76"/>
        <v>2.569904310293448</v>
      </c>
      <c r="R658" s="36"/>
      <c r="S658" s="20">
        <f>SUM($P$2:P658)</f>
        <v>421.94133800215195</v>
      </c>
      <c r="T658" s="28">
        <f>SUM($Q$2:Q658)</f>
        <v>105.85442316185033</v>
      </c>
      <c r="U658" s="22">
        <f>T658*'KERS System Values'!E$14</f>
        <v>61.985100538947513</v>
      </c>
    </row>
    <row r="659" spans="1:21" x14ac:dyDescent="0.45">
      <c r="A659" s="7" t="s">
        <v>13</v>
      </c>
      <c r="B659" s="8">
        <v>657</v>
      </c>
      <c r="C659" s="8">
        <v>68</v>
      </c>
      <c r="D659" s="3">
        <v>10.888888888888889</v>
      </c>
      <c r="E659" s="29">
        <v>-0.93055555555555591</v>
      </c>
      <c r="F659" s="21">
        <f>'Dynamic Data'!C$4*E659</f>
        <v>-268.00000000000011</v>
      </c>
      <c r="G659" s="3">
        <f>(0.5*'Dynamic Data'!C$21*'Dynamic Data'!C$11*'Dynamic Data'!C$13*D659^2)</f>
        <v>24.256022251034665</v>
      </c>
      <c r="H659" s="3">
        <f>'Dynamic Data'!C$15</f>
        <v>56.505600000000001</v>
      </c>
      <c r="I659" s="3">
        <f>'Dynamic Data'!C$15+G659+F659</f>
        <v>-187.23837774896543</v>
      </c>
      <c r="J659" s="3">
        <f t="shared" si="77"/>
        <v>0</v>
      </c>
      <c r="K659" s="29">
        <f t="shared" si="78"/>
        <v>187.23837774896543</v>
      </c>
      <c r="L659" s="21">
        <f>(D659/1000)*(('Dynamic Data'!C$4*9.81*'Dynamic Data'!C$10)+(0.5*'Dynamic Data'!C$21*'Dynamic Data'!C$11*'Dynamic Data'!C$13*D659^2)+('Dynamic Data'!C$4*'Dynamic Data'!C$18*E659))</f>
        <v>-2.1651477310442901</v>
      </c>
      <c r="M659" s="3">
        <f t="shared" si="75"/>
        <v>0</v>
      </c>
      <c r="N659" s="29">
        <f t="shared" si="79"/>
        <v>2.1651477310442901</v>
      </c>
      <c r="O659" s="21">
        <f t="shared" si="74"/>
        <v>-1.7261374812684207</v>
      </c>
      <c r="P659" s="3">
        <f t="shared" si="80"/>
        <v>0</v>
      </c>
      <c r="Q659" s="44">
        <f t="shared" si="76"/>
        <v>1.7261374812684207</v>
      </c>
      <c r="R659" s="37"/>
      <c r="S659" s="21">
        <f>SUM($P$2:P659)</f>
        <v>421.94133800215195</v>
      </c>
      <c r="T659" s="29">
        <f>SUM($Q$2:Q659)</f>
        <v>107.58056064311876</v>
      </c>
      <c r="U659" s="22">
        <f>T659*'KERS System Values'!E$14</f>
        <v>62.995873656636462</v>
      </c>
    </row>
    <row r="660" spans="1:21" x14ac:dyDescent="0.45">
      <c r="A660" s="5" t="s">
        <v>13</v>
      </c>
      <c r="B660" s="6">
        <v>658</v>
      </c>
      <c r="C660" s="6">
        <v>69</v>
      </c>
      <c r="D660" s="4">
        <v>10.138888888888889</v>
      </c>
      <c r="E660" s="30">
        <v>-0.68055555555555636</v>
      </c>
      <c r="F660" s="20">
        <f>'Dynamic Data'!C$4*E660</f>
        <v>-196.00000000000023</v>
      </c>
      <c r="G660" s="12">
        <f>(0.5*'Dynamic Data'!C$21*'Dynamic Data'!C$11*'Dynamic Data'!C$13*D660^2)</f>
        <v>21.029704839091089</v>
      </c>
      <c r="H660" s="12">
        <f>'Dynamic Data'!C$15</f>
        <v>56.505600000000001</v>
      </c>
      <c r="I660" s="12">
        <f>'Dynamic Data'!C$15+G660+F660</f>
        <v>-118.46469516090914</v>
      </c>
      <c r="J660" s="12">
        <f t="shared" si="77"/>
        <v>0</v>
      </c>
      <c r="K660" s="28">
        <f t="shared" si="78"/>
        <v>118.46469516090914</v>
      </c>
      <c r="L660" s="20">
        <f>(D660/1000)*(('Dynamic Data'!C$4*9.81*'Dynamic Data'!C$10)+(0.5*'Dynamic Data'!C$21*'Dynamic Data'!C$11*'Dynamic Data'!C$13*D660^2)+('Dynamic Data'!C$4*'Dynamic Data'!C$18*E660))</f>
        <v>-1.2871272314925515</v>
      </c>
      <c r="M660" s="12">
        <f t="shared" si="75"/>
        <v>0</v>
      </c>
      <c r="N660" s="28">
        <f t="shared" si="79"/>
        <v>1.2871272314925515</v>
      </c>
      <c r="O660" s="20">
        <f t="shared" si="74"/>
        <v>-1.3793328345889104</v>
      </c>
      <c r="P660" s="12">
        <f t="shared" si="80"/>
        <v>0</v>
      </c>
      <c r="Q660" s="45">
        <f t="shared" si="76"/>
        <v>1.3793328345889104</v>
      </c>
      <c r="R660" s="36"/>
      <c r="S660" s="20">
        <f>SUM($P$2:P660)</f>
        <v>421.94133800215195</v>
      </c>
      <c r="T660" s="28">
        <f>SUM($Q$2:Q660)</f>
        <v>108.95989347770767</v>
      </c>
      <c r="U660" s="22">
        <f>T660*'KERS System Values'!E$14</f>
        <v>63.803568619915794</v>
      </c>
    </row>
    <row r="661" spans="1:21" x14ac:dyDescent="0.45">
      <c r="A661" s="7" t="s">
        <v>13</v>
      </c>
      <c r="B661" s="8">
        <v>659</v>
      </c>
      <c r="C661" s="8">
        <v>70</v>
      </c>
      <c r="D661" s="3">
        <v>9.5277777777777768</v>
      </c>
      <c r="E661" s="29">
        <v>-0.76388888888888884</v>
      </c>
      <c r="F661" s="21">
        <f>'Dynamic Data'!C$4*E661</f>
        <v>-220</v>
      </c>
      <c r="G661" s="3">
        <f>(0.5*'Dynamic Data'!C$21*'Dynamic Data'!C$11*'Dynamic Data'!C$13*D661^2)</f>
        <v>18.571017035948412</v>
      </c>
      <c r="H661" s="3">
        <f>'Dynamic Data'!C$15</f>
        <v>56.505600000000001</v>
      </c>
      <c r="I661" s="3">
        <f>'Dynamic Data'!C$15+G661+F661</f>
        <v>-144.9233829640516</v>
      </c>
      <c r="J661" s="3">
        <f t="shared" si="77"/>
        <v>0</v>
      </c>
      <c r="K661" s="29">
        <f t="shared" si="78"/>
        <v>144.9233829640516</v>
      </c>
      <c r="L661" s="21">
        <f>(D661/1000)*(('Dynamic Data'!C$4*9.81*'Dynamic Data'!C$10)+(0.5*'Dynamic Data'!C$21*'Dynamic Data'!C$11*'Dynamic Data'!C$13*D661^2)+('Dynamic Data'!C$4*'Dynamic Data'!C$18*E661))</f>
        <v>-1.4715384376852694</v>
      </c>
      <c r="M661" s="3">
        <f t="shared" si="75"/>
        <v>0</v>
      </c>
      <c r="N661" s="29">
        <f t="shared" si="79"/>
        <v>1.4715384376852694</v>
      </c>
      <c r="O661" s="21">
        <f t="shared" si="74"/>
        <v>-1.9184932530025391</v>
      </c>
      <c r="P661" s="3">
        <f t="shared" si="80"/>
        <v>0</v>
      </c>
      <c r="Q661" s="44">
        <f t="shared" si="76"/>
        <v>1.9184932530025391</v>
      </c>
      <c r="R661" s="37"/>
      <c r="S661" s="21">
        <f>SUM($P$2:P661)</f>
        <v>421.94133800215195</v>
      </c>
      <c r="T661" s="29">
        <f>SUM($Q$2:Q661)</f>
        <v>110.8783867307102</v>
      </c>
      <c r="U661" s="22">
        <f>T661*'KERS System Values'!E$14</f>
        <v>64.926979372330266</v>
      </c>
    </row>
    <row r="662" spans="1:21" x14ac:dyDescent="0.45">
      <c r="A662" s="5" t="s">
        <v>13</v>
      </c>
      <c r="B662" s="6">
        <v>660</v>
      </c>
      <c r="C662" s="6">
        <v>71</v>
      </c>
      <c r="D662" s="4">
        <v>8.6111111111111107</v>
      </c>
      <c r="E662" s="30">
        <v>-1.1527777777777775</v>
      </c>
      <c r="F662" s="20">
        <f>'Dynamic Data'!C$4*E662</f>
        <v>-331.99999999999989</v>
      </c>
      <c r="G662" s="12">
        <f>(0.5*'Dynamic Data'!C$21*'Dynamic Data'!C$11*'Dynamic Data'!C$13*D662^2)</f>
        <v>15.169484969312467</v>
      </c>
      <c r="H662" s="12">
        <f>'Dynamic Data'!C$15</f>
        <v>56.505600000000001</v>
      </c>
      <c r="I662" s="12">
        <f>'Dynamic Data'!C$15+G662+F662</f>
        <v>-260.32491503068741</v>
      </c>
      <c r="J662" s="12">
        <f t="shared" si="77"/>
        <v>0</v>
      </c>
      <c r="K662" s="28">
        <f t="shared" si="78"/>
        <v>260.32491503068741</v>
      </c>
      <c r="L662" s="20">
        <f>(D662/1000)*(('Dynamic Data'!C$4*9.81*'Dynamic Data'!C$10)+(0.5*'Dynamic Data'!C$21*'Dynamic Data'!C$11*'Dynamic Data'!C$13*D662^2)+('Dynamic Data'!C$4*'Dynamic Data'!C$18*E662))</f>
        <v>-2.3654480683198087</v>
      </c>
      <c r="M662" s="12">
        <f t="shared" si="75"/>
        <v>0</v>
      </c>
      <c r="N662" s="28">
        <f t="shared" si="79"/>
        <v>2.3654480683198087</v>
      </c>
      <c r="O662" s="20">
        <f t="shared" si="74"/>
        <v>-2.4923265191089397</v>
      </c>
      <c r="P662" s="12">
        <f t="shared" si="80"/>
        <v>0</v>
      </c>
      <c r="Q662" s="45">
        <f t="shared" si="76"/>
        <v>2.4923265191089397</v>
      </c>
      <c r="R662" s="36"/>
      <c r="S662" s="20">
        <f>SUM($P$2:P662)</f>
        <v>421.94133800215195</v>
      </c>
      <c r="T662" s="28">
        <f>SUM($Q$2:Q662)</f>
        <v>113.37071324981915</v>
      </c>
      <c r="U662" s="22">
        <f>T662*'KERS System Values'!E$14</f>
        <v>66.386409269054028</v>
      </c>
    </row>
    <row r="663" spans="1:21" x14ac:dyDescent="0.45">
      <c r="A663" s="7" t="s">
        <v>13</v>
      </c>
      <c r="B663" s="8">
        <v>661</v>
      </c>
      <c r="C663" s="8">
        <v>72</v>
      </c>
      <c r="D663" s="3">
        <v>7.2222222222222223</v>
      </c>
      <c r="E663" s="29">
        <v>-1.4305555555555556</v>
      </c>
      <c r="F663" s="21">
        <f>'Dynamic Data'!C$4*E663</f>
        <v>-412</v>
      </c>
      <c r="G663" s="3">
        <f>(0.5*'Dynamic Data'!C$21*'Dynamic Data'!C$11*'Dynamic Data'!C$13*D663^2)</f>
        <v>10.67073032180565</v>
      </c>
      <c r="H663" s="3">
        <f>'Dynamic Data'!C$15</f>
        <v>56.505600000000001</v>
      </c>
      <c r="I663" s="3">
        <f>'Dynamic Data'!C$15+G663+F663</f>
        <v>-344.82366967819434</v>
      </c>
      <c r="J663" s="3">
        <f t="shared" si="77"/>
        <v>0</v>
      </c>
      <c r="K663" s="29">
        <f t="shared" si="78"/>
        <v>344.82366967819434</v>
      </c>
      <c r="L663" s="21">
        <f>(D663/1000)*(('Dynamic Data'!C$4*9.81*'Dynamic Data'!C$10)+(0.5*'Dynamic Data'!C$21*'Dynamic Data'!C$11*'Dynamic Data'!C$13*D663^2)+('Dynamic Data'!C$4*'Dynamic Data'!C$18*E663))</f>
        <v>-2.6192049698980706</v>
      </c>
      <c r="M663" s="3">
        <f t="shared" si="75"/>
        <v>0</v>
      </c>
      <c r="N663" s="29">
        <f t="shared" si="79"/>
        <v>2.6192049698980706</v>
      </c>
      <c r="O663" s="21">
        <f t="shared" si="74"/>
        <v>-2.3994735871793269</v>
      </c>
      <c r="P663" s="3">
        <f t="shared" si="80"/>
        <v>0</v>
      </c>
      <c r="Q663" s="44">
        <f t="shared" si="76"/>
        <v>2.3994735871793269</v>
      </c>
      <c r="R663" s="37"/>
      <c r="S663" s="21">
        <f>SUM($P$2:P663)</f>
        <v>421.94133800215195</v>
      </c>
      <c r="T663" s="29">
        <f>SUM($Q$2:Q663)</f>
        <v>115.77018683699848</v>
      </c>
      <c r="U663" s="22">
        <f>T663*'KERS System Values'!E$14</f>
        <v>67.79146733936679</v>
      </c>
    </row>
    <row r="664" spans="1:21" x14ac:dyDescent="0.45">
      <c r="A664" s="5" t="s">
        <v>13</v>
      </c>
      <c r="B664" s="6">
        <v>662</v>
      </c>
      <c r="C664" s="6">
        <v>73</v>
      </c>
      <c r="D664" s="4">
        <v>5.75</v>
      </c>
      <c r="E664" s="30">
        <v>-1.4722222222222221</v>
      </c>
      <c r="F664" s="20">
        <f>'Dynamic Data'!C$4*E664</f>
        <v>-423.99999999999994</v>
      </c>
      <c r="G664" s="12">
        <f>(0.5*'Dynamic Data'!C$21*'Dynamic Data'!C$11*'Dynamic Data'!C$13*D664^2)</f>
        <v>6.7637592242463054</v>
      </c>
      <c r="H664" s="12">
        <f>'Dynamic Data'!C$15</f>
        <v>56.505600000000001</v>
      </c>
      <c r="I664" s="12">
        <f>'Dynamic Data'!C$15+G664+F664</f>
        <v>-360.73064077575361</v>
      </c>
      <c r="J664" s="12">
        <f t="shared" si="77"/>
        <v>0</v>
      </c>
      <c r="K664" s="28">
        <f t="shared" si="78"/>
        <v>360.73064077575361</v>
      </c>
      <c r="L664" s="20">
        <f>(D664/1000)*(('Dynamic Data'!C$4*9.81*'Dynamic Data'!C$10)+(0.5*'Dynamic Data'!C$21*'Dynamic Data'!C$11*'Dynamic Data'!C$13*D664^2)+('Dynamic Data'!C$4*'Dynamic Data'!C$18*E664))</f>
        <v>-2.1797422044605836</v>
      </c>
      <c r="M664" s="12">
        <f t="shared" si="75"/>
        <v>0</v>
      </c>
      <c r="N664" s="28">
        <f t="shared" si="79"/>
        <v>2.1797422044605836</v>
      </c>
      <c r="O664" s="20">
        <f t="shared" si="74"/>
        <v>-1.6393751101231175</v>
      </c>
      <c r="P664" s="12">
        <f t="shared" si="80"/>
        <v>0</v>
      </c>
      <c r="Q664" s="45">
        <f t="shared" si="76"/>
        <v>1.6393751101231175</v>
      </c>
      <c r="R664" s="36"/>
      <c r="S664" s="20">
        <f>SUM($P$2:P664)</f>
        <v>421.94133800215195</v>
      </c>
      <c r="T664" s="28">
        <f>SUM($Q$2:Q664)</f>
        <v>117.40956194712159</v>
      </c>
      <c r="U664" s="22">
        <f>T664*'KERS System Values'!E$14</f>
        <v>68.751435076063615</v>
      </c>
    </row>
    <row r="665" spans="1:21" x14ac:dyDescent="0.45">
      <c r="A665" s="7" t="s">
        <v>13</v>
      </c>
      <c r="B665" s="8">
        <v>663</v>
      </c>
      <c r="C665" s="8">
        <v>74</v>
      </c>
      <c r="D665" s="3">
        <v>4.2777777777777777</v>
      </c>
      <c r="E665" s="29">
        <v>-1.0555555555555556</v>
      </c>
      <c r="F665" s="21">
        <f>'Dynamic Data'!C$4*E665</f>
        <v>-304</v>
      </c>
      <c r="G665" s="3">
        <f>(0.5*'Dynamic Data'!C$21*'Dynamic Data'!C$11*'Dynamic Data'!C$13*D665^2)</f>
        <v>3.7435952708867273</v>
      </c>
      <c r="H665" s="3">
        <f>'Dynamic Data'!C$15</f>
        <v>56.505600000000001</v>
      </c>
      <c r="I665" s="3">
        <f>'Dynamic Data'!C$15+G665+F665</f>
        <v>-243.75080472911327</v>
      </c>
      <c r="J665" s="3">
        <f t="shared" si="77"/>
        <v>0</v>
      </c>
      <c r="K665" s="29">
        <f t="shared" si="78"/>
        <v>243.75080472911327</v>
      </c>
      <c r="L665" s="21">
        <f>(D665/1000)*(('Dynamic Data'!C$4*9.81*'Dynamic Data'!C$10)+(0.5*'Dynamic Data'!C$21*'Dynamic Data'!C$11*'Dynamic Data'!C$13*D665^2)+('Dynamic Data'!C$4*'Dynamic Data'!C$18*E665))</f>
        <v>-1.0990080157856512</v>
      </c>
      <c r="M665" s="3">
        <f t="shared" si="75"/>
        <v>0</v>
      </c>
      <c r="N665" s="29">
        <f t="shared" si="79"/>
        <v>1.0990080157856512</v>
      </c>
      <c r="O665" s="21">
        <f t="shared" si="74"/>
        <v>-0.69992286257398151</v>
      </c>
      <c r="P665" s="3">
        <f t="shared" si="80"/>
        <v>0</v>
      </c>
      <c r="Q665" s="44">
        <f t="shared" si="76"/>
        <v>0.69992286257398151</v>
      </c>
      <c r="R665" s="37"/>
      <c r="S665" s="21">
        <f>SUM($P$2:P665)</f>
        <v>421.94133800215195</v>
      </c>
      <c r="T665" s="29">
        <f>SUM($Q$2:Q665)</f>
        <v>118.10948480969557</v>
      </c>
      <c r="U665" s="22">
        <f>T665*'KERS System Values'!E$14</f>
        <v>69.161288417192509</v>
      </c>
    </row>
    <row r="666" spans="1:21" x14ac:dyDescent="0.45">
      <c r="A666" s="5" t="s">
        <v>13</v>
      </c>
      <c r="B666" s="6">
        <v>664</v>
      </c>
      <c r="C666" s="6">
        <v>75</v>
      </c>
      <c r="D666" s="4">
        <v>3.6388888888888888</v>
      </c>
      <c r="E666" s="30">
        <v>-0.47222222222222227</v>
      </c>
      <c r="F666" s="20">
        <f>'Dynamic Data'!C$4*E666</f>
        <v>-136</v>
      </c>
      <c r="G666" s="12">
        <f>(0.5*'Dynamic Data'!C$21*'Dynamic Data'!C$11*'Dynamic Data'!C$13*D666^2)</f>
        <v>2.7088817019601588</v>
      </c>
      <c r="H666" s="12">
        <f>'Dynamic Data'!C$15</f>
        <v>56.505600000000001</v>
      </c>
      <c r="I666" s="12">
        <f>'Dynamic Data'!C$15+G666+F666</f>
        <v>-76.785518298039847</v>
      </c>
      <c r="J666" s="12">
        <f t="shared" si="77"/>
        <v>0</v>
      </c>
      <c r="K666" s="28">
        <f t="shared" si="78"/>
        <v>76.785518298039847</v>
      </c>
      <c r="L666" s="20">
        <f>(D666/1000)*(('Dynamic Data'!C$4*9.81*'Dynamic Data'!C$10)+(0.5*'Dynamic Data'!C$21*'Dynamic Data'!C$11*'Dynamic Data'!C$13*D666^2)+('Dynamic Data'!C$4*'Dynamic Data'!C$18*E666))</f>
        <v>-0.30083770936231174</v>
      </c>
      <c r="M666" s="12">
        <f t="shared" si="75"/>
        <v>0</v>
      </c>
      <c r="N666" s="28">
        <f t="shared" si="79"/>
        <v>0.30083770936231174</v>
      </c>
      <c r="O666" s="20">
        <f t="shared" si="74"/>
        <v>-9.4186029714834307E-2</v>
      </c>
      <c r="P666" s="12">
        <f t="shared" si="80"/>
        <v>0</v>
      </c>
      <c r="Q666" s="45">
        <f t="shared" si="76"/>
        <v>9.4186029714834307E-2</v>
      </c>
      <c r="R666" s="40">
        <f>SUM(Q653:Q666)</f>
        <v>22.447077036624538</v>
      </c>
      <c r="S666" s="20">
        <f>SUM($P$2:P666)</f>
        <v>421.94133800215195</v>
      </c>
      <c r="T666" s="28">
        <f>SUM($Q$2:Q666)</f>
        <v>118.20367083941041</v>
      </c>
      <c r="U666" s="22">
        <f>T666*'KERS System Values'!E$14</f>
        <v>69.216440864741273</v>
      </c>
    </row>
    <row r="667" spans="1:21" x14ac:dyDescent="0.45">
      <c r="A667" s="7" t="s">
        <v>13</v>
      </c>
      <c r="B667" s="8">
        <v>665</v>
      </c>
      <c r="C667" s="8">
        <v>76</v>
      </c>
      <c r="D667" s="3">
        <v>3.3333333333333335</v>
      </c>
      <c r="E667" s="29">
        <v>-8.3333333333333287E-2</v>
      </c>
      <c r="F667" s="21">
        <f>'Dynamic Data'!C$4*E667</f>
        <v>-23.999999999999986</v>
      </c>
      <c r="G667" s="3">
        <f>(0.5*'Dynamic Data'!C$21*'Dynamic Data'!C$11*'Dynamic Data'!C$13*D667^2)</f>
        <v>2.2730549797929194</v>
      </c>
      <c r="H667" s="3">
        <f>'Dynamic Data'!C$15</f>
        <v>56.505600000000001</v>
      </c>
      <c r="I667" s="3">
        <f>'Dynamic Data'!C$15+G667+F667</f>
        <v>34.778654979792933</v>
      </c>
      <c r="J667" s="3">
        <f t="shared" si="77"/>
        <v>34.778654979792933</v>
      </c>
      <c r="K667" s="29">
        <f t="shared" si="78"/>
        <v>0</v>
      </c>
      <c r="L667" s="21">
        <f>(D667/1000)*(('Dynamic Data'!C$4*9.81*'Dynamic Data'!C$10)+(0.5*'Dynamic Data'!C$21*'Dynamic Data'!C$11*'Dynamic Data'!C$13*D667^2)+('Dynamic Data'!C$4*'Dynamic Data'!C$18*E667))</f>
        <v>0.11246564993264313</v>
      </c>
      <c r="M667" s="3">
        <f t="shared" si="75"/>
        <v>0.11246564993264313</v>
      </c>
      <c r="N667" s="29">
        <f t="shared" si="79"/>
        <v>0</v>
      </c>
      <c r="O667" s="21">
        <f t="shared" si="74"/>
        <v>0.30351619736930002</v>
      </c>
      <c r="P667" s="3">
        <f t="shared" si="80"/>
        <v>0.30351619736930002</v>
      </c>
      <c r="Q667" s="43">
        <f t="shared" si="76"/>
        <v>0</v>
      </c>
      <c r="R667" s="37"/>
      <c r="S667" s="21">
        <f>SUM($P$2:P667)</f>
        <v>422.24485419952123</v>
      </c>
      <c r="T667" s="29">
        <f>SUM($Q$2:Q667)</f>
        <v>118.20367083941041</v>
      </c>
      <c r="U667" s="22">
        <f>T667*'KERS System Values'!E$14</f>
        <v>69.216440864741273</v>
      </c>
    </row>
    <row r="668" spans="1:21" x14ac:dyDescent="0.45">
      <c r="A668" s="5" t="s">
        <v>13</v>
      </c>
      <c r="B668" s="6">
        <v>666</v>
      </c>
      <c r="C668" s="6">
        <v>77</v>
      </c>
      <c r="D668" s="4">
        <v>3.4722222222222223</v>
      </c>
      <c r="E668" s="30">
        <v>0.27777777777777779</v>
      </c>
      <c r="F668" s="20">
        <f>'Dynamic Data'!C$4*E668</f>
        <v>80</v>
      </c>
      <c r="G668" s="12">
        <f>(0.5*'Dynamic Data'!C$21*'Dynamic Data'!C$11*'Dynamic Data'!C$13*D668^2)</f>
        <v>2.4664225041155809</v>
      </c>
      <c r="H668" s="12">
        <f>'Dynamic Data'!C$15</f>
        <v>56.505600000000001</v>
      </c>
      <c r="I668" s="12">
        <f>'Dynamic Data'!C$15+G668+F668</f>
        <v>138.97202250411559</v>
      </c>
      <c r="J668" s="12">
        <f t="shared" si="77"/>
        <v>138.97202250411559</v>
      </c>
      <c r="K668" s="28">
        <f t="shared" si="78"/>
        <v>0</v>
      </c>
      <c r="L668" s="20">
        <f>(D668/1000)*(('Dynamic Data'!C$4*9.81*'Dynamic Data'!C$10)+(0.5*'Dynamic Data'!C$21*'Dynamic Data'!C$11*'Dynamic Data'!C$13*D668^2)+('Dynamic Data'!C$4*'Dynamic Data'!C$18*E668))</f>
        <v>0.49456674480595691</v>
      </c>
      <c r="M668" s="12">
        <f t="shared" si="75"/>
        <v>0.49456674480595691</v>
      </c>
      <c r="N668" s="28">
        <f t="shared" si="79"/>
        <v>0</v>
      </c>
      <c r="O668" s="20">
        <f t="shared" si="74"/>
        <v>0.89061230649301693</v>
      </c>
      <c r="P668" s="12">
        <f t="shared" si="80"/>
        <v>0.89061230649301693</v>
      </c>
      <c r="Q668" s="42">
        <f t="shared" si="76"/>
        <v>0</v>
      </c>
      <c r="R668" s="36"/>
      <c r="S668" s="20">
        <f>SUM($P$2:P668)</f>
        <v>423.13546650601427</v>
      </c>
      <c r="T668" s="28">
        <f>SUM($Q$2:Q668)</f>
        <v>118.20367083941041</v>
      </c>
      <c r="U668" s="22">
        <f>T668*'KERS System Values'!E$14</f>
        <v>69.216440864741273</v>
      </c>
    </row>
    <row r="669" spans="1:21" x14ac:dyDescent="0.45">
      <c r="A669" s="7" t="s">
        <v>13</v>
      </c>
      <c r="B669" s="8">
        <v>667</v>
      </c>
      <c r="C669" s="8">
        <v>78</v>
      </c>
      <c r="D669" s="3">
        <v>3.8888888888888893</v>
      </c>
      <c r="E669" s="29">
        <v>0.90277777777777779</v>
      </c>
      <c r="F669" s="21">
        <f>'Dynamic Data'!C$4*E669</f>
        <v>260</v>
      </c>
      <c r="G669" s="3">
        <f>(0.5*'Dynamic Data'!C$21*'Dynamic Data'!C$11*'Dynamic Data'!C$13*D669^2)</f>
        <v>3.0938803891625852</v>
      </c>
      <c r="H669" s="3">
        <f>'Dynamic Data'!C$15</f>
        <v>56.505600000000001</v>
      </c>
      <c r="I669" s="3">
        <f>'Dynamic Data'!C$15+G669+F669</f>
        <v>319.59948038916258</v>
      </c>
      <c r="J669" s="3">
        <f t="shared" si="77"/>
        <v>319.59948038916258</v>
      </c>
      <c r="K669" s="29">
        <f t="shared" si="78"/>
        <v>0</v>
      </c>
      <c r="L669" s="21">
        <f>(D669/1000)*(('Dynamic Data'!C$4*9.81*'Dynamic Data'!C$10)+(0.5*'Dynamic Data'!C$21*'Dynamic Data'!C$11*'Dynamic Data'!C$13*D669^2)+('Dynamic Data'!C$4*'Dynamic Data'!C$18*E669))</f>
        <v>1.2866578681800769</v>
      </c>
      <c r="M669" s="3">
        <f t="shared" si="75"/>
        <v>1.2866578681800769</v>
      </c>
      <c r="N669" s="29">
        <f t="shared" si="79"/>
        <v>0</v>
      </c>
      <c r="O669" s="21">
        <f t="shared" si="74"/>
        <v>1.8206289491617973</v>
      </c>
      <c r="P669" s="3">
        <f t="shared" si="80"/>
        <v>1.8206289491617973</v>
      </c>
      <c r="Q669" s="43">
        <f t="shared" si="76"/>
        <v>0</v>
      </c>
      <c r="R669" s="37"/>
      <c r="S669" s="21">
        <f>SUM($P$2:P669)</f>
        <v>424.95609545517607</v>
      </c>
      <c r="T669" s="29">
        <f>SUM($Q$2:Q669)</f>
        <v>118.20367083941041</v>
      </c>
      <c r="U669" s="22">
        <f>T669*'KERS System Values'!E$14</f>
        <v>69.216440864741273</v>
      </c>
    </row>
    <row r="670" spans="1:21" x14ac:dyDescent="0.45">
      <c r="A670" s="5" t="s">
        <v>13</v>
      </c>
      <c r="B670" s="6">
        <v>668</v>
      </c>
      <c r="C670" s="6">
        <v>79</v>
      </c>
      <c r="D670" s="4">
        <v>5.2777777777777777</v>
      </c>
      <c r="E670" s="30">
        <v>1.2777777777777777</v>
      </c>
      <c r="F670" s="20">
        <f>'Dynamic Data'!C$4*E670</f>
        <v>368</v>
      </c>
      <c r="G670" s="12">
        <f>(0.5*'Dynamic Data'!C$21*'Dynamic Data'!C$11*'Dynamic Data'!C$13*D670^2)</f>
        <v>5.6984225535086379</v>
      </c>
      <c r="H670" s="12">
        <f>'Dynamic Data'!C$15</f>
        <v>56.505600000000001</v>
      </c>
      <c r="I670" s="12">
        <f>'Dynamic Data'!C$15+G670+F670</f>
        <v>430.20402255350865</v>
      </c>
      <c r="J670" s="12">
        <f t="shared" si="77"/>
        <v>430.20402255350865</v>
      </c>
      <c r="K670" s="28">
        <f t="shared" si="78"/>
        <v>0</v>
      </c>
      <c r="L670" s="20">
        <f>(D670/1000)*(('Dynamic Data'!C$4*9.81*'Dynamic Data'!C$10)+(0.5*'Dynamic Data'!C$21*'Dynamic Data'!C$11*'Dynamic Data'!C$13*D670^2)+('Dynamic Data'!C$4*'Dynamic Data'!C$18*E670))</f>
        <v>2.3546000301435179</v>
      </c>
      <c r="M670" s="12">
        <f t="shared" si="75"/>
        <v>2.3546000301435179</v>
      </c>
      <c r="N670" s="28">
        <f t="shared" si="79"/>
        <v>0</v>
      </c>
      <c r="O670" s="20">
        <f t="shared" si="74"/>
        <v>2.5969665769987564</v>
      </c>
      <c r="P670" s="12">
        <f t="shared" si="80"/>
        <v>2.5969665769987564</v>
      </c>
      <c r="Q670" s="42">
        <f t="shared" si="76"/>
        <v>0</v>
      </c>
      <c r="R670" s="36"/>
      <c r="S670" s="20">
        <f>SUM($P$2:P670)</f>
        <v>427.55306203217481</v>
      </c>
      <c r="T670" s="28">
        <f>SUM($Q$2:Q670)</f>
        <v>118.20367083941041</v>
      </c>
      <c r="U670" s="22">
        <f>T670*'KERS System Values'!E$14</f>
        <v>69.216440864741273</v>
      </c>
    </row>
    <row r="671" spans="1:21" x14ac:dyDescent="0.45">
      <c r="A671" s="7" t="s">
        <v>13</v>
      </c>
      <c r="B671" s="8">
        <v>669</v>
      </c>
      <c r="C671" s="8">
        <v>80</v>
      </c>
      <c r="D671" s="3">
        <v>6.4444444444444446</v>
      </c>
      <c r="E671" s="29">
        <v>1.25</v>
      </c>
      <c r="F671" s="21">
        <f>'Dynamic Data'!C$4*E671</f>
        <v>360</v>
      </c>
      <c r="G671" s="3">
        <f>(0.5*'Dynamic Data'!C$21*'Dynamic Data'!C$11*'Dynamic Data'!C$13*D671^2)</f>
        <v>8.4961743911370906</v>
      </c>
      <c r="H671" s="3">
        <f>'Dynamic Data'!C$15</f>
        <v>56.505600000000001</v>
      </c>
      <c r="I671" s="3">
        <f>'Dynamic Data'!C$15+G671+F671</f>
        <v>425.00177439113708</v>
      </c>
      <c r="J671" s="3">
        <f t="shared" si="77"/>
        <v>425.00177439113708</v>
      </c>
      <c r="K671" s="29">
        <f t="shared" si="78"/>
        <v>0</v>
      </c>
      <c r="L671" s="21">
        <f>(D671/1000)*(('Dynamic Data'!C$4*9.81*'Dynamic Data'!C$10)+(0.5*'Dynamic Data'!C$21*'Dynamic Data'!C$11*'Dynamic Data'!C$13*D671^2)+('Dynamic Data'!C$4*'Dynamic Data'!C$18*E671))</f>
        <v>2.8393331238539954</v>
      </c>
      <c r="M671" s="3">
        <f t="shared" si="75"/>
        <v>2.8393331238539954</v>
      </c>
      <c r="N671" s="29">
        <f t="shared" si="79"/>
        <v>0</v>
      </c>
      <c r="O671" s="21">
        <f t="shared" si="74"/>
        <v>3.1156856790917495</v>
      </c>
      <c r="P671" s="3">
        <f t="shared" si="80"/>
        <v>3.1156856790917495</v>
      </c>
      <c r="Q671" s="43">
        <f t="shared" si="76"/>
        <v>0</v>
      </c>
      <c r="R671" s="37"/>
      <c r="S671" s="21">
        <f>SUM($P$2:P671)</f>
        <v>430.66874771126658</v>
      </c>
      <c r="T671" s="29">
        <f>SUM($Q$2:Q671)</f>
        <v>118.20367083941041</v>
      </c>
      <c r="U671" s="22">
        <f>T671*'KERS System Values'!E$14</f>
        <v>69.216440864741273</v>
      </c>
    </row>
    <row r="672" spans="1:21" x14ac:dyDescent="0.45">
      <c r="A672" s="5" t="s">
        <v>13</v>
      </c>
      <c r="B672" s="6">
        <v>670</v>
      </c>
      <c r="C672" s="6">
        <v>81</v>
      </c>
      <c r="D672" s="4">
        <v>7.7777777777777786</v>
      </c>
      <c r="E672" s="30">
        <v>1.2222222222222223</v>
      </c>
      <c r="F672" s="20">
        <f>'Dynamic Data'!C$4*E672</f>
        <v>352</v>
      </c>
      <c r="G672" s="12">
        <f>(0.5*'Dynamic Data'!C$21*'Dynamic Data'!C$11*'Dynamic Data'!C$13*D672^2)</f>
        <v>12.375521556650341</v>
      </c>
      <c r="H672" s="12">
        <f>'Dynamic Data'!C$15</f>
        <v>56.505600000000001</v>
      </c>
      <c r="I672" s="12">
        <f>'Dynamic Data'!C$15+G672+F672</f>
        <v>420.88112155665033</v>
      </c>
      <c r="J672" s="12">
        <f t="shared" si="77"/>
        <v>420.88112155665033</v>
      </c>
      <c r="K672" s="28">
        <f t="shared" si="78"/>
        <v>0</v>
      </c>
      <c r="L672" s="20">
        <f>(D672/1000)*(('Dynamic Data'!C$4*9.81*'Dynamic Data'!C$10)+(0.5*'Dynamic Data'!C$21*'Dynamic Data'!C$11*'Dynamic Data'!C$13*D672^2)+('Dynamic Data'!C$4*'Dynamic Data'!C$18*E672))</f>
        <v>3.3920382343295037</v>
      </c>
      <c r="M672" s="12">
        <f t="shared" si="75"/>
        <v>3.3920382343295037</v>
      </c>
      <c r="N672" s="28">
        <f t="shared" si="79"/>
        <v>0</v>
      </c>
      <c r="O672" s="20">
        <f t="shared" si="74"/>
        <v>3.1318375461557384</v>
      </c>
      <c r="P672" s="12">
        <f t="shared" si="80"/>
        <v>3.1318375461557384</v>
      </c>
      <c r="Q672" s="42">
        <f t="shared" si="76"/>
        <v>0</v>
      </c>
      <c r="R672" s="36"/>
      <c r="S672" s="20">
        <f>SUM($P$2:P672)</f>
        <v>433.80058525742231</v>
      </c>
      <c r="T672" s="28">
        <f>SUM($Q$2:Q672)</f>
        <v>118.20367083941041</v>
      </c>
      <c r="U672" s="22">
        <f>T672*'KERS System Values'!E$14</f>
        <v>69.216440864741273</v>
      </c>
    </row>
    <row r="673" spans="1:21" x14ac:dyDescent="0.45">
      <c r="A673" s="7" t="s">
        <v>13</v>
      </c>
      <c r="B673" s="8">
        <v>671</v>
      </c>
      <c r="C673" s="8">
        <v>82</v>
      </c>
      <c r="D673" s="3">
        <v>8.8888888888888893</v>
      </c>
      <c r="E673" s="29">
        <v>0.83333333333333326</v>
      </c>
      <c r="F673" s="21">
        <f>'Dynamic Data'!C$4*E673</f>
        <v>239.99999999999997</v>
      </c>
      <c r="G673" s="3">
        <f>(0.5*'Dynamic Data'!C$21*'Dynamic Data'!C$11*'Dynamic Data'!C$13*D673^2)</f>
        <v>16.163946522971873</v>
      </c>
      <c r="H673" s="3">
        <f>'Dynamic Data'!C$15</f>
        <v>56.505600000000001</v>
      </c>
      <c r="I673" s="3">
        <f>'Dynamic Data'!C$15+G673+F673</f>
        <v>312.66954652297181</v>
      </c>
      <c r="J673" s="3">
        <f t="shared" si="77"/>
        <v>312.66954652297181</v>
      </c>
      <c r="K673" s="29">
        <f t="shared" si="78"/>
        <v>0</v>
      </c>
      <c r="L673" s="21">
        <f>(D673/1000)*(('Dynamic Data'!C$4*9.81*'Dynamic Data'!C$10)+(0.5*'Dynamic Data'!C$21*'Dynamic Data'!C$11*'Dynamic Data'!C$13*D673^2)+('Dynamic Data'!C$4*'Dynamic Data'!C$18*E673))</f>
        <v>2.8716368579819727</v>
      </c>
      <c r="M673" s="3">
        <f t="shared" si="75"/>
        <v>2.8716368579819727</v>
      </c>
      <c r="N673" s="29">
        <f t="shared" si="79"/>
        <v>0</v>
      </c>
      <c r="O673" s="21">
        <f t="shared" si="74"/>
        <v>2.5770831135258829</v>
      </c>
      <c r="P673" s="3">
        <f t="shared" si="80"/>
        <v>2.5770831135258829</v>
      </c>
      <c r="Q673" s="43">
        <f t="shared" si="76"/>
        <v>0</v>
      </c>
      <c r="R673" s="37"/>
      <c r="S673" s="21">
        <f>SUM($P$2:P673)</f>
        <v>436.37766837094819</v>
      </c>
      <c r="T673" s="29">
        <f>SUM($Q$2:Q673)</f>
        <v>118.20367083941041</v>
      </c>
      <c r="U673" s="22">
        <f>T673*'KERS System Values'!E$14</f>
        <v>69.216440864741273</v>
      </c>
    </row>
    <row r="674" spans="1:21" x14ac:dyDescent="0.45">
      <c r="A674" s="5" t="s">
        <v>13</v>
      </c>
      <c r="B674" s="6">
        <v>672</v>
      </c>
      <c r="C674" s="6">
        <v>83</v>
      </c>
      <c r="D674" s="4">
        <v>9.4444444444444446</v>
      </c>
      <c r="E674" s="30">
        <v>0.55555555555555558</v>
      </c>
      <c r="F674" s="20">
        <f>'Dynamic Data'!C$4*E674</f>
        <v>160</v>
      </c>
      <c r="G674" s="12">
        <f>(0.5*'Dynamic Data'!C$21*'Dynamic Data'!C$11*'Dynamic Data'!C$13*D674^2)</f>
        <v>18.247580254448714</v>
      </c>
      <c r="H674" s="12">
        <f>'Dynamic Data'!C$15</f>
        <v>56.505600000000001</v>
      </c>
      <c r="I674" s="12">
        <f>'Dynamic Data'!C$15+G674+F674</f>
        <v>234.75318025444872</v>
      </c>
      <c r="J674" s="12">
        <f t="shared" si="77"/>
        <v>234.75318025444872</v>
      </c>
      <c r="K674" s="28">
        <f t="shared" si="78"/>
        <v>0</v>
      </c>
      <c r="L674" s="20">
        <f>(D674/1000)*(('Dynamic Data'!C$4*9.81*'Dynamic Data'!C$10)+(0.5*'Dynamic Data'!C$21*'Dynamic Data'!C$11*'Dynamic Data'!C$13*D674^2)+('Dynamic Data'!C$4*'Dynamic Data'!C$18*E674))</f>
        <v>2.2825293690697936</v>
      </c>
      <c r="M674" s="12">
        <f t="shared" si="75"/>
        <v>2.2825293690697936</v>
      </c>
      <c r="N674" s="28">
        <f t="shared" si="79"/>
        <v>0</v>
      </c>
      <c r="O674" s="20">
        <f t="shared" si="74"/>
        <v>2.3607121586255784</v>
      </c>
      <c r="P674" s="12">
        <f t="shared" si="80"/>
        <v>2.3607121586255784</v>
      </c>
      <c r="Q674" s="42">
        <f t="shared" si="76"/>
        <v>0</v>
      </c>
      <c r="R674" s="36"/>
      <c r="S674" s="20">
        <f>SUM($P$2:P674)</f>
        <v>438.73838052957376</v>
      </c>
      <c r="T674" s="28">
        <f>SUM($Q$2:Q674)</f>
        <v>118.20367083941041</v>
      </c>
      <c r="U674" s="22">
        <f>T674*'KERS System Values'!E$14</f>
        <v>69.216440864741273</v>
      </c>
    </row>
    <row r="675" spans="1:21" x14ac:dyDescent="0.45">
      <c r="A675" s="7" t="s">
        <v>13</v>
      </c>
      <c r="B675" s="8">
        <v>673</v>
      </c>
      <c r="C675" s="8">
        <v>84</v>
      </c>
      <c r="D675" s="3">
        <v>10</v>
      </c>
      <c r="E675" s="29">
        <v>0.55555555555555558</v>
      </c>
      <c r="F675" s="21">
        <f>'Dynamic Data'!C$4*E675</f>
        <v>160</v>
      </c>
      <c r="G675" s="3">
        <f>(0.5*'Dynamic Data'!C$21*'Dynamic Data'!C$11*'Dynamic Data'!C$13*D675^2)</f>
        <v>20.457494818136272</v>
      </c>
      <c r="H675" s="3">
        <f>'Dynamic Data'!C$15</f>
        <v>56.505600000000001</v>
      </c>
      <c r="I675" s="3">
        <f>'Dynamic Data'!C$15+G675+F675</f>
        <v>236.96309481813626</v>
      </c>
      <c r="J675" s="3">
        <f t="shared" si="77"/>
        <v>236.96309481813626</v>
      </c>
      <c r="K675" s="29">
        <f t="shared" si="78"/>
        <v>0</v>
      </c>
      <c r="L675" s="21">
        <f>(D675/1000)*(('Dynamic Data'!C$4*9.81*'Dynamic Data'!C$10)+(0.5*'Dynamic Data'!C$21*'Dynamic Data'!C$11*'Dynamic Data'!C$13*D675^2)+('Dynamic Data'!C$4*'Dynamic Data'!C$18*E675))</f>
        <v>2.4388949481813631</v>
      </c>
      <c r="M675" s="3">
        <f t="shared" si="75"/>
        <v>2.4388949481813631</v>
      </c>
      <c r="N675" s="29">
        <f t="shared" si="79"/>
        <v>0</v>
      </c>
      <c r="O675" s="21">
        <f t="shared" si="74"/>
        <v>2.5189719502203083</v>
      </c>
      <c r="P675" s="3">
        <f t="shared" si="80"/>
        <v>2.5189719502203083</v>
      </c>
      <c r="Q675" s="43">
        <f t="shared" si="76"/>
        <v>0</v>
      </c>
      <c r="R675" s="37"/>
      <c r="S675" s="21">
        <f>SUM($P$2:P675)</f>
        <v>441.25735247979406</v>
      </c>
      <c r="T675" s="29">
        <f>SUM($Q$2:Q675)</f>
        <v>118.20367083941041</v>
      </c>
      <c r="U675" s="22">
        <f>T675*'KERS System Values'!E$14</f>
        <v>69.216440864741273</v>
      </c>
    </row>
    <row r="676" spans="1:21" x14ac:dyDescent="0.45">
      <c r="A676" s="5" t="s">
        <v>13</v>
      </c>
      <c r="B676" s="6">
        <v>674</v>
      </c>
      <c r="C676" s="6">
        <v>85</v>
      </c>
      <c r="D676" s="4">
        <v>10.555555555555555</v>
      </c>
      <c r="E676" s="30">
        <v>0.55555555555555558</v>
      </c>
      <c r="F676" s="20">
        <f>'Dynamic Data'!C$4*E676</f>
        <v>160</v>
      </c>
      <c r="G676" s="12">
        <f>(0.5*'Dynamic Data'!C$21*'Dynamic Data'!C$11*'Dynamic Data'!C$13*D676^2)</f>
        <v>22.793690214034552</v>
      </c>
      <c r="H676" s="12">
        <f>'Dynamic Data'!C$15</f>
        <v>56.505600000000001</v>
      </c>
      <c r="I676" s="12">
        <f>'Dynamic Data'!C$15+G676+F676</f>
        <v>239.29929021403456</v>
      </c>
      <c r="J676" s="12">
        <f t="shared" si="77"/>
        <v>239.29929021403456</v>
      </c>
      <c r="K676" s="28">
        <f t="shared" si="78"/>
        <v>0</v>
      </c>
      <c r="L676" s="20">
        <f>(D676/1000)*(('Dynamic Data'!C$4*9.81*'Dynamic Data'!C$10)+(0.5*'Dynamic Data'!C$21*'Dynamic Data'!C$11*'Dynamic Data'!C$13*D676^2)+('Dynamic Data'!C$4*'Dynamic Data'!C$18*E676))</f>
        <v>2.5990489522592539</v>
      </c>
      <c r="M676" s="12">
        <f t="shared" si="75"/>
        <v>2.5990489522592539</v>
      </c>
      <c r="N676" s="28">
        <f t="shared" si="79"/>
        <v>0</v>
      </c>
      <c r="O676" s="20">
        <f t="shared" si="74"/>
        <v>2.286993623030424</v>
      </c>
      <c r="P676" s="12">
        <f t="shared" si="80"/>
        <v>2.286993623030424</v>
      </c>
      <c r="Q676" s="42">
        <f t="shared" si="76"/>
        <v>0</v>
      </c>
      <c r="R676" s="36"/>
      <c r="S676" s="20">
        <f>SUM($P$2:P676)</f>
        <v>443.54434610282448</v>
      </c>
      <c r="T676" s="28">
        <f>SUM($Q$2:Q676)</f>
        <v>118.20367083941041</v>
      </c>
      <c r="U676" s="22">
        <f>T676*'KERS System Values'!E$14</f>
        <v>69.216440864741273</v>
      </c>
    </row>
    <row r="677" spans="1:21" x14ac:dyDescent="0.45">
      <c r="A677" s="7" t="s">
        <v>13</v>
      </c>
      <c r="B677" s="8">
        <v>675</v>
      </c>
      <c r="C677" s="8">
        <v>86</v>
      </c>
      <c r="D677" s="3">
        <v>11.111111111111111</v>
      </c>
      <c r="E677" s="29">
        <v>0.31944444444444403</v>
      </c>
      <c r="F677" s="21">
        <f>'Dynamic Data'!C$4*E677</f>
        <v>91.999999999999886</v>
      </c>
      <c r="G677" s="3">
        <f>(0.5*'Dynamic Data'!C$21*'Dynamic Data'!C$11*'Dynamic Data'!C$13*D677^2)</f>
        <v>25.256166442143545</v>
      </c>
      <c r="H677" s="3">
        <f>'Dynamic Data'!C$15</f>
        <v>56.505600000000001</v>
      </c>
      <c r="I677" s="3">
        <f>'Dynamic Data'!C$15+G677+F677</f>
        <v>173.76176644214343</v>
      </c>
      <c r="J677" s="3">
        <f t="shared" si="77"/>
        <v>173.76176644214343</v>
      </c>
      <c r="K677" s="29">
        <f t="shared" si="78"/>
        <v>0</v>
      </c>
      <c r="L677" s="21">
        <f>(D677/1000)*(('Dynamic Data'!C$4*9.81*'Dynamic Data'!C$10)+(0.5*'Dynamic Data'!C$21*'Dynamic Data'!C$11*'Dynamic Data'!C$13*D677^2)+('Dynamic Data'!C$4*'Dynamic Data'!C$18*E677))</f>
        <v>1.9749382938015938</v>
      </c>
      <c r="M677" s="3">
        <f t="shared" si="75"/>
        <v>1.9749382938015938</v>
      </c>
      <c r="N677" s="29">
        <f t="shared" si="79"/>
        <v>0</v>
      </c>
      <c r="O677" s="21">
        <f t="shared" si="74"/>
        <v>1.5640268597903755</v>
      </c>
      <c r="P677" s="3">
        <f t="shared" si="80"/>
        <v>1.5640268597903755</v>
      </c>
      <c r="Q677" s="43">
        <f t="shared" si="76"/>
        <v>0</v>
      </c>
      <c r="R677" s="37"/>
      <c r="S677" s="21">
        <f>SUM($P$2:P677)</f>
        <v>445.10837296261485</v>
      </c>
      <c r="T677" s="29">
        <f>SUM($Q$2:Q677)</f>
        <v>118.20367083941041</v>
      </c>
      <c r="U677" s="22">
        <f>T677*'KERS System Values'!E$14</f>
        <v>69.216440864741273</v>
      </c>
    </row>
    <row r="678" spans="1:21" x14ac:dyDescent="0.45">
      <c r="A678" s="5" t="s">
        <v>13</v>
      </c>
      <c r="B678" s="6">
        <v>676</v>
      </c>
      <c r="C678" s="6">
        <v>87</v>
      </c>
      <c r="D678" s="4">
        <v>11.194444444444445</v>
      </c>
      <c r="E678" s="30">
        <v>6.9444444444444448E-2</v>
      </c>
      <c r="F678" s="20">
        <f>'Dynamic Data'!C$4*E678</f>
        <v>20</v>
      </c>
      <c r="G678" s="12">
        <f>(0.5*'Dynamic Data'!C$21*'Dynamic Data'!C$11*'Dynamic Data'!C$13*D678^2)</f>
        <v>25.636429598138072</v>
      </c>
      <c r="H678" s="12">
        <f>'Dynamic Data'!C$15</f>
        <v>56.505600000000001</v>
      </c>
      <c r="I678" s="12">
        <f>'Dynamic Data'!C$15+G678+F678</f>
        <v>102.14202959813807</v>
      </c>
      <c r="J678" s="12">
        <f t="shared" si="77"/>
        <v>102.14202959813807</v>
      </c>
      <c r="K678" s="28">
        <f t="shared" si="78"/>
        <v>0</v>
      </c>
      <c r="L678" s="20">
        <f>(D678/1000)*(('Dynamic Data'!C$4*9.81*'Dynamic Data'!C$10)+(0.5*'Dynamic Data'!C$21*'Dynamic Data'!C$11*'Dynamic Data'!C$13*D678^2)+('Dynamic Data'!C$4*'Dynamic Data'!C$18*E678))</f>
        <v>1.1531154257791569</v>
      </c>
      <c r="M678" s="12">
        <f t="shared" si="75"/>
        <v>1.1531154257791569</v>
      </c>
      <c r="N678" s="28">
        <f t="shared" si="79"/>
        <v>0</v>
      </c>
      <c r="O678" s="20">
        <f t="shared" si="74"/>
        <v>0.73487917033510008</v>
      </c>
      <c r="P678" s="12">
        <f t="shared" si="80"/>
        <v>0.73487917033510008</v>
      </c>
      <c r="Q678" s="42">
        <f t="shared" si="76"/>
        <v>0</v>
      </c>
      <c r="R678" s="36"/>
      <c r="S678" s="20">
        <f>SUM($P$2:P678)</f>
        <v>445.84325213294994</v>
      </c>
      <c r="T678" s="28">
        <f>SUM($Q$2:Q678)</f>
        <v>118.20367083941041</v>
      </c>
      <c r="U678" s="22">
        <f>T678*'KERS System Values'!E$14</f>
        <v>69.216440864741273</v>
      </c>
    </row>
    <row r="679" spans="1:21" x14ac:dyDescent="0.45">
      <c r="A679" s="7" t="s">
        <v>13</v>
      </c>
      <c r="B679" s="8">
        <v>677</v>
      </c>
      <c r="C679" s="8">
        <v>88</v>
      </c>
      <c r="D679" s="3">
        <v>11.25</v>
      </c>
      <c r="E679" s="29">
        <v>-0.18055555555555516</v>
      </c>
      <c r="F679" s="21">
        <f>'Dynamic Data'!C$4*E679</f>
        <v>-51.999999999999886</v>
      </c>
      <c r="G679" s="3">
        <f>(0.5*'Dynamic Data'!C$21*'Dynamic Data'!C$11*'Dynamic Data'!C$13*D679^2)</f>
        <v>25.891516879203721</v>
      </c>
      <c r="H679" s="3">
        <f>'Dynamic Data'!C$15</f>
        <v>56.505600000000001</v>
      </c>
      <c r="I679" s="3">
        <f>'Dynamic Data'!C$15+G679+F679</f>
        <v>30.397116879203836</v>
      </c>
      <c r="J679" s="3">
        <f t="shared" si="77"/>
        <v>30.397116879203836</v>
      </c>
      <c r="K679" s="29">
        <f t="shared" si="78"/>
        <v>0</v>
      </c>
      <c r="L679" s="21">
        <f>(D679/1000)*(('Dynamic Data'!C$4*9.81*'Dynamic Data'!C$10)+(0.5*'Dynamic Data'!C$21*'Dynamic Data'!C$11*'Dynamic Data'!C$13*D679^2)+('Dynamic Data'!C$4*'Dynamic Data'!C$18*E679))</f>
        <v>0.31664291489104329</v>
      </c>
      <c r="M679" s="3">
        <f t="shared" si="75"/>
        <v>0.31664291489104329</v>
      </c>
      <c r="N679" s="29">
        <f t="shared" si="79"/>
        <v>0</v>
      </c>
      <c r="O679" s="21">
        <f t="shared" si="74"/>
        <v>-0.4905786167574715</v>
      </c>
      <c r="P679" s="3">
        <f t="shared" si="80"/>
        <v>0</v>
      </c>
      <c r="Q679" s="44">
        <f t="shared" si="76"/>
        <v>0.4905786167574715</v>
      </c>
      <c r="R679" s="37"/>
      <c r="S679" s="21">
        <f>SUM($P$2:P679)</f>
        <v>445.84325213294994</v>
      </c>
      <c r="T679" s="29">
        <f>SUM($Q$2:Q679)</f>
        <v>118.69424945616788</v>
      </c>
      <c r="U679" s="22">
        <f>T679*'KERS System Values'!E$14</f>
        <v>69.503708642257521</v>
      </c>
    </row>
    <row r="680" spans="1:21" x14ac:dyDescent="0.45">
      <c r="A680" s="5" t="s">
        <v>13</v>
      </c>
      <c r="B680" s="6">
        <v>678</v>
      </c>
      <c r="C680" s="6">
        <v>89</v>
      </c>
      <c r="D680" s="4">
        <v>10.833333333333334</v>
      </c>
      <c r="E680" s="30">
        <v>-0.6666666666666663</v>
      </c>
      <c r="F680" s="20">
        <f>'Dynamic Data'!C$4*E680</f>
        <v>-191.99999999999989</v>
      </c>
      <c r="G680" s="12">
        <f>(0.5*'Dynamic Data'!C$21*'Dynamic Data'!C$11*'Dynamic Data'!C$13*D680^2)</f>
        <v>24.009143224062715</v>
      </c>
      <c r="H680" s="12">
        <f>'Dynamic Data'!C$15</f>
        <v>56.505600000000001</v>
      </c>
      <c r="I680" s="12">
        <f>'Dynamic Data'!C$15+G680+F680</f>
        <v>-111.48525677593717</v>
      </c>
      <c r="J680" s="12">
        <f t="shared" si="77"/>
        <v>0</v>
      </c>
      <c r="K680" s="28">
        <f t="shared" si="78"/>
        <v>111.48525677593717</v>
      </c>
      <c r="L680" s="20">
        <f>(D680/1000)*(('Dynamic Data'!C$4*9.81*'Dynamic Data'!C$10)+(0.5*'Dynamic Data'!C$21*'Dynamic Data'!C$11*'Dynamic Data'!C$13*D680^2)+('Dynamic Data'!C$4*'Dynamic Data'!C$18*E680))</f>
        <v>-1.2978001484059862</v>
      </c>
      <c r="M680" s="12">
        <f t="shared" si="75"/>
        <v>0</v>
      </c>
      <c r="N680" s="28">
        <f t="shared" si="79"/>
        <v>1.2978001484059862</v>
      </c>
      <c r="O680" s="20">
        <f t="shared" si="74"/>
        <v>-1.7587930562682832</v>
      </c>
      <c r="P680" s="12">
        <f t="shared" si="80"/>
        <v>0</v>
      </c>
      <c r="Q680" s="45">
        <f t="shared" si="76"/>
        <v>1.7587930562682832</v>
      </c>
      <c r="R680" s="36"/>
      <c r="S680" s="20">
        <f>SUM($P$2:P680)</f>
        <v>445.84325213294994</v>
      </c>
      <c r="T680" s="28">
        <f>SUM($Q$2:Q680)</f>
        <v>120.45304251243617</v>
      </c>
      <c r="U680" s="22">
        <f>T680*'KERS System Values'!E$14</f>
        <v>70.53360386216066</v>
      </c>
    </row>
    <row r="681" spans="1:21" x14ac:dyDescent="0.45">
      <c r="A681" s="7" t="s">
        <v>13</v>
      </c>
      <c r="B681" s="8">
        <v>679</v>
      </c>
      <c r="C681" s="8">
        <v>90</v>
      </c>
      <c r="D681" s="3">
        <v>9.9166666666666679</v>
      </c>
      <c r="E681" s="29">
        <v>-0.99999999999999989</v>
      </c>
      <c r="F681" s="21">
        <f>'Dynamic Data'!C$4*E681</f>
        <v>-287.99999999999994</v>
      </c>
      <c r="G681" s="3">
        <f>(0.5*'Dynamic Data'!C$21*'Dynamic Data'!C$11*'Dynamic Data'!C$13*D681^2)</f>
        <v>20.117957230529711</v>
      </c>
      <c r="H681" s="3">
        <f>'Dynamic Data'!C$15</f>
        <v>56.505600000000001</v>
      </c>
      <c r="I681" s="3">
        <f>'Dynamic Data'!C$15+G681+F681</f>
        <v>-211.37644276947023</v>
      </c>
      <c r="J681" s="3">
        <f t="shared" si="77"/>
        <v>0</v>
      </c>
      <c r="K681" s="29">
        <f t="shared" si="78"/>
        <v>211.37644276947023</v>
      </c>
      <c r="L681" s="21">
        <f>(D681/1000)*(('Dynamic Data'!C$4*9.81*'Dynamic Data'!C$10)+(0.5*'Dynamic Data'!C$21*'Dynamic Data'!C$11*'Dynamic Data'!C$13*D681^2)+('Dynamic Data'!C$4*'Dynamic Data'!C$18*E681))</f>
        <v>-2.2197859641305802</v>
      </c>
      <c r="M681" s="3">
        <f t="shared" si="75"/>
        <v>0</v>
      </c>
      <c r="N681" s="29">
        <f t="shared" si="79"/>
        <v>2.2197859641305802</v>
      </c>
      <c r="O681" s="21">
        <f t="shared" si="74"/>
        <v>-2.3749306874347424</v>
      </c>
      <c r="P681" s="3">
        <f t="shared" si="80"/>
        <v>0</v>
      </c>
      <c r="Q681" s="44">
        <f t="shared" si="76"/>
        <v>2.3749306874347424</v>
      </c>
      <c r="R681" s="37"/>
      <c r="S681" s="21">
        <f>SUM($P$2:P681)</f>
        <v>445.84325213294994</v>
      </c>
      <c r="T681" s="29">
        <f>SUM($Q$2:Q681)</f>
        <v>122.82797319987091</v>
      </c>
      <c r="U681" s="22">
        <f>T681*'KERS System Values'!E$14</f>
        <v>71.924290363834672</v>
      </c>
    </row>
    <row r="682" spans="1:21" x14ac:dyDescent="0.45">
      <c r="A682" s="5" t="s">
        <v>13</v>
      </c>
      <c r="B682" s="6">
        <v>680</v>
      </c>
      <c r="C682" s="6">
        <v>91</v>
      </c>
      <c r="D682" s="4">
        <v>8.8333333333333339</v>
      </c>
      <c r="E682" s="30">
        <v>-1.1944444444444446</v>
      </c>
      <c r="F682" s="20">
        <f>'Dynamic Data'!C$4*E682</f>
        <v>-344.00000000000006</v>
      </c>
      <c r="G682" s="12">
        <f>(0.5*'Dynamic Data'!C$21*'Dynamic Data'!C$11*'Dynamic Data'!C$13*D682^2)</f>
        <v>15.962528595595778</v>
      </c>
      <c r="H682" s="12">
        <f>'Dynamic Data'!C$15</f>
        <v>56.505600000000001</v>
      </c>
      <c r="I682" s="12">
        <f>'Dynamic Data'!C$15+G682+F682</f>
        <v>-271.53187140440428</v>
      </c>
      <c r="J682" s="12">
        <f t="shared" si="77"/>
        <v>0</v>
      </c>
      <c r="K682" s="28">
        <f t="shared" si="78"/>
        <v>271.53187140440428</v>
      </c>
      <c r="L682" s="20">
        <f>(D682/1000)*(('Dynamic Data'!C$4*9.81*'Dynamic Data'!C$10)+(0.5*'Dynamic Data'!C$21*'Dynamic Data'!C$11*'Dynamic Data'!C$13*D682^2)+('Dynamic Data'!C$4*'Dynamic Data'!C$18*E682))</f>
        <v>-2.5300754107389047</v>
      </c>
      <c r="M682" s="12">
        <f t="shared" si="75"/>
        <v>0</v>
      </c>
      <c r="N682" s="28">
        <f t="shared" si="79"/>
        <v>2.5300754107389047</v>
      </c>
      <c r="O682" s="20">
        <f t="shared" si="74"/>
        <v>-2.4223810766860678</v>
      </c>
      <c r="P682" s="12">
        <f t="shared" si="80"/>
        <v>0</v>
      </c>
      <c r="Q682" s="45">
        <f t="shared" si="76"/>
        <v>2.4223810766860678</v>
      </c>
      <c r="R682" s="36"/>
      <c r="S682" s="20">
        <f>SUM($P$2:P682)</f>
        <v>445.84325213294994</v>
      </c>
      <c r="T682" s="28">
        <f>SUM($Q$2:Q682)</f>
        <v>125.25035427655698</v>
      </c>
      <c r="U682" s="22">
        <f>T682*'KERS System Values'!E$14</f>
        <v>73.342762356756964</v>
      </c>
    </row>
    <row r="683" spans="1:21" x14ac:dyDescent="0.45">
      <c r="A683" s="7" t="s">
        <v>13</v>
      </c>
      <c r="B683" s="8">
        <v>681</v>
      </c>
      <c r="C683" s="8">
        <v>92</v>
      </c>
      <c r="D683" s="3">
        <v>7.5277777777777786</v>
      </c>
      <c r="E683" s="29">
        <v>-1.25</v>
      </c>
      <c r="F683" s="21">
        <f>'Dynamic Data'!C$4*E683</f>
        <v>-360</v>
      </c>
      <c r="G683" s="3">
        <f>(0.5*'Dynamic Data'!C$21*'Dynamic Data'!C$11*'Dynamic Data'!C$13*D683^2)</f>
        <v>11.592738247984155</v>
      </c>
      <c r="H683" s="3">
        <f>'Dynamic Data'!C$15</f>
        <v>56.505600000000001</v>
      </c>
      <c r="I683" s="3">
        <f>'Dynamic Data'!C$15+G683+F683</f>
        <v>-291.90166175201585</v>
      </c>
      <c r="J683" s="3">
        <f t="shared" si="77"/>
        <v>0</v>
      </c>
      <c r="K683" s="29">
        <f t="shared" si="78"/>
        <v>291.90166175201585</v>
      </c>
      <c r="L683" s="21">
        <f>(D683/1000)*(('Dynamic Data'!C$4*9.81*'Dynamic Data'!C$10)+(0.5*'Dynamic Data'!C$21*'Dynamic Data'!C$11*'Dynamic Data'!C$13*D683^2)+('Dynamic Data'!C$4*'Dynamic Data'!C$18*E683))</f>
        <v>-2.3146867426332309</v>
      </c>
      <c r="M683" s="3">
        <f t="shared" si="75"/>
        <v>0</v>
      </c>
      <c r="N683" s="29">
        <f t="shared" si="79"/>
        <v>2.3146867426332309</v>
      </c>
      <c r="O683" s="21">
        <f t="shared" si="74"/>
        <v>-1.7453245644726163</v>
      </c>
      <c r="P683" s="3">
        <f t="shared" si="80"/>
        <v>0</v>
      </c>
      <c r="Q683" s="44">
        <f t="shared" si="76"/>
        <v>1.7453245644726163</v>
      </c>
      <c r="R683" s="37"/>
      <c r="S683" s="21">
        <f>SUM($P$2:P683)</f>
        <v>445.84325213294994</v>
      </c>
      <c r="T683" s="29">
        <f>SUM($Q$2:Q683)</f>
        <v>126.99567884102959</v>
      </c>
      <c r="U683" s="22">
        <f>T683*'KERS System Values'!E$14</f>
        <v>74.364770841338824</v>
      </c>
    </row>
    <row r="684" spans="1:21" x14ac:dyDescent="0.45">
      <c r="A684" s="5" t="s">
        <v>13</v>
      </c>
      <c r="B684" s="6">
        <v>682</v>
      </c>
      <c r="C684" s="6">
        <v>93</v>
      </c>
      <c r="D684" s="4">
        <v>6.3333333333333339</v>
      </c>
      <c r="E684" s="30">
        <v>-0.83333333333333326</v>
      </c>
      <c r="F684" s="20">
        <f>'Dynamic Data'!C$4*E684</f>
        <v>-239.99999999999997</v>
      </c>
      <c r="G684" s="12">
        <f>(0.5*'Dynamic Data'!C$21*'Dynamic Data'!C$11*'Dynamic Data'!C$13*D684^2)</f>
        <v>8.2057284770524408</v>
      </c>
      <c r="H684" s="12">
        <f>'Dynamic Data'!C$15</f>
        <v>56.505600000000001</v>
      </c>
      <c r="I684" s="12">
        <f>'Dynamic Data'!C$15+G684+F684</f>
        <v>-175.28867152294754</v>
      </c>
      <c r="J684" s="12">
        <f t="shared" si="77"/>
        <v>0</v>
      </c>
      <c r="K684" s="28">
        <f t="shared" si="78"/>
        <v>175.28867152294754</v>
      </c>
      <c r="L684" s="20">
        <f>(D684/1000)*(('Dynamic Data'!C$4*9.81*'Dynamic Data'!C$10)+(0.5*'Dynamic Data'!C$21*'Dynamic Data'!C$11*'Dynamic Data'!C$13*D684^2)+('Dynamic Data'!C$4*'Dynamic Data'!C$18*E684))</f>
        <v>-1.1759623863120015</v>
      </c>
      <c r="M684" s="12">
        <f t="shared" si="75"/>
        <v>0</v>
      </c>
      <c r="N684" s="28">
        <f t="shared" si="79"/>
        <v>1.1759623863120015</v>
      </c>
      <c r="O684" s="20">
        <f t="shared" si="74"/>
        <v>-0.87875078009332641</v>
      </c>
      <c r="P684" s="12">
        <f t="shared" si="80"/>
        <v>0</v>
      </c>
      <c r="Q684" s="45">
        <f t="shared" si="76"/>
        <v>0.87875078009332641</v>
      </c>
      <c r="R684" s="36"/>
      <c r="S684" s="20">
        <f>SUM($P$2:P684)</f>
        <v>445.84325213294994</v>
      </c>
      <c r="T684" s="28">
        <f>SUM($Q$2:Q684)</f>
        <v>127.87442962112291</v>
      </c>
      <c r="U684" s="22">
        <f>T684*'KERS System Values'!E$14</f>
        <v>74.879340321061747</v>
      </c>
    </row>
    <row r="685" spans="1:21" x14ac:dyDescent="0.45">
      <c r="A685" s="7" t="s">
        <v>13</v>
      </c>
      <c r="B685" s="8">
        <v>683</v>
      </c>
      <c r="C685" s="8">
        <v>94</v>
      </c>
      <c r="D685" s="3">
        <v>5.8611111111111116</v>
      </c>
      <c r="E685" s="29">
        <v>-0.54166666666666696</v>
      </c>
      <c r="F685" s="21">
        <f>'Dynamic Data'!C$4*E685</f>
        <v>-156.00000000000009</v>
      </c>
      <c r="G685" s="3">
        <f>(0.5*'Dynamic Data'!C$21*'Dynamic Data'!C$11*'Dynamic Data'!C$13*D685^2)</f>
        <v>7.0276861635667061</v>
      </c>
      <c r="H685" s="3">
        <f>'Dynamic Data'!C$15</f>
        <v>56.505600000000001</v>
      </c>
      <c r="I685" s="3">
        <f>'Dynamic Data'!C$15+G685+F685</f>
        <v>-92.466713836433371</v>
      </c>
      <c r="J685" s="3">
        <f t="shared" si="77"/>
        <v>0</v>
      </c>
      <c r="K685" s="29">
        <f t="shared" si="78"/>
        <v>92.466713836433371</v>
      </c>
      <c r="L685" s="21">
        <f>(D685/1000)*(('Dynamic Data'!C$4*9.81*'Dynamic Data'!C$10)+(0.5*'Dynamic Data'!C$21*'Dynamic Data'!C$11*'Dynamic Data'!C$13*D685^2)+('Dynamic Data'!C$4*'Dynamic Data'!C$18*E685))</f>
        <v>-0.58153917387465137</v>
      </c>
      <c r="M685" s="3">
        <f t="shared" si="75"/>
        <v>0</v>
      </c>
      <c r="N685" s="29">
        <f t="shared" si="79"/>
        <v>0.58153917387465137</v>
      </c>
      <c r="O685" s="21">
        <f t="shared" si="74"/>
        <v>-0.3686410597880479</v>
      </c>
      <c r="P685" s="3">
        <f t="shared" si="80"/>
        <v>0</v>
      </c>
      <c r="Q685" s="44">
        <f t="shared" si="76"/>
        <v>0.3686410597880479</v>
      </c>
      <c r="R685" s="39">
        <f>SUM(Q679:Q685)</f>
        <v>10.039399841500556</v>
      </c>
      <c r="S685" s="21">
        <f>SUM($P$2:P685)</f>
        <v>445.84325213294994</v>
      </c>
      <c r="T685" s="29">
        <f>SUM($Q$2:Q685)</f>
        <v>128.24307068091096</v>
      </c>
      <c r="U685" s="22">
        <f>T685*'KERS System Values'!E$14</f>
        <v>75.095205208623483</v>
      </c>
    </row>
    <row r="686" spans="1:21" x14ac:dyDescent="0.45">
      <c r="A686" s="5" t="s">
        <v>13</v>
      </c>
      <c r="B686" s="6">
        <v>684</v>
      </c>
      <c r="C686" s="6">
        <v>95</v>
      </c>
      <c r="D686" s="4">
        <v>5.25</v>
      </c>
      <c r="E686" s="30">
        <v>-0.30555555555555597</v>
      </c>
      <c r="F686" s="20">
        <f>'Dynamic Data'!C$4*E686</f>
        <v>-88.000000000000114</v>
      </c>
      <c r="G686" s="12">
        <f>(0.5*'Dynamic Data'!C$21*'Dynamic Data'!C$11*'Dynamic Data'!C$13*D686^2)</f>
        <v>5.6385970092488105</v>
      </c>
      <c r="H686" s="12">
        <f>'Dynamic Data'!C$15</f>
        <v>56.505600000000001</v>
      </c>
      <c r="I686" s="12">
        <f>'Dynamic Data'!C$15+G686+F686</f>
        <v>-25.8558029907513</v>
      </c>
      <c r="J686" s="12">
        <f t="shared" si="77"/>
        <v>0</v>
      </c>
      <c r="K686" s="28">
        <f t="shared" si="78"/>
        <v>25.8558029907513</v>
      </c>
      <c r="L686" s="20">
        <f>(D686/1000)*(('Dynamic Data'!C$4*9.81*'Dynamic Data'!C$10)+(0.5*'Dynamic Data'!C$21*'Dynamic Data'!C$11*'Dynamic Data'!C$13*D686^2)+('Dynamic Data'!C$4*'Dynamic Data'!C$18*E686))</f>
        <v>-0.1557429457014444</v>
      </c>
      <c r="M686" s="12">
        <f t="shared" si="75"/>
        <v>0</v>
      </c>
      <c r="N686" s="28">
        <f t="shared" si="79"/>
        <v>0.1557429457014444</v>
      </c>
      <c r="O686" s="20">
        <f t="shared" si="74"/>
        <v>0.34816612429855626</v>
      </c>
      <c r="P686" s="12">
        <f t="shared" si="80"/>
        <v>0.34816612429855626</v>
      </c>
      <c r="Q686" s="42">
        <f t="shared" si="76"/>
        <v>0</v>
      </c>
      <c r="R686" s="36"/>
      <c r="S686" s="20">
        <f>SUM($P$2:P686)</f>
        <v>446.19141825724847</v>
      </c>
      <c r="T686" s="28">
        <f>SUM($Q$2:Q686)</f>
        <v>128.24307068091096</v>
      </c>
      <c r="U686" s="22">
        <f>T686*'KERS System Values'!E$14</f>
        <v>75.095205208623483</v>
      </c>
    </row>
    <row r="687" spans="1:21" x14ac:dyDescent="0.45">
      <c r="A687" s="7" t="s">
        <v>13</v>
      </c>
      <c r="B687" s="8">
        <v>685</v>
      </c>
      <c r="C687" s="8">
        <v>96</v>
      </c>
      <c r="D687" s="3">
        <v>5.25</v>
      </c>
      <c r="E687" s="29">
        <v>0.33333333333333365</v>
      </c>
      <c r="F687" s="21">
        <f>'Dynamic Data'!C$4*E687</f>
        <v>96.000000000000085</v>
      </c>
      <c r="G687" s="3">
        <f>(0.5*'Dynamic Data'!C$21*'Dynamic Data'!C$11*'Dynamic Data'!C$13*D687^2)</f>
        <v>5.6385970092488105</v>
      </c>
      <c r="H687" s="3">
        <f>'Dynamic Data'!C$15</f>
        <v>56.505600000000001</v>
      </c>
      <c r="I687" s="3">
        <f>'Dynamic Data'!C$15+G687+F687</f>
        <v>158.1441970092489</v>
      </c>
      <c r="J687" s="3">
        <f t="shared" si="77"/>
        <v>158.1441970092489</v>
      </c>
      <c r="K687" s="29">
        <f t="shared" si="78"/>
        <v>0</v>
      </c>
      <c r="L687" s="21">
        <f>(D687/1000)*(('Dynamic Data'!C$4*9.81*'Dynamic Data'!C$10)+(0.5*'Dynamic Data'!C$21*'Dynamic Data'!C$11*'Dynamic Data'!C$13*D687^2)+('Dynamic Data'!C$4*'Dynamic Data'!C$18*E687))</f>
        <v>0.85207519429855694</v>
      </c>
      <c r="M687" s="3">
        <f t="shared" si="75"/>
        <v>0.85207519429855694</v>
      </c>
      <c r="N687" s="29">
        <f t="shared" si="79"/>
        <v>0</v>
      </c>
      <c r="O687" s="21">
        <f t="shared" si="74"/>
        <v>1.2316661476928377</v>
      </c>
      <c r="P687" s="3">
        <f t="shared" si="80"/>
        <v>1.2316661476928377</v>
      </c>
      <c r="Q687" s="43">
        <f t="shared" si="76"/>
        <v>0</v>
      </c>
      <c r="R687" s="37"/>
      <c r="S687" s="21">
        <f>SUM($P$2:P687)</f>
        <v>447.42308440494133</v>
      </c>
      <c r="T687" s="29">
        <f>SUM($Q$2:Q687)</f>
        <v>128.24307068091096</v>
      </c>
      <c r="U687" s="22">
        <f>T687*'KERS System Values'!E$14</f>
        <v>75.095205208623483</v>
      </c>
    </row>
    <row r="688" spans="1:21" x14ac:dyDescent="0.45">
      <c r="A688" s="5" t="s">
        <v>13</v>
      </c>
      <c r="B688" s="6">
        <v>686</v>
      </c>
      <c r="C688" s="6">
        <v>97</v>
      </c>
      <c r="D688" s="4">
        <v>5.916666666666667</v>
      </c>
      <c r="E688" s="30">
        <v>0.69444444444444442</v>
      </c>
      <c r="F688" s="20">
        <f>'Dynamic Data'!C$4*E688</f>
        <v>200</v>
      </c>
      <c r="G688" s="12">
        <f>(0.5*'Dynamic Data'!C$21*'Dynamic Data'!C$11*'Dynamic Data'!C$13*D688^2)</f>
        <v>7.1615438457100673</v>
      </c>
      <c r="H688" s="12">
        <f>'Dynamic Data'!C$15</f>
        <v>56.505600000000001</v>
      </c>
      <c r="I688" s="12">
        <f>'Dynamic Data'!C$15+G688+F688</f>
        <v>263.66714384571009</v>
      </c>
      <c r="J688" s="12">
        <f t="shared" si="77"/>
        <v>263.66714384571009</v>
      </c>
      <c r="K688" s="28">
        <f t="shared" si="78"/>
        <v>0</v>
      </c>
      <c r="L688" s="20">
        <f>(D688/1000)*(('Dynamic Data'!C$4*9.81*'Dynamic Data'!C$10)+(0.5*'Dynamic Data'!C$21*'Dynamic Data'!C$11*'Dynamic Data'!C$13*D688^2)+('Dynamic Data'!C$4*'Dynamic Data'!C$18*E688))</f>
        <v>1.6112571010871182</v>
      </c>
      <c r="M688" s="12">
        <f t="shared" si="75"/>
        <v>1.6112571010871182</v>
      </c>
      <c r="N688" s="28">
        <f t="shared" si="79"/>
        <v>0</v>
      </c>
      <c r="O688" s="20">
        <f t="shared" si="74"/>
        <v>1.6603442318733039</v>
      </c>
      <c r="P688" s="12">
        <f t="shared" si="80"/>
        <v>1.6603442318733039</v>
      </c>
      <c r="Q688" s="42">
        <f t="shared" si="76"/>
        <v>0</v>
      </c>
      <c r="R688" s="36"/>
      <c r="S688" s="20">
        <f>SUM($P$2:P688)</f>
        <v>449.08342863681463</v>
      </c>
      <c r="T688" s="28">
        <f>SUM($Q$2:Q688)</f>
        <v>128.24307068091096</v>
      </c>
      <c r="U688" s="22">
        <f>T688*'KERS System Values'!E$14</f>
        <v>75.095205208623483</v>
      </c>
    </row>
    <row r="689" spans="1:21" x14ac:dyDescent="0.45">
      <c r="A689" s="7" t="s">
        <v>13</v>
      </c>
      <c r="B689" s="8">
        <v>687</v>
      </c>
      <c r="C689" s="8">
        <v>98</v>
      </c>
      <c r="D689" s="3">
        <v>6.6388888888888884</v>
      </c>
      <c r="E689" s="29">
        <v>0.63888888888888862</v>
      </c>
      <c r="F689" s="21">
        <f>'Dynamic Data'!C$4*E689</f>
        <v>183.99999999999991</v>
      </c>
      <c r="G689" s="3">
        <f>(0.5*'Dynamic Data'!C$21*'Dynamic Data'!C$11*'Dynamic Data'!C$13*D689^2)</f>
        <v>9.0166092708855086</v>
      </c>
      <c r="H689" s="3">
        <f>'Dynamic Data'!C$15</f>
        <v>56.505600000000001</v>
      </c>
      <c r="I689" s="3">
        <f>'Dynamic Data'!C$15+G689+F689</f>
        <v>249.52220927088541</v>
      </c>
      <c r="J689" s="3">
        <f t="shared" si="77"/>
        <v>249.52220927088541</v>
      </c>
      <c r="K689" s="29">
        <f t="shared" si="78"/>
        <v>0</v>
      </c>
      <c r="L689" s="21">
        <f>(D689/1000)*(('Dynamic Data'!C$4*9.81*'Dynamic Data'!C$10)+(0.5*'Dynamic Data'!C$21*'Dynamic Data'!C$11*'Dynamic Data'!C$13*D689^2)+('Dynamic Data'!C$4*'Dynamic Data'!C$18*E689))</f>
        <v>1.7094313626594895</v>
      </c>
      <c r="M689" s="3">
        <f t="shared" si="75"/>
        <v>1.7094313626594895</v>
      </c>
      <c r="N689" s="29">
        <f t="shared" si="79"/>
        <v>0</v>
      </c>
      <c r="O689" s="21">
        <f t="shared" si="74"/>
        <v>1.7715994432556395</v>
      </c>
      <c r="P689" s="3">
        <f t="shared" si="80"/>
        <v>1.7715994432556395</v>
      </c>
      <c r="Q689" s="43">
        <f t="shared" si="76"/>
        <v>0</v>
      </c>
      <c r="R689" s="37"/>
      <c r="S689" s="21">
        <f>SUM($P$2:P689)</f>
        <v>450.85502808007027</v>
      </c>
      <c r="T689" s="29">
        <f>SUM($Q$2:Q689)</f>
        <v>128.24307068091096</v>
      </c>
      <c r="U689" s="22">
        <f>T689*'KERS System Values'!E$14</f>
        <v>75.095205208623483</v>
      </c>
    </row>
    <row r="690" spans="1:21" x14ac:dyDescent="0.45">
      <c r="A690" s="5" t="s">
        <v>13</v>
      </c>
      <c r="B690" s="6">
        <v>688</v>
      </c>
      <c r="C690" s="6">
        <v>99</v>
      </c>
      <c r="D690" s="4">
        <v>7.1944444444444446</v>
      </c>
      <c r="E690" s="30">
        <v>0.625</v>
      </c>
      <c r="F690" s="20">
        <f>'Dynamic Data'!C$4*E690</f>
        <v>180</v>
      </c>
      <c r="G690" s="12">
        <f>(0.5*'Dynamic Data'!C$21*'Dynamic Data'!C$11*'Dynamic Data'!C$13*D690^2)</f>
        <v>10.588805631908945</v>
      </c>
      <c r="H690" s="12">
        <f>'Dynamic Data'!C$15</f>
        <v>56.505600000000001</v>
      </c>
      <c r="I690" s="12">
        <f>'Dynamic Data'!C$15+G690+F690</f>
        <v>247.09440563190896</v>
      </c>
      <c r="J690" s="12">
        <f t="shared" si="77"/>
        <v>247.09440563190896</v>
      </c>
      <c r="K690" s="28">
        <f t="shared" si="78"/>
        <v>0</v>
      </c>
      <c r="L690" s="20">
        <f>(D690/1000)*(('Dynamic Data'!C$4*9.81*'Dynamic Data'!C$10)+(0.5*'Dynamic Data'!C$21*'Dynamic Data'!C$11*'Dynamic Data'!C$13*D690^2)+('Dynamic Data'!C$4*'Dynamic Data'!C$18*E690))</f>
        <v>1.8337675238517896</v>
      </c>
      <c r="M690" s="12">
        <f t="shared" si="75"/>
        <v>1.8337675238517896</v>
      </c>
      <c r="N690" s="28">
        <f t="shared" si="79"/>
        <v>0</v>
      </c>
      <c r="O690" s="20">
        <f t="shared" si="74"/>
        <v>1.9142612851896401</v>
      </c>
      <c r="P690" s="12">
        <f t="shared" si="80"/>
        <v>1.9142612851896401</v>
      </c>
      <c r="Q690" s="42">
        <f t="shared" si="76"/>
        <v>0</v>
      </c>
      <c r="R690" s="36"/>
      <c r="S690" s="20">
        <f>SUM($P$2:P690)</f>
        <v>452.76928936525991</v>
      </c>
      <c r="T690" s="28">
        <f>SUM($Q$2:Q690)</f>
        <v>128.24307068091096</v>
      </c>
      <c r="U690" s="22">
        <f>T690*'KERS System Values'!E$14</f>
        <v>75.095205208623483</v>
      </c>
    </row>
    <row r="691" spans="1:21" x14ac:dyDescent="0.45">
      <c r="A691" s="7" t="s">
        <v>13</v>
      </c>
      <c r="B691" s="8">
        <v>689</v>
      </c>
      <c r="C691" s="8">
        <v>100</v>
      </c>
      <c r="D691" s="3">
        <v>7.8888888888888893</v>
      </c>
      <c r="E691" s="29">
        <v>0.61111111111111138</v>
      </c>
      <c r="F691" s="21">
        <f>'Dynamic Data'!C$4*E691</f>
        <v>176.00000000000009</v>
      </c>
      <c r="G691" s="3">
        <f>(0.5*'Dynamic Data'!C$21*'Dynamic Data'!C$11*'Dynamic Data'!C$13*D691^2)</f>
        <v>12.731633503484565</v>
      </c>
      <c r="H691" s="3">
        <f>'Dynamic Data'!C$15</f>
        <v>56.505600000000001</v>
      </c>
      <c r="I691" s="3">
        <f>'Dynamic Data'!C$15+G691+F691</f>
        <v>245.23723350348465</v>
      </c>
      <c r="J691" s="3">
        <f t="shared" si="77"/>
        <v>245.23723350348465</v>
      </c>
      <c r="K691" s="29">
        <f t="shared" si="78"/>
        <v>0</v>
      </c>
      <c r="L691" s="21">
        <f>(D691/1000)*(('Dynamic Data'!C$4*9.81*'Dynamic Data'!C$10)+(0.5*'Dynamic Data'!C$21*'Dynamic Data'!C$11*'Dynamic Data'!C$13*D691^2)+('Dynamic Data'!C$4*'Dynamic Data'!C$18*E691))</f>
        <v>1.9947550465274904</v>
      </c>
      <c r="M691" s="3">
        <f t="shared" si="75"/>
        <v>1.9947550465274904</v>
      </c>
      <c r="N691" s="29">
        <f t="shared" si="79"/>
        <v>0</v>
      </c>
      <c r="O691" s="21">
        <f t="shared" si="74"/>
        <v>1.7352109133349856</v>
      </c>
      <c r="P691" s="3">
        <f t="shared" si="80"/>
        <v>1.7352109133349856</v>
      </c>
      <c r="Q691" s="43">
        <f t="shared" si="76"/>
        <v>0</v>
      </c>
      <c r="R691" s="37"/>
      <c r="S691" s="21">
        <f>SUM($P$2:P691)</f>
        <v>454.50450027859489</v>
      </c>
      <c r="T691" s="29">
        <f>SUM($Q$2:Q691)</f>
        <v>128.24307068091096</v>
      </c>
      <c r="U691" s="22">
        <f>T691*'KERS System Values'!E$14</f>
        <v>75.095205208623483</v>
      </c>
    </row>
    <row r="692" spans="1:21" x14ac:dyDescent="0.45">
      <c r="A692" s="5" t="s">
        <v>13</v>
      </c>
      <c r="B692" s="6">
        <v>690</v>
      </c>
      <c r="C692" s="6">
        <v>101</v>
      </c>
      <c r="D692" s="4">
        <v>8.4166666666666679</v>
      </c>
      <c r="E692" s="30">
        <v>0.34722222222222221</v>
      </c>
      <c r="F692" s="20">
        <f>'Dynamic Data'!C$4*E692</f>
        <v>100</v>
      </c>
      <c r="G692" s="12">
        <f>(0.5*'Dynamic Data'!C$21*'Dynamic Data'!C$11*'Dynamic Data'!C$13*D692^2)</f>
        <v>14.492146155542235</v>
      </c>
      <c r="H692" s="12">
        <f>'Dynamic Data'!C$15</f>
        <v>56.505600000000001</v>
      </c>
      <c r="I692" s="12">
        <f>'Dynamic Data'!C$15+G692+F692</f>
        <v>170.99774615554225</v>
      </c>
      <c r="J692" s="12">
        <f t="shared" si="77"/>
        <v>170.99774615554225</v>
      </c>
      <c r="K692" s="28">
        <f t="shared" si="78"/>
        <v>0</v>
      </c>
      <c r="L692" s="20">
        <f>(D692/1000)*(('Dynamic Data'!C$4*9.81*'Dynamic Data'!C$10)+(0.5*'Dynamic Data'!C$21*'Dynamic Data'!C$11*'Dynamic Data'!C$13*D692^2)+('Dynamic Data'!C$4*'Dynamic Data'!C$18*E692))</f>
        <v>1.4756667801424808</v>
      </c>
      <c r="M692" s="12">
        <f t="shared" si="75"/>
        <v>1.4756667801424808</v>
      </c>
      <c r="N692" s="28">
        <f t="shared" si="79"/>
        <v>0</v>
      </c>
      <c r="O692" s="20">
        <f t="shared" si="74"/>
        <v>1.188298118532287</v>
      </c>
      <c r="P692" s="12">
        <f t="shared" si="80"/>
        <v>1.188298118532287</v>
      </c>
      <c r="Q692" s="42">
        <f t="shared" si="76"/>
        <v>0</v>
      </c>
      <c r="R692" s="36"/>
      <c r="S692" s="20">
        <f>SUM($P$2:P692)</f>
        <v>455.69279839712715</v>
      </c>
      <c r="T692" s="28">
        <f>SUM($Q$2:Q692)</f>
        <v>128.24307068091096</v>
      </c>
      <c r="U692" s="22">
        <f>T692*'KERS System Values'!E$14</f>
        <v>75.095205208623483</v>
      </c>
    </row>
    <row r="693" spans="1:21" x14ac:dyDescent="0.45">
      <c r="A693" s="7" t="s">
        <v>13</v>
      </c>
      <c r="B693" s="8">
        <v>691</v>
      </c>
      <c r="C693" s="8">
        <v>102</v>
      </c>
      <c r="D693" s="3">
        <v>8.5833333333333339</v>
      </c>
      <c r="E693" s="29">
        <v>0.1111111111111112</v>
      </c>
      <c r="F693" s="21">
        <f>'Dynamic Data'!C$4*E693</f>
        <v>32.000000000000028</v>
      </c>
      <c r="G693" s="3">
        <f>(0.5*'Dynamic Data'!C$21*'Dynamic Data'!C$11*'Dynamic Data'!C$13*D693^2)</f>
        <v>15.071775175389426</v>
      </c>
      <c r="H693" s="3">
        <f>'Dynamic Data'!C$15</f>
        <v>56.505600000000001</v>
      </c>
      <c r="I693" s="3">
        <f>'Dynamic Data'!C$15+G693+F693</f>
        <v>103.57737517538945</v>
      </c>
      <c r="J693" s="3">
        <f t="shared" si="77"/>
        <v>103.57737517538945</v>
      </c>
      <c r="K693" s="29">
        <f t="shared" si="78"/>
        <v>0</v>
      </c>
      <c r="L693" s="21">
        <f>(D693/1000)*(('Dynamic Data'!C$4*9.81*'Dynamic Data'!C$10)+(0.5*'Dynamic Data'!C$21*'Dynamic Data'!C$11*'Dynamic Data'!C$13*D693^2)+('Dynamic Data'!C$4*'Dynamic Data'!C$18*E693))</f>
        <v>0.90092945692209303</v>
      </c>
      <c r="M693" s="3">
        <f t="shared" si="75"/>
        <v>0.90092945692209303</v>
      </c>
      <c r="N693" s="29">
        <f t="shared" si="79"/>
        <v>0</v>
      </c>
      <c r="O693" s="21">
        <f t="shared" si="74"/>
        <v>0.92271628672095374</v>
      </c>
      <c r="P693" s="3">
        <f t="shared" si="80"/>
        <v>0.92271628672095374</v>
      </c>
      <c r="Q693" s="43">
        <f t="shared" si="76"/>
        <v>0</v>
      </c>
      <c r="R693" s="37"/>
      <c r="S693" s="21">
        <f>SUM($P$2:P693)</f>
        <v>456.61551468384812</v>
      </c>
      <c r="T693" s="29">
        <f>SUM($Q$2:Q693)</f>
        <v>128.24307068091096</v>
      </c>
      <c r="U693" s="22">
        <f>T693*'KERS System Values'!E$14</f>
        <v>75.095205208623483</v>
      </c>
    </row>
    <row r="694" spans="1:21" x14ac:dyDescent="0.45">
      <c r="A694" s="5" t="s">
        <v>13</v>
      </c>
      <c r="B694" s="6">
        <v>692</v>
      </c>
      <c r="C694" s="6">
        <v>103</v>
      </c>
      <c r="D694" s="4">
        <v>8.6388888888888893</v>
      </c>
      <c r="E694" s="30">
        <v>0.12500000000000031</v>
      </c>
      <c r="F694" s="20">
        <f>'Dynamic Data'!C$4*E694</f>
        <v>36.000000000000085</v>
      </c>
      <c r="G694" s="12">
        <f>(0.5*'Dynamic Data'!C$21*'Dynamic Data'!C$11*'Dynamic Data'!C$13*D694^2)</f>
        <v>15.26751046531604</v>
      </c>
      <c r="H694" s="12">
        <f>'Dynamic Data'!C$15</f>
        <v>56.505600000000001</v>
      </c>
      <c r="I694" s="12">
        <f>'Dynamic Data'!C$15+G694+F694</f>
        <v>107.77311046531612</v>
      </c>
      <c r="J694" s="12">
        <f t="shared" si="77"/>
        <v>107.77311046531612</v>
      </c>
      <c r="K694" s="28">
        <f t="shared" si="78"/>
        <v>0</v>
      </c>
      <c r="L694" s="20">
        <f>(D694/1000)*(('Dynamic Data'!C$4*9.81*'Dynamic Data'!C$10)+(0.5*'Dynamic Data'!C$21*'Dynamic Data'!C$11*'Dynamic Data'!C$13*D694^2)+('Dynamic Data'!C$4*'Dynamic Data'!C$18*E694))</f>
        <v>0.94450311651981456</v>
      </c>
      <c r="M694" s="12">
        <f t="shared" si="75"/>
        <v>0.94450311651981456</v>
      </c>
      <c r="N694" s="28">
        <f t="shared" si="79"/>
        <v>0</v>
      </c>
      <c r="O694" s="20">
        <f t="shared" si="74"/>
        <v>1.0872224328904556</v>
      </c>
      <c r="P694" s="12">
        <f t="shared" si="80"/>
        <v>1.0872224328904556</v>
      </c>
      <c r="Q694" s="42">
        <f t="shared" si="76"/>
        <v>0</v>
      </c>
      <c r="R694" s="36"/>
      <c r="S694" s="20">
        <f>SUM($P$2:P694)</f>
        <v>457.70273711673855</v>
      </c>
      <c r="T694" s="28">
        <f>SUM($Q$2:Q694)</f>
        <v>128.24307068091096</v>
      </c>
      <c r="U694" s="22">
        <f>T694*'KERS System Values'!E$14</f>
        <v>75.095205208623483</v>
      </c>
    </row>
    <row r="695" spans="1:21" x14ac:dyDescent="0.45">
      <c r="A695" s="7" t="s">
        <v>13</v>
      </c>
      <c r="B695" s="8">
        <v>693</v>
      </c>
      <c r="C695" s="8">
        <v>104</v>
      </c>
      <c r="D695" s="3">
        <v>8.8333333333333339</v>
      </c>
      <c r="E695" s="29">
        <v>0.2222222222222224</v>
      </c>
      <c r="F695" s="21">
        <f>'Dynamic Data'!C$4*E695</f>
        <v>64.000000000000057</v>
      </c>
      <c r="G695" s="3">
        <f>(0.5*'Dynamic Data'!C$21*'Dynamic Data'!C$11*'Dynamic Data'!C$13*D695^2)</f>
        <v>15.962528595595778</v>
      </c>
      <c r="H695" s="3">
        <f>'Dynamic Data'!C$15</f>
        <v>56.505600000000001</v>
      </c>
      <c r="I695" s="3">
        <f>'Dynamic Data'!C$15+G695+F695</f>
        <v>136.46812859559583</v>
      </c>
      <c r="J695" s="3">
        <f t="shared" si="77"/>
        <v>136.46812859559583</v>
      </c>
      <c r="K695" s="29">
        <f t="shared" si="78"/>
        <v>0</v>
      </c>
      <c r="L695" s="21">
        <f>(D695/1000)*(('Dynamic Data'!C$4*9.81*'Dynamic Data'!C$10)+(0.5*'Dynamic Data'!C$21*'Dynamic Data'!C$11*'Dynamic Data'!C$13*D695^2)+('Dynamic Data'!C$4*'Dynamic Data'!C$18*E695))</f>
        <v>1.2299417492610967</v>
      </c>
      <c r="M695" s="3">
        <f t="shared" si="75"/>
        <v>1.2299417492610967</v>
      </c>
      <c r="N695" s="29">
        <f t="shared" si="79"/>
        <v>0</v>
      </c>
      <c r="O695" s="21">
        <f t="shared" si="74"/>
        <v>1.2136020260218574</v>
      </c>
      <c r="P695" s="3">
        <f t="shared" si="80"/>
        <v>1.2136020260218574</v>
      </c>
      <c r="Q695" s="43">
        <f t="shared" si="76"/>
        <v>0</v>
      </c>
      <c r="R695" s="37"/>
      <c r="S695" s="21">
        <f>SUM($P$2:P695)</f>
        <v>458.91633914276042</v>
      </c>
      <c r="T695" s="29">
        <f>SUM($Q$2:Q695)</f>
        <v>128.24307068091096</v>
      </c>
      <c r="U695" s="22">
        <f>T695*'KERS System Values'!E$14</f>
        <v>75.095205208623483</v>
      </c>
    </row>
    <row r="696" spans="1:21" x14ac:dyDescent="0.45">
      <c r="A696" s="5" t="s">
        <v>13</v>
      </c>
      <c r="B696" s="6">
        <v>694</v>
      </c>
      <c r="C696" s="6">
        <v>105</v>
      </c>
      <c r="D696" s="4">
        <v>9.0833333333333339</v>
      </c>
      <c r="E696" s="30">
        <v>0.19444444444444473</v>
      </c>
      <c r="F696" s="20">
        <f>'Dynamic Data'!C$4*E696</f>
        <v>56.000000000000078</v>
      </c>
      <c r="G696" s="12">
        <f>(0.5*'Dynamic Data'!C$21*'Dynamic Data'!C$11*'Dynamic Data'!C$13*D696^2)</f>
        <v>16.878853884324798</v>
      </c>
      <c r="H696" s="12">
        <f>'Dynamic Data'!C$15</f>
        <v>56.505600000000001</v>
      </c>
      <c r="I696" s="12">
        <f>'Dynamic Data'!C$15+G696+F696</f>
        <v>129.38445388432487</v>
      </c>
      <c r="J696" s="12">
        <f t="shared" si="77"/>
        <v>129.38445388432487</v>
      </c>
      <c r="K696" s="28">
        <f t="shared" si="78"/>
        <v>0</v>
      </c>
      <c r="L696" s="20">
        <f>(D696/1000)*(('Dynamic Data'!C$4*9.81*'Dynamic Data'!C$10)+(0.5*'Dynamic Data'!C$21*'Dynamic Data'!C$11*'Dynamic Data'!C$13*D696^2)+('Dynamic Data'!C$4*'Dynamic Data'!C$18*E696))</f>
        <v>1.1972623027826179</v>
      </c>
      <c r="M696" s="12">
        <f t="shared" si="75"/>
        <v>1.1972623027826179</v>
      </c>
      <c r="N696" s="28">
        <f t="shared" si="79"/>
        <v>0</v>
      </c>
      <c r="O696" s="20">
        <f t="shared" si="74"/>
        <v>0.88168463606605241</v>
      </c>
      <c r="P696" s="12">
        <f t="shared" si="80"/>
        <v>0.88168463606605241</v>
      </c>
      <c r="Q696" s="42">
        <f t="shared" si="76"/>
        <v>0</v>
      </c>
      <c r="R696" s="36"/>
      <c r="S696" s="20">
        <f>SUM($P$2:P696)</f>
        <v>459.79802377882646</v>
      </c>
      <c r="T696" s="28">
        <f>SUM($Q$2:Q696)</f>
        <v>128.24307068091096</v>
      </c>
      <c r="U696" s="22">
        <f>T696*'KERS System Values'!E$14</f>
        <v>75.095205208623483</v>
      </c>
    </row>
    <row r="697" spans="1:21" x14ac:dyDescent="0.45">
      <c r="A697" s="7" t="s">
        <v>13</v>
      </c>
      <c r="B697" s="8">
        <v>695</v>
      </c>
      <c r="C697" s="8">
        <v>106</v>
      </c>
      <c r="D697" s="3">
        <v>9.2222222222222232</v>
      </c>
      <c r="E697" s="29">
        <v>-4.1666666666667261E-2</v>
      </c>
      <c r="F697" s="21">
        <f>'Dynamic Data'!C$4*E697</f>
        <v>-12.000000000000171</v>
      </c>
      <c r="G697" s="3">
        <f>(0.5*'Dynamic Data'!C$21*'Dynamic Data'!C$11*'Dynamic Data'!C$13*D697^2)</f>
        <v>17.398973061992695</v>
      </c>
      <c r="H697" s="3">
        <f>'Dynamic Data'!C$15</f>
        <v>56.505600000000001</v>
      </c>
      <c r="I697" s="3">
        <f>'Dynamic Data'!C$15+G697+F697</f>
        <v>61.904573061992522</v>
      </c>
      <c r="J697" s="3">
        <f t="shared" si="77"/>
        <v>61.904573061992522</v>
      </c>
      <c r="K697" s="29">
        <f t="shared" si="78"/>
        <v>0</v>
      </c>
      <c r="L697" s="21">
        <f>(D697/1000)*(('Dynamic Data'!C$4*9.81*'Dynamic Data'!C$10)+(0.5*'Dynamic Data'!C$21*'Dynamic Data'!C$11*'Dynamic Data'!C$13*D697^2)+('Dynamic Data'!C$4*'Dynamic Data'!C$18*E697))</f>
        <v>0.56610696934948679</v>
      </c>
      <c r="M697" s="3">
        <f t="shared" si="75"/>
        <v>0.56610696934948679</v>
      </c>
      <c r="N697" s="29">
        <f t="shared" si="79"/>
        <v>0</v>
      </c>
      <c r="O697" s="21">
        <f t="shared" si="74"/>
        <v>-0.3082855267131504</v>
      </c>
      <c r="P697" s="3">
        <f t="shared" si="80"/>
        <v>0</v>
      </c>
      <c r="Q697" s="44">
        <f t="shared" si="76"/>
        <v>0.3082855267131504</v>
      </c>
      <c r="R697" s="37"/>
      <c r="S697" s="21">
        <f>SUM($P$2:P697)</f>
        <v>459.79802377882646</v>
      </c>
      <c r="T697" s="29">
        <f>SUM($Q$2:Q697)</f>
        <v>128.55135620762411</v>
      </c>
      <c r="U697" s="22">
        <f>T697*'KERS System Values'!E$14</f>
        <v>75.275727748893715</v>
      </c>
    </row>
    <row r="698" spans="1:21" x14ac:dyDescent="0.45">
      <c r="A698" s="5" t="s">
        <v>13</v>
      </c>
      <c r="B698" s="6">
        <v>696</v>
      </c>
      <c r="C698" s="6">
        <v>107</v>
      </c>
      <c r="D698" s="4">
        <v>9</v>
      </c>
      <c r="E698" s="30">
        <v>-0.6805555555555558</v>
      </c>
      <c r="F698" s="20">
        <f>'Dynamic Data'!C$4*E698</f>
        <v>-196.00000000000006</v>
      </c>
      <c r="G698" s="12">
        <f>(0.5*'Dynamic Data'!C$21*'Dynamic Data'!C$11*'Dynamic Data'!C$13*D698^2)</f>
        <v>16.57057080269038</v>
      </c>
      <c r="H698" s="12">
        <f>'Dynamic Data'!C$15</f>
        <v>56.505600000000001</v>
      </c>
      <c r="I698" s="12">
        <f>'Dynamic Data'!C$15+G698+F698</f>
        <v>-122.92382919730967</v>
      </c>
      <c r="J698" s="12">
        <f t="shared" si="77"/>
        <v>0</v>
      </c>
      <c r="K698" s="28">
        <f t="shared" si="78"/>
        <v>122.92382919730967</v>
      </c>
      <c r="L698" s="20">
        <f>(D698/1000)*(('Dynamic Data'!C$4*9.81*'Dynamic Data'!C$10)+(0.5*'Dynamic Data'!C$21*'Dynamic Data'!C$11*'Dynamic Data'!C$13*D698^2)+('Dynamic Data'!C$4*'Dynamic Data'!C$18*E698))</f>
        <v>-1.1826780227757876</v>
      </c>
      <c r="M698" s="12">
        <f t="shared" si="75"/>
        <v>0</v>
      </c>
      <c r="N698" s="28">
        <f t="shared" si="79"/>
        <v>1.1826780227757876</v>
      </c>
      <c r="O698" s="20">
        <f t="shared" si="74"/>
        <v>-1.4021372660307487</v>
      </c>
      <c r="P698" s="12">
        <f t="shared" si="80"/>
        <v>0</v>
      </c>
      <c r="Q698" s="45">
        <f t="shared" si="76"/>
        <v>1.4021372660307487</v>
      </c>
      <c r="R698" s="36"/>
      <c r="S698" s="20">
        <f>SUM($P$2:P698)</f>
        <v>459.79802377882646</v>
      </c>
      <c r="T698" s="28">
        <f>SUM($Q$2:Q698)</f>
        <v>129.95349347365485</v>
      </c>
      <c r="U698" s="22">
        <f>T698*'KERS System Values'!E$14</f>
        <v>76.096776287143584</v>
      </c>
    </row>
    <row r="699" spans="1:21" x14ac:dyDescent="0.45">
      <c r="A699" s="7" t="s">
        <v>13</v>
      </c>
      <c r="B699" s="8">
        <v>697</v>
      </c>
      <c r="C699" s="8">
        <v>108</v>
      </c>
      <c r="D699" s="3">
        <v>7.8611111111111116</v>
      </c>
      <c r="E699" s="29">
        <v>-0.9166666666666663</v>
      </c>
      <c r="F699" s="21">
        <f>'Dynamic Data'!C$4*E699</f>
        <v>-263.99999999999989</v>
      </c>
      <c r="G699" s="3">
        <f>(0.5*'Dynamic Data'!C$21*'Dynamic Data'!C$11*'Dynamic Data'!C$13*D699^2)</f>
        <v>12.642131963655219</v>
      </c>
      <c r="H699" s="3">
        <f>'Dynamic Data'!C$15</f>
        <v>56.505600000000001</v>
      </c>
      <c r="I699" s="3">
        <f>'Dynamic Data'!C$15+G699+F699</f>
        <v>-194.85226803634467</v>
      </c>
      <c r="J699" s="3">
        <f t="shared" si="77"/>
        <v>0</v>
      </c>
      <c r="K699" s="29">
        <f t="shared" si="78"/>
        <v>194.85226803634467</v>
      </c>
      <c r="L699" s="21">
        <f>(D699/1000)*(('Dynamic Data'!C$4*9.81*'Dynamic Data'!C$10)+(0.5*'Dynamic Data'!C$21*'Dynamic Data'!C$11*'Dynamic Data'!C$13*D699^2)+('Dynamic Data'!C$4*'Dynamic Data'!C$18*E699))</f>
        <v>-1.6215965092857099</v>
      </c>
      <c r="M699" s="3">
        <f t="shared" si="75"/>
        <v>0</v>
      </c>
      <c r="N699" s="29">
        <f t="shared" si="79"/>
        <v>1.6215965092857099</v>
      </c>
      <c r="O699" s="21">
        <f t="shared" si="74"/>
        <v>-1.3482678800015222</v>
      </c>
      <c r="P699" s="3">
        <f t="shared" si="80"/>
        <v>0</v>
      </c>
      <c r="Q699" s="44">
        <f t="shared" si="76"/>
        <v>1.3482678800015222</v>
      </c>
      <c r="R699" s="37"/>
      <c r="S699" s="21">
        <f>SUM($P$2:P699)</f>
        <v>459.79802377882646</v>
      </c>
      <c r="T699" s="29">
        <f>SUM($Q$2:Q699)</f>
        <v>131.30176135365636</v>
      </c>
      <c r="U699" s="22">
        <f>T699*'KERS System Values'!E$14</f>
        <v>76.886280566691227</v>
      </c>
    </row>
    <row r="700" spans="1:21" x14ac:dyDescent="0.45">
      <c r="A700" s="5" t="s">
        <v>13</v>
      </c>
      <c r="B700" s="6">
        <v>698</v>
      </c>
      <c r="C700" s="6">
        <v>109</v>
      </c>
      <c r="D700" s="4">
        <v>7.166666666666667</v>
      </c>
      <c r="E700" s="30">
        <v>-0.7222222222222221</v>
      </c>
      <c r="F700" s="20">
        <f>'Dynamic Data'!C$4*E700</f>
        <v>-207.99999999999997</v>
      </c>
      <c r="G700" s="12">
        <f>(0.5*'Dynamic Data'!C$21*'Dynamic Data'!C$11*'Dynamic Data'!C$13*D700^2)</f>
        <v>10.507196644092771</v>
      </c>
      <c r="H700" s="12">
        <f>'Dynamic Data'!C$15</f>
        <v>56.505600000000001</v>
      </c>
      <c r="I700" s="12">
        <f>'Dynamic Data'!C$15+G700+F700</f>
        <v>-140.98720335590718</v>
      </c>
      <c r="J700" s="12">
        <f t="shared" si="77"/>
        <v>0</v>
      </c>
      <c r="K700" s="28">
        <f t="shared" si="78"/>
        <v>140.98720335590718</v>
      </c>
      <c r="L700" s="20">
        <f>(D700/1000)*(('Dynamic Data'!C$4*9.81*'Dynamic Data'!C$10)+(0.5*'Dynamic Data'!C$21*'Dynamic Data'!C$11*'Dynamic Data'!C$13*D700^2)+('Dynamic Data'!C$4*'Dynamic Data'!C$18*E700))</f>
        <v>-1.0749392507173348</v>
      </c>
      <c r="M700" s="12">
        <f t="shared" si="75"/>
        <v>0</v>
      </c>
      <c r="N700" s="28">
        <f t="shared" si="79"/>
        <v>1.0749392507173348</v>
      </c>
      <c r="O700" s="20">
        <f t="shared" si="74"/>
        <v>-0.86471228033028724</v>
      </c>
      <c r="P700" s="12">
        <f t="shared" si="80"/>
        <v>0</v>
      </c>
      <c r="Q700" s="45">
        <f t="shared" si="76"/>
        <v>0.86471228033028724</v>
      </c>
      <c r="R700" s="36"/>
      <c r="S700" s="20">
        <f>SUM($P$2:P700)</f>
        <v>459.79802377882646</v>
      </c>
      <c r="T700" s="28">
        <f>SUM($Q$2:Q700)</f>
        <v>132.16647363398664</v>
      </c>
      <c r="U700" s="22">
        <f>T700*'KERS System Values'!E$14</f>
        <v>77.392629531926076</v>
      </c>
    </row>
    <row r="701" spans="1:21" x14ac:dyDescent="0.45">
      <c r="A701" s="7" t="s">
        <v>13</v>
      </c>
      <c r="B701" s="8">
        <v>699</v>
      </c>
      <c r="C701" s="8">
        <v>110</v>
      </c>
      <c r="D701" s="3">
        <v>6.416666666666667</v>
      </c>
      <c r="E701" s="29">
        <v>-0.55555555555555558</v>
      </c>
      <c r="F701" s="21">
        <f>'Dynamic Data'!C$4*E701</f>
        <v>-160</v>
      </c>
      <c r="G701" s="3">
        <f>(0.5*'Dynamic Data'!C$21*'Dynamic Data'!C$11*'Dynamic Data'!C$13*D701^2)</f>
        <v>8.4230893594951368</v>
      </c>
      <c r="H701" s="3">
        <f>'Dynamic Data'!C$15</f>
        <v>56.505600000000001</v>
      </c>
      <c r="I701" s="3">
        <f>'Dynamic Data'!C$15+G701+F701</f>
        <v>-95.071310640504862</v>
      </c>
      <c r="J701" s="3">
        <f t="shared" si="77"/>
        <v>0</v>
      </c>
      <c r="K701" s="29">
        <f t="shared" si="78"/>
        <v>95.071310640504862</v>
      </c>
      <c r="L701" s="21">
        <f>(D701/1000)*(('Dynamic Data'!C$4*9.81*'Dynamic Data'!C$10)+(0.5*'Dynamic Data'!C$21*'Dynamic Data'!C$11*'Dynamic Data'!C$13*D701^2)+('Dynamic Data'!C$4*'Dynamic Data'!C$18*E701))</f>
        <v>-0.65448530994323972</v>
      </c>
      <c r="M701" s="3">
        <f t="shared" si="75"/>
        <v>0</v>
      </c>
      <c r="N701" s="29">
        <f t="shared" si="79"/>
        <v>0.65448530994323972</v>
      </c>
      <c r="O701" s="21">
        <f t="shared" si="74"/>
        <v>-0.373515356658146</v>
      </c>
      <c r="P701" s="3">
        <f t="shared" si="80"/>
        <v>0</v>
      </c>
      <c r="Q701" s="44">
        <f t="shared" si="76"/>
        <v>0.373515356658146</v>
      </c>
      <c r="R701" s="39">
        <f>SUM(Q697:Q701)</f>
        <v>4.2969183097338552</v>
      </c>
      <c r="S701" s="21">
        <f>SUM($P$2:P701)</f>
        <v>459.79802377882646</v>
      </c>
      <c r="T701" s="29">
        <f>SUM($Q$2:Q701)</f>
        <v>132.53998899064479</v>
      </c>
      <c r="U701" s="22">
        <f>T701*'KERS System Values'!E$14</f>
        <v>77.611348658097086</v>
      </c>
    </row>
    <row r="702" spans="1:21" x14ac:dyDescent="0.45">
      <c r="A702" s="5" t="s">
        <v>13</v>
      </c>
      <c r="B702" s="6">
        <v>700</v>
      </c>
      <c r="C702" s="6">
        <v>111</v>
      </c>
      <c r="D702" s="4">
        <v>6.0555555555555562</v>
      </c>
      <c r="E702" s="30">
        <v>-0.26388888888888917</v>
      </c>
      <c r="F702" s="20">
        <f>'Dynamic Data'!C$4*E702</f>
        <v>-76.000000000000085</v>
      </c>
      <c r="G702" s="12">
        <f>(0.5*'Dynamic Data'!C$21*'Dynamic Data'!C$11*'Dynamic Data'!C$13*D702^2)</f>
        <v>7.5017128374776885</v>
      </c>
      <c r="H702" s="12">
        <f>'Dynamic Data'!C$15</f>
        <v>56.505600000000001</v>
      </c>
      <c r="I702" s="12">
        <f>'Dynamic Data'!C$15+G702+F702</f>
        <v>-11.992687162522401</v>
      </c>
      <c r="J702" s="12">
        <f t="shared" si="77"/>
        <v>0</v>
      </c>
      <c r="K702" s="28">
        <f t="shared" si="78"/>
        <v>11.992687162522401</v>
      </c>
      <c r="L702" s="20">
        <f>(D702/1000)*(('Dynamic Data'!C$4*9.81*'Dynamic Data'!C$10)+(0.5*'Dynamic Data'!C$21*'Dynamic Data'!C$11*'Dynamic Data'!C$13*D702^2)+('Dynamic Data'!C$4*'Dynamic Data'!C$18*E702))</f>
        <v>-9.2545403373052268E-2</v>
      </c>
      <c r="M702" s="12">
        <f t="shared" si="75"/>
        <v>0</v>
      </c>
      <c r="N702" s="28">
        <f t="shared" si="79"/>
        <v>9.2545403373052268E-2</v>
      </c>
      <c r="O702" s="20">
        <f t="shared" si="74"/>
        <v>4.2693031043512721E-2</v>
      </c>
      <c r="P702" s="12">
        <f t="shared" si="80"/>
        <v>4.2693031043512721E-2</v>
      </c>
      <c r="Q702" s="42">
        <f t="shared" si="76"/>
        <v>0</v>
      </c>
      <c r="R702" s="36"/>
      <c r="S702" s="20">
        <f>SUM($P$2:P702)</f>
        <v>459.84071680987</v>
      </c>
      <c r="T702" s="28">
        <f>SUM($Q$2:Q702)</f>
        <v>132.53998899064479</v>
      </c>
      <c r="U702" s="22">
        <f>T702*'KERS System Values'!E$14</f>
        <v>77.611348658097086</v>
      </c>
    </row>
    <row r="703" spans="1:21" x14ac:dyDescent="0.45">
      <c r="A703" s="7" t="s">
        <v>13</v>
      </c>
      <c r="B703" s="8">
        <v>701</v>
      </c>
      <c r="C703" s="8">
        <v>112</v>
      </c>
      <c r="D703" s="3">
        <v>5.8888888888888893</v>
      </c>
      <c r="E703" s="29">
        <v>-0.1111111111111112</v>
      </c>
      <c r="F703" s="21">
        <f>'Dynamic Data'!C$4*E703</f>
        <v>-32.000000000000028</v>
      </c>
      <c r="G703" s="3">
        <f>(0.5*'Dynamic Data'!C$21*'Dynamic Data'!C$11*'Dynamic Data'!C$13*D703^2)</f>
        <v>7.0944571535981238</v>
      </c>
      <c r="H703" s="3">
        <f>'Dynamic Data'!C$15</f>
        <v>56.505600000000001</v>
      </c>
      <c r="I703" s="3">
        <f>'Dynamic Data'!C$15+G703+F703</f>
        <v>31.600057153598094</v>
      </c>
      <c r="J703" s="3">
        <f t="shared" si="77"/>
        <v>31.600057153598094</v>
      </c>
      <c r="K703" s="29">
        <f t="shared" si="78"/>
        <v>0</v>
      </c>
      <c r="L703" s="21">
        <f>(D703/1000)*(('Dynamic Data'!C$4*9.81*'Dynamic Data'!C$10)+(0.5*'Dynamic Data'!C$21*'Dynamic Data'!C$11*'Dynamic Data'!C$13*D703^2)+('Dynamic Data'!C$4*'Dynamic Data'!C$18*E703))</f>
        <v>0.17793146546007771</v>
      </c>
      <c r="M703" s="3">
        <f t="shared" si="75"/>
        <v>0.17793146546007771</v>
      </c>
      <c r="N703" s="29">
        <f t="shared" si="79"/>
        <v>0</v>
      </c>
      <c r="O703" s="21">
        <f t="shared" si="74"/>
        <v>0.24973388945058511</v>
      </c>
      <c r="P703" s="3">
        <f t="shared" si="80"/>
        <v>0.24973388945058511</v>
      </c>
      <c r="Q703" s="43">
        <f t="shared" si="76"/>
        <v>0</v>
      </c>
      <c r="R703" s="37"/>
      <c r="S703" s="21">
        <f>SUM($P$2:P703)</f>
        <v>460.09045069932057</v>
      </c>
      <c r="T703" s="29">
        <f>SUM($Q$2:Q703)</f>
        <v>132.53998899064479</v>
      </c>
      <c r="U703" s="22">
        <f>T703*'KERS System Values'!E$14</f>
        <v>77.611348658097086</v>
      </c>
    </row>
    <row r="704" spans="1:21" x14ac:dyDescent="0.45">
      <c r="A704" s="5" t="s">
        <v>13</v>
      </c>
      <c r="B704" s="6">
        <v>702</v>
      </c>
      <c r="C704" s="6">
        <v>113</v>
      </c>
      <c r="D704" s="4">
        <v>5.8333333333333339</v>
      </c>
      <c r="E704" s="30">
        <v>-2.7777777777777679E-2</v>
      </c>
      <c r="F704" s="20">
        <f>'Dynamic Data'!C$4*E704</f>
        <v>-7.9999999999999716</v>
      </c>
      <c r="G704" s="12">
        <f>(0.5*'Dynamic Data'!C$21*'Dynamic Data'!C$11*'Dynamic Data'!C$13*D704^2)</f>
        <v>6.9612308756158168</v>
      </c>
      <c r="H704" s="12">
        <f>'Dynamic Data'!C$15</f>
        <v>56.505600000000001</v>
      </c>
      <c r="I704" s="12">
        <f>'Dynamic Data'!C$15+G704+F704</f>
        <v>55.466830875615848</v>
      </c>
      <c r="J704" s="12">
        <f t="shared" si="77"/>
        <v>55.466830875615848</v>
      </c>
      <c r="K704" s="28">
        <f t="shared" si="78"/>
        <v>0</v>
      </c>
      <c r="L704" s="20">
        <f>(D704/1000)*(('Dynamic Data'!C$4*9.81*'Dynamic Data'!C$10)+(0.5*'Dynamic Data'!C$21*'Dynamic Data'!C$11*'Dynamic Data'!C$13*D704^2)+('Dynamic Data'!C$4*'Dynamic Data'!C$18*E704))</f>
        <v>0.32153631344109251</v>
      </c>
      <c r="M704" s="12">
        <f t="shared" si="75"/>
        <v>0.32153631344109251</v>
      </c>
      <c r="N704" s="28">
        <f t="shared" si="79"/>
        <v>0</v>
      </c>
      <c r="O704" s="20">
        <f t="shared" si="74"/>
        <v>0.33370803010775896</v>
      </c>
      <c r="P704" s="12">
        <f t="shared" si="80"/>
        <v>0.33370803010775896</v>
      </c>
      <c r="Q704" s="42">
        <f t="shared" si="76"/>
        <v>0</v>
      </c>
      <c r="R704" s="36"/>
      <c r="S704" s="20">
        <f>SUM($P$2:P704)</f>
        <v>460.42415872942831</v>
      </c>
      <c r="T704" s="28">
        <f>SUM($Q$2:Q704)</f>
        <v>132.53998899064479</v>
      </c>
      <c r="U704" s="22">
        <f>T704*'KERS System Values'!E$14</f>
        <v>77.611348658097086</v>
      </c>
    </row>
    <row r="705" spans="1:21" x14ac:dyDescent="0.45">
      <c r="A705" s="7" t="s">
        <v>13</v>
      </c>
      <c r="B705" s="8">
        <v>703</v>
      </c>
      <c r="C705" s="8">
        <v>114</v>
      </c>
      <c r="D705" s="3">
        <v>5.8333333333333339</v>
      </c>
      <c r="E705" s="29">
        <v>-1.3888888888889086E-2</v>
      </c>
      <c r="F705" s="21">
        <f>'Dynamic Data'!C$4*E705</f>
        <v>-4.0000000000000568</v>
      </c>
      <c r="G705" s="3">
        <f>(0.5*'Dynamic Data'!C$21*'Dynamic Data'!C$11*'Dynamic Data'!C$13*D705^2)</f>
        <v>6.9612308756158168</v>
      </c>
      <c r="H705" s="3">
        <f>'Dynamic Data'!C$15</f>
        <v>56.505600000000001</v>
      </c>
      <c r="I705" s="3">
        <f>'Dynamic Data'!C$15+G705+F705</f>
        <v>59.466830875615763</v>
      </c>
      <c r="J705" s="3">
        <f t="shared" si="77"/>
        <v>59.466830875615763</v>
      </c>
      <c r="K705" s="29">
        <f t="shared" si="78"/>
        <v>0</v>
      </c>
      <c r="L705" s="21">
        <f>(D705/1000)*(('Dynamic Data'!C$4*9.81*'Dynamic Data'!C$10)+(0.5*'Dynamic Data'!C$21*'Dynamic Data'!C$11*'Dynamic Data'!C$13*D705^2)+('Dynamic Data'!C$4*'Dynamic Data'!C$18*E705))</f>
        <v>0.34587974677442535</v>
      </c>
      <c r="M705" s="3">
        <f t="shared" si="75"/>
        <v>0.34587974677442535</v>
      </c>
      <c r="N705" s="29">
        <f t="shared" si="79"/>
        <v>0</v>
      </c>
      <c r="O705" s="21">
        <f t="shared" si="74"/>
        <v>0.2237266739366125</v>
      </c>
      <c r="P705" s="3">
        <f t="shared" si="80"/>
        <v>0.2237266739366125</v>
      </c>
      <c r="Q705" s="43">
        <f t="shared" si="76"/>
        <v>0</v>
      </c>
      <c r="R705" s="37"/>
      <c r="S705" s="21">
        <f>SUM($P$2:P705)</f>
        <v>460.64788540336491</v>
      </c>
      <c r="T705" s="29">
        <f>SUM($Q$2:Q705)</f>
        <v>132.53998899064479</v>
      </c>
      <c r="U705" s="22">
        <f>T705*'KERS System Values'!E$14</f>
        <v>77.611348658097086</v>
      </c>
    </row>
    <row r="706" spans="1:21" x14ac:dyDescent="0.45">
      <c r="A706" s="5" t="s">
        <v>13</v>
      </c>
      <c r="B706" s="6">
        <v>704</v>
      </c>
      <c r="C706" s="6">
        <v>115</v>
      </c>
      <c r="D706" s="4">
        <v>5.8055555555555554</v>
      </c>
      <c r="E706" s="30">
        <v>-0.15277777777777798</v>
      </c>
      <c r="F706" s="20">
        <f>'Dynamic Data'!C$4*E706</f>
        <v>-44.000000000000057</v>
      </c>
      <c r="G706" s="12">
        <f>(0.5*'Dynamic Data'!C$21*'Dynamic Data'!C$11*'Dynamic Data'!C$13*D706^2)</f>
        <v>6.8950912897454515</v>
      </c>
      <c r="H706" s="12">
        <f>'Dynamic Data'!C$15</f>
        <v>56.505600000000001</v>
      </c>
      <c r="I706" s="12">
        <f>'Dynamic Data'!C$15+G706+F706</f>
        <v>19.400691289745396</v>
      </c>
      <c r="J706" s="12">
        <f t="shared" si="77"/>
        <v>19.400691289745396</v>
      </c>
      <c r="K706" s="28">
        <f t="shared" si="78"/>
        <v>0</v>
      </c>
      <c r="L706" s="20">
        <f>(D706/1000)*(('Dynamic Data'!C$4*9.81*'Dynamic Data'!C$10)+(0.5*'Dynamic Data'!C$21*'Dynamic Data'!C$11*'Dynamic Data'!C$13*D706^2)+('Dynamic Data'!C$4*'Dynamic Data'!C$18*E706))</f>
        <v>0.10157360109879963</v>
      </c>
      <c r="M706" s="12">
        <f t="shared" si="75"/>
        <v>0.10157360109879963</v>
      </c>
      <c r="N706" s="28">
        <f t="shared" si="79"/>
        <v>0</v>
      </c>
      <c r="O706" s="20">
        <f t="shared" ref="O706:O769" si="81">(B707 - B706) * (L707 + L706) / 2</f>
        <v>-0.12178528347770171</v>
      </c>
      <c r="P706" s="12">
        <f t="shared" si="80"/>
        <v>0</v>
      </c>
      <c r="Q706" s="44">
        <f t="shared" si="76"/>
        <v>0.12178528347770171</v>
      </c>
      <c r="R706" s="36"/>
      <c r="S706" s="20">
        <f>SUM($P$2:P706)</f>
        <v>460.64788540336491</v>
      </c>
      <c r="T706" s="28">
        <f>SUM($Q$2:Q706)</f>
        <v>132.66177427412248</v>
      </c>
      <c r="U706" s="22">
        <f>T706*'KERS System Values'!E$14</f>
        <v>77.682662381369539</v>
      </c>
    </row>
    <row r="707" spans="1:21" x14ac:dyDescent="0.45">
      <c r="A707" s="7" t="s">
        <v>13</v>
      </c>
      <c r="B707" s="8">
        <v>705</v>
      </c>
      <c r="C707" s="8">
        <v>116</v>
      </c>
      <c r="D707" s="3">
        <v>5.5277777777777777</v>
      </c>
      <c r="E707" s="29">
        <v>-0.41666666666666663</v>
      </c>
      <c r="F707" s="21">
        <f>'Dynamic Data'!C$4*E707</f>
        <v>-119.99999999999999</v>
      </c>
      <c r="G707" s="3">
        <f>(0.5*'Dynamic Data'!C$21*'Dynamic Data'!C$11*'Dynamic Data'!C$13*D707^2)</f>
        <v>6.2510590454707913</v>
      </c>
      <c r="H707" s="3">
        <f>'Dynamic Data'!C$15</f>
        <v>56.505600000000001</v>
      </c>
      <c r="I707" s="3">
        <f>'Dynamic Data'!C$15+G707+F707</f>
        <v>-57.243340954529195</v>
      </c>
      <c r="J707" s="3">
        <f t="shared" si="77"/>
        <v>0</v>
      </c>
      <c r="K707" s="29">
        <f t="shared" si="78"/>
        <v>57.243340954529195</v>
      </c>
      <c r="L707" s="21">
        <f>(D707/1000)*(('Dynamic Data'!C$4*9.81*'Dynamic Data'!C$10)+(0.5*'Dynamic Data'!C$21*'Dynamic Data'!C$11*'Dynamic Data'!C$13*D707^2)+('Dynamic Data'!C$4*'Dynamic Data'!C$18*E707))</f>
        <v>-0.34514416805420306</v>
      </c>
      <c r="M707" s="3">
        <f t="shared" si="75"/>
        <v>0</v>
      </c>
      <c r="N707" s="29">
        <f t="shared" si="79"/>
        <v>0.34514416805420306</v>
      </c>
      <c r="O707" s="21">
        <f t="shared" si="81"/>
        <v>-0.51751596031302882</v>
      </c>
      <c r="P707" s="3">
        <f t="shared" si="80"/>
        <v>0</v>
      </c>
      <c r="Q707" s="45">
        <f t="shared" si="76"/>
        <v>0.51751596031302882</v>
      </c>
      <c r="R707" s="37"/>
      <c r="S707" s="21">
        <f>SUM($P$2:P707)</f>
        <v>460.64788540336491</v>
      </c>
      <c r="T707" s="29">
        <f>SUM($Q$2:Q707)</f>
        <v>133.17929023443551</v>
      </c>
      <c r="U707" s="22">
        <f>T707*'KERS System Values'!E$14</f>
        <v>77.985703840312311</v>
      </c>
    </row>
    <row r="708" spans="1:21" x14ac:dyDescent="0.45">
      <c r="A708" s="5" t="s">
        <v>13</v>
      </c>
      <c r="B708" s="6">
        <v>706</v>
      </c>
      <c r="C708" s="6">
        <v>117</v>
      </c>
      <c r="D708" s="4">
        <v>4.9722222222222223</v>
      </c>
      <c r="E708" s="30">
        <v>-0.66666666666666652</v>
      </c>
      <c r="F708" s="20">
        <f>'Dynamic Data'!C$4*E708</f>
        <v>-191.99999999999994</v>
      </c>
      <c r="G708" s="12">
        <f>(0.5*'Dynamic Data'!C$21*'Dynamic Data'!C$11*'Dynamic Data'!C$13*D708^2)</f>
        <v>5.0577051810795091</v>
      </c>
      <c r="H708" s="12">
        <f>'Dynamic Data'!C$15</f>
        <v>56.505600000000001</v>
      </c>
      <c r="I708" s="12">
        <f>'Dynamic Data'!C$15+G708+F708</f>
        <v>-130.43669481892044</v>
      </c>
      <c r="J708" s="12">
        <f t="shared" si="77"/>
        <v>0</v>
      </c>
      <c r="K708" s="28">
        <f t="shared" si="78"/>
        <v>130.43669481892044</v>
      </c>
      <c r="L708" s="20">
        <f>(D708/1000)*(('Dynamic Data'!C$4*9.81*'Dynamic Data'!C$10)+(0.5*'Dynamic Data'!C$21*'Dynamic Data'!C$11*'Dynamic Data'!C$13*D708^2)+('Dynamic Data'!C$4*'Dynamic Data'!C$18*E708))</f>
        <v>-0.68988775257185464</v>
      </c>
      <c r="M708" s="12">
        <f t="shared" ref="M708:M771" si="82">IF(L708 &gt; 0, L708,)</f>
        <v>0</v>
      </c>
      <c r="N708" s="28">
        <f t="shared" si="79"/>
        <v>0.68988775257185464</v>
      </c>
      <c r="O708" s="20">
        <f t="shared" si="81"/>
        <v>-0.66524507299528957</v>
      </c>
      <c r="P708" s="12">
        <f t="shared" si="80"/>
        <v>0</v>
      </c>
      <c r="Q708" s="44">
        <f t="shared" ref="Q708:Q771" si="83">ABS(IF(O708 &lt;= 0, O708,))</f>
        <v>0.66524507299528957</v>
      </c>
      <c r="R708" s="36"/>
      <c r="S708" s="20">
        <f>SUM($P$2:P708)</f>
        <v>460.64788540336491</v>
      </c>
      <c r="T708" s="28">
        <f>SUM($Q$2:Q708)</f>
        <v>133.84453530743079</v>
      </c>
      <c r="U708" s="22">
        <f>T708*'KERS System Values'!E$14</f>
        <v>78.375250932450385</v>
      </c>
    </row>
    <row r="709" spans="1:21" x14ac:dyDescent="0.45">
      <c r="A709" s="7" t="s">
        <v>13</v>
      </c>
      <c r="B709" s="8">
        <v>707</v>
      </c>
      <c r="C709" s="8">
        <v>118</v>
      </c>
      <c r="D709" s="3">
        <v>4.1944444444444446</v>
      </c>
      <c r="E709" s="29">
        <v>-0.70833333333333304</v>
      </c>
      <c r="F709" s="21">
        <f>'Dynamic Data'!C$4*E709</f>
        <v>-203.99999999999991</v>
      </c>
      <c r="G709" s="3">
        <f>(0.5*'Dynamic Data'!C$21*'Dynamic Data'!C$11*'Dynamic Data'!C$13*D709^2)</f>
        <v>3.5991615690457195</v>
      </c>
      <c r="H709" s="3">
        <f>'Dynamic Data'!C$15</f>
        <v>56.505600000000001</v>
      </c>
      <c r="I709" s="3">
        <f>'Dynamic Data'!C$15+G709+F709</f>
        <v>-143.89523843095418</v>
      </c>
      <c r="J709" s="3">
        <f t="shared" ref="J709:J772" si="84">IF(I709 &gt; 0, I709,)</f>
        <v>0</v>
      </c>
      <c r="K709" s="29">
        <f t="shared" ref="K709:K772" si="85">IF(I709 &lt;= 0, I709,)*-1</f>
        <v>143.89523843095418</v>
      </c>
      <c r="L709" s="21">
        <f>(D709/1000)*(('Dynamic Data'!C$4*9.81*'Dynamic Data'!C$10)+(0.5*'Dynamic Data'!C$21*'Dynamic Data'!C$11*'Dynamic Data'!C$13*D709^2)+('Dynamic Data'!C$4*'Dynamic Data'!C$18*E709))</f>
        <v>-0.64060239341872449</v>
      </c>
      <c r="M709" s="3">
        <f t="shared" si="82"/>
        <v>0</v>
      </c>
      <c r="N709" s="29">
        <f t="shared" ref="N709:N772" si="86">ABS(IF(L709 &lt;= 0, L709,))</f>
        <v>0.64060239341872449</v>
      </c>
      <c r="O709" s="21">
        <f t="shared" si="81"/>
        <v>-0.44523653636505017</v>
      </c>
      <c r="P709" s="3">
        <f t="shared" ref="P709:P772" si="87">IF(O709 &gt;= 0, O709,)</f>
        <v>0</v>
      </c>
      <c r="Q709" s="45">
        <f t="shared" si="83"/>
        <v>0.44523653636505017</v>
      </c>
      <c r="R709" s="38">
        <f>SUM(Q706:Q709)</f>
        <v>1.7497828531510702</v>
      </c>
      <c r="S709" s="21">
        <f>SUM($P$2:P709)</f>
        <v>460.64788540336491</v>
      </c>
      <c r="T709" s="29">
        <f>SUM($Q$2:Q709)</f>
        <v>134.28977184379585</v>
      </c>
      <c r="U709" s="22">
        <f>T709*'KERS System Values'!E$14</f>
        <v>78.635967779662366</v>
      </c>
    </row>
    <row r="710" spans="1:21" x14ac:dyDescent="0.45">
      <c r="A710" s="5" t="s">
        <v>13</v>
      </c>
      <c r="B710" s="6">
        <v>708</v>
      </c>
      <c r="C710" s="6">
        <v>119</v>
      </c>
      <c r="D710" s="4">
        <v>3.5555555555555558</v>
      </c>
      <c r="E710" s="30">
        <v>-0.43055555555555547</v>
      </c>
      <c r="F710" s="20">
        <f>'Dynamic Data'!C$4*E710</f>
        <v>-123.99999999999997</v>
      </c>
      <c r="G710" s="12">
        <f>(0.5*'Dynamic Data'!C$21*'Dynamic Data'!C$11*'Dynamic Data'!C$13*D710^2)</f>
        <v>2.5862314436754996</v>
      </c>
      <c r="H710" s="12">
        <f>'Dynamic Data'!C$15</f>
        <v>56.505600000000001</v>
      </c>
      <c r="I710" s="12">
        <f>'Dynamic Data'!C$15+G710+F710</f>
        <v>-64.908168556324469</v>
      </c>
      <c r="J710" s="12">
        <f t="shared" si="84"/>
        <v>0</v>
      </c>
      <c r="K710" s="28">
        <f t="shared" si="85"/>
        <v>64.908168556324469</v>
      </c>
      <c r="L710" s="20">
        <f>(D710/1000)*(('Dynamic Data'!C$4*9.81*'Dynamic Data'!C$10)+(0.5*'Dynamic Data'!C$21*'Dynamic Data'!C$11*'Dynamic Data'!C$13*D710^2)+('Dynamic Data'!C$4*'Dynamic Data'!C$18*E710))</f>
        <v>-0.24987067931137588</v>
      </c>
      <c r="M710" s="12">
        <f t="shared" si="82"/>
        <v>0</v>
      </c>
      <c r="N710" s="28">
        <f t="shared" si="86"/>
        <v>0.24987067931137588</v>
      </c>
      <c r="O710" s="20">
        <f t="shared" si="81"/>
        <v>8.5015197730019254E-4</v>
      </c>
      <c r="P710" s="12">
        <f t="shared" si="87"/>
        <v>8.5015197730019254E-4</v>
      </c>
      <c r="Q710" s="42">
        <f t="shared" si="83"/>
        <v>0</v>
      </c>
      <c r="R710" s="36"/>
      <c r="S710" s="20">
        <f>SUM($P$2:P710)</f>
        <v>460.64873555534223</v>
      </c>
      <c r="T710" s="28">
        <f>SUM($Q$2:Q710)</f>
        <v>134.28977184379585</v>
      </c>
      <c r="U710" s="22">
        <f>T710*'KERS System Values'!E$14</f>
        <v>78.635967779662366</v>
      </c>
    </row>
    <row r="711" spans="1:21" x14ac:dyDescent="0.45">
      <c r="A711" s="7" t="s">
        <v>13</v>
      </c>
      <c r="B711" s="8">
        <v>709</v>
      </c>
      <c r="C711" s="8">
        <v>120</v>
      </c>
      <c r="D711" s="3">
        <v>3.3333333333333335</v>
      </c>
      <c r="E711" s="29">
        <v>5.5555555555555358E-2</v>
      </c>
      <c r="F711" s="21">
        <f>'Dynamic Data'!C$4*E711</f>
        <v>15.999999999999943</v>
      </c>
      <c r="G711" s="3">
        <f>(0.5*'Dynamic Data'!C$21*'Dynamic Data'!C$11*'Dynamic Data'!C$13*D711^2)</f>
        <v>2.2730549797929194</v>
      </c>
      <c r="H711" s="3">
        <f>'Dynamic Data'!C$15</f>
        <v>56.505600000000001</v>
      </c>
      <c r="I711" s="3">
        <f>'Dynamic Data'!C$15+G711+F711</f>
        <v>74.778654979792861</v>
      </c>
      <c r="J711" s="3">
        <f t="shared" si="84"/>
        <v>74.778654979792861</v>
      </c>
      <c r="K711" s="29">
        <f t="shared" si="85"/>
        <v>0</v>
      </c>
      <c r="L711" s="21">
        <f>(D711/1000)*(('Dynamic Data'!C$4*9.81*'Dynamic Data'!C$10)+(0.5*'Dynamic Data'!C$21*'Dynamic Data'!C$11*'Dynamic Data'!C$13*D711^2)+('Dynamic Data'!C$4*'Dynamic Data'!C$18*E711))</f>
        <v>0.25157098326597627</v>
      </c>
      <c r="M711" s="3">
        <f t="shared" si="82"/>
        <v>0.25157098326597627</v>
      </c>
      <c r="N711" s="29">
        <f t="shared" si="86"/>
        <v>0</v>
      </c>
      <c r="O711" s="21">
        <f t="shared" si="81"/>
        <v>0.62461194526316222</v>
      </c>
      <c r="P711" s="3">
        <f t="shared" si="87"/>
        <v>0.62461194526316222</v>
      </c>
      <c r="Q711" s="43">
        <f t="shared" si="83"/>
        <v>0</v>
      </c>
      <c r="R711" s="37"/>
      <c r="S711" s="21">
        <f>SUM($P$2:P711)</f>
        <v>461.27334750060538</v>
      </c>
      <c r="T711" s="29">
        <f>SUM($Q$2:Q711)</f>
        <v>134.28977184379585</v>
      </c>
      <c r="U711" s="22">
        <f>T711*'KERS System Values'!E$14</f>
        <v>78.635967779662366</v>
      </c>
    </row>
    <row r="712" spans="1:21" x14ac:dyDescent="0.45">
      <c r="A712" s="5" t="s">
        <v>13</v>
      </c>
      <c r="B712" s="6">
        <v>710</v>
      </c>
      <c r="C712" s="6">
        <v>121</v>
      </c>
      <c r="D712" s="4">
        <v>3.6666666666666665</v>
      </c>
      <c r="E712" s="30">
        <v>0.70833333333333348</v>
      </c>
      <c r="F712" s="20">
        <f>'Dynamic Data'!C$4*E712</f>
        <v>204.00000000000006</v>
      </c>
      <c r="G712" s="12">
        <f>(0.5*'Dynamic Data'!C$21*'Dynamic Data'!C$11*'Dynamic Data'!C$13*D712^2)</f>
        <v>2.7503965255494318</v>
      </c>
      <c r="H712" s="12">
        <f>'Dynamic Data'!C$15</f>
        <v>56.505600000000001</v>
      </c>
      <c r="I712" s="12">
        <f>'Dynamic Data'!C$15+G712+F712</f>
        <v>263.25599652554951</v>
      </c>
      <c r="J712" s="12">
        <f t="shared" si="84"/>
        <v>263.25599652554951</v>
      </c>
      <c r="K712" s="28">
        <f t="shared" si="85"/>
        <v>0</v>
      </c>
      <c r="L712" s="20">
        <f>(D712/1000)*(('Dynamic Data'!C$4*9.81*'Dynamic Data'!C$10)+(0.5*'Dynamic Data'!C$21*'Dynamic Data'!C$11*'Dynamic Data'!C$13*D712^2)+('Dynamic Data'!C$4*'Dynamic Data'!C$18*E712))</f>
        <v>0.99765290726034817</v>
      </c>
      <c r="M712" s="12">
        <f t="shared" si="82"/>
        <v>0.99765290726034817</v>
      </c>
      <c r="N712" s="28">
        <f t="shared" si="86"/>
        <v>0</v>
      </c>
      <c r="O712" s="20">
        <f t="shared" si="81"/>
        <v>1.4269787390174868</v>
      </c>
      <c r="P712" s="12">
        <f t="shared" si="87"/>
        <v>1.4269787390174868</v>
      </c>
      <c r="Q712" s="42">
        <f t="shared" si="83"/>
        <v>0</v>
      </c>
      <c r="R712" s="36"/>
      <c r="S712" s="20">
        <f>SUM($P$2:P712)</f>
        <v>462.70032623962288</v>
      </c>
      <c r="T712" s="28">
        <f>SUM($Q$2:Q712)</f>
        <v>134.28977184379585</v>
      </c>
      <c r="U712" s="22">
        <f>T712*'KERS System Values'!E$14</f>
        <v>78.635967779662366</v>
      </c>
    </row>
    <row r="713" spans="1:21" x14ac:dyDescent="0.45">
      <c r="A713" s="7" t="s">
        <v>13</v>
      </c>
      <c r="B713" s="8">
        <v>711</v>
      </c>
      <c r="C713" s="8">
        <v>122</v>
      </c>
      <c r="D713" s="3">
        <v>4.7500000000000009</v>
      </c>
      <c r="E713" s="29">
        <v>1.0972222222222225</v>
      </c>
      <c r="F713" s="21">
        <f>'Dynamic Data'!C$4*E713</f>
        <v>316.00000000000011</v>
      </c>
      <c r="G713" s="3">
        <f>(0.5*'Dynamic Data'!C$21*'Dynamic Data'!C$11*'Dynamic Data'!C$13*D713^2)</f>
        <v>4.6157222683419983</v>
      </c>
      <c r="H713" s="3">
        <f>'Dynamic Data'!C$15</f>
        <v>56.505600000000001</v>
      </c>
      <c r="I713" s="3">
        <f>'Dynamic Data'!C$15+G713+F713</f>
        <v>377.12132226834211</v>
      </c>
      <c r="J713" s="3">
        <f t="shared" si="84"/>
        <v>377.12132226834211</v>
      </c>
      <c r="K713" s="29">
        <f t="shared" si="85"/>
        <v>0</v>
      </c>
      <c r="L713" s="21">
        <f>(D713/1000)*(('Dynamic Data'!C$4*9.81*'Dynamic Data'!C$10)+(0.5*'Dynamic Data'!C$21*'Dynamic Data'!C$11*'Dynamic Data'!C$13*D713^2)+('Dynamic Data'!C$4*'Dynamic Data'!C$18*E713))</f>
        <v>1.8563045707746253</v>
      </c>
      <c r="M713" s="3">
        <f t="shared" si="82"/>
        <v>1.8563045707746253</v>
      </c>
      <c r="N713" s="29">
        <f t="shared" si="86"/>
        <v>0</v>
      </c>
      <c r="O713" s="21">
        <f t="shared" si="81"/>
        <v>1.6891349395610984</v>
      </c>
      <c r="P713" s="3">
        <f t="shared" si="87"/>
        <v>1.6891349395610984</v>
      </c>
      <c r="Q713" s="43">
        <f t="shared" si="83"/>
        <v>0</v>
      </c>
      <c r="R713" s="37"/>
      <c r="S713" s="21">
        <f>SUM($P$2:P713)</f>
        <v>464.38946117918397</v>
      </c>
      <c r="T713" s="29">
        <f>SUM($Q$2:Q713)</f>
        <v>134.28977184379585</v>
      </c>
      <c r="U713" s="22">
        <f>T713*'KERS System Values'!E$14</f>
        <v>78.635967779662366</v>
      </c>
    </row>
    <row r="714" spans="1:21" x14ac:dyDescent="0.45">
      <c r="A714" s="5" t="s">
        <v>13</v>
      </c>
      <c r="B714" s="6">
        <v>712</v>
      </c>
      <c r="C714" s="6">
        <v>123</v>
      </c>
      <c r="D714" s="4">
        <v>5.8611111111111116</v>
      </c>
      <c r="E714" s="30">
        <v>0.65277777777777768</v>
      </c>
      <c r="F714" s="20">
        <f>'Dynamic Data'!C$4*E714</f>
        <v>187.99999999999997</v>
      </c>
      <c r="G714" s="12">
        <f>(0.5*'Dynamic Data'!C$21*'Dynamic Data'!C$11*'Dynamic Data'!C$13*D714^2)</f>
        <v>7.0276861635667061</v>
      </c>
      <c r="H714" s="12">
        <f>'Dynamic Data'!C$15</f>
        <v>56.505600000000001</v>
      </c>
      <c r="I714" s="12">
        <f>'Dynamic Data'!C$15+G714+F714</f>
        <v>251.53328616356669</v>
      </c>
      <c r="J714" s="12">
        <f t="shared" si="84"/>
        <v>251.53328616356669</v>
      </c>
      <c r="K714" s="28">
        <f t="shared" si="85"/>
        <v>0</v>
      </c>
      <c r="L714" s="20">
        <f>(D714/1000)*(('Dynamic Data'!C$4*9.81*'Dynamic Data'!C$10)+(0.5*'Dynamic Data'!C$21*'Dynamic Data'!C$11*'Dynamic Data'!C$13*D714^2)+('Dynamic Data'!C$4*'Dynamic Data'!C$18*E714))</f>
        <v>1.5219653083475717</v>
      </c>
      <c r="M714" s="12">
        <f t="shared" si="82"/>
        <v>1.5219653083475717</v>
      </c>
      <c r="N714" s="28">
        <f t="shared" si="86"/>
        <v>0</v>
      </c>
      <c r="O714" s="20">
        <f t="shared" si="81"/>
        <v>0.96741797470948199</v>
      </c>
      <c r="P714" s="12">
        <f t="shared" si="87"/>
        <v>0.96741797470948199</v>
      </c>
      <c r="Q714" s="42">
        <f t="shared" si="83"/>
        <v>0</v>
      </c>
      <c r="R714" s="36"/>
      <c r="S714" s="20">
        <f>SUM($P$2:P714)</f>
        <v>465.35687915389343</v>
      </c>
      <c r="T714" s="28">
        <f>SUM($Q$2:Q714)</f>
        <v>134.28977184379585</v>
      </c>
      <c r="U714" s="22">
        <f>T714*'KERS System Values'!E$14</f>
        <v>78.635967779662366</v>
      </c>
    </row>
    <row r="715" spans="1:21" x14ac:dyDescent="0.45">
      <c r="A715" s="7" t="s">
        <v>13</v>
      </c>
      <c r="B715" s="8">
        <v>713</v>
      </c>
      <c r="C715" s="8">
        <v>124</v>
      </c>
      <c r="D715" s="3">
        <v>6.0555555555555562</v>
      </c>
      <c r="E715" s="29">
        <v>1.3888888888888593E-2</v>
      </c>
      <c r="F715" s="21">
        <f>'Dynamic Data'!C$4*E715</f>
        <v>3.9999999999999147</v>
      </c>
      <c r="G715" s="3">
        <f>(0.5*'Dynamic Data'!C$21*'Dynamic Data'!C$11*'Dynamic Data'!C$13*D715^2)</f>
        <v>7.5017128374776885</v>
      </c>
      <c r="H715" s="3">
        <f>'Dynamic Data'!C$15</f>
        <v>56.505600000000001</v>
      </c>
      <c r="I715" s="3">
        <f>'Dynamic Data'!C$15+G715+F715</f>
        <v>68.007312837477599</v>
      </c>
      <c r="J715" s="3">
        <f t="shared" si="84"/>
        <v>68.007312837477599</v>
      </c>
      <c r="K715" s="29">
        <f t="shared" si="85"/>
        <v>0</v>
      </c>
      <c r="L715" s="21">
        <f>(D715/1000)*(('Dynamic Data'!C$4*9.81*'Dynamic Data'!C$10)+(0.5*'Dynamic Data'!C$21*'Dynamic Data'!C$11*'Dynamic Data'!C$13*D715^2)+('Dynamic Data'!C$4*'Dynamic Data'!C$18*E715))</f>
        <v>0.41287064107139221</v>
      </c>
      <c r="M715" s="3">
        <f t="shared" si="82"/>
        <v>0.41287064107139221</v>
      </c>
      <c r="N715" s="29">
        <f t="shared" si="86"/>
        <v>0</v>
      </c>
      <c r="O715" s="21">
        <f t="shared" si="81"/>
        <v>-1.1789891178709516E-2</v>
      </c>
      <c r="P715" s="3">
        <f t="shared" si="87"/>
        <v>0</v>
      </c>
      <c r="Q715" s="44">
        <f t="shared" si="83"/>
        <v>1.1789891178709516E-2</v>
      </c>
      <c r="R715" s="37"/>
      <c r="S715" s="21">
        <f>SUM($P$2:P715)</f>
        <v>465.35687915389343</v>
      </c>
      <c r="T715" s="29">
        <f>SUM($Q$2:Q715)</f>
        <v>134.30156173497457</v>
      </c>
      <c r="U715" s="22">
        <f>T715*'KERS System Values'!E$14</f>
        <v>78.642871577994342</v>
      </c>
    </row>
    <row r="716" spans="1:21" x14ac:dyDescent="0.45">
      <c r="A716" s="5" t="s">
        <v>13</v>
      </c>
      <c r="B716" s="6">
        <v>714</v>
      </c>
      <c r="C716" s="6">
        <v>125</v>
      </c>
      <c r="D716" s="4">
        <v>5.8888888888888893</v>
      </c>
      <c r="E716" s="30">
        <v>-0.45833333333333343</v>
      </c>
      <c r="F716" s="20">
        <f>'Dynamic Data'!C$4*E716</f>
        <v>-132.00000000000003</v>
      </c>
      <c r="G716" s="12">
        <f>(0.5*'Dynamic Data'!C$21*'Dynamic Data'!C$11*'Dynamic Data'!C$13*D716^2)</f>
        <v>7.0944571535981238</v>
      </c>
      <c r="H716" s="12">
        <f>'Dynamic Data'!C$15</f>
        <v>56.505600000000001</v>
      </c>
      <c r="I716" s="12">
        <f>'Dynamic Data'!C$15+G716+F716</f>
        <v>-68.399942846401899</v>
      </c>
      <c r="J716" s="12">
        <f t="shared" si="84"/>
        <v>0</v>
      </c>
      <c r="K716" s="28">
        <f t="shared" si="85"/>
        <v>68.399942846401899</v>
      </c>
      <c r="L716" s="20">
        <f>(D716/1000)*(('Dynamic Data'!C$4*9.81*'Dynamic Data'!C$10)+(0.5*'Dynamic Data'!C$21*'Dynamic Data'!C$11*'Dynamic Data'!C$13*D716^2)+('Dynamic Data'!C$4*'Dynamic Data'!C$18*E716))</f>
        <v>-0.43645042342881124</v>
      </c>
      <c r="M716" s="12">
        <f t="shared" si="82"/>
        <v>0</v>
      </c>
      <c r="N716" s="28">
        <f t="shared" si="86"/>
        <v>0.43645042342881124</v>
      </c>
      <c r="O716" s="20">
        <f t="shared" si="81"/>
        <v>-0.84191321459207602</v>
      </c>
      <c r="P716" s="12">
        <f t="shared" si="87"/>
        <v>0</v>
      </c>
      <c r="Q716" s="45">
        <f t="shared" si="83"/>
        <v>0.84191321459207602</v>
      </c>
      <c r="R716" s="36"/>
      <c r="S716" s="20">
        <f>SUM($P$2:P716)</f>
        <v>465.35687915389343</v>
      </c>
      <c r="T716" s="28">
        <f>SUM($Q$2:Q716)</f>
        <v>135.14347494956664</v>
      </c>
      <c r="U716" s="22">
        <f>T716*'KERS System Values'!E$14</f>
        <v>79.135870110249954</v>
      </c>
    </row>
    <row r="717" spans="1:21" x14ac:dyDescent="0.45">
      <c r="A717" s="7" t="s">
        <v>13</v>
      </c>
      <c r="B717" s="8">
        <v>715</v>
      </c>
      <c r="C717" s="8">
        <v>126</v>
      </c>
      <c r="D717" s="3">
        <v>5.1388888888888893</v>
      </c>
      <c r="E717" s="29">
        <v>-1.0138888888888886</v>
      </c>
      <c r="F717" s="21">
        <f>'Dynamic Data'!C$4*E717</f>
        <v>-291.99999999999994</v>
      </c>
      <c r="G717" s="3">
        <f>(0.5*'Dynamic Data'!C$21*'Dynamic Data'!C$11*'Dynamic Data'!C$13*D717^2)</f>
        <v>5.4024518530147692</v>
      </c>
      <c r="H717" s="3">
        <f>'Dynamic Data'!C$15</f>
        <v>56.505600000000001</v>
      </c>
      <c r="I717" s="3">
        <f>'Dynamic Data'!C$15+G717+F717</f>
        <v>-230.09194814698517</v>
      </c>
      <c r="J717" s="3">
        <f t="shared" si="84"/>
        <v>0</v>
      </c>
      <c r="K717" s="29">
        <f t="shared" si="85"/>
        <v>230.09194814698517</v>
      </c>
      <c r="L717" s="21">
        <f>(D717/1000)*(('Dynamic Data'!C$4*9.81*'Dynamic Data'!C$10)+(0.5*'Dynamic Data'!C$21*'Dynamic Data'!C$11*'Dynamic Data'!C$13*D717^2)+('Dynamic Data'!C$4*'Dynamic Data'!C$18*E717))</f>
        <v>-1.2473760057553407</v>
      </c>
      <c r="M717" s="3">
        <f t="shared" si="82"/>
        <v>0</v>
      </c>
      <c r="N717" s="29">
        <f t="shared" si="86"/>
        <v>1.2473760057553407</v>
      </c>
      <c r="O717" s="21">
        <f t="shared" si="81"/>
        <v>-1.0323865368651544</v>
      </c>
      <c r="P717" s="3">
        <f t="shared" si="87"/>
        <v>0</v>
      </c>
      <c r="Q717" s="44">
        <f t="shared" si="83"/>
        <v>1.0323865368651544</v>
      </c>
      <c r="R717" s="37"/>
      <c r="S717" s="21">
        <f>SUM($P$2:P717)</f>
        <v>465.35687915389343</v>
      </c>
      <c r="T717" s="29">
        <f>SUM($Q$2:Q717)</f>
        <v>136.17586148643178</v>
      </c>
      <c r="U717" s="22">
        <f>T717*'KERS System Values'!E$14</f>
        <v>79.740403972616747</v>
      </c>
    </row>
    <row r="718" spans="1:21" x14ac:dyDescent="0.45">
      <c r="A718" s="5" t="s">
        <v>13</v>
      </c>
      <c r="B718" s="6">
        <v>716</v>
      </c>
      <c r="C718" s="6">
        <v>127</v>
      </c>
      <c r="D718" s="4">
        <v>3.8611111111111112</v>
      </c>
      <c r="E718" s="30">
        <v>-0.90277777777777779</v>
      </c>
      <c r="F718" s="20">
        <f>'Dynamic Data'!C$4*E718</f>
        <v>-260</v>
      </c>
      <c r="G718" s="12">
        <f>(0.5*'Dynamic Data'!C$21*'Dynamic Data'!C$11*'Dynamic Data'!C$13*D718^2)</f>
        <v>3.0498399489290966</v>
      </c>
      <c r="H718" s="12">
        <f>'Dynamic Data'!C$15</f>
        <v>56.505600000000001</v>
      </c>
      <c r="I718" s="12">
        <f>'Dynamic Data'!C$15+G718+F718</f>
        <v>-200.44456005107091</v>
      </c>
      <c r="J718" s="12">
        <f t="shared" si="84"/>
        <v>0</v>
      </c>
      <c r="K718" s="28">
        <f t="shared" si="85"/>
        <v>200.44456005107091</v>
      </c>
      <c r="L718" s="20">
        <f>(D718/1000)*(('Dynamic Data'!C$4*9.81*'Dynamic Data'!C$10)+(0.5*'Dynamic Data'!C$21*'Dynamic Data'!C$11*'Dynamic Data'!C$13*D718^2)+('Dynamic Data'!C$4*'Dynamic Data'!C$18*E718))</f>
        <v>-0.81739706797496814</v>
      </c>
      <c r="M718" s="12">
        <f t="shared" si="82"/>
        <v>0</v>
      </c>
      <c r="N718" s="28">
        <f t="shared" si="86"/>
        <v>0.81739706797496814</v>
      </c>
      <c r="O718" s="20">
        <f t="shared" si="81"/>
        <v>-0.44288417568782923</v>
      </c>
      <c r="P718" s="12">
        <f t="shared" si="87"/>
        <v>0</v>
      </c>
      <c r="Q718" s="45">
        <f t="shared" si="83"/>
        <v>0.44288417568782923</v>
      </c>
      <c r="R718" s="40">
        <f>SUM(Q715:Q718)</f>
        <v>2.3289738183237692</v>
      </c>
      <c r="S718" s="20">
        <f>SUM($P$2:P718)</f>
        <v>465.35687915389343</v>
      </c>
      <c r="T718" s="28">
        <f>SUM($Q$2:Q718)</f>
        <v>136.61874566211961</v>
      </c>
      <c r="U718" s="22">
        <f>T718*'KERS System Values'!E$14</f>
        <v>79.999743349632155</v>
      </c>
    </row>
    <row r="719" spans="1:21" x14ac:dyDescent="0.45">
      <c r="A719" s="7" t="s">
        <v>13</v>
      </c>
      <c r="B719" s="8">
        <v>717</v>
      </c>
      <c r="C719" s="8">
        <v>128</v>
      </c>
      <c r="D719" s="3">
        <v>3.3333333333333335</v>
      </c>
      <c r="E719" s="29">
        <v>-0.26388888888888895</v>
      </c>
      <c r="F719" s="21">
        <f>'Dynamic Data'!C$4*E719</f>
        <v>-76.000000000000014</v>
      </c>
      <c r="G719" s="3">
        <f>(0.5*'Dynamic Data'!C$21*'Dynamic Data'!C$11*'Dynamic Data'!C$13*D719^2)</f>
        <v>2.2730549797929194</v>
      </c>
      <c r="H719" s="3">
        <f>'Dynamic Data'!C$15</f>
        <v>56.505600000000001</v>
      </c>
      <c r="I719" s="3">
        <f>'Dynamic Data'!C$15+G719+F719</f>
        <v>-17.221345020207096</v>
      </c>
      <c r="J719" s="3">
        <f t="shared" si="84"/>
        <v>0</v>
      </c>
      <c r="K719" s="29">
        <f t="shared" si="85"/>
        <v>17.221345020207096</v>
      </c>
      <c r="L719" s="21">
        <f>(D719/1000)*(('Dynamic Data'!C$4*9.81*'Dynamic Data'!C$10)+(0.5*'Dynamic Data'!C$21*'Dynamic Data'!C$11*'Dynamic Data'!C$13*D719^2)+('Dynamic Data'!C$4*'Dynamic Data'!C$18*E719))</f>
        <v>-6.8371283400690361E-2</v>
      </c>
      <c r="M719" s="3">
        <f t="shared" si="82"/>
        <v>0</v>
      </c>
      <c r="N719" s="29">
        <f t="shared" si="86"/>
        <v>6.8371283400690361E-2</v>
      </c>
      <c r="O719" s="21">
        <f t="shared" si="81"/>
        <v>0.13333144993264304</v>
      </c>
      <c r="P719" s="3">
        <f t="shared" si="87"/>
        <v>0.13333144993264304</v>
      </c>
      <c r="Q719" s="43">
        <f t="shared" si="83"/>
        <v>0</v>
      </c>
      <c r="R719" s="37"/>
      <c r="S719" s="21">
        <f>SUM($P$2:P719)</f>
        <v>465.49021060382609</v>
      </c>
      <c r="T719" s="29">
        <f>SUM($Q$2:Q719)</f>
        <v>136.61874566211961</v>
      </c>
      <c r="U719" s="22">
        <f>T719*'KERS System Values'!E$14</f>
        <v>79.999743349632155</v>
      </c>
    </row>
    <row r="720" spans="1:21" x14ac:dyDescent="0.45">
      <c r="A720" s="5" t="s">
        <v>13</v>
      </c>
      <c r="B720" s="6">
        <v>718</v>
      </c>
      <c r="C720" s="6">
        <v>129</v>
      </c>
      <c r="D720" s="4">
        <v>3.3333333333333335</v>
      </c>
      <c r="E720" s="30">
        <v>0.1388888888888889</v>
      </c>
      <c r="F720" s="20">
        <f>'Dynamic Data'!C$4*E720</f>
        <v>40</v>
      </c>
      <c r="G720" s="12">
        <f>(0.5*'Dynamic Data'!C$21*'Dynamic Data'!C$11*'Dynamic Data'!C$13*D720^2)</f>
        <v>2.2730549797929194</v>
      </c>
      <c r="H720" s="12">
        <f>'Dynamic Data'!C$15</f>
        <v>56.505600000000001</v>
      </c>
      <c r="I720" s="12">
        <f>'Dynamic Data'!C$15+G720+F720</f>
        <v>98.778654979792918</v>
      </c>
      <c r="J720" s="12">
        <f t="shared" si="84"/>
        <v>98.778654979792918</v>
      </c>
      <c r="K720" s="28">
        <f t="shared" si="85"/>
        <v>0</v>
      </c>
      <c r="L720" s="20">
        <f>(D720/1000)*(('Dynamic Data'!C$4*9.81*'Dynamic Data'!C$10)+(0.5*'Dynamic Data'!C$21*'Dynamic Data'!C$11*'Dynamic Data'!C$13*D720^2)+('Dynamic Data'!C$4*'Dynamic Data'!C$18*E720))</f>
        <v>0.33503418326597645</v>
      </c>
      <c r="M720" s="12">
        <f t="shared" si="82"/>
        <v>0.33503418326597645</v>
      </c>
      <c r="N720" s="28">
        <f t="shared" si="86"/>
        <v>0</v>
      </c>
      <c r="O720" s="20">
        <f t="shared" si="81"/>
        <v>0.57575262962547002</v>
      </c>
      <c r="P720" s="12">
        <f t="shared" si="87"/>
        <v>0.57575262962547002</v>
      </c>
      <c r="Q720" s="42">
        <f t="shared" si="83"/>
        <v>0</v>
      </c>
      <c r="R720" s="36"/>
      <c r="S720" s="20">
        <f>SUM($P$2:P720)</f>
        <v>466.06596323345155</v>
      </c>
      <c r="T720" s="28">
        <f>SUM($Q$2:Q720)</f>
        <v>136.61874566211961</v>
      </c>
      <c r="U720" s="22">
        <f>T720*'KERS System Values'!E$14</f>
        <v>79.999743349632155</v>
      </c>
    </row>
    <row r="721" spans="1:21" x14ac:dyDescent="0.45">
      <c r="A721" s="7" t="s">
        <v>13</v>
      </c>
      <c r="B721" s="8">
        <v>719</v>
      </c>
      <c r="C721" s="8">
        <v>130</v>
      </c>
      <c r="D721" s="3">
        <v>3.6111111111111112</v>
      </c>
      <c r="E721" s="29">
        <v>0.55555555555555558</v>
      </c>
      <c r="F721" s="21">
        <f>'Dynamic Data'!C$4*E721</f>
        <v>160</v>
      </c>
      <c r="G721" s="3">
        <f>(0.5*'Dynamic Data'!C$21*'Dynamic Data'!C$11*'Dynamic Data'!C$13*D721^2)</f>
        <v>2.6676825804514124</v>
      </c>
      <c r="H721" s="3">
        <f>'Dynamic Data'!C$15</f>
        <v>56.505600000000001</v>
      </c>
      <c r="I721" s="3">
        <f>'Dynamic Data'!C$15+G721+F721</f>
        <v>219.17328258045143</v>
      </c>
      <c r="J721" s="3">
        <f t="shared" si="84"/>
        <v>219.17328258045143</v>
      </c>
      <c r="K721" s="29">
        <f t="shared" si="85"/>
        <v>0</v>
      </c>
      <c r="L721" s="21">
        <f>(D721/1000)*(('Dynamic Data'!C$4*9.81*'Dynamic Data'!C$10)+(0.5*'Dynamic Data'!C$21*'Dynamic Data'!C$11*'Dynamic Data'!C$13*D721^2)+('Dynamic Data'!C$4*'Dynamic Data'!C$18*E721))</f>
        <v>0.8164710759849636</v>
      </c>
      <c r="M721" s="3">
        <f t="shared" si="82"/>
        <v>0.8164710759849636</v>
      </c>
      <c r="N721" s="29">
        <f t="shared" si="86"/>
        <v>0</v>
      </c>
      <c r="O721" s="21">
        <f t="shared" si="81"/>
        <v>1.0528363971719106</v>
      </c>
      <c r="P721" s="3">
        <f t="shared" si="87"/>
        <v>1.0528363971719106</v>
      </c>
      <c r="Q721" s="43">
        <f t="shared" si="83"/>
        <v>0</v>
      </c>
      <c r="R721" s="37"/>
      <c r="S721" s="21">
        <f>SUM($P$2:P721)</f>
        <v>467.11879963062347</v>
      </c>
      <c r="T721" s="29">
        <f>SUM($Q$2:Q721)</f>
        <v>136.61874566211961</v>
      </c>
      <c r="U721" s="22">
        <f>T721*'KERS System Values'!E$14</f>
        <v>79.999743349632155</v>
      </c>
    </row>
    <row r="722" spans="1:21" x14ac:dyDescent="0.45">
      <c r="A722" s="5" t="s">
        <v>13</v>
      </c>
      <c r="B722" s="6">
        <v>720</v>
      </c>
      <c r="C722" s="6">
        <v>131</v>
      </c>
      <c r="D722" s="4">
        <v>4.4444444444444446</v>
      </c>
      <c r="E722" s="30">
        <v>0.76388888888888884</v>
      </c>
      <c r="F722" s="20">
        <f>'Dynamic Data'!C$4*E722</f>
        <v>220</v>
      </c>
      <c r="G722" s="12">
        <f>(0.5*'Dynamic Data'!C$21*'Dynamic Data'!C$11*'Dynamic Data'!C$13*D722^2)</f>
        <v>4.0409866307429683</v>
      </c>
      <c r="H722" s="12">
        <f>'Dynamic Data'!C$15</f>
        <v>56.505600000000001</v>
      </c>
      <c r="I722" s="12">
        <f>'Dynamic Data'!C$15+G722+F722</f>
        <v>280.54658663074298</v>
      </c>
      <c r="J722" s="12">
        <f t="shared" si="84"/>
        <v>280.54658663074298</v>
      </c>
      <c r="K722" s="28">
        <f t="shared" si="85"/>
        <v>0</v>
      </c>
      <c r="L722" s="20">
        <f>(D722/1000)*(('Dynamic Data'!C$4*9.81*'Dynamic Data'!C$10)+(0.5*'Dynamic Data'!C$21*'Dynamic Data'!C$11*'Dynamic Data'!C$13*D722^2)+('Dynamic Data'!C$4*'Dynamic Data'!C$18*E722))</f>
        <v>1.2892017183588576</v>
      </c>
      <c r="M722" s="12">
        <f t="shared" si="82"/>
        <v>1.2892017183588576</v>
      </c>
      <c r="N722" s="28">
        <f t="shared" si="86"/>
        <v>0</v>
      </c>
      <c r="O722" s="20">
        <f t="shared" si="81"/>
        <v>1.2969144868573141</v>
      </c>
      <c r="P722" s="12">
        <f t="shared" si="87"/>
        <v>1.2969144868573141</v>
      </c>
      <c r="Q722" s="42">
        <f t="shared" si="83"/>
        <v>0</v>
      </c>
      <c r="R722" s="36"/>
      <c r="S722" s="20">
        <f>SUM($P$2:P722)</f>
        <v>468.41571411748077</v>
      </c>
      <c r="T722" s="28">
        <f>SUM($Q$2:Q722)</f>
        <v>136.61874566211961</v>
      </c>
      <c r="U722" s="22">
        <f>T722*'KERS System Values'!E$14</f>
        <v>79.999743349632155</v>
      </c>
    </row>
    <row r="723" spans="1:21" x14ac:dyDescent="0.45">
      <c r="A723" s="7" t="s">
        <v>13</v>
      </c>
      <c r="B723" s="8">
        <v>721</v>
      </c>
      <c r="C723" s="8">
        <v>132</v>
      </c>
      <c r="D723" s="3">
        <v>5.1388888888888893</v>
      </c>
      <c r="E723" s="29">
        <v>0.63888888888888906</v>
      </c>
      <c r="F723" s="21">
        <f>'Dynamic Data'!C$4*E723</f>
        <v>184.00000000000006</v>
      </c>
      <c r="G723" s="3">
        <f>(0.5*'Dynamic Data'!C$21*'Dynamic Data'!C$11*'Dynamic Data'!C$13*D723^2)</f>
        <v>5.4024518530147692</v>
      </c>
      <c r="H723" s="3">
        <f>'Dynamic Data'!C$15</f>
        <v>56.505600000000001</v>
      </c>
      <c r="I723" s="3">
        <f>'Dynamic Data'!C$15+G723+F723</f>
        <v>245.90805185301483</v>
      </c>
      <c r="J723" s="3">
        <f t="shared" si="84"/>
        <v>245.90805185301483</v>
      </c>
      <c r="K723" s="29">
        <f t="shared" si="85"/>
        <v>0</v>
      </c>
      <c r="L723" s="21">
        <f>(D723/1000)*(('Dynamic Data'!C$4*9.81*'Dynamic Data'!C$10)+(0.5*'Dynamic Data'!C$21*'Dynamic Data'!C$11*'Dynamic Data'!C$13*D723^2)+('Dynamic Data'!C$4*'Dynamic Data'!C$18*E723))</f>
        <v>1.3046272553557707</v>
      </c>
      <c r="M723" s="3">
        <f t="shared" si="82"/>
        <v>1.3046272553557707</v>
      </c>
      <c r="N723" s="29">
        <f t="shared" si="86"/>
        <v>0</v>
      </c>
      <c r="O723" s="21">
        <f t="shared" si="81"/>
        <v>1.3107427491972081</v>
      </c>
      <c r="P723" s="3">
        <f t="shared" si="87"/>
        <v>1.3107427491972081</v>
      </c>
      <c r="Q723" s="43">
        <f t="shared" si="83"/>
        <v>0</v>
      </c>
      <c r="R723" s="37"/>
      <c r="S723" s="21">
        <f>SUM($P$2:P723)</f>
        <v>469.72645686667801</v>
      </c>
      <c r="T723" s="29">
        <f>SUM($Q$2:Q723)</f>
        <v>136.61874566211961</v>
      </c>
      <c r="U723" s="22">
        <f>T723*'KERS System Values'!E$14</f>
        <v>79.999743349632155</v>
      </c>
    </row>
    <row r="724" spans="1:21" x14ac:dyDescent="0.45">
      <c r="A724" s="5" t="s">
        <v>13</v>
      </c>
      <c r="B724" s="6">
        <v>722</v>
      </c>
      <c r="C724" s="6">
        <v>133</v>
      </c>
      <c r="D724" s="4">
        <v>5.7222222222222232</v>
      </c>
      <c r="E724" s="30">
        <v>0.55555555555555558</v>
      </c>
      <c r="F724" s="20">
        <f>'Dynamic Data'!C$4*E724</f>
        <v>160</v>
      </c>
      <c r="G724" s="12">
        <f>(0.5*'Dynamic Data'!C$21*'Dynamic Data'!C$11*'Dynamic Data'!C$13*D724^2)</f>
        <v>6.6985667446175245</v>
      </c>
      <c r="H724" s="12">
        <f>'Dynamic Data'!C$15</f>
        <v>56.505600000000001</v>
      </c>
      <c r="I724" s="12">
        <f>'Dynamic Data'!C$15+G724+F724</f>
        <v>223.20416674461751</v>
      </c>
      <c r="J724" s="12">
        <f t="shared" si="84"/>
        <v>223.20416674461751</v>
      </c>
      <c r="K724" s="28">
        <f t="shared" si="85"/>
        <v>0</v>
      </c>
      <c r="L724" s="20">
        <f>(D724/1000)*(('Dynamic Data'!C$4*9.81*'Dynamic Data'!C$10)+(0.5*'Dynamic Data'!C$21*'Dynamic Data'!C$11*'Dynamic Data'!C$13*D724^2)+('Dynamic Data'!C$4*'Dynamic Data'!C$18*E724))</f>
        <v>1.3168582430386453</v>
      </c>
      <c r="M724" s="12">
        <f t="shared" si="82"/>
        <v>1.3168582430386453</v>
      </c>
      <c r="N724" s="28">
        <f t="shared" si="86"/>
        <v>0</v>
      </c>
      <c r="O724" s="20">
        <f t="shared" si="81"/>
        <v>1.3033798993734926</v>
      </c>
      <c r="P724" s="12">
        <f t="shared" si="87"/>
        <v>1.3033798993734926</v>
      </c>
      <c r="Q724" s="42">
        <f t="shared" si="83"/>
        <v>0</v>
      </c>
      <c r="R724" s="36"/>
      <c r="S724" s="20">
        <f>SUM($P$2:P724)</f>
        <v>471.02983676605152</v>
      </c>
      <c r="T724" s="28">
        <f>SUM($Q$2:Q724)</f>
        <v>136.61874566211961</v>
      </c>
      <c r="U724" s="22">
        <f>T724*'KERS System Values'!E$14</f>
        <v>79.999743349632155</v>
      </c>
    </row>
    <row r="725" spans="1:21" x14ac:dyDescent="0.45">
      <c r="A725" s="7" t="s">
        <v>13</v>
      </c>
      <c r="B725" s="8">
        <v>723</v>
      </c>
      <c r="C725" s="8">
        <v>134</v>
      </c>
      <c r="D725" s="3">
        <v>6.25</v>
      </c>
      <c r="E725" s="29">
        <v>0.47222222222222199</v>
      </c>
      <c r="F725" s="21">
        <f>'Dynamic Data'!C$4*E725</f>
        <v>135.99999999999994</v>
      </c>
      <c r="G725" s="3">
        <f>(0.5*'Dynamic Data'!C$21*'Dynamic Data'!C$11*'Dynamic Data'!C$13*D725^2)</f>
        <v>7.9912089133344821</v>
      </c>
      <c r="H725" s="3">
        <f>'Dynamic Data'!C$15</f>
        <v>56.505600000000001</v>
      </c>
      <c r="I725" s="3">
        <f>'Dynamic Data'!C$15+G725+F725</f>
        <v>200.49680891333443</v>
      </c>
      <c r="J725" s="3">
        <f t="shared" si="84"/>
        <v>200.49680891333443</v>
      </c>
      <c r="K725" s="29">
        <f t="shared" si="85"/>
        <v>0</v>
      </c>
      <c r="L725" s="21">
        <f>(D725/1000)*(('Dynamic Data'!C$4*9.81*'Dynamic Data'!C$10)+(0.5*'Dynamic Data'!C$21*'Dynamic Data'!C$11*'Dynamic Data'!C$13*D725^2)+('Dynamic Data'!C$4*'Dynamic Data'!C$18*E725))</f>
        <v>1.2899015557083402</v>
      </c>
      <c r="M725" s="3">
        <f t="shared" si="82"/>
        <v>1.2899015557083402</v>
      </c>
      <c r="N725" s="29">
        <f t="shared" si="86"/>
        <v>0</v>
      </c>
      <c r="O725" s="21">
        <f t="shared" si="81"/>
        <v>1.4339420442514093</v>
      </c>
      <c r="P725" s="3">
        <f t="shared" si="87"/>
        <v>1.4339420442514093</v>
      </c>
      <c r="Q725" s="43">
        <f t="shared" si="83"/>
        <v>0</v>
      </c>
      <c r="R725" s="37"/>
      <c r="S725" s="21">
        <f>SUM($P$2:P725)</f>
        <v>472.46377881030293</v>
      </c>
      <c r="T725" s="29">
        <f>SUM($Q$2:Q725)</f>
        <v>136.61874566211961</v>
      </c>
      <c r="U725" s="22">
        <f>T725*'KERS System Values'!E$14</f>
        <v>79.999743349632155</v>
      </c>
    </row>
    <row r="726" spans="1:21" x14ac:dyDescent="0.45">
      <c r="A726" s="5" t="s">
        <v>13</v>
      </c>
      <c r="B726" s="6">
        <v>724</v>
      </c>
      <c r="C726" s="6">
        <v>135</v>
      </c>
      <c r="D726" s="4">
        <v>6.666666666666667</v>
      </c>
      <c r="E726" s="30">
        <v>0.56944444444444464</v>
      </c>
      <c r="F726" s="20">
        <f>'Dynamic Data'!C$4*E726</f>
        <v>164.00000000000006</v>
      </c>
      <c r="G726" s="12">
        <f>(0.5*'Dynamic Data'!C$21*'Dynamic Data'!C$11*'Dynamic Data'!C$13*D726^2)</f>
        <v>9.0922199191716775</v>
      </c>
      <c r="H726" s="12">
        <f>'Dynamic Data'!C$15</f>
        <v>56.505600000000001</v>
      </c>
      <c r="I726" s="12">
        <f>'Dynamic Data'!C$15+G726+F726</f>
        <v>229.59781991917174</v>
      </c>
      <c r="J726" s="12">
        <f t="shared" si="84"/>
        <v>229.59781991917174</v>
      </c>
      <c r="K726" s="28">
        <f t="shared" si="85"/>
        <v>0</v>
      </c>
      <c r="L726" s="20">
        <f>(D726/1000)*(('Dynamic Data'!C$4*9.81*'Dynamic Data'!C$10)+(0.5*'Dynamic Data'!C$21*'Dynamic Data'!C$11*'Dynamic Data'!C$13*D726^2)+('Dynamic Data'!C$4*'Dynamic Data'!C$18*E726))</f>
        <v>1.5779825327944785</v>
      </c>
      <c r="M726" s="12">
        <f t="shared" si="82"/>
        <v>1.5779825327944785</v>
      </c>
      <c r="N726" s="28">
        <f t="shared" si="86"/>
        <v>0</v>
      </c>
      <c r="O726" s="20">
        <f t="shared" si="81"/>
        <v>1.9486439361541459</v>
      </c>
      <c r="P726" s="12">
        <f t="shared" si="87"/>
        <v>1.9486439361541459</v>
      </c>
      <c r="Q726" s="42">
        <f t="shared" si="83"/>
        <v>0</v>
      </c>
      <c r="R726" s="36"/>
      <c r="S726" s="20">
        <f>SUM($P$2:P726)</f>
        <v>474.41242274645708</v>
      </c>
      <c r="T726" s="28">
        <f>SUM($Q$2:Q726)</f>
        <v>136.61874566211961</v>
      </c>
      <c r="U726" s="22">
        <f>T726*'KERS System Values'!E$14</f>
        <v>79.999743349632155</v>
      </c>
    </row>
    <row r="727" spans="1:21" x14ac:dyDescent="0.45">
      <c r="A727" s="7" t="s">
        <v>13</v>
      </c>
      <c r="B727" s="8">
        <v>725</v>
      </c>
      <c r="C727" s="8">
        <v>136</v>
      </c>
      <c r="D727" s="3">
        <v>7.3888888888888893</v>
      </c>
      <c r="E727" s="29">
        <v>0.8194444444444442</v>
      </c>
      <c r="F727" s="21">
        <f>'Dynamic Data'!C$4*E727</f>
        <v>235.99999999999994</v>
      </c>
      <c r="G727" s="3">
        <f>(0.5*'Dynamic Data'!C$21*'Dynamic Data'!C$11*'Dynamic Data'!C$13*D727^2)</f>
        <v>11.168908204876931</v>
      </c>
      <c r="H727" s="3">
        <f>'Dynamic Data'!C$15</f>
        <v>56.505600000000001</v>
      </c>
      <c r="I727" s="3">
        <f>'Dynamic Data'!C$15+G727+F727</f>
        <v>303.67450820487687</v>
      </c>
      <c r="J727" s="3">
        <f t="shared" si="84"/>
        <v>303.67450820487687</v>
      </c>
      <c r="K727" s="29">
        <f t="shared" si="85"/>
        <v>0</v>
      </c>
      <c r="L727" s="21">
        <f>(D727/1000)*(('Dynamic Data'!C$4*9.81*'Dynamic Data'!C$10)+(0.5*'Dynamic Data'!C$21*'Dynamic Data'!C$11*'Dynamic Data'!C$13*D727^2)+('Dynamic Data'!C$4*'Dynamic Data'!C$18*E727))</f>
        <v>2.319305339513813</v>
      </c>
      <c r="M727" s="3">
        <f t="shared" si="82"/>
        <v>2.319305339513813</v>
      </c>
      <c r="N727" s="29">
        <f t="shared" si="86"/>
        <v>0</v>
      </c>
      <c r="O727" s="21">
        <f t="shared" si="81"/>
        <v>2.8739889405114312</v>
      </c>
      <c r="P727" s="3">
        <f t="shared" si="87"/>
        <v>2.8739889405114312</v>
      </c>
      <c r="Q727" s="43">
        <f t="shared" si="83"/>
        <v>0</v>
      </c>
      <c r="R727" s="37"/>
      <c r="S727" s="21">
        <f>SUM($P$2:P727)</f>
        <v>477.28641168696851</v>
      </c>
      <c r="T727" s="29">
        <f>SUM($Q$2:Q727)</f>
        <v>136.61874566211961</v>
      </c>
      <c r="U727" s="22">
        <f>T727*'KERS System Values'!E$14</f>
        <v>79.999743349632155</v>
      </c>
    </row>
    <row r="728" spans="1:21" x14ac:dyDescent="0.45">
      <c r="A728" s="5" t="s">
        <v>13</v>
      </c>
      <c r="B728" s="6">
        <v>726</v>
      </c>
      <c r="C728" s="6">
        <v>137</v>
      </c>
      <c r="D728" s="4">
        <v>8.3055555555555554</v>
      </c>
      <c r="E728" s="30">
        <v>1.1388888888888882</v>
      </c>
      <c r="F728" s="20">
        <f>'Dynamic Data'!C$4*E728</f>
        <v>327.99999999999977</v>
      </c>
      <c r="G728" s="12">
        <f>(0.5*'Dynamic Data'!C$21*'Dynamic Data'!C$11*'Dynamic Data'!C$13*D728^2)</f>
        <v>14.112040850587968</v>
      </c>
      <c r="H728" s="12">
        <f>'Dynamic Data'!C$15</f>
        <v>56.505600000000001</v>
      </c>
      <c r="I728" s="12">
        <f>'Dynamic Data'!C$15+G728+F728</f>
        <v>398.61764085058775</v>
      </c>
      <c r="J728" s="12">
        <f t="shared" si="84"/>
        <v>398.61764085058775</v>
      </c>
      <c r="K728" s="28">
        <f t="shared" si="85"/>
        <v>0</v>
      </c>
      <c r="L728" s="20">
        <f>(D728/1000)*(('Dynamic Data'!C$4*9.81*'Dynamic Data'!C$10)+(0.5*'Dynamic Data'!C$21*'Dynamic Data'!C$11*'Dynamic Data'!C$13*D728^2)+('Dynamic Data'!C$4*'Dynamic Data'!C$18*E728))</f>
        <v>3.4286725415090489</v>
      </c>
      <c r="M728" s="12">
        <f t="shared" si="82"/>
        <v>3.4286725415090489</v>
      </c>
      <c r="N728" s="28">
        <f t="shared" si="86"/>
        <v>0</v>
      </c>
      <c r="O728" s="20">
        <f t="shared" si="81"/>
        <v>3.6732941605914733</v>
      </c>
      <c r="P728" s="12">
        <f t="shared" si="87"/>
        <v>3.6732941605914733</v>
      </c>
      <c r="Q728" s="42">
        <f t="shared" si="83"/>
        <v>0</v>
      </c>
      <c r="R728" s="36"/>
      <c r="S728" s="20">
        <f>SUM($P$2:P728)</f>
        <v>480.95970584755997</v>
      </c>
      <c r="T728" s="28">
        <f>SUM($Q$2:Q728)</f>
        <v>136.61874566211961</v>
      </c>
      <c r="U728" s="22">
        <f>T728*'KERS System Values'!E$14</f>
        <v>79.999743349632155</v>
      </c>
    </row>
    <row r="729" spans="1:21" x14ac:dyDescent="0.45">
      <c r="A729" s="7" t="s">
        <v>13</v>
      </c>
      <c r="B729" s="8">
        <v>727</v>
      </c>
      <c r="C729" s="8">
        <v>138</v>
      </c>
      <c r="D729" s="3">
        <v>9.6666666666666661</v>
      </c>
      <c r="E729" s="29">
        <v>1.0972222222222221</v>
      </c>
      <c r="F729" s="21">
        <f>'Dynamic Data'!C$4*E729</f>
        <v>315.99999999999994</v>
      </c>
      <c r="G729" s="3">
        <f>(0.5*'Dynamic Data'!C$21*'Dynamic Data'!C$11*'Dynamic Data'!C$13*D729^2)</f>
        <v>19.116392380058446</v>
      </c>
      <c r="H729" s="3">
        <f>'Dynamic Data'!C$15</f>
        <v>56.505600000000001</v>
      </c>
      <c r="I729" s="3">
        <f>'Dynamic Data'!C$15+G729+F729</f>
        <v>391.62199238005837</v>
      </c>
      <c r="J729" s="3">
        <f t="shared" si="84"/>
        <v>391.62199238005837</v>
      </c>
      <c r="K729" s="29">
        <f t="shared" si="85"/>
        <v>0</v>
      </c>
      <c r="L729" s="21">
        <f>(D729/1000)*(('Dynamic Data'!C$4*9.81*'Dynamic Data'!C$10)+(0.5*'Dynamic Data'!C$21*'Dynamic Data'!C$11*'Dynamic Data'!C$13*D729^2)+('Dynamic Data'!C$4*'Dynamic Data'!C$18*E729))</f>
        <v>3.9179157796738977</v>
      </c>
      <c r="M729" s="3">
        <f t="shared" si="82"/>
        <v>3.9179157796738977</v>
      </c>
      <c r="N729" s="29">
        <f t="shared" si="86"/>
        <v>0</v>
      </c>
      <c r="O729" s="21">
        <f t="shared" si="81"/>
        <v>3.5571136870311753</v>
      </c>
      <c r="P729" s="3">
        <f t="shared" si="87"/>
        <v>3.5571136870311753</v>
      </c>
      <c r="Q729" s="43">
        <f t="shared" si="83"/>
        <v>0</v>
      </c>
      <c r="R729" s="37"/>
      <c r="S729" s="21">
        <f>SUM($P$2:P729)</f>
        <v>484.51681953459115</v>
      </c>
      <c r="T729" s="29">
        <f>SUM($Q$2:Q729)</f>
        <v>136.61874566211961</v>
      </c>
      <c r="U729" s="22">
        <f>T729*'KERS System Values'!E$14</f>
        <v>79.999743349632155</v>
      </c>
    </row>
    <row r="730" spans="1:21" x14ac:dyDescent="0.45">
      <c r="A730" s="5" t="s">
        <v>13</v>
      </c>
      <c r="B730" s="6">
        <v>728</v>
      </c>
      <c r="C730" s="6">
        <v>139</v>
      </c>
      <c r="D730" s="4">
        <v>10.5</v>
      </c>
      <c r="E730" s="30">
        <v>0.75000000000000078</v>
      </c>
      <c r="F730" s="20">
        <f>'Dynamic Data'!C$4*E730</f>
        <v>216.00000000000023</v>
      </c>
      <c r="G730" s="12">
        <f>(0.5*'Dynamic Data'!C$21*'Dynamic Data'!C$11*'Dynamic Data'!C$13*D730^2)</f>
        <v>22.554388036995242</v>
      </c>
      <c r="H730" s="12">
        <f>'Dynamic Data'!C$15</f>
        <v>56.505600000000001</v>
      </c>
      <c r="I730" s="12">
        <f>'Dynamic Data'!C$15+G730+F730</f>
        <v>295.05998803699549</v>
      </c>
      <c r="J730" s="12">
        <f t="shared" si="84"/>
        <v>295.05998803699549</v>
      </c>
      <c r="K730" s="28">
        <f t="shared" si="85"/>
        <v>0</v>
      </c>
      <c r="L730" s="20">
        <f>(D730/1000)*(('Dynamic Data'!C$4*9.81*'Dynamic Data'!C$10)+(0.5*'Dynamic Data'!C$21*'Dynamic Data'!C$11*'Dynamic Data'!C$13*D730^2)+('Dynamic Data'!C$4*'Dynamic Data'!C$18*E730))</f>
        <v>3.1963115943884528</v>
      </c>
      <c r="M730" s="12">
        <f t="shared" si="82"/>
        <v>3.1963115943884528</v>
      </c>
      <c r="N730" s="28">
        <f t="shared" si="86"/>
        <v>0</v>
      </c>
      <c r="O730" s="20">
        <f t="shared" si="81"/>
        <v>2.9414781011291149</v>
      </c>
      <c r="P730" s="12">
        <f t="shared" si="87"/>
        <v>2.9414781011291149</v>
      </c>
      <c r="Q730" s="42">
        <f t="shared" si="83"/>
        <v>0</v>
      </c>
      <c r="R730" s="36"/>
      <c r="S730" s="20">
        <f>SUM($P$2:P730)</f>
        <v>487.45829763572027</v>
      </c>
      <c r="T730" s="28">
        <f>SUM($Q$2:Q730)</f>
        <v>136.61874566211961</v>
      </c>
      <c r="U730" s="22">
        <f>T730*'KERS System Values'!E$14</f>
        <v>79.999743349632155</v>
      </c>
    </row>
    <row r="731" spans="1:21" x14ac:dyDescent="0.45">
      <c r="A731" s="7" t="s">
        <v>13</v>
      </c>
      <c r="B731" s="8">
        <v>729</v>
      </c>
      <c r="C731" s="8">
        <v>140</v>
      </c>
      <c r="D731" s="3">
        <v>11.166666666666668</v>
      </c>
      <c r="E731" s="29">
        <v>0.52777777777777835</v>
      </c>
      <c r="F731" s="21">
        <f>'Dynamic Data'!C$4*E731</f>
        <v>152.00000000000017</v>
      </c>
      <c r="G731" s="3">
        <f>(0.5*'Dynamic Data'!C$21*'Dynamic Data'!C$11*'Dynamic Data'!C$13*D731^2)</f>
        <v>25.509359510726043</v>
      </c>
      <c r="H731" s="3">
        <f>'Dynamic Data'!C$15</f>
        <v>56.505600000000001</v>
      </c>
      <c r="I731" s="3">
        <f>'Dynamic Data'!C$15+G731+F731</f>
        <v>234.01495951072621</v>
      </c>
      <c r="J731" s="3">
        <f t="shared" si="84"/>
        <v>234.01495951072621</v>
      </c>
      <c r="K731" s="29">
        <f t="shared" si="85"/>
        <v>0</v>
      </c>
      <c r="L731" s="21">
        <f>(D731/1000)*(('Dynamic Data'!C$4*9.81*'Dynamic Data'!C$10)+(0.5*'Dynamic Data'!C$21*'Dynamic Data'!C$11*'Dynamic Data'!C$13*D731^2)+('Dynamic Data'!C$4*'Dynamic Data'!C$18*E731))</f>
        <v>2.6866446078697765</v>
      </c>
      <c r="M731" s="3">
        <f t="shared" si="82"/>
        <v>2.6866446078697765</v>
      </c>
      <c r="N731" s="29">
        <f t="shared" si="86"/>
        <v>0</v>
      </c>
      <c r="O731" s="21">
        <f t="shared" si="81"/>
        <v>2.237528110650306</v>
      </c>
      <c r="P731" s="3">
        <f t="shared" si="87"/>
        <v>2.237528110650306</v>
      </c>
      <c r="Q731" s="43">
        <f t="shared" si="83"/>
        <v>0</v>
      </c>
      <c r="R731" s="37"/>
      <c r="S731" s="21">
        <f>SUM($P$2:P731)</f>
        <v>489.69582574637059</v>
      </c>
      <c r="T731" s="29">
        <f>SUM($Q$2:Q731)</f>
        <v>136.61874566211961</v>
      </c>
      <c r="U731" s="22">
        <f>T731*'KERS System Values'!E$14</f>
        <v>79.999743349632155</v>
      </c>
    </row>
    <row r="732" spans="1:21" x14ac:dyDescent="0.45">
      <c r="A732" s="5" t="s">
        <v>13</v>
      </c>
      <c r="B732" s="6">
        <v>730</v>
      </c>
      <c r="C732" s="6">
        <v>141</v>
      </c>
      <c r="D732" s="4">
        <v>11.555555555555557</v>
      </c>
      <c r="E732" s="30">
        <v>0.23611111111111052</v>
      </c>
      <c r="F732" s="20">
        <f>'Dynamic Data'!C$4*E732</f>
        <v>67.999999999999829</v>
      </c>
      <c r="G732" s="12">
        <f>(0.5*'Dynamic Data'!C$21*'Dynamic Data'!C$11*'Dynamic Data'!C$13*D732^2)</f>
        <v>27.317069623822466</v>
      </c>
      <c r="H732" s="12">
        <f>'Dynamic Data'!C$15</f>
        <v>56.505600000000001</v>
      </c>
      <c r="I732" s="12">
        <f>'Dynamic Data'!C$15+G732+F732</f>
        <v>151.82266962382229</v>
      </c>
      <c r="J732" s="12">
        <f t="shared" si="84"/>
        <v>151.82266962382229</v>
      </c>
      <c r="K732" s="28">
        <f t="shared" si="85"/>
        <v>0</v>
      </c>
      <c r="L732" s="20">
        <f>(D732/1000)*(('Dynamic Data'!C$4*9.81*'Dynamic Data'!C$10)+(0.5*'Dynamic Data'!C$21*'Dynamic Data'!C$11*'Dynamic Data'!C$13*D732^2)+('Dynamic Data'!C$4*'Dynamic Data'!C$18*E732))</f>
        <v>1.7884116134308357</v>
      </c>
      <c r="M732" s="12">
        <f t="shared" si="82"/>
        <v>1.7884116134308357</v>
      </c>
      <c r="N732" s="28">
        <f t="shared" si="86"/>
        <v>0</v>
      </c>
      <c r="O732" s="20">
        <f t="shared" si="81"/>
        <v>1.4814501733124574</v>
      </c>
      <c r="P732" s="12">
        <f t="shared" si="87"/>
        <v>1.4814501733124574</v>
      </c>
      <c r="Q732" s="42">
        <f t="shared" si="83"/>
        <v>0</v>
      </c>
      <c r="R732" s="36"/>
      <c r="S732" s="20">
        <f>SUM($P$2:P732)</f>
        <v>491.17727591968304</v>
      </c>
      <c r="T732" s="28">
        <f>SUM($Q$2:Q732)</f>
        <v>136.61874566211961</v>
      </c>
      <c r="U732" s="22">
        <f>T732*'KERS System Values'!E$14</f>
        <v>79.999743349632155</v>
      </c>
    </row>
    <row r="733" spans="1:21" x14ac:dyDescent="0.45">
      <c r="A733" s="7" t="s">
        <v>13</v>
      </c>
      <c r="B733" s="8">
        <v>731</v>
      </c>
      <c r="C733" s="8">
        <v>142</v>
      </c>
      <c r="D733" s="3">
        <v>11.638888888888889</v>
      </c>
      <c r="E733" s="29">
        <v>5.5555555555555358E-2</v>
      </c>
      <c r="F733" s="21">
        <f>'Dynamic Data'!C$4*E733</f>
        <v>15.999999999999943</v>
      </c>
      <c r="G733" s="3">
        <f>(0.5*'Dynamic Data'!C$21*'Dynamic Data'!C$11*'Dynamic Data'!C$13*D733^2)</f>
        <v>27.712486479682273</v>
      </c>
      <c r="H733" s="3">
        <f>'Dynamic Data'!C$15</f>
        <v>56.505600000000001</v>
      </c>
      <c r="I733" s="3">
        <f>'Dynamic Data'!C$15+G733+F733</f>
        <v>100.21808647968221</v>
      </c>
      <c r="J733" s="3">
        <f t="shared" si="84"/>
        <v>100.21808647968221</v>
      </c>
      <c r="K733" s="29">
        <f t="shared" si="85"/>
        <v>0</v>
      </c>
      <c r="L733" s="21">
        <f>(D733/1000)*(('Dynamic Data'!C$4*9.81*'Dynamic Data'!C$10)+(0.5*'Dynamic Data'!C$21*'Dynamic Data'!C$11*'Dynamic Data'!C$13*D733^2)+('Dynamic Data'!C$4*'Dynamic Data'!C$18*E733))</f>
        <v>1.1744887331940792</v>
      </c>
      <c r="M733" s="3">
        <f t="shared" si="82"/>
        <v>1.1744887331940792</v>
      </c>
      <c r="N733" s="29">
        <f t="shared" si="86"/>
        <v>0</v>
      </c>
      <c r="O733" s="21">
        <f t="shared" si="81"/>
        <v>1.1523193870280766</v>
      </c>
      <c r="P733" s="3">
        <f t="shared" si="87"/>
        <v>1.1523193870280766</v>
      </c>
      <c r="Q733" s="43">
        <f t="shared" si="83"/>
        <v>0</v>
      </c>
      <c r="R733" s="37"/>
      <c r="S733" s="21">
        <f>SUM($P$2:P733)</f>
        <v>492.3295953067111</v>
      </c>
      <c r="T733" s="29">
        <f>SUM($Q$2:Q733)</f>
        <v>136.61874566211961</v>
      </c>
      <c r="U733" s="22">
        <f>T733*'KERS System Values'!E$14</f>
        <v>79.999743349632155</v>
      </c>
    </row>
    <row r="734" spans="1:21" x14ac:dyDescent="0.45">
      <c r="A734" s="5" t="s">
        <v>13</v>
      </c>
      <c r="B734" s="6">
        <v>732</v>
      </c>
      <c r="C734" s="6">
        <v>143</v>
      </c>
      <c r="D734" s="4">
        <v>11.666666666666668</v>
      </c>
      <c r="E734" s="30">
        <v>4.1666666666667261E-2</v>
      </c>
      <c r="F734" s="20">
        <f>'Dynamic Data'!C$4*E734</f>
        <v>12.000000000000171</v>
      </c>
      <c r="G734" s="12">
        <f>(0.5*'Dynamic Data'!C$21*'Dynamic Data'!C$11*'Dynamic Data'!C$13*D734^2)</f>
        <v>27.844923502463267</v>
      </c>
      <c r="H734" s="12">
        <f>'Dynamic Data'!C$15</f>
        <v>56.505600000000001</v>
      </c>
      <c r="I734" s="12">
        <f>'Dynamic Data'!C$15+G734+F734</f>
        <v>96.350523502463432</v>
      </c>
      <c r="J734" s="12">
        <f t="shared" si="84"/>
        <v>96.350523502463432</v>
      </c>
      <c r="K734" s="28">
        <f t="shared" si="85"/>
        <v>0</v>
      </c>
      <c r="L734" s="20">
        <f>(D734/1000)*(('Dynamic Data'!C$4*9.81*'Dynamic Data'!C$10)+(0.5*'Dynamic Data'!C$21*'Dynamic Data'!C$11*'Dynamic Data'!C$13*D734^2)+('Dynamic Data'!C$4*'Dynamic Data'!C$18*E734))</f>
        <v>1.1301500408620737</v>
      </c>
      <c r="M734" s="12">
        <f t="shared" si="82"/>
        <v>1.1301500408620737</v>
      </c>
      <c r="N734" s="28">
        <f t="shared" si="86"/>
        <v>0</v>
      </c>
      <c r="O734" s="20">
        <f t="shared" si="81"/>
        <v>1.1588582360435451</v>
      </c>
      <c r="P734" s="12">
        <f t="shared" si="87"/>
        <v>1.1588582360435451</v>
      </c>
      <c r="Q734" s="42">
        <f t="shared" si="83"/>
        <v>0</v>
      </c>
      <c r="R734" s="36"/>
      <c r="S734" s="20">
        <f>SUM($P$2:P734)</f>
        <v>493.48845354275466</v>
      </c>
      <c r="T734" s="28">
        <f>SUM($Q$2:Q734)</f>
        <v>136.61874566211961</v>
      </c>
      <c r="U734" s="22">
        <f>T734*'KERS System Values'!E$14</f>
        <v>79.999743349632155</v>
      </c>
    </row>
    <row r="735" spans="1:21" x14ac:dyDescent="0.45">
      <c r="A735" s="7" t="s">
        <v>13</v>
      </c>
      <c r="B735" s="8">
        <v>733</v>
      </c>
      <c r="C735" s="8">
        <v>144</v>
      </c>
      <c r="D735" s="3">
        <v>11.722222222222223</v>
      </c>
      <c r="E735" s="29">
        <v>5.5555555555555358E-2</v>
      </c>
      <c r="F735" s="21">
        <f>'Dynamic Data'!C$4*E735</f>
        <v>15.999999999999943</v>
      </c>
      <c r="G735" s="3">
        <f>(0.5*'Dynamic Data'!C$21*'Dynamic Data'!C$11*'Dynamic Data'!C$13*D735^2)</f>
        <v>28.110744654266824</v>
      </c>
      <c r="H735" s="3">
        <f>'Dynamic Data'!C$15</f>
        <v>56.505600000000001</v>
      </c>
      <c r="I735" s="3">
        <f>'Dynamic Data'!C$15+G735+F735</f>
        <v>100.61634465426677</v>
      </c>
      <c r="J735" s="3">
        <f t="shared" si="84"/>
        <v>100.61634465426677</v>
      </c>
      <c r="K735" s="29">
        <f t="shared" si="85"/>
        <v>0</v>
      </c>
      <c r="L735" s="21">
        <f>(D735/1000)*(('Dynamic Data'!C$4*9.81*'Dynamic Data'!C$10)+(0.5*'Dynamic Data'!C$21*'Dynamic Data'!C$11*'Dynamic Data'!C$13*D735^2)+('Dynamic Data'!C$4*'Dynamic Data'!C$18*E735))</f>
        <v>1.1875664312250163</v>
      </c>
      <c r="M735" s="3">
        <f t="shared" si="82"/>
        <v>1.1875664312250163</v>
      </c>
      <c r="N735" s="29">
        <f t="shared" si="86"/>
        <v>0</v>
      </c>
      <c r="O735" s="21">
        <f t="shared" si="81"/>
        <v>1.2165286730083751</v>
      </c>
      <c r="P735" s="3">
        <f t="shared" si="87"/>
        <v>1.2165286730083751</v>
      </c>
      <c r="Q735" s="43">
        <f t="shared" si="83"/>
        <v>0</v>
      </c>
      <c r="R735" s="37"/>
      <c r="S735" s="21">
        <f>SUM($P$2:P735)</f>
        <v>494.70498221576304</v>
      </c>
      <c r="T735" s="29">
        <f>SUM($Q$2:Q735)</f>
        <v>136.61874566211961</v>
      </c>
      <c r="U735" s="22">
        <f>T735*'KERS System Values'!E$14</f>
        <v>79.999743349632155</v>
      </c>
    </row>
    <row r="736" spans="1:21" x14ac:dyDescent="0.45">
      <c r="A736" s="5" t="s">
        <v>13</v>
      </c>
      <c r="B736" s="6">
        <v>734</v>
      </c>
      <c r="C736" s="6">
        <v>145</v>
      </c>
      <c r="D736" s="4">
        <v>11.777777777777779</v>
      </c>
      <c r="E736" s="30">
        <v>6.9444444444444448E-2</v>
      </c>
      <c r="F736" s="20">
        <f>'Dynamic Data'!C$4*E736</f>
        <v>20</v>
      </c>
      <c r="G736" s="12">
        <f>(0.5*'Dynamic Data'!C$21*'Dynamic Data'!C$11*'Dynamic Data'!C$13*D736^2)</f>
        <v>28.377828614392495</v>
      </c>
      <c r="H736" s="12">
        <f>'Dynamic Data'!C$15</f>
        <v>56.505600000000001</v>
      </c>
      <c r="I736" s="12">
        <f>'Dynamic Data'!C$15+G736+F736</f>
        <v>104.8834286143925</v>
      </c>
      <c r="J736" s="12">
        <f t="shared" si="84"/>
        <v>104.8834286143925</v>
      </c>
      <c r="K736" s="28">
        <f t="shared" si="85"/>
        <v>0</v>
      </c>
      <c r="L736" s="20">
        <f>(D736/1000)*(('Dynamic Data'!C$4*9.81*'Dynamic Data'!C$10)+(0.5*'Dynamic Data'!C$21*'Dynamic Data'!C$11*'Dynamic Data'!C$13*D736^2)+('Dynamic Data'!C$4*'Dynamic Data'!C$18*E736))</f>
        <v>1.2454909147917341</v>
      </c>
      <c r="M736" s="12">
        <f t="shared" si="82"/>
        <v>1.2454909147917341</v>
      </c>
      <c r="N736" s="28">
        <f t="shared" si="86"/>
        <v>0</v>
      </c>
      <c r="O736" s="20">
        <f t="shared" si="81"/>
        <v>1.3017854236558537</v>
      </c>
      <c r="P736" s="12">
        <f t="shared" si="87"/>
        <v>1.3017854236558537</v>
      </c>
      <c r="Q736" s="42">
        <f t="shared" si="83"/>
        <v>0</v>
      </c>
      <c r="R736" s="36"/>
      <c r="S736" s="20">
        <f>SUM($P$2:P736)</f>
        <v>496.00676763941891</v>
      </c>
      <c r="T736" s="28">
        <f>SUM($Q$2:Q736)</f>
        <v>136.61874566211961</v>
      </c>
      <c r="U736" s="22">
        <f>T736*'KERS System Values'!E$14</f>
        <v>79.999743349632155</v>
      </c>
    </row>
    <row r="737" spans="1:21" x14ac:dyDescent="0.45">
      <c r="A737" s="7" t="s">
        <v>13</v>
      </c>
      <c r="B737" s="8">
        <v>735</v>
      </c>
      <c r="C737" s="8">
        <v>146</v>
      </c>
      <c r="D737" s="3">
        <v>11.861111111111112</v>
      </c>
      <c r="E737" s="29">
        <v>9.7222222222222612E-2</v>
      </c>
      <c r="F737" s="21">
        <f>'Dynamic Data'!C$4*E737</f>
        <v>28.000000000000114</v>
      </c>
      <c r="G737" s="3">
        <f>(0.5*'Dynamic Data'!C$21*'Dynamic Data'!C$11*'Dynamic Data'!C$13*D737^2)</f>
        <v>28.780822320184953</v>
      </c>
      <c r="H737" s="3">
        <f>'Dynamic Data'!C$15</f>
        <v>56.505600000000001</v>
      </c>
      <c r="I737" s="3">
        <f>'Dynamic Data'!C$15+G737+F737</f>
        <v>113.28642232018507</v>
      </c>
      <c r="J737" s="3">
        <f t="shared" si="84"/>
        <v>113.28642232018507</v>
      </c>
      <c r="K737" s="29">
        <f t="shared" si="85"/>
        <v>0</v>
      </c>
      <c r="L737" s="21">
        <f>(D737/1000)*(('Dynamic Data'!C$4*9.81*'Dynamic Data'!C$10)+(0.5*'Dynamic Data'!C$21*'Dynamic Data'!C$11*'Dynamic Data'!C$13*D737^2)+('Dynamic Data'!C$4*'Dynamic Data'!C$18*E737))</f>
        <v>1.3580799325199731</v>
      </c>
      <c r="M737" s="3">
        <f t="shared" si="82"/>
        <v>1.3580799325199731</v>
      </c>
      <c r="N737" s="29">
        <f t="shared" si="86"/>
        <v>0</v>
      </c>
      <c r="O737" s="21">
        <f t="shared" si="81"/>
        <v>1.4426269053703895</v>
      </c>
      <c r="P737" s="3">
        <f t="shared" si="87"/>
        <v>1.4426269053703895</v>
      </c>
      <c r="Q737" s="43">
        <f t="shared" si="83"/>
        <v>0</v>
      </c>
      <c r="R737" s="37"/>
      <c r="S737" s="21">
        <f>SUM($P$2:P737)</f>
        <v>497.4493945447893</v>
      </c>
      <c r="T737" s="29">
        <f>SUM($Q$2:Q737)</f>
        <v>136.61874566211961</v>
      </c>
      <c r="U737" s="22">
        <f>T737*'KERS System Values'!E$14</f>
        <v>79.999743349632155</v>
      </c>
    </row>
    <row r="738" spans="1:21" x14ac:dyDescent="0.45">
      <c r="A738" s="5" t="s">
        <v>13</v>
      </c>
      <c r="B738" s="6">
        <v>736</v>
      </c>
      <c r="C738" s="6">
        <v>147</v>
      </c>
      <c r="D738" s="4">
        <v>11.972222222222223</v>
      </c>
      <c r="E738" s="30">
        <v>0.1388888888888889</v>
      </c>
      <c r="F738" s="20">
        <f>'Dynamic Data'!C$4*E738</f>
        <v>40</v>
      </c>
      <c r="G738" s="12">
        <f>(0.5*'Dynamic Data'!C$21*'Dynamic Data'!C$11*'Dynamic Data'!C$13*D738^2)</f>
        <v>29.322567090368924</v>
      </c>
      <c r="H738" s="12">
        <f>'Dynamic Data'!C$15</f>
        <v>56.505600000000001</v>
      </c>
      <c r="I738" s="12">
        <f>'Dynamic Data'!C$15+G738+F738</f>
        <v>125.82816709036892</v>
      </c>
      <c r="J738" s="12">
        <f t="shared" si="84"/>
        <v>125.82816709036892</v>
      </c>
      <c r="K738" s="28">
        <f t="shared" si="85"/>
        <v>0</v>
      </c>
      <c r="L738" s="20">
        <f>(D738/1000)*(('Dynamic Data'!C$4*9.81*'Dynamic Data'!C$10)+(0.5*'Dynamic Data'!C$21*'Dynamic Data'!C$11*'Dynamic Data'!C$13*D738^2)+('Dynamic Data'!C$4*'Dynamic Data'!C$18*E738))</f>
        <v>1.5271738782208062</v>
      </c>
      <c r="M738" s="12">
        <f t="shared" si="82"/>
        <v>1.5271738782208062</v>
      </c>
      <c r="N738" s="28">
        <f t="shared" si="86"/>
        <v>0</v>
      </c>
      <c r="O738" s="20">
        <f t="shared" si="81"/>
        <v>1.5174647147996048</v>
      </c>
      <c r="P738" s="12">
        <f t="shared" si="87"/>
        <v>1.5174647147996048</v>
      </c>
      <c r="Q738" s="42">
        <f t="shared" si="83"/>
        <v>0</v>
      </c>
      <c r="R738" s="36"/>
      <c r="S738" s="20">
        <f>SUM($P$2:P738)</f>
        <v>498.96685925958889</v>
      </c>
      <c r="T738" s="28">
        <f>SUM($Q$2:Q738)</f>
        <v>136.61874566211961</v>
      </c>
      <c r="U738" s="22">
        <f>T738*'KERS System Values'!E$14</f>
        <v>79.999743349632155</v>
      </c>
    </row>
    <row r="739" spans="1:21" x14ac:dyDescent="0.45">
      <c r="A739" s="7" t="s">
        <v>13</v>
      </c>
      <c r="B739" s="8">
        <v>737</v>
      </c>
      <c r="C739" s="8">
        <v>148</v>
      </c>
      <c r="D739" s="3">
        <v>12.138888888888891</v>
      </c>
      <c r="E739" s="29">
        <v>0.12499999999999981</v>
      </c>
      <c r="F739" s="21">
        <f>'Dynamic Data'!C$4*E739</f>
        <v>35.999999999999943</v>
      </c>
      <c r="G739" s="3">
        <f>(0.5*'Dynamic Data'!C$21*'Dynamic Data'!C$11*'Dynamic Data'!C$13*D739^2)</f>
        <v>30.144655308060706</v>
      </c>
      <c r="H739" s="3">
        <f>'Dynamic Data'!C$15</f>
        <v>56.505600000000001</v>
      </c>
      <c r="I739" s="3">
        <f>'Dynamic Data'!C$15+G739+F739</f>
        <v>122.65025530806065</v>
      </c>
      <c r="J739" s="3">
        <f t="shared" si="84"/>
        <v>122.65025530806065</v>
      </c>
      <c r="K739" s="29">
        <f t="shared" si="85"/>
        <v>0</v>
      </c>
      <c r="L739" s="21">
        <f>(D739/1000)*(('Dynamic Data'!C$4*9.81*'Dynamic Data'!C$10)+(0.5*'Dynamic Data'!C$21*'Dynamic Data'!C$11*'Dynamic Data'!C$13*D739^2)+('Dynamic Data'!C$4*'Dynamic Data'!C$18*E739))</f>
        <v>1.5077555513784033</v>
      </c>
      <c r="M739" s="3">
        <f t="shared" si="82"/>
        <v>1.5077555513784033</v>
      </c>
      <c r="N739" s="29">
        <f t="shared" si="86"/>
        <v>0</v>
      </c>
      <c r="O739" s="21">
        <f t="shared" si="81"/>
        <v>1.3879556731030518</v>
      </c>
      <c r="P739" s="3">
        <f t="shared" si="87"/>
        <v>1.3879556731030518</v>
      </c>
      <c r="Q739" s="43">
        <f t="shared" si="83"/>
        <v>0</v>
      </c>
      <c r="R739" s="37"/>
      <c r="S739" s="21">
        <f>SUM($P$2:P739)</f>
        <v>500.35481493269197</v>
      </c>
      <c r="T739" s="29">
        <f>SUM($Q$2:Q739)</f>
        <v>136.61874566211961</v>
      </c>
      <c r="U739" s="22">
        <f>T739*'KERS System Values'!E$14</f>
        <v>79.999743349632155</v>
      </c>
    </row>
    <row r="740" spans="1:21" x14ac:dyDescent="0.45">
      <c r="A740" s="5" t="s">
        <v>13</v>
      </c>
      <c r="B740" s="6">
        <v>738</v>
      </c>
      <c r="C740" s="6">
        <v>149</v>
      </c>
      <c r="D740" s="4">
        <v>12.222222222222223</v>
      </c>
      <c r="E740" s="30">
        <v>5.5555555555555358E-2</v>
      </c>
      <c r="F740" s="20">
        <f>'Dynamic Data'!C$4*E740</f>
        <v>15.999999999999943</v>
      </c>
      <c r="G740" s="12">
        <f>(0.5*'Dynamic Data'!C$21*'Dynamic Data'!C$11*'Dynamic Data'!C$13*D740^2)</f>
        <v>30.559961394993696</v>
      </c>
      <c r="H740" s="12">
        <f>'Dynamic Data'!C$15</f>
        <v>56.505600000000001</v>
      </c>
      <c r="I740" s="12">
        <f>'Dynamic Data'!C$15+G740+F740</f>
        <v>103.06556139499364</v>
      </c>
      <c r="J740" s="12">
        <f t="shared" si="84"/>
        <v>103.06556139499364</v>
      </c>
      <c r="K740" s="28">
        <f t="shared" si="85"/>
        <v>0</v>
      </c>
      <c r="L740" s="20">
        <f>(D740/1000)*(('Dynamic Data'!C$4*9.81*'Dynamic Data'!C$10)+(0.5*'Dynamic Data'!C$21*'Dynamic Data'!C$11*'Dynamic Data'!C$13*D740^2)+('Dynamic Data'!C$4*'Dynamic Data'!C$18*E740))</f>
        <v>1.2681557948277002</v>
      </c>
      <c r="M740" s="12">
        <f t="shared" si="82"/>
        <v>1.2681557948277002</v>
      </c>
      <c r="N740" s="28">
        <f t="shared" si="86"/>
        <v>0</v>
      </c>
      <c r="O740" s="20">
        <f t="shared" si="81"/>
        <v>1.5004941099028275</v>
      </c>
      <c r="P740" s="12">
        <f t="shared" si="87"/>
        <v>1.5004941099028275</v>
      </c>
      <c r="Q740" s="42">
        <f t="shared" si="83"/>
        <v>0</v>
      </c>
      <c r="R740" s="36"/>
      <c r="S740" s="20">
        <f>SUM($P$2:P740)</f>
        <v>501.8553090425948</v>
      </c>
      <c r="T740" s="28">
        <f>SUM($Q$2:Q740)</f>
        <v>136.61874566211961</v>
      </c>
      <c r="U740" s="22">
        <f>T740*'KERS System Values'!E$14</f>
        <v>79.999743349632155</v>
      </c>
    </row>
    <row r="741" spans="1:21" x14ac:dyDescent="0.45">
      <c r="A741" s="7" t="s">
        <v>13</v>
      </c>
      <c r="B741" s="8">
        <v>739</v>
      </c>
      <c r="C741" s="8">
        <v>150</v>
      </c>
      <c r="D741" s="3">
        <v>12.250000000000002</v>
      </c>
      <c r="E741" s="29">
        <v>0.18055555555555516</v>
      </c>
      <c r="F741" s="21">
        <f>'Dynamic Data'!C$4*E741</f>
        <v>51.999999999999886</v>
      </c>
      <c r="G741" s="3">
        <f>(0.5*'Dynamic Data'!C$21*'Dynamic Data'!C$11*'Dynamic Data'!C$13*D741^2)</f>
        <v>30.699028161465758</v>
      </c>
      <c r="H741" s="3">
        <f>'Dynamic Data'!C$15</f>
        <v>56.505600000000001</v>
      </c>
      <c r="I741" s="3">
        <f>'Dynamic Data'!C$15+G741+F741</f>
        <v>139.20462816146565</v>
      </c>
      <c r="J741" s="3">
        <f t="shared" si="84"/>
        <v>139.20462816146565</v>
      </c>
      <c r="K741" s="29">
        <f t="shared" si="85"/>
        <v>0</v>
      </c>
      <c r="L741" s="21">
        <f>(D741/1000)*(('Dynamic Data'!C$4*9.81*'Dynamic Data'!C$10)+(0.5*'Dynamic Data'!C$21*'Dynamic Data'!C$11*'Dynamic Data'!C$13*D741^2)+('Dynamic Data'!C$4*'Dynamic Data'!C$18*E741))</f>
        <v>1.7328324249779545</v>
      </c>
      <c r="M741" s="3">
        <f t="shared" si="82"/>
        <v>1.7328324249779545</v>
      </c>
      <c r="N741" s="29">
        <f t="shared" si="86"/>
        <v>0</v>
      </c>
      <c r="O741" s="21">
        <f t="shared" si="81"/>
        <v>2.0296241646695239</v>
      </c>
      <c r="P741" s="3">
        <f t="shared" si="87"/>
        <v>2.0296241646695239</v>
      </c>
      <c r="Q741" s="43">
        <f t="shared" si="83"/>
        <v>0</v>
      </c>
      <c r="R741" s="37"/>
      <c r="S741" s="21">
        <f>SUM($P$2:P741)</f>
        <v>503.88493320726434</v>
      </c>
      <c r="T741" s="29">
        <f>SUM($Q$2:Q741)</f>
        <v>136.61874566211961</v>
      </c>
      <c r="U741" s="22">
        <f>T741*'KERS System Values'!E$14</f>
        <v>79.999743349632155</v>
      </c>
    </row>
    <row r="742" spans="1:21" x14ac:dyDescent="0.45">
      <c r="A742" s="5" t="s">
        <v>13</v>
      </c>
      <c r="B742" s="6">
        <v>740</v>
      </c>
      <c r="C742" s="6">
        <v>151</v>
      </c>
      <c r="D742" s="4">
        <v>12.583333333333334</v>
      </c>
      <c r="E742" s="30">
        <v>0.31944444444444403</v>
      </c>
      <c r="F742" s="20">
        <f>'Dynamic Data'!C$4*E742</f>
        <v>91.999999999999886</v>
      </c>
      <c r="G742" s="12">
        <f>(0.5*'Dynamic Data'!C$21*'Dynamic Data'!C$11*'Dynamic Data'!C$13*D742^2)</f>
        <v>32.392454121411475</v>
      </c>
      <c r="H742" s="12">
        <f>'Dynamic Data'!C$15</f>
        <v>56.505600000000001</v>
      </c>
      <c r="I742" s="12">
        <f>'Dynamic Data'!C$15+G742+F742</f>
        <v>180.89805412141135</v>
      </c>
      <c r="J742" s="12">
        <f t="shared" si="84"/>
        <v>180.89805412141135</v>
      </c>
      <c r="K742" s="28">
        <f t="shared" si="85"/>
        <v>0</v>
      </c>
      <c r="L742" s="20">
        <f>(D742/1000)*(('Dynamic Data'!C$4*9.81*'Dynamic Data'!C$10)+(0.5*'Dynamic Data'!C$21*'Dynamic Data'!C$11*'Dynamic Data'!C$13*D742^2)+('Dynamic Data'!C$4*'Dynamic Data'!C$18*E742))</f>
        <v>2.326415904361093</v>
      </c>
      <c r="M742" s="12">
        <f t="shared" si="82"/>
        <v>2.326415904361093</v>
      </c>
      <c r="N742" s="28">
        <f t="shared" si="86"/>
        <v>0</v>
      </c>
      <c r="O742" s="20">
        <f t="shared" si="81"/>
        <v>2.2573479053743046</v>
      </c>
      <c r="P742" s="12">
        <f t="shared" si="87"/>
        <v>2.2573479053743046</v>
      </c>
      <c r="Q742" s="42">
        <f t="shared" si="83"/>
        <v>0</v>
      </c>
      <c r="R742" s="36"/>
      <c r="S742" s="20">
        <f>SUM($P$2:P742)</f>
        <v>506.14228111263867</v>
      </c>
      <c r="T742" s="28">
        <f>SUM($Q$2:Q742)</f>
        <v>136.61874566211961</v>
      </c>
      <c r="U742" s="22">
        <f>T742*'KERS System Values'!E$14</f>
        <v>79.999743349632155</v>
      </c>
    </row>
    <row r="743" spans="1:21" x14ac:dyDescent="0.45">
      <c r="A743" s="7" t="s">
        <v>13</v>
      </c>
      <c r="B743" s="8">
        <v>741</v>
      </c>
      <c r="C743" s="8">
        <v>152</v>
      </c>
      <c r="D743" s="3">
        <v>12.888888888888889</v>
      </c>
      <c r="E743" s="29">
        <v>0.26388888888888967</v>
      </c>
      <c r="F743" s="21">
        <f>'Dynamic Data'!C$4*E743</f>
        <v>76.000000000000227</v>
      </c>
      <c r="G743" s="3">
        <f>(0.5*'Dynamic Data'!C$21*'Dynamic Data'!C$11*'Dynamic Data'!C$13*D743^2)</f>
        <v>33.984697564548362</v>
      </c>
      <c r="H743" s="3">
        <f>'Dynamic Data'!C$15</f>
        <v>56.505600000000001</v>
      </c>
      <c r="I743" s="3">
        <f>'Dynamic Data'!C$15+G743+F743</f>
        <v>166.4902975645486</v>
      </c>
      <c r="J743" s="3">
        <f t="shared" si="84"/>
        <v>166.4902975645486</v>
      </c>
      <c r="K743" s="29">
        <f t="shared" si="85"/>
        <v>0</v>
      </c>
      <c r="L743" s="21">
        <f>(D743/1000)*(('Dynamic Data'!C$4*9.81*'Dynamic Data'!C$10)+(0.5*'Dynamic Data'!C$21*'Dynamic Data'!C$11*'Dynamic Data'!C$13*D743^2)+('Dynamic Data'!C$4*'Dynamic Data'!C$18*E743))</f>
        <v>2.1882799063875158</v>
      </c>
      <c r="M743" s="3">
        <f t="shared" si="82"/>
        <v>2.1882799063875158</v>
      </c>
      <c r="N743" s="29">
        <f t="shared" si="86"/>
        <v>0</v>
      </c>
      <c r="O743" s="21">
        <f t="shared" si="81"/>
        <v>1.9413191579813578</v>
      </c>
      <c r="P743" s="3">
        <f t="shared" si="87"/>
        <v>1.9413191579813578</v>
      </c>
      <c r="Q743" s="43">
        <f t="shared" si="83"/>
        <v>0</v>
      </c>
      <c r="R743" s="37"/>
      <c r="S743" s="21">
        <f>SUM($P$2:P743)</f>
        <v>508.08360027062002</v>
      </c>
      <c r="T743" s="29">
        <f>SUM($Q$2:Q743)</f>
        <v>136.61874566211961</v>
      </c>
      <c r="U743" s="22">
        <f>T743*'KERS System Values'!E$14</f>
        <v>79.999743349632155</v>
      </c>
    </row>
    <row r="744" spans="1:21" x14ac:dyDescent="0.45">
      <c r="A744" s="5" t="s">
        <v>13</v>
      </c>
      <c r="B744" s="6">
        <v>742</v>
      </c>
      <c r="C744" s="6">
        <v>153</v>
      </c>
      <c r="D744" s="4">
        <v>13.111111111111112</v>
      </c>
      <c r="E744" s="30">
        <v>0.12499999999999981</v>
      </c>
      <c r="F744" s="20">
        <f>'Dynamic Data'!C$4*E744</f>
        <v>35.999999999999943</v>
      </c>
      <c r="G744" s="12">
        <f>(0.5*'Dynamic Data'!C$21*'Dynamic Data'!C$11*'Dynamic Data'!C$13*D744^2)</f>
        <v>35.166686154040683</v>
      </c>
      <c r="H744" s="12">
        <f>'Dynamic Data'!C$15</f>
        <v>56.505600000000001</v>
      </c>
      <c r="I744" s="12">
        <f>'Dynamic Data'!C$15+G744+F744</f>
        <v>127.67228615404062</v>
      </c>
      <c r="J744" s="12">
        <f t="shared" si="84"/>
        <v>127.67228615404062</v>
      </c>
      <c r="K744" s="28">
        <f t="shared" si="85"/>
        <v>0</v>
      </c>
      <c r="L744" s="20">
        <f>(D744/1000)*(('Dynamic Data'!C$4*9.81*'Dynamic Data'!C$10)+(0.5*'Dynamic Data'!C$21*'Dynamic Data'!C$11*'Dynamic Data'!C$13*D744^2)+('Dynamic Data'!C$4*'Dynamic Data'!C$18*E744))</f>
        <v>1.6943584095751998</v>
      </c>
      <c r="M744" s="12">
        <f t="shared" si="82"/>
        <v>1.6943584095751998</v>
      </c>
      <c r="N744" s="28">
        <f t="shared" si="86"/>
        <v>0</v>
      </c>
      <c r="O744" s="20">
        <f t="shared" si="81"/>
        <v>1.5052258403166734</v>
      </c>
      <c r="P744" s="12">
        <f t="shared" si="87"/>
        <v>1.5052258403166734</v>
      </c>
      <c r="Q744" s="42">
        <f t="shared" si="83"/>
        <v>0</v>
      </c>
      <c r="R744" s="36"/>
      <c r="S744" s="20">
        <f>SUM($P$2:P744)</f>
        <v>509.58882611093668</v>
      </c>
      <c r="T744" s="28">
        <f>SUM($Q$2:Q744)</f>
        <v>136.61874566211961</v>
      </c>
      <c r="U744" s="22">
        <f>T744*'KERS System Values'!E$14</f>
        <v>79.999743349632155</v>
      </c>
    </row>
    <row r="745" spans="1:21" x14ac:dyDescent="0.45">
      <c r="A745" s="7" t="s">
        <v>13</v>
      </c>
      <c r="B745" s="8">
        <v>743</v>
      </c>
      <c r="C745" s="8">
        <v>154</v>
      </c>
      <c r="D745" s="3">
        <v>13.138888888888889</v>
      </c>
      <c r="E745" s="29">
        <v>2.7777777777777186E-2</v>
      </c>
      <c r="F745" s="21">
        <f>'Dynamic Data'!C$4*E745</f>
        <v>7.9999999999998295</v>
      </c>
      <c r="G745" s="3">
        <f>(0.5*'Dynamic Data'!C$21*'Dynamic Data'!C$11*'Dynamic Data'!C$13*D745^2)</f>
        <v>35.315855387089584</v>
      </c>
      <c r="H745" s="3">
        <f>'Dynamic Data'!C$15</f>
        <v>56.505600000000001</v>
      </c>
      <c r="I745" s="3">
        <f>'Dynamic Data'!C$15+G745+F745</f>
        <v>99.821455387089415</v>
      </c>
      <c r="J745" s="3">
        <f t="shared" si="84"/>
        <v>99.821455387089415</v>
      </c>
      <c r="K745" s="29">
        <f t="shared" si="85"/>
        <v>0</v>
      </c>
      <c r="L745" s="21">
        <f>(D745/1000)*(('Dynamic Data'!C$4*9.81*'Dynamic Data'!C$10)+(0.5*'Dynamic Data'!C$21*'Dynamic Data'!C$11*'Dynamic Data'!C$13*D745^2)+('Dynamic Data'!C$4*'Dynamic Data'!C$18*E745))</f>
        <v>1.3160932710581472</v>
      </c>
      <c r="M745" s="3">
        <f t="shared" si="82"/>
        <v>1.3160932710581472</v>
      </c>
      <c r="N745" s="29">
        <f t="shared" si="86"/>
        <v>0</v>
      </c>
      <c r="O745" s="21">
        <f t="shared" si="81"/>
        <v>1.2909952959836826</v>
      </c>
      <c r="P745" s="3">
        <f t="shared" si="87"/>
        <v>1.2909952959836826</v>
      </c>
      <c r="Q745" s="43">
        <f t="shared" si="83"/>
        <v>0</v>
      </c>
      <c r="R745" s="37"/>
      <c r="S745" s="21">
        <f>SUM($P$2:P745)</f>
        <v>510.87982140692037</v>
      </c>
      <c r="T745" s="29">
        <f>SUM($Q$2:Q745)</f>
        <v>136.61874566211961</v>
      </c>
      <c r="U745" s="22">
        <f>T745*'KERS System Values'!E$14</f>
        <v>79.999743349632155</v>
      </c>
    </row>
    <row r="746" spans="1:21" x14ac:dyDescent="0.45">
      <c r="A746" s="5" t="s">
        <v>13</v>
      </c>
      <c r="B746" s="6">
        <v>744</v>
      </c>
      <c r="C746" s="6">
        <v>155</v>
      </c>
      <c r="D746" s="4">
        <v>13.166666666666666</v>
      </c>
      <c r="E746" s="30">
        <v>1.3888888888889086E-2</v>
      </c>
      <c r="F746" s="20">
        <f>'Dynamic Data'!C$4*E746</f>
        <v>4.0000000000000568</v>
      </c>
      <c r="G746" s="12">
        <f>(0.5*'Dynamic Data'!C$21*'Dynamic Data'!C$11*'Dynamic Data'!C$13*D746^2)</f>
        <v>35.465340322219021</v>
      </c>
      <c r="H746" s="12">
        <f>'Dynamic Data'!C$15</f>
        <v>56.505600000000001</v>
      </c>
      <c r="I746" s="12">
        <f>'Dynamic Data'!C$15+G746+F746</f>
        <v>95.970940322219079</v>
      </c>
      <c r="J746" s="12">
        <f t="shared" si="84"/>
        <v>95.970940322219079</v>
      </c>
      <c r="K746" s="28">
        <f t="shared" si="85"/>
        <v>0</v>
      </c>
      <c r="L746" s="20">
        <f>(D746/1000)*(('Dynamic Data'!C$4*9.81*'Dynamic Data'!C$10)+(0.5*'Dynamic Data'!C$21*'Dynamic Data'!C$11*'Dynamic Data'!C$13*D746^2)+('Dynamic Data'!C$4*'Dynamic Data'!C$18*E746))</f>
        <v>1.2658973209092179</v>
      </c>
      <c r="M746" s="12">
        <f t="shared" si="82"/>
        <v>1.2658973209092179</v>
      </c>
      <c r="N746" s="28">
        <f t="shared" si="86"/>
        <v>0</v>
      </c>
      <c r="O746" s="20">
        <f t="shared" si="81"/>
        <v>1.2658973209092179</v>
      </c>
      <c r="P746" s="12">
        <f t="shared" si="87"/>
        <v>1.2658973209092179</v>
      </c>
      <c r="Q746" s="42">
        <f t="shared" si="83"/>
        <v>0</v>
      </c>
      <c r="R746" s="36"/>
      <c r="S746" s="20">
        <f>SUM($P$2:P746)</f>
        <v>512.1457187278296</v>
      </c>
      <c r="T746" s="28">
        <f>SUM($Q$2:Q746)</f>
        <v>136.61874566211961</v>
      </c>
      <c r="U746" s="22">
        <f>T746*'KERS System Values'!E$14</f>
        <v>79.999743349632155</v>
      </c>
    </row>
    <row r="747" spans="1:21" x14ac:dyDescent="0.45">
      <c r="A747" s="7" t="s">
        <v>13</v>
      </c>
      <c r="B747" s="8">
        <v>745</v>
      </c>
      <c r="C747" s="8">
        <v>156</v>
      </c>
      <c r="D747" s="3">
        <v>13.166666666666666</v>
      </c>
      <c r="E747" s="29">
        <v>1.3888888888889086E-2</v>
      </c>
      <c r="F747" s="21">
        <f>'Dynamic Data'!C$4*E747</f>
        <v>4.0000000000000568</v>
      </c>
      <c r="G747" s="3">
        <f>(0.5*'Dynamic Data'!C$21*'Dynamic Data'!C$11*'Dynamic Data'!C$13*D747^2)</f>
        <v>35.465340322219021</v>
      </c>
      <c r="H747" s="3">
        <f>'Dynamic Data'!C$15</f>
        <v>56.505600000000001</v>
      </c>
      <c r="I747" s="3">
        <f>'Dynamic Data'!C$15+G747+F747</f>
        <v>95.970940322219079</v>
      </c>
      <c r="J747" s="3">
        <f t="shared" si="84"/>
        <v>95.970940322219079</v>
      </c>
      <c r="K747" s="29">
        <f t="shared" si="85"/>
        <v>0</v>
      </c>
      <c r="L747" s="21">
        <f>(D747/1000)*(('Dynamic Data'!C$4*9.81*'Dynamic Data'!C$10)+(0.5*'Dynamic Data'!C$21*'Dynamic Data'!C$11*'Dynamic Data'!C$13*D747^2)+('Dynamic Data'!C$4*'Dynamic Data'!C$18*E747))</f>
        <v>1.2658973209092179</v>
      </c>
      <c r="M747" s="3">
        <f t="shared" si="82"/>
        <v>1.2658973209092179</v>
      </c>
      <c r="N747" s="29">
        <f t="shared" si="86"/>
        <v>0</v>
      </c>
      <c r="O747" s="21">
        <f t="shared" si="81"/>
        <v>1.3783459792841752</v>
      </c>
      <c r="P747" s="3">
        <f t="shared" si="87"/>
        <v>1.3783459792841752</v>
      </c>
      <c r="Q747" s="43">
        <f t="shared" si="83"/>
        <v>0</v>
      </c>
      <c r="R747" s="37"/>
      <c r="S747" s="21">
        <f>SUM($P$2:P747)</f>
        <v>513.52406470711378</v>
      </c>
      <c r="T747" s="29">
        <f>SUM($Q$2:Q747)</f>
        <v>136.61874566211961</v>
      </c>
      <c r="U747" s="22">
        <f>T747*'KERS System Values'!E$14</f>
        <v>79.999743349632155</v>
      </c>
    </row>
    <row r="748" spans="1:21" x14ac:dyDescent="0.45">
      <c r="A748" s="5" t="s">
        <v>13</v>
      </c>
      <c r="B748" s="6">
        <v>746</v>
      </c>
      <c r="C748" s="6">
        <v>157</v>
      </c>
      <c r="D748" s="4">
        <v>13.194444444444445</v>
      </c>
      <c r="E748" s="30">
        <v>6.9444444444444448E-2</v>
      </c>
      <c r="F748" s="20">
        <f>'Dynamic Data'!C$4*E748</f>
        <v>20</v>
      </c>
      <c r="G748" s="12">
        <f>(0.5*'Dynamic Data'!C$21*'Dynamic Data'!C$11*'Dynamic Data'!C$13*D748^2)</f>
        <v>35.615140959428985</v>
      </c>
      <c r="H748" s="12">
        <f>'Dynamic Data'!C$15</f>
        <v>56.505600000000001</v>
      </c>
      <c r="I748" s="12">
        <f>'Dynamic Data'!C$15+G748+F748</f>
        <v>112.12074095942899</v>
      </c>
      <c r="J748" s="12">
        <f t="shared" si="84"/>
        <v>112.12074095942899</v>
      </c>
      <c r="K748" s="28">
        <f t="shared" si="85"/>
        <v>0</v>
      </c>
      <c r="L748" s="20">
        <f>(D748/1000)*(('Dynamic Data'!C$4*9.81*'Dynamic Data'!C$10)+(0.5*'Dynamic Data'!C$21*'Dynamic Data'!C$11*'Dynamic Data'!C$13*D748^2)+('Dynamic Data'!C$4*'Dynamic Data'!C$18*E748))</f>
        <v>1.4907946376591326</v>
      </c>
      <c r="M748" s="12">
        <f t="shared" si="82"/>
        <v>1.4907946376591326</v>
      </c>
      <c r="N748" s="28">
        <f t="shared" si="86"/>
        <v>0</v>
      </c>
      <c r="O748" s="20">
        <f t="shared" si="81"/>
        <v>1.667657668738268</v>
      </c>
      <c r="P748" s="12">
        <f t="shared" si="87"/>
        <v>1.667657668738268</v>
      </c>
      <c r="Q748" s="42">
        <f t="shared" si="83"/>
        <v>0</v>
      </c>
      <c r="R748" s="36"/>
      <c r="S748" s="20">
        <f>SUM($P$2:P748)</f>
        <v>515.19172237585201</v>
      </c>
      <c r="T748" s="28">
        <f>SUM($Q$2:Q748)</f>
        <v>136.61874566211961</v>
      </c>
      <c r="U748" s="22">
        <f>T748*'KERS System Values'!E$14</f>
        <v>79.999743349632155</v>
      </c>
    </row>
    <row r="749" spans="1:21" x14ac:dyDescent="0.45">
      <c r="A749" s="7" t="s">
        <v>13</v>
      </c>
      <c r="B749" s="8">
        <v>747</v>
      </c>
      <c r="C749" s="8">
        <v>158</v>
      </c>
      <c r="D749" s="3">
        <v>13.305555555555555</v>
      </c>
      <c r="E749" s="29">
        <v>0.15277777777777798</v>
      </c>
      <c r="F749" s="21">
        <f>'Dynamic Data'!C$4*E749</f>
        <v>44.000000000000057</v>
      </c>
      <c r="G749" s="3">
        <f>(0.5*'Dynamic Data'!C$21*'Dynamic Data'!C$11*'Dynamic Data'!C$13*D749^2)</f>
        <v>36.217500529074115</v>
      </c>
      <c r="H749" s="3">
        <f>'Dynamic Data'!C$15</f>
        <v>56.505600000000001</v>
      </c>
      <c r="I749" s="3">
        <f>'Dynamic Data'!C$15+G749+F749</f>
        <v>136.72310052907417</v>
      </c>
      <c r="J749" s="3">
        <f t="shared" si="84"/>
        <v>136.72310052907417</v>
      </c>
      <c r="K749" s="29">
        <f t="shared" si="85"/>
        <v>0</v>
      </c>
      <c r="L749" s="21">
        <f>(D749/1000)*(('Dynamic Data'!C$4*9.81*'Dynamic Data'!C$10)+(0.5*'Dynamic Data'!C$21*'Dynamic Data'!C$11*'Dynamic Data'!C$13*D749^2)+('Dynamic Data'!C$4*'Dynamic Data'!C$18*E749))</f>
        <v>1.8445206998174035</v>
      </c>
      <c r="M749" s="3">
        <f t="shared" si="82"/>
        <v>1.8445206998174035</v>
      </c>
      <c r="N749" s="29">
        <f t="shared" si="86"/>
        <v>0</v>
      </c>
      <c r="O749" s="21">
        <f t="shared" si="81"/>
        <v>1.9778711439745624</v>
      </c>
      <c r="P749" s="3">
        <f t="shared" si="87"/>
        <v>1.9778711439745624</v>
      </c>
      <c r="Q749" s="43">
        <f t="shared" si="83"/>
        <v>0</v>
      </c>
      <c r="R749" s="37"/>
      <c r="S749" s="21">
        <f>SUM($P$2:P749)</f>
        <v>517.16959351982655</v>
      </c>
      <c r="T749" s="29">
        <f>SUM($Q$2:Q749)</f>
        <v>136.61874566211961</v>
      </c>
      <c r="U749" s="22">
        <f>T749*'KERS System Values'!E$14</f>
        <v>79.999743349632155</v>
      </c>
    </row>
    <row r="750" spans="1:21" x14ac:dyDescent="0.45">
      <c r="A750" s="5" t="s">
        <v>13</v>
      </c>
      <c r="B750" s="6">
        <v>748</v>
      </c>
      <c r="C750" s="6">
        <v>159</v>
      </c>
      <c r="D750" s="4">
        <v>13.500000000000002</v>
      </c>
      <c r="E750" s="30">
        <v>0.20833333333333331</v>
      </c>
      <c r="F750" s="20">
        <f>'Dynamic Data'!C$4*E750</f>
        <v>59.999999999999993</v>
      </c>
      <c r="G750" s="12">
        <f>(0.5*'Dynamic Data'!C$21*'Dynamic Data'!C$11*'Dynamic Data'!C$13*D750^2)</f>
        <v>37.28378430605337</v>
      </c>
      <c r="H750" s="12">
        <f>'Dynamic Data'!C$15</f>
        <v>56.505600000000001</v>
      </c>
      <c r="I750" s="12">
        <f>'Dynamic Data'!C$15+G750+F750</f>
        <v>153.78938430605336</v>
      </c>
      <c r="J750" s="12">
        <f t="shared" si="84"/>
        <v>153.78938430605336</v>
      </c>
      <c r="K750" s="28">
        <f t="shared" si="85"/>
        <v>0</v>
      </c>
      <c r="L750" s="20">
        <f>(D750/1000)*(('Dynamic Data'!C$4*9.81*'Dynamic Data'!C$10)+(0.5*'Dynamic Data'!C$21*'Dynamic Data'!C$11*'Dynamic Data'!C$13*D750^2)+('Dynamic Data'!C$4*'Dynamic Data'!C$18*E750))</f>
        <v>2.1112215881317211</v>
      </c>
      <c r="M750" s="12">
        <f t="shared" si="82"/>
        <v>2.1112215881317211</v>
      </c>
      <c r="N750" s="28">
        <f t="shared" si="86"/>
        <v>0</v>
      </c>
      <c r="O750" s="20">
        <f t="shared" si="81"/>
        <v>2.0511913370115384</v>
      </c>
      <c r="P750" s="12">
        <f t="shared" si="87"/>
        <v>2.0511913370115384</v>
      </c>
      <c r="Q750" s="42">
        <f t="shared" si="83"/>
        <v>0</v>
      </c>
      <c r="R750" s="36"/>
      <c r="S750" s="20">
        <f>SUM($P$2:P750)</f>
        <v>519.22078485683812</v>
      </c>
      <c r="T750" s="28">
        <f>SUM($Q$2:Q750)</f>
        <v>136.61874566211961</v>
      </c>
      <c r="U750" s="22">
        <f>T750*'KERS System Values'!E$14</f>
        <v>79.999743349632155</v>
      </c>
    </row>
    <row r="751" spans="1:21" x14ac:dyDescent="0.45">
      <c r="A751" s="7" t="s">
        <v>13</v>
      </c>
      <c r="B751" s="8">
        <v>749</v>
      </c>
      <c r="C751" s="8">
        <v>160</v>
      </c>
      <c r="D751" s="3">
        <v>13.722222222222223</v>
      </c>
      <c r="E751" s="29">
        <v>0.16666666666666607</v>
      </c>
      <c r="F751" s="21">
        <f>'Dynamic Data'!C$4*E751</f>
        <v>47.999999999999829</v>
      </c>
      <c r="G751" s="3">
        <f>(0.5*'Dynamic Data'!C$21*'Dynamic Data'!C$11*'Dynamic Data'!C$13*D751^2)</f>
        <v>38.521336461718398</v>
      </c>
      <c r="H751" s="3">
        <f>'Dynamic Data'!C$15</f>
        <v>56.505600000000001</v>
      </c>
      <c r="I751" s="3">
        <f>'Dynamic Data'!C$15+G751+F751</f>
        <v>143.02693646171824</v>
      </c>
      <c r="J751" s="3">
        <f t="shared" si="84"/>
        <v>143.02693646171824</v>
      </c>
      <c r="K751" s="29">
        <f t="shared" si="85"/>
        <v>0</v>
      </c>
      <c r="L751" s="21">
        <f>(D751/1000)*(('Dynamic Data'!C$4*9.81*'Dynamic Data'!C$10)+(0.5*'Dynamic Data'!C$21*'Dynamic Data'!C$11*'Dynamic Data'!C$13*D751^2)+('Dynamic Data'!C$4*'Dynamic Data'!C$18*E751))</f>
        <v>1.991161085891356</v>
      </c>
      <c r="M751" s="3">
        <f t="shared" si="82"/>
        <v>1.991161085891356</v>
      </c>
      <c r="N751" s="29">
        <f t="shared" si="86"/>
        <v>0</v>
      </c>
      <c r="O751" s="21">
        <f t="shared" si="81"/>
        <v>1.7726398878896057</v>
      </c>
      <c r="P751" s="3">
        <f t="shared" si="87"/>
        <v>1.7726398878896057</v>
      </c>
      <c r="Q751" s="43">
        <f t="shared" si="83"/>
        <v>0</v>
      </c>
      <c r="R751" s="37"/>
      <c r="S751" s="21">
        <f>SUM($P$2:P751)</f>
        <v>520.99342474472769</v>
      </c>
      <c r="T751" s="29">
        <f>SUM($Q$2:Q751)</f>
        <v>136.61874566211961</v>
      </c>
      <c r="U751" s="22">
        <f>T751*'KERS System Values'!E$14</f>
        <v>79.999743349632155</v>
      </c>
    </row>
    <row r="752" spans="1:21" x14ac:dyDescent="0.45">
      <c r="A752" s="5" t="s">
        <v>13</v>
      </c>
      <c r="B752" s="6">
        <v>750</v>
      </c>
      <c r="C752" s="6">
        <v>161</v>
      </c>
      <c r="D752" s="4">
        <v>13.833333333333334</v>
      </c>
      <c r="E752" s="30">
        <v>5.5555555555555358E-2</v>
      </c>
      <c r="F752" s="20">
        <f>'Dynamic Data'!C$4*E752</f>
        <v>15.999999999999943</v>
      </c>
      <c r="G752" s="12">
        <f>(0.5*'Dynamic Data'!C$21*'Dynamic Data'!C$11*'Dynamic Data'!C$13*D752^2)</f>
        <v>39.147689389483553</v>
      </c>
      <c r="H752" s="12">
        <f>'Dynamic Data'!C$15</f>
        <v>56.505600000000001</v>
      </c>
      <c r="I752" s="12">
        <f>'Dynamic Data'!C$15+G752+F752</f>
        <v>111.65328938948349</v>
      </c>
      <c r="J752" s="12">
        <f t="shared" si="84"/>
        <v>111.65328938948349</v>
      </c>
      <c r="K752" s="28">
        <f t="shared" si="85"/>
        <v>0</v>
      </c>
      <c r="L752" s="20">
        <f>(D752/1000)*(('Dynamic Data'!C$4*9.81*'Dynamic Data'!C$10)+(0.5*'Dynamic Data'!C$21*'Dynamic Data'!C$11*'Dynamic Data'!C$13*D752^2)+('Dynamic Data'!C$4*'Dynamic Data'!C$18*E752))</f>
        <v>1.5541186898878552</v>
      </c>
      <c r="M752" s="12">
        <f t="shared" si="82"/>
        <v>1.5541186898878552</v>
      </c>
      <c r="N752" s="28">
        <f t="shared" si="86"/>
        <v>0</v>
      </c>
      <c r="O752" s="20">
        <f t="shared" si="81"/>
        <v>1.4097969065545239</v>
      </c>
      <c r="P752" s="12">
        <f t="shared" si="87"/>
        <v>1.4097969065545239</v>
      </c>
      <c r="Q752" s="42">
        <f t="shared" si="83"/>
        <v>0</v>
      </c>
      <c r="R752" s="36"/>
      <c r="S752" s="20">
        <f>SUM($P$2:P752)</f>
        <v>522.40322165128225</v>
      </c>
      <c r="T752" s="28">
        <f>SUM($Q$2:Q752)</f>
        <v>136.61874566211961</v>
      </c>
      <c r="U752" s="22">
        <f>T752*'KERS System Values'!E$14</f>
        <v>79.999743349632155</v>
      </c>
    </row>
    <row r="753" spans="1:21" x14ac:dyDescent="0.45">
      <c r="A753" s="7" t="s">
        <v>13</v>
      </c>
      <c r="B753" s="8">
        <v>751</v>
      </c>
      <c r="C753" s="8">
        <v>162</v>
      </c>
      <c r="D753" s="3">
        <v>13.833333333333334</v>
      </c>
      <c r="E753" s="29">
        <v>-1.3888888888888099E-2</v>
      </c>
      <c r="F753" s="21">
        <f>'Dynamic Data'!C$4*E753</f>
        <v>-3.9999999999997726</v>
      </c>
      <c r="G753" s="3">
        <f>(0.5*'Dynamic Data'!C$21*'Dynamic Data'!C$11*'Dynamic Data'!C$13*D753^2)</f>
        <v>39.147689389483553</v>
      </c>
      <c r="H753" s="3">
        <f>'Dynamic Data'!C$15</f>
        <v>56.505600000000001</v>
      </c>
      <c r="I753" s="3">
        <f>'Dynamic Data'!C$15+G753+F753</f>
        <v>91.653289389483774</v>
      </c>
      <c r="J753" s="3">
        <f t="shared" si="84"/>
        <v>91.653289389483774</v>
      </c>
      <c r="K753" s="29">
        <f t="shared" si="85"/>
        <v>0</v>
      </c>
      <c r="L753" s="21">
        <f>(D753/1000)*(('Dynamic Data'!C$4*9.81*'Dynamic Data'!C$10)+(0.5*'Dynamic Data'!C$21*'Dynamic Data'!C$11*'Dynamic Data'!C$13*D753^2)+('Dynamic Data'!C$4*'Dynamic Data'!C$18*E753))</f>
        <v>1.2654751232211925</v>
      </c>
      <c r="M753" s="3">
        <f t="shared" si="82"/>
        <v>1.2654751232211925</v>
      </c>
      <c r="N753" s="29">
        <f t="shared" si="86"/>
        <v>0</v>
      </c>
      <c r="O753" s="21">
        <f t="shared" si="81"/>
        <v>1.14789481882445</v>
      </c>
      <c r="P753" s="3">
        <f t="shared" si="87"/>
        <v>1.14789481882445</v>
      </c>
      <c r="Q753" s="43">
        <f t="shared" si="83"/>
        <v>0</v>
      </c>
      <c r="R753" s="37"/>
      <c r="S753" s="21">
        <f>SUM($P$2:P753)</f>
        <v>523.55111647010665</v>
      </c>
      <c r="T753" s="29">
        <f>SUM($Q$2:Q753)</f>
        <v>136.61874566211961</v>
      </c>
      <c r="U753" s="22">
        <f>T753*'KERS System Values'!E$14</f>
        <v>79.999743349632155</v>
      </c>
    </row>
    <row r="754" spans="1:21" x14ac:dyDescent="0.45">
      <c r="A754" s="5" t="s">
        <v>13</v>
      </c>
      <c r="B754" s="6">
        <v>752</v>
      </c>
      <c r="C754" s="6">
        <v>163</v>
      </c>
      <c r="D754" s="4">
        <v>13.805555555555557</v>
      </c>
      <c r="E754" s="30">
        <v>-6.9444444444444448E-2</v>
      </c>
      <c r="F754" s="20">
        <f>'Dynamic Data'!C$4*E754</f>
        <v>-20</v>
      </c>
      <c r="G754" s="12">
        <f>(0.5*'Dynamic Data'!C$21*'Dynamic Data'!C$11*'Dynamic Data'!C$13*D754^2)</f>
        <v>38.990627604421483</v>
      </c>
      <c r="H754" s="12">
        <f>'Dynamic Data'!C$15</f>
        <v>56.505600000000001</v>
      </c>
      <c r="I754" s="12">
        <f>'Dynamic Data'!C$15+G754+F754</f>
        <v>75.496227604421478</v>
      </c>
      <c r="J754" s="12">
        <f t="shared" si="84"/>
        <v>75.496227604421478</v>
      </c>
      <c r="K754" s="28">
        <f t="shared" si="85"/>
        <v>0</v>
      </c>
      <c r="L754" s="20">
        <f>(D754/1000)*(('Dynamic Data'!C$4*9.81*'Dynamic Data'!C$10)+(0.5*'Dynamic Data'!C$21*'Dynamic Data'!C$11*'Dynamic Data'!C$13*D754^2)+('Dynamic Data'!C$4*'Dynamic Data'!C$18*E754))</f>
        <v>1.0303145144277077</v>
      </c>
      <c r="M754" s="12">
        <f t="shared" si="82"/>
        <v>1.0303145144277077</v>
      </c>
      <c r="N754" s="28">
        <f t="shared" si="86"/>
        <v>0</v>
      </c>
      <c r="O754" s="20">
        <f t="shared" si="81"/>
        <v>0.82186637138183027</v>
      </c>
      <c r="P754" s="12">
        <f t="shared" si="87"/>
        <v>0.82186637138183027</v>
      </c>
      <c r="Q754" s="42">
        <f t="shared" si="83"/>
        <v>0</v>
      </c>
      <c r="R754" s="36"/>
      <c r="S754" s="20">
        <f>SUM($P$2:P754)</f>
        <v>524.37298284148847</v>
      </c>
      <c r="T754" s="28">
        <f>SUM($Q$2:Q754)</f>
        <v>136.61874566211961</v>
      </c>
      <c r="U754" s="22">
        <f>T754*'KERS System Values'!E$14</f>
        <v>79.999743349632155</v>
      </c>
    </row>
    <row r="755" spans="1:21" x14ac:dyDescent="0.45">
      <c r="A755" s="7" t="s">
        <v>13</v>
      </c>
      <c r="B755" s="8">
        <v>753</v>
      </c>
      <c r="C755" s="8">
        <v>164</v>
      </c>
      <c r="D755" s="3">
        <v>13.694444444444445</v>
      </c>
      <c r="E755" s="29">
        <v>-0.16666666666666705</v>
      </c>
      <c r="F755" s="21">
        <f>'Dynamic Data'!C$4*E755</f>
        <v>-48.000000000000107</v>
      </c>
      <c r="G755" s="3">
        <f>(0.5*'Dynamic Data'!C$21*'Dynamic Data'!C$11*'Dynamic Data'!C$13*D755^2)</f>
        <v>38.365537484978418</v>
      </c>
      <c r="H755" s="3">
        <f>'Dynamic Data'!C$15</f>
        <v>56.505600000000001</v>
      </c>
      <c r="I755" s="3">
        <f>'Dynamic Data'!C$15+G755+F755</f>
        <v>46.871137484978313</v>
      </c>
      <c r="J755" s="3">
        <f t="shared" si="84"/>
        <v>46.871137484978313</v>
      </c>
      <c r="K755" s="29">
        <f t="shared" si="85"/>
        <v>0</v>
      </c>
      <c r="L755" s="21">
        <f>(D755/1000)*(('Dynamic Data'!C$4*9.81*'Dynamic Data'!C$10)+(0.5*'Dynamic Data'!C$21*'Dynamic Data'!C$11*'Dynamic Data'!C$13*D755^2)+('Dynamic Data'!C$4*'Dynamic Data'!C$18*E755))</f>
        <v>0.61341822833595283</v>
      </c>
      <c r="M755" s="3">
        <f t="shared" si="82"/>
        <v>0.61341822833595283</v>
      </c>
      <c r="N755" s="29">
        <f t="shared" si="86"/>
        <v>0</v>
      </c>
      <c r="O755" s="21">
        <f t="shared" si="81"/>
        <v>0.4595675809567199</v>
      </c>
      <c r="P755" s="3">
        <f t="shared" si="87"/>
        <v>0.4595675809567199</v>
      </c>
      <c r="Q755" s="43">
        <f t="shared" si="83"/>
        <v>0</v>
      </c>
      <c r="R755" s="37"/>
      <c r="S755" s="21">
        <f>SUM($P$2:P755)</f>
        <v>524.83255042244514</v>
      </c>
      <c r="T755" s="29">
        <f>SUM($Q$2:Q755)</f>
        <v>136.61874566211961</v>
      </c>
      <c r="U755" s="22">
        <f>T755*'KERS System Values'!E$14</f>
        <v>79.999743349632155</v>
      </c>
    </row>
    <row r="756" spans="1:21" x14ac:dyDescent="0.45">
      <c r="A756" s="5" t="s">
        <v>13</v>
      </c>
      <c r="B756" s="6">
        <v>754</v>
      </c>
      <c r="C756" s="6">
        <v>165</v>
      </c>
      <c r="D756" s="4">
        <v>13.472222222222223</v>
      </c>
      <c r="E756" s="30">
        <v>-0.23611111111111052</v>
      </c>
      <c r="F756" s="20">
        <f>'Dynamic Data'!C$4*E756</f>
        <v>-67.999999999999829</v>
      </c>
      <c r="G756" s="12">
        <f>(0.5*'Dynamic Data'!C$21*'Dynamic Data'!C$11*'Dynamic Data'!C$13*D756^2)</f>
        <v>37.13051094595761</v>
      </c>
      <c r="H756" s="12">
        <f>'Dynamic Data'!C$15</f>
        <v>56.505600000000001</v>
      </c>
      <c r="I756" s="12">
        <f>'Dynamic Data'!C$15+G756+F756</f>
        <v>25.636110945957782</v>
      </c>
      <c r="J756" s="12">
        <f t="shared" si="84"/>
        <v>25.636110945957782</v>
      </c>
      <c r="K756" s="28">
        <f t="shared" si="85"/>
        <v>0</v>
      </c>
      <c r="L756" s="20">
        <f>(D756/1000)*(('Dynamic Data'!C$4*9.81*'Dynamic Data'!C$10)+(0.5*'Dynamic Data'!C$21*'Dynamic Data'!C$11*'Dynamic Data'!C$13*D756^2)+('Dynamic Data'!C$4*'Dynamic Data'!C$18*E756))</f>
        <v>0.30571693357748703</v>
      </c>
      <c r="M756" s="12">
        <f t="shared" si="82"/>
        <v>0.30571693357748703</v>
      </c>
      <c r="N756" s="28">
        <f t="shared" si="86"/>
        <v>0</v>
      </c>
      <c r="O756" s="20">
        <f t="shared" si="81"/>
        <v>0.15590841893027704</v>
      </c>
      <c r="P756" s="12">
        <f t="shared" si="87"/>
        <v>0.15590841893027704</v>
      </c>
      <c r="Q756" s="42">
        <f t="shared" si="83"/>
        <v>0</v>
      </c>
      <c r="R756" s="36"/>
      <c r="S756" s="20">
        <f>SUM($P$2:P756)</f>
        <v>524.9884588413754</v>
      </c>
      <c r="T756" s="28">
        <f>SUM($Q$2:Q756)</f>
        <v>136.61874566211961</v>
      </c>
      <c r="U756" s="22">
        <f>T756*'KERS System Values'!E$14</f>
        <v>79.999743349632155</v>
      </c>
    </row>
    <row r="757" spans="1:21" x14ac:dyDescent="0.45">
      <c r="A757" s="7" t="s">
        <v>13</v>
      </c>
      <c r="B757" s="8">
        <v>755</v>
      </c>
      <c r="C757" s="8">
        <v>166</v>
      </c>
      <c r="D757" s="3">
        <v>13.222222222222223</v>
      </c>
      <c r="E757" s="29">
        <v>-0.30555555555555597</v>
      </c>
      <c r="F757" s="21">
        <f>'Dynamic Data'!C$4*E757</f>
        <v>-88.000000000000114</v>
      </c>
      <c r="G757" s="3">
        <f>(0.5*'Dynamic Data'!C$21*'Dynamic Data'!C$11*'Dynamic Data'!C$13*D757^2)</f>
        <v>35.765257298719483</v>
      </c>
      <c r="H757" s="3">
        <f>'Dynamic Data'!C$15</f>
        <v>56.505600000000001</v>
      </c>
      <c r="I757" s="3">
        <f>'Dynamic Data'!C$15+G757+F757</f>
        <v>4.2708572987193634</v>
      </c>
      <c r="J757" s="3">
        <f t="shared" si="84"/>
        <v>4.2708572987193634</v>
      </c>
      <c r="K757" s="29">
        <f t="shared" si="85"/>
        <v>0</v>
      </c>
      <c r="L757" s="21">
        <f>(D757/1000)*(('Dynamic Data'!C$4*9.81*'Dynamic Data'!C$10)+(0.5*'Dynamic Data'!C$21*'Dynamic Data'!C$11*'Dynamic Data'!C$13*D757^2)+('Dynamic Data'!C$4*'Dynamic Data'!C$18*E757))</f>
        <v>6.0999042830670565E-3</v>
      </c>
      <c r="M757" s="3">
        <f t="shared" si="82"/>
        <v>6.0999042830670565E-3</v>
      </c>
      <c r="N757" s="29">
        <f t="shared" si="86"/>
        <v>0</v>
      </c>
      <c r="O757" s="21">
        <f t="shared" si="81"/>
        <v>-0.46258188357994112</v>
      </c>
      <c r="P757" s="3">
        <f t="shared" si="87"/>
        <v>0</v>
      </c>
      <c r="Q757" s="44">
        <f t="shared" si="83"/>
        <v>0.46258188357994112</v>
      </c>
      <c r="R757" s="37"/>
      <c r="S757" s="21">
        <f>SUM($P$2:P757)</f>
        <v>524.9884588413754</v>
      </c>
      <c r="T757" s="29">
        <f>SUM($Q$2:Q757)</f>
        <v>137.08132754569954</v>
      </c>
      <c r="U757" s="22">
        <f>T757*'KERS System Values'!E$14</f>
        <v>80.270617099681843</v>
      </c>
    </row>
    <row r="758" spans="1:21" x14ac:dyDescent="0.45">
      <c r="A758" s="5" t="s">
        <v>13</v>
      </c>
      <c r="B758" s="6">
        <v>756</v>
      </c>
      <c r="C758" s="6">
        <v>167</v>
      </c>
      <c r="D758" s="4">
        <v>12.861111111111111</v>
      </c>
      <c r="E758" s="30">
        <v>-0.54166666666666641</v>
      </c>
      <c r="F758" s="20">
        <f>'Dynamic Data'!C$4*E758</f>
        <v>-155.99999999999991</v>
      </c>
      <c r="G758" s="12">
        <f>(0.5*'Dynamic Data'!C$21*'Dynamic Data'!C$11*'Dynamic Data'!C$13*D758^2)</f>
        <v>33.838369650224188</v>
      </c>
      <c r="H758" s="12">
        <f>'Dynamic Data'!C$15</f>
        <v>56.505600000000001</v>
      </c>
      <c r="I758" s="12">
        <f>'Dynamic Data'!C$15+G758+F758</f>
        <v>-65.656030349775733</v>
      </c>
      <c r="J758" s="12">
        <f t="shared" si="84"/>
        <v>0</v>
      </c>
      <c r="K758" s="28">
        <f t="shared" si="85"/>
        <v>65.656030349775733</v>
      </c>
      <c r="L758" s="20">
        <f>(D758/1000)*(('Dynamic Data'!C$4*9.81*'Dynamic Data'!C$10)+(0.5*'Dynamic Data'!C$21*'Dynamic Data'!C$11*'Dynamic Data'!C$13*D758^2)+('Dynamic Data'!C$4*'Dynamic Data'!C$18*E758))</f>
        <v>-0.9312636714429493</v>
      </c>
      <c r="M758" s="12">
        <f t="shared" si="82"/>
        <v>0</v>
      </c>
      <c r="N758" s="28">
        <f t="shared" si="86"/>
        <v>0.9312636714429493</v>
      </c>
      <c r="O758" s="20">
        <f t="shared" si="81"/>
        <v>-1.7127263194767177</v>
      </c>
      <c r="P758" s="12">
        <f t="shared" si="87"/>
        <v>0</v>
      </c>
      <c r="Q758" s="45">
        <f t="shared" si="83"/>
        <v>1.7127263194767177</v>
      </c>
      <c r="R758" s="36"/>
      <c r="S758" s="20">
        <f>SUM($P$2:P758)</f>
        <v>524.9884588413754</v>
      </c>
      <c r="T758" s="28">
        <f>SUM($Q$2:Q758)</f>
        <v>138.79405386517627</v>
      </c>
      <c r="U758" s="22">
        <f>T758*'KERS System Values'!E$14</f>
        <v>81.273537052739854</v>
      </c>
    </row>
    <row r="759" spans="1:21" x14ac:dyDescent="0.45">
      <c r="A759" s="7" t="s">
        <v>13</v>
      </c>
      <c r="B759" s="8">
        <v>757</v>
      </c>
      <c r="C759" s="8">
        <v>168</v>
      </c>
      <c r="D759" s="3">
        <v>12.138888888888891</v>
      </c>
      <c r="E759" s="29">
        <v>-0.97222222222222221</v>
      </c>
      <c r="F759" s="21">
        <f>'Dynamic Data'!C$4*E759</f>
        <v>-280</v>
      </c>
      <c r="G759" s="3">
        <f>(0.5*'Dynamic Data'!C$21*'Dynamic Data'!C$11*'Dynamic Data'!C$13*D759^2)</f>
        <v>30.144655308060706</v>
      </c>
      <c r="H759" s="3">
        <f>'Dynamic Data'!C$15</f>
        <v>56.505600000000001</v>
      </c>
      <c r="I759" s="3">
        <f>'Dynamic Data'!C$15+G759+F759</f>
        <v>-193.34974469193929</v>
      </c>
      <c r="J759" s="3">
        <f t="shared" si="84"/>
        <v>0</v>
      </c>
      <c r="K759" s="29">
        <f t="shared" si="85"/>
        <v>193.34974469193929</v>
      </c>
      <c r="L759" s="21">
        <f>(D759/1000)*(('Dynamic Data'!C$4*9.81*'Dynamic Data'!C$10)+(0.5*'Dynamic Data'!C$21*'Dynamic Data'!C$11*'Dynamic Data'!C$13*D759^2)+('Dynamic Data'!C$4*'Dynamic Data'!C$18*E759))</f>
        <v>-2.4941889675104862</v>
      </c>
      <c r="M759" s="3">
        <f t="shared" si="82"/>
        <v>0</v>
      </c>
      <c r="N759" s="29">
        <f t="shared" si="86"/>
        <v>2.4941889675104862</v>
      </c>
      <c r="O759" s="21">
        <f t="shared" si="81"/>
        <v>-2.992330110146451</v>
      </c>
      <c r="P759" s="3">
        <f t="shared" si="87"/>
        <v>0</v>
      </c>
      <c r="Q759" s="44">
        <f t="shared" si="83"/>
        <v>2.992330110146451</v>
      </c>
      <c r="R759" s="37"/>
      <c r="S759" s="21">
        <f>SUM($P$2:P759)</f>
        <v>524.9884588413754</v>
      </c>
      <c r="T759" s="29">
        <f>SUM($Q$2:Q759)</f>
        <v>141.78638397532271</v>
      </c>
      <c r="U759" s="22">
        <f>T759*'KERS System Values'!E$14</f>
        <v>83.025753702577447</v>
      </c>
    </row>
    <row r="760" spans="1:21" x14ac:dyDescent="0.45">
      <c r="A760" s="5" t="s">
        <v>13</v>
      </c>
      <c r="B760" s="6">
        <v>758</v>
      </c>
      <c r="C760" s="6">
        <v>169</v>
      </c>
      <c r="D760" s="4">
        <v>10.916666666666666</v>
      </c>
      <c r="E760" s="30">
        <v>-1.3333333333333335</v>
      </c>
      <c r="F760" s="20">
        <f>'Dynamic Data'!C$4*E760</f>
        <v>-384.00000000000006</v>
      </c>
      <c r="G760" s="12">
        <f>(0.5*'Dynamic Data'!C$21*'Dynamic Data'!C$11*'Dynamic Data'!C$13*D760^2)</f>
        <v>24.379935317641429</v>
      </c>
      <c r="H760" s="12">
        <f>'Dynamic Data'!C$15</f>
        <v>56.505600000000001</v>
      </c>
      <c r="I760" s="12">
        <f>'Dynamic Data'!C$15+G760+F760</f>
        <v>-303.11446468235863</v>
      </c>
      <c r="J760" s="12">
        <f t="shared" si="84"/>
        <v>0</v>
      </c>
      <c r="K760" s="28">
        <f t="shared" si="85"/>
        <v>303.11446468235863</v>
      </c>
      <c r="L760" s="20">
        <f>(D760/1000)*(('Dynamic Data'!C$4*9.81*'Dynamic Data'!C$10)+(0.5*'Dynamic Data'!C$21*'Dynamic Data'!C$11*'Dynamic Data'!C$13*D760^2)+('Dynamic Data'!C$4*'Dynamic Data'!C$18*E760))</f>
        <v>-3.4904712527824153</v>
      </c>
      <c r="M760" s="12">
        <f t="shared" si="82"/>
        <v>0</v>
      </c>
      <c r="N760" s="28">
        <f t="shared" si="86"/>
        <v>3.4904712527824153</v>
      </c>
      <c r="O760" s="20">
        <f t="shared" si="81"/>
        <v>-3.4264357359302626</v>
      </c>
      <c r="P760" s="12">
        <f t="shared" si="87"/>
        <v>0</v>
      </c>
      <c r="Q760" s="45">
        <f t="shared" si="83"/>
        <v>3.4264357359302626</v>
      </c>
      <c r="R760" s="36"/>
      <c r="S760" s="20">
        <f>SUM($P$2:P760)</f>
        <v>524.9884588413754</v>
      </c>
      <c r="T760" s="28">
        <f>SUM($Q$2:Q760)</f>
        <v>145.21281971125296</v>
      </c>
      <c r="U760" s="22">
        <f>T760*'KERS System Values'!E$14</f>
        <v>85.032169280102636</v>
      </c>
    </row>
    <row r="761" spans="1:21" x14ac:dyDescent="0.45">
      <c r="A761" s="7" t="s">
        <v>13</v>
      </c>
      <c r="B761" s="8">
        <v>759</v>
      </c>
      <c r="C761" s="8">
        <v>170</v>
      </c>
      <c r="D761" s="3">
        <v>9.4722222222222232</v>
      </c>
      <c r="E761" s="29">
        <v>-1.4305555555555551</v>
      </c>
      <c r="F761" s="21">
        <f>'Dynamic Data'!C$4*E761</f>
        <v>-411.99999999999989</v>
      </c>
      <c r="G761" s="3">
        <f>(0.5*'Dynamic Data'!C$21*'Dynamic Data'!C$11*'Dynamic Data'!C$13*D761^2)</f>
        <v>18.355076812868088</v>
      </c>
      <c r="H761" s="3">
        <f>'Dynamic Data'!C$15</f>
        <v>56.505600000000001</v>
      </c>
      <c r="I761" s="3">
        <f>'Dynamic Data'!C$15+G761+F761</f>
        <v>-337.13932318713182</v>
      </c>
      <c r="J761" s="3">
        <f t="shared" si="84"/>
        <v>0</v>
      </c>
      <c r="K761" s="29">
        <f t="shared" si="85"/>
        <v>337.13932318713182</v>
      </c>
      <c r="L761" s="21">
        <f>(D761/1000)*(('Dynamic Data'!C$4*9.81*'Dynamic Data'!C$10)+(0.5*'Dynamic Data'!C$21*'Dynamic Data'!C$11*'Dynamic Data'!C$13*D761^2)+('Dynamic Data'!C$4*'Dynamic Data'!C$18*E761))</f>
        <v>-3.3624002190781099</v>
      </c>
      <c r="M761" s="3">
        <f t="shared" si="82"/>
        <v>0</v>
      </c>
      <c r="N761" s="29">
        <f t="shared" si="86"/>
        <v>3.3624002190781099</v>
      </c>
      <c r="O761" s="21">
        <f t="shared" si="81"/>
        <v>-3.1482286175809442</v>
      </c>
      <c r="P761" s="3">
        <f t="shared" si="87"/>
        <v>0</v>
      </c>
      <c r="Q761" s="44">
        <f t="shared" si="83"/>
        <v>3.1482286175809442</v>
      </c>
      <c r="R761" s="37"/>
      <c r="S761" s="21">
        <f>SUM($P$2:P761)</f>
        <v>524.9884588413754</v>
      </c>
      <c r="T761" s="29">
        <f>SUM($Q$2:Q761)</f>
        <v>148.3610483288339</v>
      </c>
      <c r="U761" s="22">
        <f>T761*'KERS System Values'!E$14</f>
        <v>86.875675309907109</v>
      </c>
    </row>
    <row r="762" spans="1:21" x14ac:dyDescent="0.45">
      <c r="A762" s="5" t="s">
        <v>13</v>
      </c>
      <c r="B762" s="6">
        <v>760</v>
      </c>
      <c r="C762" s="6">
        <v>171</v>
      </c>
      <c r="D762" s="4">
        <v>8.0555555555555554</v>
      </c>
      <c r="E762" s="30">
        <v>-1.4444444444444446</v>
      </c>
      <c r="F762" s="20">
        <f>'Dynamic Data'!C$4*E762</f>
        <v>-416.00000000000006</v>
      </c>
      <c r="G762" s="12">
        <f>(0.5*'Dynamic Data'!C$21*'Dynamic Data'!C$11*'Dynamic Data'!C$13*D762^2)</f>
        <v>13.275272486151701</v>
      </c>
      <c r="H762" s="12">
        <f>'Dynamic Data'!C$15</f>
        <v>56.505600000000001</v>
      </c>
      <c r="I762" s="12">
        <f>'Dynamic Data'!C$15+G762+F762</f>
        <v>-346.21912751384832</v>
      </c>
      <c r="J762" s="12">
        <f t="shared" si="84"/>
        <v>0</v>
      </c>
      <c r="K762" s="28">
        <f t="shared" si="85"/>
        <v>346.21912751384832</v>
      </c>
      <c r="L762" s="20">
        <f>(D762/1000)*(('Dynamic Data'!C$4*9.81*'Dynamic Data'!C$10)+(0.5*'Dynamic Data'!C$21*'Dynamic Data'!C$11*'Dynamic Data'!C$13*D762^2)+('Dynamic Data'!C$4*'Dynamic Data'!C$18*E762))</f>
        <v>-2.9340570160837789</v>
      </c>
      <c r="M762" s="12">
        <f t="shared" si="82"/>
        <v>0</v>
      </c>
      <c r="N762" s="28">
        <f t="shared" si="86"/>
        <v>2.9340570160837789</v>
      </c>
      <c r="O762" s="20">
        <f t="shared" si="81"/>
        <v>-2.7079309650683969</v>
      </c>
      <c r="P762" s="12">
        <f t="shared" si="87"/>
        <v>0</v>
      </c>
      <c r="Q762" s="45">
        <f t="shared" si="83"/>
        <v>2.7079309650683969</v>
      </c>
      <c r="R762" s="36"/>
      <c r="S762" s="20">
        <f>SUM($P$2:P762)</f>
        <v>524.9884588413754</v>
      </c>
      <c r="T762" s="28">
        <f>SUM($Q$2:Q762)</f>
        <v>151.06897929390229</v>
      </c>
      <c r="U762" s="22">
        <f>T762*'KERS System Values'!E$14</f>
        <v>88.46135655126298</v>
      </c>
    </row>
    <row r="763" spans="1:21" x14ac:dyDescent="0.45">
      <c r="A763" s="7" t="s">
        <v>13</v>
      </c>
      <c r="B763" s="8">
        <v>761</v>
      </c>
      <c r="C763" s="8">
        <v>172</v>
      </c>
      <c r="D763" s="3">
        <v>6.583333333333333</v>
      </c>
      <c r="E763" s="29">
        <v>-1.4722222222222223</v>
      </c>
      <c r="F763" s="21">
        <f>'Dynamic Data'!C$4*E763</f>
        <v>-424</v>
      </c>
      <c r="G763" s="3">
        <f>(0.5*'Dynamic Data'!C$21*'Dynamic Data'!C$11*'Dynamic Data'!C$13*D763^2)</f>
        <v>8.8663350805547552</v>
      </c>
      <c r="H763" s="3">
        <f>'Dynamic Data'!C$15</f>
        <v>56.505600000000001</v>
      </c>
      <c r="I763" s="3">
        <f>'Dynamic Data'!C$15+G763+F763</f>
        <v>-358.62806491944525</v>
      </c>
      <c r="J763" s="3">
        <f t="shared" si="84"/>
        <v>0</v>
      </c>
      <c r="K763" s="29">
        <f t="shared" si="85"/>
        <v>358.62806491944525</v>
      </c>
      <c r="L763" s="21">
        <f>(D763/1000)*(('Dynamic Data'!C$4*9.81*'Dynamic Data'!C$10)+(0.5*'Dynamic Data'!C$21*'Dynamic Data'!C$11*'Dynamic Data'!C$13*D763^2)+('Dynamic Data'!C$4*'Dynamic Data'!C$18*E763))</f>
        <v>-2.481804914053015</v>
      </c>
      <c r="M763" s="3">
        <f t="shared" si="82"/>
        <v>0</v>
      </c>
      <c r="N763" s="29">
        <f t="shared" si="86"/>
        <v>2.481804914053015</v>
      </c>
      <c r="O763" s="21">
        <f t="shared" si="81"/>
        <v>-2.0853276135997714</v>
      </c>
      <c r="P763" s="3">
        <f t="shared" si="87"/>
        <v>0</v>
      </c>
      <c r="Q763" s="44">
        <f t="shared" si="83"/>
        <v>2.0853276135997714</v>
      </c>
      <c r="R763" s="37"/>
      <c r="S763" s="21">
        <f>SUM($P$2:P763)</f>
        <v>524.9884588413754</v>
      </c>
      <c r="T763" s="29">
        <f>SUM($Q$2:Q763)</f>
        <v>153.15430690750205</v>
      </c>
      <c r="U763" s="22">
        <f>T763*'KERS System Values'!E$14</f>
        <v>89.6824603835326</v>
      </c>
    </row>
    <row r="764" spans="1:21" x14ac:dyDescent="0.45">
      <c r="A764" s="5" t="s">
        <v>13</v>
      </c>
      <c r="B764" s="6">
        <v>762</v>
      </c>
      <c r="C764" s="6">
        <v>173</v>
      </c>
      <c r="D764" s="4">
        <v>5.1111111111111107</v>
      </c>
      <c r="E764" s="30">
        <v>-1.3055555555555554</v>
      </c>
      <c r="F764" s="20">
        <f>'Dynamic Data'!C$4*E764</f>
        <v>-375.99999999999994</v>
      </c>
      <c r="G764" s="12">
        <f>(0.5*'Dynamic Data'!C$21*'Dynamic Data'!C$11*'Dynamic Data'!C$13*D764^2)</f>
        <v>5.3442048191575742</v>
      </c>
      <c r="H764" s="12">
        <f>'Dynamic Data'!C$15</f>
        <v>56.505600000000001</v>
      </c>
      <c r="I764" s="12">
        <f>'Dynamic Data'!C$15+G764+F764</f>
        <v>-314.15019518084239</v>
      </c>
      <c r="J764" s="12">
        <f t="shared" si="84"/>
        <v>0</v>
      </c>
      <c r="K764" s="28">
        <f t="shared" si="85"/>
        <v>314.15019518084239</v>
      </c>
      <c r="L764" s="20">
        <f>(D764/1000)*(('Dynamic Data'!C$4*9.81*'Dynamic Data'!C$10)+(0.5*'Dynamic Data'!C$21*'Dynamic Data'!C$11*'Dynamic Data'!C$13*D764^2)+('Dynamic Data'!C$4*'Dynamic Data'!C$18*E764))</f>
        <v>-1.6888503131465278</v>
      </c>
      <c r="M764" s="12">
        <f t="shared" si="82"/>
        <v>0</v>
      </c>
      <c r="N764" s="28">
        <f t="shared" si="86"/>
        <v>1.6888503131465278</v>
      </c>
      <c r="O764" s="20">
        <f t="shared" si="81"/>
        <v>-1.2562428010608262</v>
      </c>
      <c r="P764" s="12">
        <f t="shared" si="87"/>
        <v>0</v>
      </c>
      <c r="Q764" s="45">
        <f t="shared" si="83"/>
        <v>1.2562428010608262</v>
      </c>
      <c r="R764" s="36"/>
      <c r="S764" s="20">
        <f>SUM($P$2:P764)</f>
        <v>524.9884588413754</v>
      </c>
      <c r="T764" s="28">
        <f>SUM($Q$2:Q764)</f>
        <v>154.41054970856288</v>
      </c>
      <c r="U764" s="22">
        <f>T764*'KERS System Values'!E$14</f>
        <v>90.418077601964981</v>
      </c>
    </row>
    <row r="765" spans="1:21" x14ac:dyDescent="0.45">
      <c r="A765" s="7" t="s">
        <v>13</v>
      </c>
      <c r="B765" s="8">
        <v>763</v>
      </c>
      <c r="C765" s="8">
        <v>174</v>
      </c>
      <c r="D765" s="3">
        <v>3.9722222222222228</v>
      </c>
      <c r="E765" s="29">
        <v>-0.88888888888888862</v>
      </c>
      <c r="F765" s="21">
        <f>'Dynamic Data'!C$4*E765</f>
        <v>-255.99999999999991</v>
      </c>
      <c r="G765" s="3">
        <f>(0.5*'Dynamic Data'!C$21*'Dynamic Data'!C$11*'Dynamic Data'!C$13*D765^2)</f>
        <v>3.2278959223462098</v>
      </c>
      <c r="H765" s="3">
        <f>'Dynamic Data'!C$15</f>
        <v>56.505600000000001</v>
      </c>
      <c r="I765" s="3">
        <f>'Dynamic Data'!C$15+G765+F765</f>
        <v>-196.26650407765371</v>
      </c>
      <c r="J765" s="3">
        <f t="shared" si="84"/>
        <v>0</v>
      </c>
      <c r="K765" s="29">
        <f t="shared" si="85"/>
        <v>196.26650407765371</v>
      </c>
      <c r="L765" s="21">
        <f>(D765/1000)*(('Dynamic Data'!C$4*9.81*'Dynamic Data'!C$10)+(0.5*'Dynamic Data'!C$21*'Dynamic Data'!C$11*'Dynamic Data'!C$13*D765^2)+('Dynamic Data'!C$4*'Dynamic Data'!C$18*E765))</f>
        <v>-0.82363528897512461</v>
      </c>
      <c r="M765" s="3">
        <f t="shared" si="82"/>
        <v>0</v>
      </c>
      <c r="N765" s="29">
        <f t="shared" si="86"/>
        <v>0.82363528897512461</v>
      </c>
      <c r="O765" s="21">
        <f t="shared" si="81"/>
        <v>-0.41818221952124074</v>
      </c>
      <c r="P765" s="3">
        <f t="shared" si="87"/>
        <v>0</v>
      </c>
      <c r="Q765" s="44">
        <f t="shared" si="83"/>
        <v>0.41818221952124074</v>
      </c>
      <c r="R765" s="39">
        <f>SUM(Q757:Q765)</f>
        <v>18.209986265964549</v>
      </c>
      <c r="S765" s="21">
        <f>SUM($P$2:P765)</f>
        <v>524.9884588413754</v>
      </c>
      <c r="T765" s="29">
        <f>SUM($Q$2:Q765)</f>
        <v>154.82873192808412</v>
      </c>
      <c r="U765" s="22">
        <f>T765*'KERS System Values'!E$14</f>
        <v>90.662952271783851</v>
      </c>
    </row>
    <row r="766" spans="1:21" x14ac:dyDescent="0.45">
      <c r="A766" s="5" t="s">
        <v>13</v>
      </c>
      <c r="B766" s="6">
        <v>764</v>
      </c>
      <c r="C766" s="6">
        <v>175</v>
      </c>
      <c r="D766" s="4">
        <v>3.3333333333333335</v>
      </c>
      <c r="E766" s="30">
        <v>-0.20833333333333331</v>
      </c>
      <c r="F766" s="20">
        <f>'Dynamic Data'!C$4*E766</f>
        <v>-59.999999999999993</v>
      </c>
      <c r="G766" s="12">
        <f>(0.5*'Dynamic Data'!C$21*'Dynamic Data'!C$11*'Dynamic Data'!C$13*D766^2)</f>
        <v>2.2730549797929194</v>
      </c>
      <c r="H766" s="12">
        <f>'Dynamic Data'!C$15</f>
        <v>56.505600000000001</v>
      </c>
      <c r="I766" s="12">
        <f>'Dynamic Data'!C$15+G766+F766</f>
        <v>-1.2213450202070746</v>
      </c>
      <c r="J766" s="12">
        <f t="shared" si="84"/>
        <v>0</v>
      </c>
      <c r="K766" s="28">
        <f t="shared" si="85"/>
        <v>1.2213450202070746</v>
      </c>
      <c r="L766" s="20">
        <f>(D766/1000)*(('Dynamic Data'!C$4*9.81*'Dynamic Data'!C$10)+(0.5*'Dynamic Data'!C$21*'Dynamic Data'!C$11*'Dynamic Data'!C$13*D766^2)+('Dynamic Data'!C$4*'Dynamic Data'!C$18*E766))</f>
        <v>-1.2729150067356917E-2</v>
      </c>
      <c r="M766" s="12">
        <f t="shared" si="82"/>
        <v>0</v>
      </c>
      <c r="N766" s="28">
        <f t="shared" si="86"/>
        <v>1.2729150067356917E-2</v>
      </c>
      <c r="O766" s="20">
        <f t="shared" si="81"/>
        <v>0.39544561419952257</v>
      </c>
      <c r="P766" s="12">
        <f t="shared" si="87"/>
        <v>0.39544561419952257</v>
      </c>
      <c r="Q766" s="42">
        <f t="shared" si="83"/>
        <v>0</v>
      </c>
      <c r="R766" s="36"/>
      <c r="S766" s="20">
        <f>SUM($P$2:P766)</f>
        <v>525.38390445557491</v>
      </c>
      <c r="T766" s="28">
        <f>SUM($Q$2:Q766)</f>
        <v>154.82873192808412</v>
      </c>
      <c r="U766" s="22">
        <f>T766*'KERS System Values'!E$14</f>
        <v>90.662952271783851</v>
      </c>
    </row>
    <row r="767" spans="1:21" x14ac:dyDescent="0.45">
      <c r="A767" s="7" t="s">
        <v>13</v>
      </c>
      <c r="B767" s="8">
        <v>765</v>
      </c>
      <c r="C767" s="8">
        <v>176</v>
      </c>
      <c r="D767" s="3">
        <v>3.5555555555555558</v>
      </c>
      <c r="E767" s="29">
        <v>0.55555555555555558</v>
      </c>
      <c r="F767" s="21">
        <f>'Dynamic Data'!C$4*E767</f>
        <v>160</v>
      </c>
      <c r="G767" s="3">
        <f>(0.5*'Dynamic Data'!C$21*'Dynamic Data'!C$11*'Dynamic Data'!C$13*D767^2)</f>
        <v>2.5862314436754996</v>
      </c>
      <c r="H767" s="3">
        <f>'Dynamic Data'!C$15</f>
        <v>56.505600000000001</v>
      </c>
      <c r="I767" s="3">
        <f>'Dynamic Data'!C$15+G767+F767</f>
        <v>219.09183144367552</v>
      </c>
      <c r="J767" s="3">
        <f t="shared" si="84"/>
        <v>219.09183144367552</v>
      </c>
      <c r="K767" s="29">
        <f t="shared" si="85"/>
        <v>0</v>
      </c>
      <c r="L767" s="21">
        <f>(D767/1000)*(('Dynamic Data'!C$4*9.81*'Dynamic Data'!C$10)+(0.5*'Dynamic Data'!C$21*'Dynamic Data'!C$11*'Dynamic Data'!C$13*D767^2)+('Dynamic Data'!C$4*'Dynamic Data'!C$18*E767))</f>
        <v>0.803620378466402</v>
      </c>
      <c r="M767" s="3">
        <f t="shared" si="82"/>
        <v>0.803620378466402</v>
      </c>
      <c r="N767" s="29">
        <f t="shared" si="86"/>
        <v>0</v>
      </c>
      <c r="O767" s="21">
        <f t="shared" si="81"/>
        <v>1.1206005595237412</v>
      </c>
      <c r="P767" s="3">
        <f t="shared" si="87"/>
        <v>1.1206005595237412</v>
      </c>
      <c r="Q767" s="43">
        <f t="shared" si="83"/>
        <v>0</v>
      </c>
      <c r="R767" s="37"/>
      <c r="S767" s="21">
        <f>SUM($P$2:P767)</f>
        <v>526.50450501509863</v>
      </c>
      <c r="T767" s="29">
        <f>SUM($Q$2:Q767)</f>
        <v>154.82873192808412</v>
      </c>
      <c r="U767" s="22">
        <f>T767*'KERS System Values'!E$14</f>
        <v>90.662952271783851</v>
      </c>
    </row>
    <row r="768" spans="1:21" x14ac:dyDescent="0.45">
      <c r="A768" s="5" t="s">
        <v>13</v>
      </c>
      <c r="B768" s="6">
        <v>766</v>
      </c>
      <c r="C768" s="6">
        <v>177</v>
      </c>
      <c r="D768" s="4">
        <v>4.4444444444444446</v>
      </c>
      <c r="E768" s="30">
        <v>0.87500000000000011</v>
      </c>
      <c r="F768" s="20">
        <f>'Dynamic Data'!C$4*E768</f>
        <v>252.00000000000003</v>
      </c>
      <c r="G768" s="12">
        <f>(0.5*'Dynamic Data'!C$21*'Dynamic Data'!C$11*'Dynamic Data'!C$13*D768^2)</f>
        <v>4.0409866307429683</v>
      </c>
      <c r="H768" s="12">
        <f>'Dynamic Data'!C$15</f>
        <v>56.505600000000001</v>
      </c>
      <c r="I768" s="12">
        <f>'Dynamic Data'!C$15+G768+F768</f>
        <v>312.54658663074298</v>
      </c>
      <c r="J768" s="12">
        <f t="shared" si="84"/>
        <v>312.54658663074298</v>
      </c>
      <c r="K768" s="28">
        <f t="shared" si="85"/>
        <v>0</v>
      </c>
      <c r="L768" s="20">
        <f>(D768/1000)*(('Dynamic Data'!C$4*9.81*'Dynamic Data'!C$10)+(0.5*'Dynamic Data'!C$21*'Dynamic Data'!C$11*'Dynamic Data'!C$13*D768^2)+('Dynamic Data'!C$4*'Dynamic Data'!C$18*E768))</f>
        <v>1.4375807405810803</v>
      </c>
      <c r="M768" s="12">
        <f t="shared" si="82"/>
        <v>1.4375807405810803</v>
      </c>
      <c r="N768" s="28">
        <f t="shared" si="86"/>
        <v>0</v>
      </c>
      <c r="O768" s="20">
        <f t="shared" si="81"/>
        <v>1.5924731914818064</v>
      </c>
      <c r="P768" s="12">
        <f t="shared" si="87"/>
        <v>1.5924731914818064</v>
      </c>
      <c r="Q768" s="42">
        <f t="shared" si="83"/>
        <v>0</v>
      </c>
      <c r="R768" s="36"/>
      <c r="S768" s="20">
        <f>SUM($P$2:P768)</f>
        <v>528.09697820658039</v>
      </c>
      <c r="T768" s="28">
        <f>SUM($Q$2:Q768)</f>
        <v>154.82873192808412</v>
      </c>
      <c r="U768" s="22">
        <f>T768*'KERS System Values'!E$14</f>
        <v>90.662952271783851</v>
      </c>
    </row>
    <row r="769" spans="1:21" x14ac:dyDescent="0.45">
      <c r="A769" s="7" t="s">
        <v>13</v>
      </c>
      <c r="B769" s="8">
        <v>767</v>
      </c>
      <c r="C769" s="8">
        <v>178</v>
      </c>
      <c r="D769" s="3">
        <v>5.3055555555555562</v>
      </c>
      <c r="E769" s="29">
        <v>0.88888888888888862</v>
      </c>
      <c r="F769" s="21">
        <f>'Dynamic Data'!C$4*E769</f>
        <v>255.99999999999991</v>
      </c>
      <c r="G769" s="3">
        <f>(0.5*'Dynamic Data'!C$21*'Dynamic Data'!C$11*'Dynamic Data'!C$13*D769^2)</f>
        <v>5.7585637998489938</v>
      </c>
      <c r="H769" s="3">
        <f>'Dynamic Data'!C$15</f>
        <v>56.505600000000001</v>
      </c>
      <c r="I769" s="3">
        <f>'Dynamic Data'!C$15+G769+F769</f>
        <v>318.26416379984892</v>
      </c>
      <c r="J769" s="3">
        <f t="shared" si="84"/>
        <v>318.26416379984892</v>
      </c>
      <c r="K769" s="29">
        <f t="shared" si="85"/>
        <v>0</v>
      </c>
      <c r="L769" s="21">
        <f>(D769/1000)*(('Dynamic Data'!C$4*9.81*'Dynamic Data'!C$10)+(0.5*'Dynamic Data'!C$21*'Dynamic Data'!C$11*'Dynamic Data'!C$13*D769^2)+('Dynamic Data'!C$4*'Dynamic Data'!C$18*E769))</f>
        <v>1.7473656423825323</v>
      </c>
      <c r="M769" s="3">
        <f t="shared" si="82"/>
        <v>1.7473656423825323</v>
      </c>
      <c r="N769" s="29">
        <f t="shared" si="86"/>
        <v>0</v>
      </c>
      <c r="O769" s="21">
        <f t="shared" si="81"/>
        <v>1.9180247485573967</v>
      </c>
      <c r="P769" s="3">
        <f t="shared" si="87"/>
        <v>1.9180247485573967</v>
      </c>
      <c r="Q769" s="43">
        <f t="shared" si="83"/>
        <v>0</v>
      </c>
      <c r="R769" s="37"/>
      <c r="S769" s="21">
        <f>SUM($P$2:P769)</f>
        <v>530.01500295513779</v>
      </c>
      <c r="T769" s="29">
        <f>SUM($Q$2:Q769)</f>
        <v>154.82873192808412</v>
      </c>
      <c r="U769" s="22">
        <f>T769*'KERS System Values'!E$14</f>
        <v>90.662952271783851</v>
      </c>
    </row>
    <row r="770" spans="1:21" x14ac:dyDescent="0.45">
      <c r="A770" s="5" t="s">
        <v>13</v>
      </c>
      <c r="B770" s="6">
        <v>768</v>
      </c>
      <c r="C770" s="6">
        <v>179</v>
      </c>
      <c r="D770" s="4">
        <v>6.2222222222222223</v>
      </c>
      <c r="E770" s="30">
        <v>0.90277777777777779</v>
      </c>
      <c r="F770" s="20">
        <f>'Dynamic Data'!C$4*E770</f>
        <v>260</v>
      </c>
      <c r="G770" s="12">
        <f>(0.5*'Dynamic Data'!C$21*'Dynamic Data'!C$11*'Dynamic Data'!C$13*D770^2)</f>
        <v>7.9203337962562168</v>
      </c>
      <c r="H770" s="12">
        <f>'Dynamic Data'!C$15</f>
        <v>56.505600000000001</v>
      </c>
      <c r="I770" s="12">
        <f>'Dynamic Data'!C$15+G770+F770</f>
        <v>324.42593379625623</v>
      </c>
      <c r="J770" s="12">
        <f t="shared" si="84"/>
        <v>324.42593379625623</v>
      </c>
      <c r="K770" s="28">
        <f t="shared" si="85"/>
        <v>0</v>
      </c>
      <c r="L770" s="20">
        <f>(D770/1000)*(('Dynamic Data'!C$4*9.81*'Dynamic Data'!C$10)+(0.5*'Dynamic Data'!C$21*'Dynamic Data'!C$11*'Dynamic Data'!C$13*D770^2)+('Dynamic Data'!C$4*'Dynamic Data'!C$18*E770))</f>
        <v>2.088683854732261</v>
      </c>
      <c r="M770" s="12">
        <f t="shared" si="82"/>
        <v>2.088683854732261</v>
      </c>
      <c r="N770" s="28">
        <f t="shared" si="86"/>
        <v>0</v>
      </c>
      <c r="O770" s="20">
        <f t="shared" ref="O770:O833" si="88">(B771 - B770) * (L771 + L770) / 2</f>
        <v>2.4245511567872939</v>
      </c>
      <c r="P770" s="12">
        <f t="shared" si="87"/>
        <v>2.4245511567872939</v>
      </c>
      <c r="Q770" s="42">
        <f t="shared" si="83"/>
        <v>0</v>
      </c>
      <c r="R770" s="36"/>
      <c r="S770" s="20">
        <f>SUM($P$2:P770)</f>
        <v>532.43955411192508</v>
      </c>
      <c r="T770" s="28">
        <f>SUM($Q$2:Q770)</f>
        <v>154.82873192808412</v>
      </c>
      <c r="U770" s="22">
        <f>T770*'KERS System Values'!E$14</f>
        <v>90.662952271783851</v>
      </c>
    </row>
    <row r="771" spans="1:21" x14ac:dyDescent="0.45">
      <c r="A771" s="7" t="s">
        <v>13</v>
      </c>
      <c r="B771" s="8">
        <v>769</v>
      </c>
      <c r="C771" s="8">
        <v>180</v>
      </c>
      <c r="D771" s="3">
        <v>7.1111111111111116</v>
      </c>
      <c r="E771" s="29">
        <v>1.0694444444444449</v>
      </c>
      <c r="F771" s="21">
        <f>'Dynamic Data'!C$4*E771</f>
        <v>308.00000000000011</v>
      </c>
      <c r="G771" s="3">
        <f>(0.5*'Dynamic Data'!C$21*'Dynamic Data'!C$11*'Dynamic Data'!C$13*D771^2)</f>
        <v>10.344925774701998</v>
      </c>
      <c r="H771" s="3">
        <f>'Dynamic Data'!C$15</f>
        <v>56.505600000000001</v>
      </c>
      <c r="I771" s="3">
        <f>'Dynamic Data'!C$15+G771+F771</f>
        <v>374.85052577470208</v>
      </c>
      <c r="J771" s="3">
        <f t="shared" si="84"/>
        <v>374.85052577470208</v>
      </c>
      <c r="K771" s="29">
        <f t="shared" si="85"/>
        <v>0</v>
      </c>
      <c r="L771" s="21">
        <f>(D771/1000)*(('Dynamic Data'!C$4*9.81*'Dynamic Data'!C$10)+(0.5*'Dynamic Data'!C$21*'Dynamic Data'!C$11*'Dynamic Data'!C$13*D771^2)+('Dynamic Data'!C$4*'Dynamic Data'!C$18*E771))</f>
        <v>2.7604184588423268</v>
      </c>
      <c r="M771" s="3">
        <f t="shared" si="82"/>
        <v>2.7604184588423268</v>
      </c>
      <c r="N771" s="29">
        <f t="shared" si="86"/>
        <v>0</v>
      </c>
      <c r="O771" s="21">
        <f t="shared" si="88"/>
        <v>3.3684964268068596</v>
      </c>
      <c r="P771" s="3">
        <f t="shared" si="87"/>
        <v>3.3684964268068596</v>
      </c>
      <c r="Q771" s="43">
        <f t="shared" si="83"/>
        <v>0</v>
      </c>
      <c r="R771" s="37"/>
      <c r="S771" s="21">
        <f>SUM($P$2:P771)</f>
        <v>535.80805053873189</v>
      </c>
      <c r="T771" s="29">
        <f>SUM($Q$2:Q771)</f>
        <v>154.82873192808412</v>
      </c>
      <c r="U771" s="22">
        <f>T771*'KERS System Values'!E$14</f>
        <v>90.662952271783851</v>
      </c>
    </row>
    <row r="772" spans="1:21" x14ac:dyDescent="0.45">
      <c r="A772" s="5" t="s">
        <v>13</v>
      </c>
      <c r="B772" s="6">
        <v>770</v>
      </c>
      <c r="C772" s="6">
        <v>181</v>
      </c>
      <c r="D772" s="4">
        <v>8.3611111111111125</v>
      </c>
      <c r="E772" s="30">
        <v>1.3472222222222217</v>
      </c>
      <c r="F772" s="20">
        <f>'Dynamic Data'!C$4*E772</f>
        <v>387.99999999999983</v>
      </c>
      <c r="G772" s="12">
        <f>(0.5*'Dynamic Data'!C$21*'Dynamic Data'!C$11*'Dynamic Data'!C$13*D772^2)</f>
        <v>14.301462098904052</v>
      </c>
      <c r="H772" s="12">
        <f>'Dynamic Data'!C$15</f>
        <v>56.505600000000001</v>
      </c>
      <c r="I772" s="12">
        <f>'Dynamic Data'!C$15+G772+F772</f>
        <v>458.80706209890388</v>
      </c>
      <c r="J772" s="12">
        <f t="shared" si="84"/>
        <v>458.80706209890388</v>
      </c>
      <c r="K772" s="28">
        <f t="shared" si="85"/>
        <v>0</v>
      </c>
      <c r="L772" s="20">
        <f>(D772/1000)*(('Dynamic Data'!C$4*9.81*'Dynamic Data'!C$10)+(0.5*'Dynamic Data'!C$21*'Dynamic Data'!C$11*'Dynamic Data'!C$13*D772^2)+('Dynamic Data'!C$4*'Dynamic Data'!C$18*E772))</f>
        <v>3.9765743947713919</v>
      </c>
      <c r="M772" s="12">
        <f t="shared" ref="M772:M835" si="89">IF(L772 &gt; 0, L772,)</f>
        <v>3.9765743947713919</v>
      </c>
      <c r="N772" s="28">
        <f t="shared" si="86"/>
        <v>0</v>
      </c>
      <c r="O772" s="20">
        <f t="shared" si="88"/>
        <v>4.3668450295730867</v>
      </c>
      <c r="P772" s="12">
        <f t="shared" si="87"/>
        <v>4.3668450295730867</v>
      </c>
      <c r="Q772" s="42">
        <f t="shared" ref="Q772:Q835" si="90">ABS(IF(O772 &lt;= 0, O772,))</f>
        <v>0</v>
      </c>
      <c r="R772" s="36"/>
      <c r="S772" s="20">
        <f>SUM($P$2:P772)</f>
        <v>540.17489556830503</v>
      </c>
      <c r="T772" s="28">
        <f>SUM($Q$2:Q772)</f>
        <v>154.82873192808412</v>
      </c>
      <c r="U772" s="22">
        <f>T772*'KERS System Values'!E$14</f>
        <v>90.662952271783851</v>
      </c>
    </row>
    <row r="773" spans="1:21" x14ac:dyDescent="0.45">
      <c r="A773" s="7" t="s">
        <v>13</v>
      </c>
      <c r="B773" s="8">
        <v>771</v>
      </c>
      <c r="C773" s="8">
        <v>182</v>
      </c>
      <c r="D773" s="3">
        <v>9.8055555555555554</v>
      </c>
      <c r="E773" s="29">
        <v>1.3611111111111107</v>
      </c>
      <c r="F773" s="21">
        <f>'Dynamic Data'!C$4*E773</f>
        <v>391.99999999999989</v>
      </c>
      <c r="G773" s="3">
        <f>(0.5*'Dynamic Data'!C$21*'Dynamic Data'!C$11*'Dynamic Data'!C$13*D773^2)</f>
        <v>19.669660276181659</v>
      </c>
      <c r="H773" s="3">
        <f>'Dynamic Data'!C$15</f>
        <v>56.505600000000001</v>
      </c>
      <c r="I773" s="3">
        <f>'Dynamic Data'!C$15+G773+F773</f>
        <v>468.17526027618158</v>
      </c>
      <c r="J773" s="3">
        <f t="shared" ref="J773:J836" si="91">IF(I773 &gt; 0, I773,)</f>
        <v>468.17526027618158</v>
      </c>
      <c r="K773" s="29">
        <f t="shared" ref="K773:K836" si="92">IF(I773 &lt;= 0, I773,)*-1</f>
        <v>0</v>
      </c>
      <c r="L773" s="21">
        <f>(D773/1000)*(('Dynamic Data'!C$4*9.81*'Dynamic Data'!C$10)+(0.5*'Dynamic Data'!C$21*'Dynamic Data'!C$11*'Dynamic Data'!C$13*D773^2)+('Dynamic Data'!C$4*'Dynamic Data'!C$18*E773))</f>
        <v>4.7571156643747807</v>
      </c>
      <c r="M773" s="3">
        <f t="shared" si="89"/>
        <v>4.7571156643747807</v>
      </c>
      <c r="N773" s="29">
        <f t="shared" ref="N773:N836" si="93">ABS(IF(L773 &lt;= 0, L773,))</f>
        <v>0</v>
      </c>
      <c r="O773" s="21">
        <f t="shared" si="88"/>
        <v>4.9585714297002834</v>
      </c>
      <c r="P773" s="3">
        <f t="shared" ref="P773:P836" si="94">IF(O773 &gt;= 0, O773,)</f>
        <v>4.9585714297002834</v>
      </c>
      <c r="Q773" s="43">
        <f t="shared" si="90"/>
        <v>0</v>
      </c>
      <c r="R773" s="37"/>
      <c r="S773" s="21">
        <f>SUM($P$2:P773)</f>
        <v>545.13346699800536</v>
      </c>
      <c r="T773" s="29">
        <f>SUM($Q$2:Q773)</f>
        <v>154.82873192808412</v>
      </c>
      <c r="U773" s="22">
        <f>T773*'KERS System Values'!E$14</f>
        <v>90.662952271783851</v>
      </c>
    </row>
    <row r="774" spans="1:21" x14ac:dyDescent="0.45">
      <c r="A774" s="5" t="s">
        <v>13</v>
      </c>
      <c r="B774" s="6">
        <v>772</v>
      </c>
      <c r="C774" s="6">
        <v>183</v>
      </c>
      <c r="D774" s="4">
        <v>11.083333333333334</v>
      </c>
      <c r="E774" s="30">
        <v>1.2777777777777781</v>
      </c>
      <c r="F774" s="20">
        <f>'Dynamic Data'!C$4*E774</f>
        <v>368.00000000000011</v>
      </c>
      <c r="G774" s="12">
        <f>(0.5*'Dynamic Data'!C$21*'Dynamic Data'!C$11*'Dynamic Data'!C$13*D774^2)</f>
        <v>25.130043460973095</v>
      </c>
      <c r="H774" s="12">
        <f>'Dynamic Data'!C$15</f>
        <v>56.505600000000001</v>
      </c>
      <c r="I774" s="12">
        <f>'Dynamic Data'!C$15+G774+F774</f>
        <v>449.6356434609732</v>
      </c>
      <c r="J774" s="12">
        <f t="shared" si="91"/>
        <v>449.6356434609732</v>
      </c>
      <c r="K774" s="28">
        <f t="shared" si="92"/>
        <v>0</v>
      </c>
      <c r="L774" s="20">
        <f>(D774/1000)*(('Dynamic Data'!C$4*9.81*'Dynamic Data'!C$10)+(0.5*'Dynamic Data'!C$21*'Dynamic Data'!C$11*'Dynamic Data'!C$13*D774^2)+('Dynamic Data'!C$4*'Dynamic Data'!C$18*E774))</f>
        <v>5.160027195025787</v>
      </c>
      <c r="M774" s="12">
        <f t="shared" si="89"/>
        <v>5.160027195025787</v>
      </c>
      <c r="N774" s="28">
        <f t="shared" si="93"/>
        <v>0</v>
      </c>
      <c r="O774" s="20">
        <f t="shared" si="88"/>
        <v>5.0826701871022122</v>
      </c>
      <c r="P774" s="12">
        <f t="shared" si="94"/>
        <v>5.0826701871022122</v>
      </c>
      <c r="Q774" s="42">
        <f t="shared" si="90"/>
        <v>0</v>
      </c>
      <c r="R774" s="36"/>
      <c r="S774" s="20">
        <f>SUM($P$2:P774)</f>
        <v>550.21613718510753</v>
      </c>
      <c r="T774" s="28">
        <f>SUM($Q$2:Q774)</f>
        <v>154.82873192808412</v>
      </c>
      <c r="U774" s="22">
        <f>T774*'KERS System Values'!E$14</f>
        <v>90.662952271783851</v>
      </c>
    </row>
    <row r="775" spans="1:21" x14ac:dyDescent="0.45">
      <c r="A775" s="7" t="s">
        <v>13</v>
      </c>
      <c r="B775" s="8">
        <v>773</v>
      </c>
      <c r="C775" s="8">
        <v>184</v>
      </c>
      <c r="D775" s="3">
        <v>12.361111111111112</v>
      </c>
      <c r="E775" s="29">
        <v>1.0555555555555558</v>
      </c>
      <c r="F775" s="21">
        <f>'Dynamic Data'!C$4*E775</f>
        <v>304.00000000000006</v>
      </c>
      <c r="G775" s="3">
        <f>(0.5*'Dynamic Data'!C$21*'Dynamic Data'!C$11*'Dynamic Data'!C$13*D775^2)</f>
        <v>31.258452248159234</v>
      </c>
      <c r="H775" s="3">
        <f>'Dynamic Data'!C$15</f>
        <v>56.505600000000001</v>
      </c>
      <c r="I775" s="3">
        <f>'Dynamic Data'!C$15+G775+F775</f>
        <v>391.76405224815926</v>
      </c>
      <c r="J775" s="3">
        <f t="shared" si="91"/>
        <v>391.76405224815926</v>
      </c>
      <c r="K775" s="29">
        <f t="shared" si="92"/>
        <v>0</v>
      </c>
      <c r="L775" s="21">
        <f>(D775/1000)*(('Dynamic Data'!C$4*9.81*'Dynamic Data'!C$10)+(0.5*'Dynamic Data'!C$21*'Dynamic Data'!C$11*'Dynamic Data'!C$13*D775^2)+('Dynamic Data'!C$4*'Dynamic Data'!C$18*E775))</f>
        <v>5.0053131791786374</v>
      </c>
      <c r="M775" s="3">
        <f t="shared" si="89"/>
        <v>5.0053131791786374</v>
      </c>
      <c r="N775" s="29">
        <f t="shared" si="93"/>
        <v>0</v>
      </c>
      <c r="O775" s="21">
        <f t="shared" si="88"/>
        <v>4.8723984778633289</v>
      </c>
      <c r="P775" s="3">
        <f t="shared" si="94"/>
        <v>4.8723984778633289</v>
      </c>
      <c r="Q775" s="43">
        <f t="shared" si="90"/>
        <v>0</v>
      </c>
      <c r="R775" s="37"/>
      <c r="S775" s="21">
        <f>SUM($P$2:P775)</f>
        <v>555.08853566297091</v>
      </c>
      <c r="T775" s="29">
        <f>SUM($Q$2:Q775)</f>
        <v>154.82873192808412</v>
      </c>
      <c r="U775" s="22">
        <f>T775*'KERS System Values'!E$14</f>
        <v>90.662952271783851</v>
      </c>
    </row>
    <row r="776" spans="1:21" x14ac:dyDescent="0.45">
      <c r="A776" s="5" t="s">
        <v>13</v>
      </c>
      <c r="B776" s="6">
        <v>774</v>
      </c>
      <c r="C776" s="6">
        <v>185</v>
      </c>
      <c r="D776" s="4">
        <v>13.194444444444445</v>
      </c>
      <c r="E776" s="30">
        <v>0.88888888888888862</v>
      </c>
      <c r="F776" s="20">
        <f>'Dynamic Data'!C$4*E776</f>
        <v>255.99999999999991</v>
      </c>
      <c r="G776" s="12">
        <f>(0.5*'Dynamic Data'!C$21*'Dynamic Data'!C$11*'Dynamic Data'!C$13*D776^2)</f>
        <v>35.615140959428985</v>
      </c>
      <c r="H776" s="12">
        <f>'Dynamic Data'!C$15</f>
        <v>56.505600000000001</v>
      </c>
      <c r="I776" s="12">
        <f>'Dynamic Data'!C$15+G776+F776</f>
        <v>348.12074095942887</v>
      </c>
      <c r="J776" s="12">
        <f t="shared" si="91"/>
        <v>348.12074095942887</v>
      </c>
      <c r="K776" s="28">
        <f t="shared" si="92"/>
        <v>0</v>
      </c>
      <c r="L776" s="20">
        <f>(D776/1000)*(('Dynamic Data'!C$4*9.81*'Dynamic Data'!C$10)+(0.5*'Dynamic Data'!C$21*'Dynamic Data'!C$11*'Dynamic Data'!C$13*D776^2)+('Dynamic Data'!C$4*'Dynamic Data'!C$18*E776))</f>
        <v>4.7394837765480204</v>
      </c>
      <c r="M776" s="12">
        <f t="shared" si="89"/>
        <v>4.7394837765480204</v>
      </c>
      <c r="N776" s="28">
        <f t="shared" si="93"/>
        <v>0</v>
      </c>
      <c r="O776" s="20">
        <f t="shared" si="88"/>
        <v>5.0054454434059963</v>
      </c>
      <c r="P776" s="12">
        <f t="shared" si="94"/>
        <v>5.0054454434059963</v>
      </c>
      <c r="Q776" s="42">
        <f t="shared" si="90"/>
        <v>0</v>
      </c>
      <c r="R776" s="36"/>
      <c r="S776" s="20">
        <f>SUM($P$2:P776)</f>
        <v>560.09398110637687</v>
      </c>
      <c r="T776" s="28">
        <f>SUM($Q$2:Q776)</f>
        <v>154.82873192808412</v>
      </c>
      <c r="U776" s="22">
        <f>T776*'KERS System Values'!E$14</f>
        <v>90.662952271783851</v>
      </c>
    </row>
    <row r="777" spans="1:21" x14ac:dyDescent="0.45">
      <c r="A777" s="7" t="s">
        <v>13</v>
      </c>
      <c r="B777" s="8">
        <v>775</v>
      </c>
      <c r="C777" s="8">
        <v>186</v>
      </c>
      <c r="D777" s="3">
        <v>14.138888888888889</v>
      </c>
      <c r="E777" s="29">
        <v>0.91666666666666685</v>
      </c>
      <c r="F777" s="21">
        <f>'Dynamic Data'!C$4*E777</f>
        <v>264.00000000000006</v>
      </c>
      <c r="G777" s="3">
        <f>(0.5*'Dynamic Data'!C$21*'Dynamic Data'!C$11*'Dynamic Data'!C$13*D777^2)</f>
        <v>40.896205362481204</v>
      </c>
      <c r="H777" s="3">
        <f>'Dynamic Data'!C$15</f>
        <v>56.505600000000001</v>
      </c>
      <c r="I777" s="3">
        <f>'Dynamic Data'!C$15+G777+F777</f>
        <v>361.40180536248124</v>
      </c>
      <c r="J777" s="3">
        <f t="shared" si="91"/>
        <v>361.40180536248124</v>
      </c>
      <c r="K777" s="29">
        <f t="shared" si="92"/>
        <v>0</v>
      </c>
      <c r="L777" s="21">
        <f>(D777/1000)*(('Dynamic Data'!C$4*9.81*'Dynamic Data'!C$10)+(0.5*'Dynamic Data'!C$21*'Dynamic Data'!C$11*'Dynamic Data'!C$13*D777^2)+('Dynamic Data'!C$4*'Dynamic Data'!C$18*E777))</f>
        <v>5.2714071102639721</v>
      </c>
      <c r="M777" s="3">
        <f t="shared" si="89"/>
        <v>5.2714071102639721</v>
      </c>
      <c r="N777" s="29">
        <f t="shared" si="93"/>
        <v>0</v>
      </c>
      <c r="O777" s="21">
        <f t="shared" si="88"/>
        <v>5.1006816941680171</v>
      </c>
      <c r="P777" s="3">
        <f t="shared" si="94"/>
        <v>5.1006816941680171</v>
      </c>
      <c r="Q777" s="43">
        <f t="shared" si="90"/>
        <v>0</v>
      </c>
      <c r="R777" s="37"/>
      <c r="S777" s="21">
        <f>SUM($P$2:P777)</f>
        <v>565.19466280054485</v>
      </c>
      <c r="T777" s="29">
        <f>SUM($Q$2:Q777)</f>
        <v>154.82873192808412</v>
      </c>
      <c r="U777" s="22">
        <f>T777*'KERS System Values'!E$14</f>
        <v>90.662952271783851</v>
      </c>
    </row>
    <row r="778" spans="1:21" x14ac:dyDescent="0.45">
      <c r="A778" s="5" t="s">
        <v>13</v>
      </c>
      <c r="B778" s="6">
        <v>776</v>
      </c>
      <c r="C778" s="6">
        <v>187</v>
      </c>
      <c r="D778" s="4">
        <v>15.027777777777779</v>
      </c>
      <c r="E778" s="30">
        <v>0.74999999999999978</v>
      </c>
      <c r="F778" s="20">
        <f>'Dynamic Data'!C$4*E778</f>
        <v>215.99999999999994</v>
      </c>
      <c r="G778" s="12">
        <f>(0.5*'Dynamic Data'!C$21*'Dynamic Data'!C$11*'Dynamic Data'!C$13*D778^2)</f>
        <v>46.200000315331351</v>
      </c>
      <c r="H778" s="12">
        <f>'Dynamic Data'!C$15</f>
        <v>56.505600000000001</v>
      </c>
      <c r="I778" s="12">
        <f>'Dynamic Data'!C$15+G778+F778</f>
        <v>318.70560031533131</v>
      </c>
      <c r="J778" s="12">
        <f t="shared" si="91"/>
        <v>318.70560031533131</v>
      </c>
      <c r="K778" s="28">
        <f t="shared" si="92"/>
        <v>0</v>
      </c>
      <c r="L778" s="20">
        <f>(D778/1000)*(('Dynamic Data'!C$4*9.81*'Dynamic Data'!C$10)+(0.5*'Dynamic Data'!C$21*'Dynamic Data'!C$11*'Dynamic Data'!C$13*D778^2)+('Dynamic Data'!C$4*'Dynamic Data'!C$18*E778))</f>
        <v>4.9299562780720629</v>
      </c>
      <c r="M778" s="12">
        <f t="shared" si="89"/>
        <v>4.9299562780720629</v>
      </c>
      <c r="N778" s="28">
        <f t="shared" si="93"/>
        <v>0</v>
      </c>
      <c r="O778" s="20">
        <f t="shared" si="88"/>
        <v>4.6033294450449631</v>
      </c>
      <c r="P778" s="12">
        <f t="shared" si="94"/>
        <v>4.6033294450449631</v>
      </c>
      <c r="Q778" s="42">
        <f t="shared" si="90"/>
        <v>0</v>
      </c>
      <c r="R778" s="36"/>
      <c r="S778" s="20">
        <f>SUM($P$2:P778)</f>
        <v>569.79799224558985</v>
      </c>
      <c r="T778" s="28">
        <f>SUM($Q$2:Q778)</f>
        <v>154.82873192808412</v>
      </c>
      <c r="U778" s="22">
        <f>T778*'KERS System Values'!E$14</f>
        <v>90.662952271783851</v>
      </c>
    </row>
    <row r="779" spans="1:21" x14ac:dyDescent="0.45">
      <c r="A779" s="7" t="s">
        <v>13</v>
      </c>
      <c r="B779" s="8">
        <v>777</v>
      </c>
      <c r="C779" s="8">
        <v>188</v>
      </c>
      <c r="D779" s="3">
        <v>15.638888888888889</v>
      </c>
      <c r="E779" s="29">
        <v>0.55555555555555558</v>
      </c>
      <c r="F779" s="21">
        <f>'Dynamic Data'!C$4*E779</f>
        <v>160</v>
      </c>
      <c r="G779" s="3">
        <f>(0.5*'Dynamic Data'!C$21*'Dynamic Data'!C$11*'Dynamic Data'!C$13*D779^2)</f>
        <v>50.033886381248742</v>
      </c>
      <c r="H779" s="3">
        <f>'Dynamic Data'!C$15</f>
        <v>56.505600000000001</v>
      </c>
      <c r="I779" s="3">
        <f>'Dynamic Data'!C$15+G779+F779</f>
        <v>266.53948638124871</v>
      </c>
      <c r="J779" s="3">
        <f t="shared" si="91"/>
        <v>266.53948638124871</v>
      </c>
      <c r="K779" s="29">
        <f t="shared" si="92"/>
        <v>0</v>
      </c>
      <c r="L779" s="21">
        <f>(D779/1000)*(('Dynamic Data'!C$4*9.81*'Dynamic Data'!C$10)+(0.5*'Dynamic Data'!C$21*'Dynamic Data'!C$11*'Dynamic Data'!C$13*D779^2)+('Dynamic Data'!C$4*'Dynamic Data'!C$18*E779))</f>
        <v>4.2767026120178633</v>
      </c>
      <c r="M779" s="3">
        <f t="shared" si="89"/>
        <v>4.2767026120178633</v>
      </c>
      <c r="N779" s="29">
        <f t="shared" si="93"/>
        <v>0</v>
      </c>
      <c r="O779" s="21">
        <f t="shared" si="88"/>
        <v>4.2029231456806944</v>
      </c>
      <c r="P779" s="3">
        <f t="shared" si="94"/>
        <v>4.2029231456806944</v>
      </c>
      <c r="Q779" s="43">
        <f t="shared" si="90"/>
        <v>0</v>
      </c>
      <c r="R779" s="37"/>
      <c r="S779" s="21">
        <f>SUM($P$2:P779)</f>
        <v>574.0009153912705</v>
      </c>
      <c r="T779" s="29">
        <f>SUM($Q$2:Q779)</f>
        <v>154.82873192808412</v>
      </c>
      <c r="U779" s="22">
        <f>T779*'KERS System Values'!E$14</f>
        <v>90.662952271783851</v>
      </c>
    </row>
    <row r="780" spans="1:21" x14ac:dyDescent="0.45">
      <c r="A780" s="5" t="s">
        <v>13</v>
      </c>
      <c r="B780" s="6">
        <v>778</v>
      </c>
      <c r="C780" s="6">
        <v>189</v>
      </c>
      <c r="D780" s="4">
        <v>16.138888888888889</v>
      </c>
      <c r="E780" s="30">
        <v>0.4861111111111111</v>
      </c>
      <c r="F780" s="20">
        <f>'Dynamic Data'!C$4*E780</f>
        <v>140</v>
      </c>
      <c r="G780" s="12">
        <f>(0.5*'Dynamic Data'!C$21*'Dynamic Data'!C$11*'Dynamic Data'!C$13*D780^2)</f>
        <v>53.284355002352619</v>
      </c>
      <c r="H780" s="12">
        <f>'Dynamic Data'!C$15</f>
        <v>56.505600000000001</v>
      </c>
      <c r="I780" s="12">
        <f>'Dynamic Data'!C$15+G780+F780</f>
        <v>249.78995500235263</v>
      </c>
      <c r="J780" s="12">
        <f t="shared" si="91"/>
        <v>249.78995500235263</v>
      </c>
      <c r="K780" s="28">
        <f t="shared" si="92"/>
        <v>0</v>
      </c>
      <c r="L780" s="20">
        <f>(D780/1000)*(('Dynamic Data'!C$4*9.81*'Dynamic Data'!C$10)+(0.5*'Dynamic Data'!C$21*'Dynamic Data'!C$11*'Dynamic Data'!C$13*D780^2)+('Dynamic Data'!C$4*'Dynamic Data'!C$18*E780))</f>
        <v>4.1291436793435254</v>
      </c>
      <c r="M780" s="12">
        <f t="shared" si="89"/>
        <v>4.1291436793435254</v>
      </c>
      <c r="N780" s="28">
        <f t="shared" si="93"/>
        <v>0</v>
      </c>
      <c r="O780" s="20">
        <f t="shared" si="88"/>
        <v>4.0425279634857407</v>
      </c>
      <c r="P780" s="12">
        <f t="shared" si="94"/>
        <v>4.0425279634857407</v>
      </c>
      <c r="Q780" s="42">
        <f t="shared" si="90"/>
        <v>0</v>
      </c>
      <c r="R780" s="36"/>
      <c r="S780" s="20">
        <f>SUM($P$2:P780)</f>
        <v>578.04344335475628</v>
      </c>
      <c r="T780" s="28">
        <f>SUM($Q$2:Q780)</f>
        <v>154.82873192808412</v>
      </c>
      <c r="U780" s="22">
        <f>T780*'KERS System Values'!E$14</f>
        <v>90.662952271783851</v>
      </c>
    </row>
    <row r="781" spans="1:21" x14ac:dyDescent="0.45">
      <c r="A781" s="7" t="s">
        <v>13</v>
      </c>
      <c r="B781" s="8">
        <v>779</v>
      </c>
      <c r="C781" s="8">
        <v>190</v>
      </c>
      <c r="D781" s="3">
        <v>16.611111111111111</v>
      </c>
      <c r="E781" s="29">
        <v>0.41666666666666663</v>
      </c>
      <c r="F781" s="21">
        <f>'Dynamic Data'!C$4*E781</f>
        <v>119.99999999999999</v>
      </c>
      <c r="G781" s="3">
        <f>(0.5*'Dynamic Data'!C$21*'Dynamic Data'!C$11*'Dynamic Data'!C$13*D781^2)</f>
        <v>56.448163402351874</v>
      </c>
      <c r="H781" s="3">
        <f>'Dynamic Data'!C$15</f>
        <v>56.505600000000001</v>
      </c>
      <c r="I781" s="3">
        <f>'Dynamic Data'!C$15+G781+F781</f>
        <v>232.95376340235185</v>
      </c>
      <c r="J781" s="3">
        <f t="shared" si="91"/>
        <v>232.95376340235185</v>
      </c>
      <c r="K781" s="29">
        <f t="shared" si="92"/>
        <v>0</v>
      </c>
      <c r="L781" s="21">
        <f>(D781/1000)*(('Dynamic Data'!C$4*9.81*'Dynamic Data'!C$10)+(0.5*'Dynamic Data'!C$21*'Dynamic Data'!C$11*'Dynamic Data'!C$13*D781^2)+('Dynamic Data'!C$4*'Dynamic Data'!C$18*E781))</f>
        <v>3.9559122476279565</v>
      </c>
      <c r="M781" s="3">
        <f t="shared" si="89"/>
        <v>3.9559122476279565</v>
      </c>
      <c r="N781" s="29">
        <f t="shared" si="93"/>
        <v>0</v>
      </c>
      <c r="O781" s="21">
        <f t="shared" si="88"/>
        <v>3.7720675709185207</v>
      </c>
      <c r="P781" s="3">
        <f t="shared" si="94"/>
        <v>3.7720675709185207</v>
      </c>
      <c r="Q781" s="43">
        <f t="shared" si="90"/>
        <v>0</v>
      </c>
      <c r="R781" s="37"/>
      <c r="S781" s="21">
        <f>SUM($P$2:P781)</f>
        <v>581.81551092567474</v>
      </c>
      <c r="T781" s="29">
        <f>SUM($Q$2:Q781)</f>
        <v>154.82873192808412</v>
      </c>
      <c r="U781" s="22">
        <f>T781*'KERS System Values'!E$14</f>
        <v>90.662952271783851</v>
      </c>
    </row>
    <row r="782" spans="1:21" x14ac:dyDescent="0.45">
      <c r="A782" s="5" t="s">
        <v>13</v>
      </c>
      <c r="B782" s="6">
        <v>780</v>
      </c>
      <c r="C782" s="6">
        <v>191</v>
      </c>
      <c r="D782" s="4">
        <v>16.972222222222225</v>
      </c>
      <c r="E782" s="30">
        <v>0.31944444444444503</v>
      </c>
      <c r="F782" s="20">
        <f>'Dynamic Data'!C$4*E782</f>
        <v>92.000000000000171</v>
      </c>
      <c r="G782" s="12">
        <f>(0.5*'Dynamic Data'!C$21*'Dynamic Data'!C$11*'Dynamic Data'!C$13*D782^2)</f>
        <v>58.929108202171719</v>
      </c>
      <c r="H782" s="12">
        <f>'Dynamic Data'!C$15</f>
        <v>56.505600000000001</v>
      </c>
      <c r="I782" s="12">
        <f>'Dynamic Data'!C$15+G782+F782</f>
        <v>207.43470820217189</v>
      </c>
      <c r="J782" s="12">
        <f t="shared" si="91"/>
        <v>207.43470820217189</v>
      </c>
      <c r="K782" s="28">
        <f t="shared" si="92"/>
        <v>0</v>
      </c>
      <c r="L782" s="20">
        <f>(D782/1000)*(('Dynamic Data'!C$4*9.81*'Dynamic Data'!C$10)+(0.5*'Dynamic Data'!C$21*'Dynamic Data'!C$11*'Dynamic Data'!C$13*D782^2)+('Dynamic Data'!C$4*'Dynamic Data'!C$18*E782))</f>
        <v>3.588222894209085</v>
      </c>
      <c r="M782" s="12">
        <f t="shared" si="89"/>
        <v>3.588222894209085</v>
      </c>
      <c r="N782" s="28">
        <f t="shared" si="93"/>
        <v>0</v>
      </c>
      <c r="O782" s="20">
        <f t="shared" si="88"/>
        <v>3.418398641886661</v>
      </c>
      <c r="P782" s="12">
        <f t="shared" si="94"/>
        <v>3.418398641886661</v>
      </c>
      <c r="Q782" s="42">
        <f t="shared" si="90"/>
        <v>0</v>
      </c>
      <c r="R782" s="36"/>
      <c r="S782" s="20">
        <f>SUM($P$2:P782)</f>
        <v>585.23390956756145</v>
      </c>
      <c r="T782" s="28">
        <f>SUM($Q$2:Q782)</f>
        <v>154.82873192808412</v>
      </c>
      <c r="U782" s="22">
        <f>T782*'KERS System Values'!E$14</f>
        <v>90.662952271783851</v>
      </c>
    </row>
    <row r="783" spans="1:21" x14ac:dyDescent="0.45">
      <c r="A783" s="7" t="s">
        <v>13</v>
      </c>
      <c r="B783" s="8">
        <v>781</v>
      </c>
      <c r="C783" s="8">
        <v>192</v>
      </c>
      <c r="D783" s="3">
        <v>17.25</v>
      </c>
      <c r="E783" s="29">
        <v>0.23611111111111052</v>
      </c>
      <c r="F783" s="21">
        <f>'Dynamic Data'!C$4*E783</f>
        <v>67.999999999999829</v>
      </c>
      <c r="G783" s="3">
        <f>(0.5*'Dynamic Data'!C$21*'Dynamic Data'!C$11*'Dynamic Data'!C$13*D783^2)</f>
        <v>60.87383301821675</v>
      </c>
      <c r="H783" s="3">
        <f>'Dynamic Data'!C$15</f>
        <v>56.505600000000001</v>
      </c>
      <c r="I783" s="3">
        <f>'Dynamic Data'!C$15+G783+F783</f>
        <v>185.37943301821659</v>
      </c>
      <c r="J783" s="3">
        <f t="shared" si="91"/>
        <v>185.37943301821659</v>
      </c>
      <c r="K783" s="29">
        <f t="shared" si="92"/>
        <v>0</v>
      </c>
      <c r="L783" s="21">
        <f>(D783/1000)*(('Dynamic Data'!C$4*9.81*'Dynamic Data'!C$10)+(0.5*'Dynamic Data'!C$21*'Dynamic Data'!C$11*'Dynamic Data'!C$13*D783^2)+('Dynamic Data'!C$4*'Dynamic Data'!C$18*E783))</f>
        <v>3.2485743895642365</v>
      </c>
      <c r="M783" s="3">
        <f t="shared" si="89"/>
        <v>3.2485743895642365</v>
      </c>
      <c r="N783" s="29">
        <f t="shared" si="93"/>
        <v>0</v>
      </c>
      <c r="O783" s="21">
        <f t="shared" si="88"/>
        <v>3.0969249065670401</v>
      </c>
      <c r="P783" s="3">
        <f t="shared" si="94"/>
        <v>3.0969249065670401</v>
      </c>
      <c r="Q783" s="43">
        <f t="shared" si="90"/>
        <v>0</v>
      </c>
      <c r="R783" s="37"/>
      <c r="S783" s="21">
        <f>SUM($P$2:P783)</f>
        <v>588.33083447412855</v>
      </c>
      <c r="T783" s="29">
        <f>SUM($Q$2:Q783)</f>
        <v>154.82873192808412</v>
      </c>
      <c r="U783" s="22">
        <f>T783*'KERS System Values'!E$14</f>
        <v>90.662952271783851</v>
      </c>
    </row>
    <row r="784" spans="1:21" x14ac:dyDescent="0.45">
      <c r="A784" s="5" t="s">
        <v>13</v>
      </c>
      <c r="B784" s="6">
        <v>782</v>
      </c>
      <c r="C784" s="6">
        <v>193</v>
      </c>
      <c r="D784" s="4">
        <v>17.444444444444443</v>
      </c>
      <c r="E784" s="30">
        <v>0.16666666666666607</v>
      </c>
      <c r="F784" s="20">
        <f>'Dynamic Data'!C$4*E784</f>
        <v>47.999999999999829</v>
      </c>
      <c r="G784" s="12">
        <f>(0.5*'Dynamic Data'!C$21*'Dynamic Data'!C$11*'Dynamic Data'!C$13*D784^2)</f>
        <v>62.253924663239623</v>
      </c>
      <c r="H784" s="12">
        <f>'Dynamic Data'!C$15</f>
        <v>56.505600000000001</v>
      </c>
      <c r="I784" s="12">
        <f>'Dynamic Data'!C$15+G784+F784</f>
        <v>166.75952466323946</v>
      </c>
      <c r="J784" s="12">
        <f t="shared" si="91"/>
        <v>166.75952466323946</v>
      </c>
      <c r="K784" s="28">
        <f t="shared" si="92"/>
        <v>0</v>
      </c>
      <c r="L784" s="20">
        <f>(D784/1000)*(('Dynamic Data'!C$4*9.81*'Dynamic Data'!C$10)+(0.5*'Dynamic Data'!C$21*'Dynamic Data'!C$11*'Dynamic Data'!C$13*D784^2)+('Dynamic Data'!C$4*'Dynamic Data'!C$18*E784))</f>
        <v>2.9452754235698437</v>
      </c>
      <c r="M784" s="12">
        <f t="shared" si="89"/>
        <v>2.9452754235698437</v>
      </c>
      <c r="N784" s="28">
        <f t="shared" si="93"/>
        <v>0</v>
      </c>
      <c r="O784" s="20">
        <f t="shared" si="88"/>
        <v>2.8189940328104726</v>
      </c>
      <c r="P784" s="12">
        <f t="shared" si="94"/>
        <v>2.8189940328104726</v>
      </c>
      <c r="Q784" s="42">
        <f t="shared" si="90"/>
        <v>0</v>
      </c>
      <c r="R784" s="36"/>
      <c r="S784" s="20">
        <f>SUM($P$2:P784)</f>
        <v>591.149828506939</v>
      </c>
      <c r="T784" s="28">
        <f>SUM($Q$2:Q784)</f>
        <v>154.82873192808412</v>
      </c>
      <c r="U784" s="22">
        <f>T784*'KERS System Values'!E$14</f>
        <v>90.662952271783851</v>
      </c>
    </row>
    <row r="785" spans="1:21" x14ac:dyDescent="0.45">
      <c r="A785" s="7" t="s">
        <v>13</v>
      </c>
      <c r="B785" s="8">
        <v>783</v>
      </c>
      <c r="C785" s="8">
        <v>194</v>
      </c>
      <c r="D785" s="3">
        <v>17.583333333333332</v>
      </c>
      <c r="E785" s="29">
        <v>0.1111111111111117</v>
      </c>
      <c r="F785" s="21">
        <f>'Dynamic Data'!C$4*E785</f>
        <v>32.000000000000171</v>
      </c>
      <c r="G785" s="3">
        <f>(0.5*'Dynamic Data'!C$21*'Dynamic Data'!C$11*'Dynamic Data'!C$13*D785^2)</f>
        <v>63.249175472100347</v>
      </c>
      <c r="H785" s="3">
        <f>'Dynamic Data'!C$15</f>
        <v>56.505600000000001</v>
      </c>
      <c r="I785" s="3">
        <f>'Dynamic Data'!C$15+G785+F785</f>
        <v>151.7547754721005</v>
      </c>
      <c r="J785" s="3">
        <f t="shared" si="91"/>
        <v>151.7547754721005</v>
      </c>
      <c r="K785" s="29">
        <f t="shared" si="92"/>
        <v>0</v>
      </c>
      <c r="L785" s="21">
        <f>(D785/1000)*(('Dynamic Data'!C$4*9.81*'Dynamic Data'!C$10)+(0.5*'Dynamic Data'!C$21*'Dynamic Data'!C$11*'Dynamic Data'!C$13*D785^2)+('Dynamic Data'!C$4*'Dynamic Data'!C$18*E785))</f>
        <v>2.6927126420511009</v>
      </c>
      <c r="M785" s="3">
        <f t="shared" si="89"/>
        <v>2.6927126420511009</v>
      </c>
      <c r="N785" s="29">
        <f t="shared" si="93"/>
        <v>0</v>
      </c>
      <c r="O785" s="21">
        <f t="shared" si="88"/>
        <v>2.6675388580699355</v>
      </c>
      <c r="P785" s="3">
        <f t="shared" si="94"/>
        <v>2.6675388580699355</v>
      </c>
      <c r="Q785" s="43">
        <f t="shared" si="90"/>
        <v>0</v>
      </c>
      <c r="R785" s="37"/>
      <c r="S785" s="21">
        <f>SUM($P$2:P785)</f>
        <v>593.81736736500898</v>
      </c>
      <c r="T785" s="29">
        <f>SUM($Q$2:Q785)</f>
        <v>154.82873192808412</v>
      </c>
      <c r="U785" s="22">
        <f>T785*'KERS System Values'!E$14</f>
        <v>90.662952271783851</v>
      </c>
    </row>
    <row r="786" spans="1:21" x14ac:dyDescent="0.45">
      <c r="A786" s="5" t="s">
        <v>13</v>
      </c>
      <c r="B786" s="6">
        <v>784</v>
      </c>
      <c r="C786" s="6">
        <v>195</v>
      </c>
      <c r="D786" s="4">
        <v>17.666666666666668</v>
      </c>
      <c r="E786" s="30">
        <v>9.7222222222222612E-2</v>
      </c>
      <c r="F786" s="20">
        <f>'Dynamic Data'!C$4*E786</f>
        <v>28.000000000000114</v>
      </c>
      <c r="G786" s="12">
        <f>(0.5*'Dynamic Data'!C$21*'Dynamic Data'!C$11*'Dynamic Data'!C$13*D786^2)</f>
        <v>63.850114382383111</v>
      </c>
      <c r="H786" s="12">
        <f>'Dynamic Data'!C$15</f>
        <v>56.505600000000001</v>
      </c>
      <c r="I786" s="12">
        <f>'Dynamic Data'!C$15+G786+F786</f>
        <v>148.35571438238321</v>
      </c>
      <c r="J786" s="12">
        <f t="shared" si="91"/>
        <v>148.35571438238321</v>
      </c>
      <c r="K786" s="28">
        <f t="shared" si="92"/>
        <v>0</v>
      </c>
      <c r="L786" s="20">
        <f>(D786/1000)*(('Dynamic Data'!C$4*9.81*'Dynamic Data'!C$10)+(0.5*'Dynamic Data'!C$21*'Dynamic Data'!C$11*'Dynamic Data'!C$13*D786^2)+('Dynamic Data'!C$4*'Dynamic Data'!C$18*E786))</f>
        <v>2.6423650740887705</v>
      </c>
      <c r="M786" s="12">
        <f t="shared" si="89"/>
        <v>2.6423650740887705</v>
      </c>
      <c r="N786" s="28">
        <f t="shared" si="93"/>
        <v>0</v>
      </c>
      <c r="O786" s="20">
        <f t="shared" si="88"/>
        <v>2.8062149467500523</v>
      </c>
      <c r="P786" s="12">
        <f t="shared" si="94"/>
        <v>2.8062149467500523</v>
      </c>
      <c r="Q786" s="42">
        <f t="shared" si="90"/>
        <v>0</v>
      </c>
      <c r="R786" s="36"/>
      <c r="S786" s="20">
        <f>SUM($P$2:P786)</f>
        <v>596.62358231175904</v>
      </c>
      <c r="T786" s="28">
        <f>SUM($Q$2:Q786)</f>
        <v>154.82873192808412</v>
      </c>
      <c r="U786" s="22">
        <f>T786*'KERS System Values'!E$14</f>
        <v>90.662952271783851</v>
      </c>
    </row>
    <row r="787" spans="1:21" x14ac:dyDescent="0.45">
      <c r="A787" s="7" t="s">
        <v>13</v>
      </c>
      <c r="B787" s="8">
        <v>785</v>
      </c>
      <c r="C787" s="8">
        <v>196</v>
      </c>
      <c r="D787" s="3">
        <v>17.777777777777779</v>
      </c>
      <c r="E787" s="29">
        <v>0.15277777777777798</v>
      </c>
      <c r="F787" s="21">
        <f>'Dynamic Data'!C$4*E787</f>
        <v>44.000000000000057</v>
      </c>
      <c r="G787" s="3">
        <f>(0.5*'Dynamic Data'!C$21*'Dynamic Data'!C$11*'Dynamic Data'!C$13*D787^2)</f>
        <v>64.655786091887492</v>
      </c>
      <c r="H787" s="3">
        <f>'Dynamic Data'!C$15</f>
        <v>56.505600000000001</v>
      </c>
      <c r="I787" s="3">
        <f>'Dynamic Data'!C$15+G787+F787</f>
        <v>165.16138609188755</v>
      </c>
      <c r="J787" s="3">
        <f t="shared" si="91"/>
        <v>165.16138609188755</v>
      </c>
      <c r="K787" s="29">
        <f t="shared" si="92"/>
        <v>0</v>
      </c>
      <c r="L787" s="21">
        <f>(D787/1000)*(('Dynamic Data'!C$4*9.81*'Dynamic Data'!C$10)+(0.5*'Dynamic Data'!C$21*'Dynamic Data'!C$11*'Dynamic Data'!C$13*D787^2)+('Dynamic Data'!C$4*'Dynamic Data'!C$18*E787))</f>
        <v>2.9700648194113346</v>
      </c>
      <c r="M787" s="3">
        <f t="shared" si="89"/>
        <v>2.9700648194113346</v>
      </c>
      <c r="N787" s="29">
        <f t="shared" si="93"/>
        <v>0</v>
      </c>
      <c r="O787" s="21">
        <f t="shared" si="88"/>
        <v>3.0365868099211193</v>
      </c>
      <c r="P787" s="3">
        <f t="shared" si="94"/>
        <v>3.0365868099211193</v>
      </c>
      <c r="Q787" s="43">
        <f t="shared" si="90"/>
        <v>0</v>
      </c>
      <c r="R787" s="37"/>
      <c r="S787" s="21">
        <f>SUM($P$2:P787)</f>
        <v>599.66016912168016</v>
      </c>
      <c r="T787" s="29">
        <f>SUM($Q$2:Q787)</f>
        <v>154.82873192808412</v>
      </c>
      <c r="U787" s="22">
        <f>T787*'KERS System Values'!E$14</f>
        <v>90.662952271783851</v>
      </c>
    </row>
    <row r="788" spans="1:21" x14ac:dyDescent="0.45">
      <c r="A788" s="5" t="s">
        <v>13</v>
      </c>
      <c r="B788" s="6">
        <v>786</v>
      </c>
      <c r="C788" s="6">
        <v>197</v>
      </c>
      <c r="D788" s="4">
        <v>17.972222222222225</v>
      </c>
      <c r="E788" s="30">
        <v>0.16666666666666705</v>
      </c>
      <c r="F788" s="20">
        <f>'Dynamic Data'!C$4*E788</f>
        <v>48.000000000000107</v>
      </c>
      <c r="G788" s="12">
        <f>(0.5*'Dynamic Data'!C$21*'Dynamic Data'!C$11*'Dynamic Data'!C$13*D788^2)</f>
        <v>66.077866113620459</v>
      </c>
      <c r="H788" s="12">
        <f>'Dynamic Data'!C$15</f>
        <v>56.505600000000001</v>
      </c>
      <c r="I788" s="12">
        <f>'Dynamic Data'!C$15+G788+F788</f>
        <v>170.58346611362057</v>
      </c>
      <c r="J788" s="12">
        <f t="shared" si="91"/>
        <v>170.58346611362057</v>
      </c>
      <c r="K788" s="28">
        <f t="shared" si="92"/>
        <v>0</v>
      </c>
      <c r="L788" s="20">
        <f>(D788/1000)*(('Dynamic Data'!C$4*9.81*'Dynamic Data'!C$10)+(0.5*'Dynamic Data'!C$21*'Dynamic Data'!C$11*'Dynamic Data'!C$13*D788^2)+('Dynamic Data'!C$4*'Dynamic Data'!C$18*E788))</f>
        <v>3.103108800430904</v>
      </c>
      <c r="M788" s="12">
        <f t="shared" si="89"/>
        <v>3.103108800430904</v>
      </c>
      <c r="N788" s="28">
        <f t="shared" si="93"/>
        <v>0</v>
      </c>
      <c r="O788" s="20">
        <f t="shared" si="88"/>
        <v>2.8976416216088605</v>
      </c>
      <c r="P788" s="12">
        <f t="shared" si="94"/>
        <v>2.8976416216088605</v>
      </c>
      <c r="Q788" s="42">
        <f t="shared" si="90"/>
        <v>0</v>
      </c>
      <c r="R788" s="36"/>
      <c r="S788" s="20">
        <f>SUM($P$2:P788)</f>
        <v>602.557810743289</v>
      </c>
      <c r="T788" s="28">
        <f>SUM($Q$2:Q788)</f>
        <v>154.82873192808412</v>
      </c>
      <c r="U788" s="22">
        <f>T788*'KERS System Values'!E$14</f>
        <v>90.662952271783851</v>
      </c>
    </row>
    <row r="789" spans="1:21" x14ac:dyDescent="0.45">
      <c r="A789" s="7" t="s">
        <v>13</v>
      </c>
      <c r="B789" s="8">
        <v>787</v>
      </c>
      <c r="C789" s="8">
        <v>198</v>
      </c>
      <c r="D789" s="3">
        <v>18.111111111111114</v>
      </c>
      <c r="E789" s="29">
        <v>8.3333333333332538E-2</v>
      </c>
      <c r="F789" s="21">
        <f>'Dynamic Data'!C$4*E789</f>
        <v>23.999999999999773</v>
      </c>
      <c r="G789" s="3">
        <f>(0.5*'Dynamic Data'!C$21*'Dynamic Data'!C$11*'Dynamic Data'!C$13*D789^2)</f>
        <v>67.103108620131223</v>
      </c>
      <c r="H789" s="3">
        <f>'Dynamic Data'!C$15</f>
        <v>56.505600000000001</v>
      </c>
      <c r="I789" s="3">
        <f>'Dynamic Data'!C$15+G789+F789</f>
        <v>147.60870862013098</v>
      </c>
      <c r="J789" s="3">
        <f t="shared" si="91"/>
        <v>147.60870862013098</v>
      </c>
      <c r="K789" s="29">
        <f t="shared" si="92"/>
        <v>0</v>
      </c>
      <c r="L789" s="21">
        <f>(D789/1000)*(('Dynamic Data'!C$4*9.81*'Dynamic Data'!C$10)+(0.5*'Dynamic Data'!C$21*'Dynamic Data'!C$11*'Dynamic Data'!C$13*D789^2)+('Dynamic Data'!C$4*'Dynamic Data'!C$18*E789))</f>
        <v>2.6921744427868175</v>
      </c>
      <c r="M789" s="3">
        <f t="shared" si="89"/>
        <v>2.6921744427868175</v>
      </c>
      <c r="N789" s="29">
        <f t="shared" si="93"/>
        <v>0</v>
      </c>
      <c r="O789" s="21">
        <f t="shared" si="88"/>
        <v>2.506866045569403</v>
      </c>
      <c r="P789" s="3">
        <f t="shared" si="94"/>
        <v>2.506866045569403</v>
      </c>
      <c r="Q789" s="43">
        <f t="shared" si="90"/>
        <v>0</v>
      </c>
      <c r="R789" s="37"/>
      <c r="S789" s="21">
        <f>SUM($P$2:P789)</f>
        <v>605.06467678885838</v>
      </c>
      <c r="T789" s="29">
        <f>SUM($Q$2:Q789)</f>
        <v>154.82873192808412</v>
      </c>
      <c r="U789" s="22">
        <f>T789*'KERS System Values'!E$14</f>
        <v>90.662952271783851</v>
      </c>
    </row>
    <row r="790" spans="1:21" x14ac:dyDescent="0.45">
      <c r="A790" s="5" t="s">
        <v>13</v>
      </c>
      <c r="B790" s="6">
        <v>788</v>
      </c>
      <c r="C790" s="6">
        <v>199</v>
      </c>
      <c r="D790" s="4">
        <v>18.138888888888889</v>
      </c>
      <c r="E790" s="30">
        <v>1.3888888888888099E-2</v>
      </c>
      <c r="F790" s="20">
        <f>'Dynamic Data'!C$4*E790</f>
        <v>3.9999999999997726</v>
      </c>
      <c r="G790" s="12">
        <f>(0.5*'Dynamic Data'!C$21*'Dynamic Data'!C$11*'Dynamic Data'!C$13*D790^2)</f>
        <v>67.309104227674936</v>
      </c>
      <c r="H790" s="12">
        <f>'Dynamic Data'!C$15</f>
        <v>56.505600000000001</v>
      </c>
      <c r="I790" s="12">
        <f>'Dynamic Data'!C$15+G790+F790</f>
        <v>127.81470422767471</v>
      </c>
      <c r="J790" s="12">
        <f t="shared" si="91"/>
        <v>127.81470422767471</v>
      </c>
      <c r="K790" s="28">
        <f t="shared" si="92"/>
        <v>0</v>
      </c>
      <c r="L790" s="20">
        <f>(D790/1000)*(('Dynamic Data'!C$4*9.81*'Dynamic Data'!C$10)+(0.5*'Dynamic Data'!C$21*'Dynamic Data'!C$11*'Dynamic Data'!C$13*D790^2)+('Dynamic Data'!C$4*'Dynamic Data'!C$18*E790))</f>
        <v>2.3215576483519884</v>
      </c>
      <c r="M790" s="12">
        <f t="shared" si="89"/>
        <v>2.3215576483519884</v>
      </c>
      <c r="N790" s="28">
        <f t="shared" si="93"/>
        <v>0</v>
      </c>
      <c r="O790" s="20">
        <f t="shared" si="88"/>
        <v>2.3215576483519937</v>
      </c>
      <c r="P790" s="12">
        <f t="shared" si="94"/>
        <v>2.3215576483519937</v>
      </c>
      <c r="Q790" s="42">
        <f t="shared" si="90"/>
        <v>0</v>
      </c>
      <c r="R790" s="36"/>
      <c r="S790" s="20">
        <f>SUM($P$2:P790)</f>
        <v>607.38623443721042</v>
      </c>
      <c r="T790" s="28">
        <f>SUM($Q$2:Q790)</f>
        <v>154.82873192808412</v>
      </c>
      <c r="U790" s="22">
        <f>T790*'KERS System Values'!E$14</f>
        <v>90.662952271783851</v>
      </c>
    </row>
    <row r="791" spans="1:21" x14ac:dyDescent="0.45">
      <c r="A791" s="7" t="s">
        <v>13</v>
      </c>
      <c r="B791" s="8">
        <v>789</v>
      </c>
      <c r="C791" s="8">
        <v>200</v>
      </c>
      <c r="D791" s="3">
        <v>18.138888888888889</v>
      </c>
      <c r="E791" s="29">
        <v>1.3888888888890073E-2</v>
      </c>
      <c r="F791" s="21">
        <f>'Dynamic Data'!C$4*E791</f>
        <v>4.0000000000003411</v>
      </c>
      <c r="G791" s="3">
        <f>(0.5*'Dynamic Data'!C$21*'Dynamic Data'!C$11*'Dynamic Data'!C$13*D791^2)</f>
        <v>67.309104227674936</v>
      </c>
      <c r="H791" s="3">
        <f>'Dynamic Data'!C$15</f>
        <v>56.505600000000001</v>
      </c>
      <c r="I791" s="3">
        <f>'Dynamic Data'!C$15+G791+F791</f>
        <v>127.81470422767528</v>
      </c>
      <c r="J791" s="3">
        <f t="shared" si="91"/>
        <v>127.81470422767528</v>
      </c>
      <c r="K791" s="29">
        <f t="shared" si="92"/>
        <v>0</v>
      </c>
      <c r="L791" s="21">
        <f>(D791/1000)*(('Dynamic Data'!C$4*9.81*'Dynamic Data'!C$10)+(0.5*'Dynamic Data'!C$21*'Dynamic Data'!C$11*'Dynamic Data'!C$13*D791^2)+('Dynamic Data'!C$4*'Dynamic Data'!C$18*E791))</f>
        <v>2.3215576483519991</v>
      </c>
      <c r="M791" s="3">
        <f t="shared" si="89"/>
        <v>2.3215576483519991</v>
      </c>
      <c r="N791" s="29">
        <f t="shared" si="93"/>
        <v>0</v>
      </c>
      <c r="O791" s="21">
        <f t="shared" si="88"/>
        <v>2.438927861973136</v>
      </c>
      <c r="P791" s="3">
        <f t="shared" si="94"/>
        <v>2.438927861973136</v>
      </c>
      <c r="Q791" s="43">
        <f t="shared" si="90"/>
        <v>0</v>
      </c>
      <c r="R791" s="37"/>
      <c r="S791" s="21">
        <f>SUM($P$2:P791)</f>
        <v>609.8251622991836</v>
      </c>
      <c r="T791" s="29">
        <f>SUM($Q$2:Q791)</f>
        <v>154.82873192808412</v>
      </c>
      <c r="U791" s="22">
        <f>T791*'KERS System Values'!E$14</f>
        <v>90.662952271783851</v>
      </c>
    </row>
    <row r="792" spans="1:21" x14ac:dyDescent="0.45">
      <c r="A792" s="5" t="s">
        <v>13</v>
      </c>
      <c r="B792" s="6">
        <v>790</v>
      </c>
      <c r="C792" s="6">
        <v>201</v>
      </c>
      <c r="D792" s="4">
        <v>18.166666666666668</v>
      </c>
      <c r="E792" s="30">
        <v>5.5555555555556344E-2</v>
      </c>
      <c r="F792" s="20">
        <f>'Dynamic Data'!C$4*E792</f>
        <v>16.000000000000227</v>
      </c>
      <c r="G792" s="12">
        <f>(0.5*'Dynamic Data'!C$21*'Dynamic Data'!C$11*'Dynamic Data'!C$13*D792^2)</f>
        <v>67.515415537299191</v>
      </c>
      <c r="H792" s="12">
        <f>'Dynamic Data'!C$15</f>
        <v>56.505600000000001</v>
      </c>
      <c r="I792" s="12">
        <f>'Dynamic Data'!C$15+G792+F792</f>
        <v>140.02101553729943</v>
      </c>
      <c r="J792" s="12">
        <f t="shared" si="91"/>
        <v>140.02101553729943</v>
      </c>
      <c r="K792" s="28">
        <f t="shared" si="92"/>
        <v>0</v>
      </c>
      <c r="L792" s="20">
        <f>(D792/1000)*(('Dynamic Data'!C$4*9.81*'Dynamic Data'!C$10)+(0.5*'Dynamic Data'!C$21*'Dynamic Data'!C$11*'Dynamic Data'!C$13*D792^2)+('Dynamic Data'!C$4*'Dynamic Data'!C$18*E792))</f>
        <v>2.5562980755942735</v>
      </c>
      <c r="M792" s="12">
        <f t="shared" si="89"/>
        <v>2.5562980755942735</v>
      </c>
      <c r="N792" s="28">
        <f t="shared" si="93"/>
        <v>0</v>
      </c>
      <c r="O792" s="20">
        <f t="shared" si="88"/>
        <v>2.6439863713648628</v>
      </c>
      <c r="P792" s="12">
        <f t="shared" si="94"/>
        <v>2.6439863713648628</v>
      </c>
      <c r="Q792" s="42">
        <f t="shared" si="90"/>
        <v>0</v>
      </c>
      <c r="R792" s="36"/>
      <c r="S792" s="20">
        <f>SUM($P$2:P792)</f>
        <v>612.46914867054852</v>
      </c>
      <c r="T792" s="28">
        <f>SUM($Q$2:Q792)</f>
        <v>154.82873192808412</v>
      </c>
      <c r="U792" s="22">
        <f>T792*'KERS System Values'!E$14</f>
        <v>90.662952271783851</v>
      </c>
    </row>
    <row r="793" spans="1:21" x14ac:dyDescent="0.45">
      <c r="A793" s="7" t="s">
        <v>13</v>
      </c>
      <c r="B793" s="8">
        <v>791</v>
      </c>
      <c r="C793" s="8">
        <v>202</v>
      </c>
      <c r="D793" s="3">
        <v>18.25</v>
      </c>
      <c r="E793" s="29">
        <v>8.3333333333332538E-2</v>
      </c>
      <c r="F793" s="21">
        <f>'Dynamic Data'!C$4*E793</f>
        <v>23.999999999999773</v>
      </c>
      <c r="G793" s="3">
        <f>(0.5*'Dynamic Data'!C$21*'Dynamic Data'!C$11*'Dynamic Data'!C$13*D793^2)</f>
        <v>68.13624367865512</v>
      </c>
      <c r="H793" s="3">
        <f>'Dynamic Data'!C$15</f>
        <v>56.505600000000001</v>
      </c>
      <c r="I793" s="3">
        <f>'Dynamic Data'!C$15+G793+F793</f>
        <v>148.64184367865488</v>
      </c>
      <c r="J793" s="3">
        <f t="shared" si="91"/>
        <v>148.64184367865488</v>
      </c>
      <c r="K793" s="29">
        <f t="shared" si="92"/>
        <v>0</v>
      </c>
      <c r="L793" s="21">
        <f>(D793/1000)*(('Dynamic Data'!C$4*9.81*'Dynamic Data'!C$10)+(0.5*'Dynamic Data'!C$21*'Dynamic Data'!C$11*'Dynamic Data'!C$13*D793^2)+('Dynamic Data'!C$4*'Dynamic Data'!C$18*E793))</f>
        <v>2.7316746671354522</v>
      </c>
      <c r="M793" s="3">
        <f t="shared" si="89"/>
        <v>2.7316746671354522</v>
      </c>
      <c r="N793" s="29">
        <f t="shared" si="93"/>
        <v>0</v>
      </c>
      <c r="O793" s="21">
        <f t="shared" si="88"/>
        <v>2.4758505706728018</v>
      </c>
      <c r="P793" s="3">
        <f t="shared" si="94"/>
        <v>2.4758505706728018</v>
      </c>
      <c r="Q793" s="43">
        <f t="shared" si="90"/>
        <v>0</v>
      </c>
      <c r="R793" s="37"/>
      <c r="S793" s="21">
        <f>SUM($P$2:P793)</f>
        <v>614.94499924122135</v>
      </c>
      <c r="T793" s="29">
        <f>SUM($Q$2:Q793)</f>
        <v>154.82873192808412</v>
      </c>
      <c r="U793" s="22">
        <f>T793*'KERS System Values'!E$14</f>
        <v>90.662952271783851</v>
      </c>
    </row>
    <row r="794" spans="1:21" x14ac:dyDescent="0.45">
      <c r="A794" s="5" t="s">
        <v>13</v>
      </c>
      <c r="B794" s="6">
        <v>792</v>
      </c>
      <c r="C794" s="6">
        <v>203</v>
      </c>
      <c r="D794" s="4">
        <v>18.333333333333336</v>
      </c>
      <c r="E794" s="30">
        <v>-1.3888888888890073E-2</v>
      </c>
      <c r="F794" s="20">
        <f>'Dynamic Data'!C$4*E794</f>
        <v>-4.0000000000003411</v>
      </c>
      <c r="G794" s="12">
        <f>(0.5*'Dynamic Data'!C$21*'Dynamic Data'!C$11*'Dynamic Data'!C$13*D794^2)</f>
        <v>68.759913138735826</v>
      </c>
      <c r="H794" s="12">
        <f>'Dynamic Data'!C$15</f>
        <v>56.505600000000001</v>
      </c>
      <c r="I794" s="12">
        <f>'Dynamic Data'!C$15+G794+F794</f>
        <v>121.26551313873549</v>
      </c>
      <c r="J794" s="12">
        <f t="shared" si="91"/>
        <v>121.26551313873549</v>
      </c>
      <c r="K794" s="28">
        <f t="shared" si="92"/>
        <v>0</v>
      </c>
      <c r="L794" s="20">
        <f>(D794/1000)*(('Dynamic Data'!C$4*9.81*'Dynamic Data'!C$10)+(0.5*'Dynamic Data'!C$21*'Dynamic Data'!C$11*'Dynamic Data'!C$13*D794^2)+('Dynamic Data'!C$4*'Dynamic Data'!C$18*E794))</f>
        <v>2.220026474210151</v>
      </c>
      <c r="M794" s="12">
        <f t="shared" si="89"/>
        <v>2.220026474210151</v>
      </c>
      <c r="N794" s="28">
        <f t="shared" si="93"/>
        <v>0</v>
      </c>
      <c r="O794" s="20">
        <f t="shared" si="88"/>
        <v>1.2931974583882666</v>
      </c>
      <c r="P794" s="12">
        <f t="shared" si="94"/>
        <v>1.2931974583882666</v>
      </c>
      <c r="Q794" s="42">
        <f t="shared" si="90"/>
        <v>0</v>
      </c>
      <c r="R794" s="36"/>
      <c r="S794" s="20">
        <f>SUM($P$2:P794)</f>
        <v>616.2381966996096</v>
      </c>
      <c r="T794" s="28">
        <f>SUM($Q$2:Q794)</f>
        <v>154.82873192808412</v>
      </c>
      <c r="U794" s="22">
        <f>T794*'KERS System Values'!E$14</f>
        <v>90.662952271783851</v>
      </c>
    </row>
    <row r="795" spans="1:21" x14ac:dyDescent="0.45">
      <c r="A795" s="7" t="s">
        <v>13</v>
      </c>
      <c r="B795" s="8">
        <v>793</v>
      </c>
      <c r="C795" s="8">
        <v>204</v>
      </c>
      <c r="D795" s="3">
        <v>18.222222222222221</v>
      </c>
      <c r="E795" s="29">
        <v>-0.34722222222222221</v>
      </c>
      <c r="F795" s="21">
        <f>'Dynamic Data'!C$4*E795</f>
        <v>-100</v>
      </c>
      <c r="G795" s="3">
        <f>(0.5*'Dynamic Data'!C$21*'Dynamic Data'!C$11*'Dynamic Data'!C$13*D795^2)</f>
        <v>67.928985262789283</v>
      </c>
      <c r="H795" s="3">
        <f>'Dynamic Data'!C$15</f>
        <v>56.505600000000001</v>
      </c>
      <c r="I795" s="3">
        <f>'Dynamic Data'!C$15+G795+F795</f>
        <v>24.434585262789284</v>
      </c>
      <c r="J795" s="3">
        <f t="shared" si="91"/>
        <v>24.434585262789284</v>
      </c>
      <c r="K795" s="29">
        <f t="shared" si="92"/>
        <v>0</v>
      </c>
      <c r="L795" s="21">
        <f>(D795/1000)*(('Dynamic Data'!C$4*9.81*'Dynamic Data'!C$10)+(0.5*'Dynamic Data'!C$21*'Dynamic Data'!C$11*'Dynamic Data'!C$13*D795^2)+('Dynamic Data'!C$4*'Dynamic Data'!C$18*E795))</f>
        <v>0.3663684425663824</v>
      </c>
      <c r="M795" s="3">
        <f t="shared" si="89"/>
        <v>0.3663684425663824</v>
      </c>
      <c r="N795" s="29">
        <f t="shared" si="93"/>
        <v>0</v>
      </c>
      <c r="O795" s="21">
        <f t="shared" si="88"/>
        <v>-0.92860688946705172</v>
      </c>
      <c r="P795" s="3">
        <f t="shared" si="94"/>
        <v>0</v>
      </c>
      <c r="Q795" s="44">
        <f t="shared" si="90"/>
        <v>0.92860688946705172</v>
      </c>
      <c r="R795" s="37"/>
      <c r="S795" s="21">
        <f>SUM($P$2:P795)</f>
        <v>616.2381966996096</v>
      </c>
      <c r="T795" s="29">
        <f>SUM($Q$2:Q795)</f>
        <v>155.75733881755119</v>
      </c>
      <c r="U795" s="22">
        <f>T795*'KERS System Values'!E$14</f>
        <v>91.206715958604633</v>
      </c>
    </row>
    <row r="796" spans="1:21" x14ac:dyDescent="0.45">
      <c r="A796" s="5" t="s">
        <v>13</v>
      </c>
      <c r="B796" s="6">
        <v>794</v>
      </c>
      <c r="C796" s="6">
        <v>205</v>
      </c>
      <c r="D796" s="4">
        <v>17.638888888888889</v>
      </c>
      <c r="E796" s="30">
        <v>-0.8194444444444432</v>
      </c>
      <c r="F796" s="20">
        <f>'Dynamic Data'!C$4*E796</f>
        <v>-235.99999999999963</v>
      </c>
      <c r="G796" s="12">
        <f>(0.5*'Dynamic Data'!C$21*'Dynamic Data'!C$11*'Dynamic Data'!C$13*D796^2)</f>
        <v>63.649485710208324</v>
      </c>
      <c r="H796" s="12">
        <f>'Dynamic Data'!C$15</f>
        <v>56.505600000000001</v>
      </c>
      <c r="I796" s="12">
        <f>'Dynamic Data'!C$15+G796+F796</f>
        <v>-115.8449142897913</v>
      </c>
      <c r="J796" s="12">
        <f t="shared" si="91"/>
        <v>0</v>
      </c>
      <c r="K796" s="28">
        <f t="shared" si="92"/>
        <v>115.8449142897913</v>
      </c>
      <c r="L796" s="20">
        <f>(D796/1000)*(('Dynamic Data'!C$4*9.81*'Dynamic Data'!C$10)+(0.5*'Dynamic Data'!C$21*'Dynamic Data'!C$11*'Dynamic Data'!C$13*D796^2)+('Dynamic Data'!C$4*'Dynamic Data'!C$18*E796))</f>
        <v>-2.2235822215004859</v>
      </c>
      <c r="M796" s="12">
        <f t="shared" si="89"/>
        <v>0</v>
      </c>
      <c r="N796" s="28">
        <f t="shared" si="93"/>
        <v>2.2235822215004859</v>
      </c>
      <c r="O796" s="20">
        <f t="shared" si="88"/>
        <v>-3.2563984278153186</v>
      </c>
      <c r="P796" s="12">
        <f t="shared" si="94"/>
        <v>0</v>
      </c>
      <c r="Q796" s="45">
        <f t="shared" si="90"/>
        <v>3.2563984278153186</v>
      </c>
      <c r="R796" s="36"/>
      <c r="S796" s="20">
        <f>SUM($P$2:P796)</f>
        <v>616.2381966996096</v>
      </c>
      <c r="T796" s="28">
        <f>SUM($Q$2:Q796)</f>
        <v>159.01373724536651</v>
      </c>
      <c r="U796" s="22">
        <f>T796*'KERS System Values'!E$14</f>
        <v>93.113562908536807</v>
      </c>
    </row>
    <row r="797" spans="1:21" x14ac:dyDescent="0.45">
      <c r="A797" s="7" t="s">
        <v>13</v>
      </c>
      <c r="B797" s="8">
        <v>795</v>
      </c>
      <c r="C797" s="8">
        <v>206</v>
      </c>
      <c r="D797" s="3">
        <v>16.583333333333336</v>
      </c>
      <c r="E797" s="29">
        <v>-1.2361111111111109</v>
      </c>
      <c r="F797" s="21">
        <f>'Dynamic Data'!C$4*E797</f>
        <v>-355.99999999999994</v>
      </c>
      <c r="G797" s="3">
        <f>(0.5*'Dynamic Data'!C$21*'Dynamic Data'!C$11*'Dynamic Data'!C$13*D797^2)</f>
        <v>56.259531409237134</v>
      </c>
      <c r="H797" s="3">
        <f>'Dynamic Data'!C$15</f>
        <v>56.505600000000001</v>
      </c>
      <c r="I797" s="3">
        <f>'Dynamic Data'!C$15+G797+F797</f>
        <v>-243.2348685907628</v>
      </c>
      <c r="J797" s="3">
        <f t="shared" si="91"/>
        <v>0</v>
      </c>
      <c r="K797" s="29">
        <f t="shared" si="92"/>
        <v>243.2348685907628</v>
      </c>
      <c r="L797" s="21">
        <f>(D797/1000)*(('Dynamic Data'!C$4*9.81*'Dynamic Data'!C$10)+(0.5*'Dynamic Data'!C$21*'Dynamic Data'!C$11*'Dynamic Data'!C$13*D797^2)+('Dynamic Data'!C$4*'Dynamic Data'!C$18*E797))</f>
        <v>-4.2892146341301514</v>
      </c>
      <c r="M797" s="3">
        <f t="shared" si="89"/>
        <v>0</v>
      </c>
      <c r="N797" s="29">
        <f t="shared" si="93"/>
        <v>4.2892146341301514</v>
      </c>
      <c r="O797" s="21">
        <f t="shared" si="88"/>
        <v>-4.65048280494476</v>
      </c>
      <c r="P797" s="3">
        <f t="shared" si="94"/>
        <v>0</v>
      </c>
      <c r="Q797" s="44">
        <f t="shared" si="90"/>
        <v>4.65048280494476</v>
      </c>
      <c r="R797" s="37"/>
      <c r="S797" s="21">
        <f>SUM($P$2:P797)</f>
        <v>616.2381966996096</v>
      </c>
      <c r="T797" s="29">
        <f>SUM($Q$2:Q797)</f>
        <v>163.66422005031129</v>
      </c>
      <c r="U797" s="22">
        <f>T797*'KERS System Values'!E$14</f>
        <v>95.836742872196908</v>
      </c>
    </row>
    <row r="798" spans="1:21" x14ac:dyDescent="0.45">
      <c r="A798" s="5" t="s">
        <v>13</v>
      </c>
      <c r="B798" s="6">
        <v>796</v>
      </c>
      <c r="C798" s="6">
        <v>207</v>
      </c>
      <c r="D798" s="4">
        <v>15.166666666666668</v>
      </c>
      <c r="E798" s="30">
        <v>-1.4444444444444453</v>
      </c>
      <c r="F798" s="20">
        <f>'Dynamic Data'!C$4*E798</f>
        <v>-416.00000000000023</v>
      </c>
      <c r="G798" s="12">
        <f>(0.5*'Dynamic Data'!C$21*'Dynamic Data'!C$11*'Dynamic Data'!C$13*D798^2)</f>
        <v>47.057920719162915</v>
      </c>
      <c r="H798" s="12">
        <f>'Dynamic Data'!C$15</f>
        <v>56.505600000000001</v>
      </c>
      <c r="I798" s="12">
        <f>'Dynamic Data'!C$15+G798+F798</f>
        <v>-312.43647928083732</v>
      </c>
      <c r="J798" s="12">
        <f t="shared" si="91"/>
        <v>0</v>
      </c>
      <c r="K798" s="28">
        <f t="shared" si="92"/>
        <v>312.43647928083732</v>
      </c>
      <c r="L798" s="20">
        <f>(D798/1000)*(('Dynamic Data'!C$4*9.81*'Dynamic Data'!C$10)+(0.5*'Dynamic Data'!C$21*'Dynamic Data'!C$11*'Dynamic Data'!C$13*D798^2)+('Dynamic Data'!C$4*'Dynamic Data'!C$18*E798))</f>
        <v>-5.0117509757593677</v>
      </c>
      <c r="M798" s="12">
        <f t="shared" si="89"/>
        <v>0</v>
      </c>
      <c r="N798" s="28">
        <f t="shared" si="93"/>
        <v>5.0117509757593677</v>
      </c>
      <c r="O798" s="20">
        <f t="shared" si="88"/>
        <v>-4.6280034542672635</v>
      </c>
      <c r="P798" s="12">
        <f t="shared" si="94"/>
        <v>0</v>
      </c>
      <c r="Q798" s="45">
        <f t="shared" si="90"/>
        <v>4.6280034542672635</v>
      </c>
      <c r="R798" s="36"/>
      <c r="S798" s="20">
        <f>SUM($P$2:P798)</f>
        <v>616.2381966996096</v>
      </c>
      <c r="T798" s="28">
        <f>SUM($Q$2:Q798)</f>
        <v>168.29222350457854</v>
      </c>
      <c r="U798" s="22">
        <f>T798*'KERS System Values'!E$14</f>
        <v>98.546759618202259</v>
      </c>
    </row>
    <row r="799" spans="1:21" x14ac:dyDescent="0.45">
      <c r="A799" s="7" t="s">
        <v>13</v>
      </c>
      <c r="B799" s="8">
        <v>797</v>
      </c>
      <c r="C799" s="8">
        <v>208</v>
      </c>
      <c r="D799" s="3">
        <v>13.694444444444445</v>
      </c>
      <c r="E799" s="29">
        <v>-1.3472222222222225</v>
      </c>
      <c r="F799" s="21">
        <f>'Dynamic Data'!C$4*E799</f>
        <v>-388.00000000000011</v>
      </c>
      <c r="G799" s="3">
        <f>(0.5*'Dynamic Data'!C$21*'Dynamic Data'!C$11*'Dynamic Data'!C$13*D799^2)</f>
        <v>38.365537484978418</v>
      </c>
      <c r="H799" s="3">
        <f>'Dynamic Data'!C$15</f>
        <v>56.505600000000001</v>
      </c>
      <c r="I799" s="3">
        <f>'Dynamic Data'!C$15+G799+F799</f>
        <v>-293.12886251502169</v>
      </c>
      <c r="J799" s="3">
        <f t="shared" si="91"/>
        <v>0</v>
      </c>
      <c r="K799" s="29">
        <f t="shared" si="92"/>
        <v>293.12886251502169</v>
      </c>
      <c r="L799" s="21">
        <f>(D799/1000)*(('Dynamic Data'!C$4*9.81*'Dynamic Data'!C$10)+(0.5*'Dynamic Data'!C$21*'Dynamic Data'!C$11*'Dynamic Data'!C$13*D799^2)+('Dynamic Data'!C$4*'Dynamic Data'!C$18*E799))</f>
        <v>-4.2442559327751592</v>
      </c>
      <c r="M799" s="3">
        <f t="shared" si="89"/>
        <v>0</v>
      </c>
      <c r="N799" s="29">
        <f t="shared" si="93"/>
        <v>4.2442559327751592</v>
      </c>
      <c r="O799" s="21">
        <f t="shared" si="88"/>
        <v>-3.3930017153029217</v>
      </c>
      <c r="P799" s="3">
        <f t="shared" si="94"/>
        <v>0</v>
      </c>
      <c r="Q799" s="44">
        <f t="shared" si="90"/>
        <v>3.3930017153029217</v>
      </c>
      <c r="R799" s="37"/>
      <c r="S799" s="21">
        <f>SUM($P$2:P799)</f>
        <v>616.2381966996096</v>
      </c>
      <c r="T799" s="29">
        <f>SUM($Q$2:Q799)</f>
        <v>171.68522521988146</v>
      </c>
      <c r="U799" s="22">
        <f>T799*'KERS System Values'!E$14</f>
        <v>100.53359725965161</v>
      </c>
    </row>
    <row r="800" spans="1:21" x14ac:dyDescent="0.45">
      <c r="A800" s="5" t="s">
        <v>13</v>
      </c>
      <c r="B800" s="6">
        <v>798</v>
      </c>
      <c r="C800" s="6">
        <v>209</v>
      </c>
      <c r="D800" s="4">
        <v>12.472222222222223</v>
      </c>
      <c r="E800" s="30">
        <v>-0.97222222222222221</v>
      </c>
      <c r="F800" s="20">
        <f>'Dynamic Data'!C$4*E800</f>
        <v>-280</v>
      </c>
      <c r="G800" s="12">
        <f>(0.5*'Dynamic Data'!C$21*'Dynamic Data'!C$11*'Dynamic Data'!C$13*D800^2)</f>
        <v>31.822927568141139</v>
      </c>
      <c r="H800" s="12">
        <f>'Dynamic Data'!C$15</f>
        <v>56.505600000000001</v>
      </c>
      <c r="I800" s="12">
        <f>'Dynamic Data'!C$15+G800+F800</f>
        <v>-191.67147243185886</v>
      </c>
      <c r="J800" s="12">
        <f t="shared" si="91"/>
        <v>0</v>
      </c>
      <c r="K800" s="28">
        <f t="shared" si="92"/>
        <v>191.67147243185886</v>
      </c>
      <c r="L800" s="20">
        <f>(D800/1000)*(('Dynamic Data'!C$4*9.81*'Dynamic Data'!C$10)+(0.5*'Dynamic Data'!C$21*'Dynamic Data'!C$11*'Dynamic Data'!C$13*D800^2)+('Dynamic Data'!C$4*'Dynamic Data'!C$18*E800))</f>
        <v>-2.5417474978306847</v>
      </c>
      <c r="M800" s="12">
        <f t="shared" si="89"/>
        <v>0</v>
      </c>
      <c r="N800" s="28">
        <f t="shared" si="93"/>
        <v>2.5417474978306847</v>
      </c>
      <c r="O800" s="20">
        <f t="shared" si="88"/>
        <v>-1.6310751173135172</v>
      </c>
      <c r="P800" s="12">
        <f t="shared" si="94"/>
        <v>0</v>
      </c>
      <c r="Q800" s="45">
        <f t="shared" si="90"/>
        <v>1.6310751173135172</v>
      </c>
      <c r="R800" s="36"/>
      <c r="S800" s="20">
        <f>SUM($P$2:P800)</f>
        <v>616.2381966996096</v>
      </c>
      <c r="T800" s="28">
        <f>SUM($Q$2:Q800)</f>
        <v>173.31630033719497</v>
      </c>
      <c r="U800" s="22">
        <f>T800*'KERS System Values'!E$14</f>
        <v>101.48870477536373</v>
      </c>
    </row>
    <row r="801" spans="1:21" x14ac:dyDescent="0.45">
      <c r="A801" s="7" t="s">
        <v>13</v>
      </c>
      <c r="B801" s="8">
        <v>799</v>
      </c>
      <c r="C801" s="8">
        <v>210</v>
      </c>
      <c r="D801" s="3">
        <v>11.75</v>
      </c>
      <c r="E801" s="29">
        <v>-0.4861111111111111</v>
      </c>
      <c r="F801" s="21">
        <f>'Dynamic Data'!C$4*E801</f>
        <v>-140</v>
      </c>
      <c r="G801" s="3">
        <f>(0.5*'Dynamic Data'!C$21*'Dynamic Data'!C$11*'Dynamic Data'!C$13*D801^2)</f>
        <v>28.244128783289394</v>
      </c>
      <c r="H801" s="3">
        <f>'Dynamic Data'!C$15</f>
        <v>56.505600000000001</v>
      </c>
      <c r="I801" s="3">
        <f>'Dynamic Data'!C$15+G801+F801</f>
        <v>-55.250271216710601</v>
      </c>
      <c r="J801" s="3">
        <f t="shared" si="91"/>
        <v>0</v>
      </c>
      <c r="K801" s="29">
        <f t="shared" si="92"/>
        <v>55.250271216710601</v>
      </c>
      <c r="L801" s="21">
        <f>(D801/1000)*(('Dynamic Data'!C$4*9.81*'Dynamic Data'!C$10)+(0.5*'Dynamic Data'!C$21*'Dynamic Data'!C$11*'Dynamic Data'!C$13*D801^2)+('Dynamic Data'!C$4*'Dynamic Data'!C$18*E801))</f>
        <v>-0.72040273679634981</v>
      </c>
      <c r="M801" s="3">
        <f t="shared" si="89"/>
        <v>0</v>
      </c>
      <c r="N801" s="29">
        <f t="shared" si="93"/>
        <v>0.72040273679634981</v>
      </c>
      <c r="O801" s="21">
        <f t="shared" si="88"/>
        <v>-0.11968440624050988</v>
      </c>
      <c r="P801" s="3">
        <f t="shared" si="94"/>
        <v>0</v>
      </c>
      <c r="Q801" s="44">
        <f t="shared" si="90"/>
        <v>0.11968440624050988</v>
      </c>
      <c r="R801" s="39">
        <f>SUM(Q795:Q801)</f>
        <v>18.607252815351341</v>
      </c>
      <c r="S801" s="21">
        <f>SUM($P$2:P801)</f>
        <v>616.2381966996096</v>
      </c>
      <c r="T801" s="29">
        <f>SUM($Q$2:Q801)</f>
        <v>173.43598474343548</v>
      </c>
      <c r="U801" s="22">
        <f>T801*'KERS System Values'!E$14</f>
        <v>101.55878828942171</v>
      </c>
    </row>
    <row r="802" spans="1:21" x14ac:dyDescent="0.45">
      <c r="A802" s="5" t="s">
        <v>13</v>
      </c>
      <c r="B802" s="6">
        <v>800</v>
      </c>
      <c r="C802" s="6">
        <v>211</v>
      </c>
      <c r="D802" s="4">
        <v>11.5</v>
      </c>
      <c r="E802" s="30">
        <v>-0.1388888888888889</v>
      </c>
      <c r="F802" s="20">
        <f>'Dynamic Data'!C$4*E802</f>
        <v>-40</v>
      </c>
      <c r="G802" s="12">
        <f>(0.5*'Dynamic Data'!C$21*'Dynamic Data'!C$11*'Dynamic Data'!C$13*D802^2)</f>
        <v>27.055036896985222</v>
      </c>
      <c r="H802" s="12">
        <f>'Dynamic Data'!C$15</f>
        <v>56.505600000000001</v>
      </c>
      <c r="I802" s="12">
        <f>'Dynamic Data'!C$15+G802+F802</f>
        <v>43.560636896985216</v>
      </c>
      <c r="J802" s="12">
        <f t="shared" si="91"/>
        <v>43.560636896985216</v>
      </c>
      <c r="K802" s="28">
        <f t="shared" si="92"/>
        <v>0</v>
      </c>
      <c r="L802" s="20">
        <f>(D802/1000)*(('Dynamic Data'!C$4*9.81*'Dynamic Data'!C$10)+(0.5*'Dynamic Data'!C$21*'Dynamic Data'!C$11*'Dynamic Data'!C$13*D802^2)+('Dynamic Data'!C$4*'Dynamic Data'!C$18*E802))</f>
        <v>0.48103392431533004</v>
      </c>
      <c r="M802" s="12">
        <f t="shared" si="89"/>
        <v>0.48103392431533004</v>
      </c>
      <c r="N802" s="28">
        <f t="shared" si="93"/>
        <v>0</v>
      </c>
      <c r="O802" s="20">
        <f t="shared" si="88"/>
        <v>0.8866452179604698</v>
      </c>
      <c r="P802" s="12">
        <f t="shared" si="94"/>
        <v>0.8866452179604698</v>
      </c>
      <c r="Q802" s="42">
        <f t="shared" si="90"/>
        <v>0</v>
      </c>
      <c r="R802" s="36"/>
      <c r="S802" s="20">
        <f>SUM($P$2:P802)</f>
        <v>617.12484191757005</v>
      </c>
      <c r="T802" s="28">
        <f>SUM($Q$2:Q802)</f>
        <v>173.43598474343548</v>
      </c>
      <c r="U802" s="22">
        <f>T802*'KERS System Values'!E$14</f>
        <v>101.55878828942171</v>
      </c>
    </row>
    <row r="803" spans="1:21" x14ac:dyDescent="0.45">
      <c r="A803" s="7" t="s">
        <v>13</v>
      </c>
      <c r="B803" s="8">
        <v>801</v>
      </c>
      <c r="C803" s="8">
        <v>212</v>
      </c>
      <c r="D803" s="3">
        <v>11.472222222222221</v>
      </c>
      <c r="E803" s="29">
        <v>9.7222222222222612E-2</v>
      </c>
      <c r="F803" s="21">
        <f>'Dynamic Data'!C$4*E803</f>
        <v>28.000000000000114</v>
      </c>
      <c r="G803" s="3">
        <f>(0.5*'Dynamic Data'!C$21*'Dynamic Data'!C$11*'Dynamic Data'!C$13*D803^2)</f>
        <v>26.924494086687389</v>
      </c>
      <c r="H803" s="3">
        <f>'Dynamic Data'!C$15</f>
        <v>56.505600000000001</v>
      </c>
      <c r="I803" s="3">
        <f>'Dynamic Data'!C$15+G803+F803</f>
        <v>111.4300940866875</v>
      </c>
      <c r="J803" s="3">
        <f t="shared" si="91"/>
        <v>111.4300940866875</v>
      </c>
      <c r="K803" s="29">
        <f t="shared" si="92"/>
        <v>0</v>
      </c>
      <c r="L803" s="21">
        <f>(D803/1000)*(('Dynamic Data'!C$4*9.81*'Dynamic Data'!C$10)+(0.5*'Dynamic Data'!C$21*'Dynamic Data'!C$11*'Dynamic Data'!C$13*D803^2)+('Dynamic Data'!C$4*'Dynamic Data'!C$18*E803))</f>
        <v>1.2922565116056095</v>
      </c>
      <c r="M803" s="3">
        <f t="shared" si="89"/>
        <v>1.2922565116056095</v>
      </c>
      <c r="N803" s="29">
        <f t="shared" si="93"/>
        <v>0</v>
      </c>
      <c r="O803" s="21">
        <f t="shared" si="88"/>
        <v>1.9697681381875802</v>
      </c>
      <c r="P803" s="3">
        <f t="shared" si="94"/>
        <v>1.9697681381875802</v>
      </c>
      <c r="Q803" s="43">
        <f t="shared" si="90"/>
        <v>0</v>
      </c>
      <c r="R803" s="37"/>
      <c r="S803" s="21">
        <f>SUM($P$2:P803)</f>
        <v>619.09461005575758</v>
      </c>
      <c r="T803" s="29">
        <f>SUM($Q$2:Q803)</f>
        <v>173.43598474343548</v>
      </c>
      <c r="U803" s="22">
        <f>T803*'KERS System Values'!E$14</f>
        <v>101.55878828942171</v>
      </c>
    </row>
    <row r="804" spans="1:21" x14ac:dyDescent="0.45">
      <c r="A804" s="5" t="s">
        <v>13</v>
      </c>
      <c r="B804" s="6">
        <v>802</v>
      </c>
      <c r="C804" s="6">
        <v>213</v>
      </c>
      <c r="D804" s="4">
        <v>11.694444444444445</v>
      </c>
      <c r="E804" s="30">
        <v>0.47222222222222299</v>
      </c>
      <c r="F804" s="20">
        <f>'Dynamic Data'!C$4*E804</f>
        <v>136.00000000000023</v>
      </c>
      <c r="G804" s="12">
        <f>(0.5*'Dynamic Data'!C$21*'Dynamic Data'!C$11*'Dynamic Data'!C$13*D804^2)</f>
        <v>27.977676227324782</v>
      </c>
      <c r="H804" s="12">
        <f>'Dynamic Data'!C$15</f>
        <v>56.505600000000001</v>
      </c>
      <c r="I804" s="12">
        <f>'Dynamic Data'!C$15+G804+F804</f>
        <v>220.48327622732501</v>
      </c>
      <c r="J804" s="12">
        <f t="shared" si="91"/>
        <v>220.48327622732501</v>
      </c>
      <c r="K804" s="28">
        <f t="shared" si="92"/>
        <v>0</v>
      </c>
      <c r="L804" s="20">
        <f>(D804/1000)*(('Dynamic Data'!C$4*9.81*'Dynamic Data'!C$10)+(0.5*'Dynamic Data'!C$21*'Dynamic Data'!C$11*'Dynamic Data'!C$13*D804^2)+('Dynamic Data'!C$4*'Dynamic Data'!C$18*E804))</f>
        <v>2.647279764769551</v>
      </c>
      <c r="M804" s="12">
        <f t="shared" si="89"/>
        <v>2.647279764769551</v>
      </c>
      <c r="N804" s="28">
        <f t="shared" si="93"/>
        <v>0</v>
      </c>
      <c r="O804" s="20">
        <f t="shared" si="88"/>
        <v>3.5024838839303745</v>
      </c>
      <c r="P804" s="12">
        <f t="shared" si="94"/>
        <v>3.5024838839303745</v>
      </c>
      <c r="Q804" s="42">
        <f t="shared" si="90"/>
        <v>0</v>
      </c>
      <c r="R804" s="36"/>
      <c r="S804" s="20">
        <f>SUM($P$2:P804)</f>
        <v>622.59709393968797</v>
      </c>
      <c r="T804" s="28">
        <f>SUM($Q$2:Q804)</f>
        <v>173.43598474343548</v>
      </c>
      <c r="U804" s="22">
        <f>T804*'KERS System Values'!E$14</f>
        <v>101.55878828942171</v>
      </c>
    </row>
    <row r="805" spans="1:21" x14ac:dyDescent="0.45">
      <c r="A805" s="7" t="s">
        <v>13</v>
      </c>
      <c r="B805" s="8">
        <v>803</v>
      </c>
      <c r="C805" s="8">
        <v>214</v>
      </c>
      <c r="D805" s="3">
        <v>12.416666666666668</v>
      </c>
      <c r="E805" s="29">
        <v>0.87499999999999956</v>
      </c>
      <c r="F805" s="21">
        <f>'Dynamic Data'!C$4*E805</f>
        <v>251.99999999999989</v>
      </c>
      <c r="G805" s="3">
        <f>(0.5*'Dynamic Data'!C$21*'Dynamic Data'!C$11*'Dynamic Data'!C$13*D805^2)</f>
        <v>31.540058503989133</v>
      </c>
      <c r="H805" s="3">
        <f>'Dynamic Data'!C$15</f>
        <v>56.505600000000001</v>
      </c>
      <c r="I805" s="3">
        <f>'Dynamic Data'!C$15+G805+F805</f>
        <v>340.04565850398899</v>
      </c>
      <c r="J805" s="3">
        <f t="shared" si="91"/>
        <v>340.04565850398899</v>
      </c>
      <c r="K805" s="29">
        <f t="shared" si="92"/>
        <v>0</v>
      </c>
      <c r="L805" s="21">
        <f>(D805/1000)*(('Dynamic Data'!C$4*9.81*'Dynamic Data'!C$10)+(0.5*'Dynamic Data'!C$21*'Dynamic Data'!C$11*'Dynamic Data'!C$13*D805^2)+('Dynamic Data'!C$4*'Dynamic Data'!C$18*E805))</f>
        <v>4.357688003091198</v>
      </c>
      <c r="M805" s="3">
        <f t="shared" si="89"/>
        <v>4.357688003091198</v>
      </c>
      <c r="N805" s="29">
        <f t="shared" si="93"/>
        <v>0</v>
      </c>
      <c r="O805" s="21">
        <f t="shared" si="88"/>
        <v>4.6868034275367663</v>
      </c>
      <c r="P805" s="3">
        <f t="shared" si="94"/>
        <v>4.6868034275367663</v>
      </c>
      <c r="Q805" s="43">
        <f t="shared" si="90"/>
        <v>0</v>
      </c>
      <c r="R805" s="37"/>
      <c r="S805" s="21">
        <f>SUM($P$2:P805)</f>
        <v>627.28389736722477</v>
      </c>
      <c r="T805" s="29">
        <f>SUM($Q$2:Q805)</f>
        <v>173.43598474343548</v>
      </c>
      <c r="U805" s="22">
        <f>T805*'KERS System Values'!E$14</f>
        <v>101.55878828942171</v>
      </c>
    </row>
    <row r="806" spans="1:21" x14ac:dyDescent="0.45">
      <c r="A806" s="5" t="s">
        <v>13</v>
      </c>
      <c r="B806" s="6">
        <v>804</v>
      </c>
      <c r="C806" s="6">
        <v>215</v>
      </c>
      <c r="D806" s="4">
        <v>13.444444444444445</v>
      </c>
      <c r="E806" s="30">
        <v>0.93055555555555491</v>
      </c>
      <c r="F806" s="20">
        <f>'Dynamic Data'!C$4*E806</f>
        <v>267.99999999999983</v>
      </c>
      <c r="G806" s="12">
        <f>(0.5*'Dynamic Data'!C$21*'Dynamic Data'!C$11*'Dynamic Data'!C$13*D806^2)</f>
        <v>36.977553287942371</v>
      </c>
      <c r="H806" s="12">
        <f>'Dynamic Data'!C$15</f>
        <v>56.505600000000001</v>
      </c>
      <c r="I806" s="12">
        <f>'Dynamic Data'!C$15+G806+F806</f>
        <v>361.48315328794217</v>
      </c>
      <c r="J806" s="12">
        <f t="shared" si="91"/>
        <v>361.48315328794217</v>
      </c>
      <c r="K806" s="28">
        <f t="shared" si="92"/>
        <v>0</v>
      </c>
      <c r="L806" s="20">
        <f>(D806/1000)*(('Dynamic Data'!C$4*9.81*'Dynamic Data'!C$10)+(0.5*'Dynamic Data'!C$21*'Dynamic Data'!C$11*'Dynamic Data'!C$13*D806^2)+('Dynamic Data'!C$4*'Dynamic Data'!C$18*E806))</f>
        <v>5.0159188519823337</v>
      </c>
      <c r="M806" s="12">
        <f t="shared" si="89"/>
        <v>5.0159188519823337</v>
      </c>
      <c r="N806" s="28">
        <f t="shared" si="93"/>
        <v>0</v>
      </c>
      <c r="O806" s="20">
        <f t="shared" si="88"/>
        <v>4.4901082874464766</v>
      </c>
      <c r="P806" s="12">
        <f t="shared" si="94"/>
        <v>4.4901082874464766</v>
      </c>
      <c r="Q806" s="42">
        <f t="shared" si="90"/>
        <v>0</v>
      </c>
      <c r="R806" s="36"/>
      <c r="S806" s="20">
        <f>SUM($P$2:P806)</f>
        <v>631.77400565467121</v>
      </c>
      <c r="T806" s="28">
        <f>SUM($Q$2:Q806)</f>
        <v>173.43598474343548</v>
      </c>
      <c r="U806" s="22">
        <f>T806*'KERS System Values'!E$14</f>
        <v>101.55878828942171</v>
      </c>
    </row>
    <row r="807" spans="1:21" x14ac:dyDescent="0.45">
      <c r="A807" s="7" t="s">
        <v>13</v>
      </c>
      <c r="B807" s="8">
        <v>805</v>
      </c>
      <c r="C807" s="8">
        <v>216</v>
      </c>
      <c r="D807" s="3">
        <v>14.277777777777779</v>
      </c>
      <c r="E807" s="29">
        <v>0.59722222222222276</v>
      </c>
      <c r="F807" s="21">
        <f>'Dynamic Data'!C$4*E807</f>
        <v>172.00000000000017</v>
      </c>
      <c r="G807" s="3">
        <f>(0.5*'Dynamic Data'!C$21*'Dynamic Data'!C$11*'Dynamic Data'!C$13*D807^2)</f>
        <v>41.703613433428487</v>
      </c>
      <c r="H807" s="3">
        <f>'Dynamic Data'!C$15</f>
        <v>56.505600000000001</v>
      </c>
      <c r="I807" s="3">
        <f>'Dynamic Data'!C$15+G807+F807</f>
        <v>270.20921343342866</v>
      </c>
      <c r="J807" s="3">
        <f t="shared" si="91"/>
        <v>270.20921343342866</v>
      </c>
      <c r="K807" s="29">
        <f t="shared" si="92"/>
        <v>0</v>
      </c>
      <c r="L807" s="21">
        <f>(D807/1000)*(('Dynamic Data'!C$4*9.81*'Dynamic Data'!C$10)+(0.5*'Dynamic Data'!C$21*'Dynamic Data'!C$11*'Dynamic Data'!C$13*D807^2)+('Dynamic Data'!C$4*'Dynamic Data'!C$18*E807))</f>
        <v>3.9642977229106204</v>
      </c>
      <c r="M807" s="3">
        <f t="shared" si="89"/>
        <v>3.9642977229106204</v>
      </c>
      <c r="N807" s="29">
        <f t="shared" si="93"/>
        <v>0</v>
      </c>
      <c r="O807" s="21">
        <f t="shared" si="88"/>
        <v>3.2053449310776996</v>
      </c>
      <c r="P807" s="3">
        <f t="shared" si="94"/>
        <v>3.2053449310776996</v>
      </c>
      <c r="Q807" s="43">
        <f t="shared" si="90"/>
        <v>0</v>
      </c>
      <c r="R807" s="37"/>
      <c r="S807" s="21">
        <f>SUM($P$2:P807)</f>
        <v>634.97935058574888</v>
      </c>
      <c r="T807" s="29">
        <f>SUM($Q$2:Q807)</f>
        <v>173.43598474343548</v>
      </c>
      <c r="U807" s="22">
        <f>T807*'KERS System Values'!E$14</f>
        <v>101.55878828942171</v>
      </c>
    </row>
    <row r="808" spans="1:21" x14ac:dyDescent="0.45">
      <c r="A808" s="5" t="s">
        <v>13</v>
      </c>
      <c r="B808" s="6">
        <v>806</v>
      </c>
      <c r="C808" s="6">
        <v>217</v>
      </c>
      <c r="D808" s="4">
        <v>14.638888888888891</v>
      </c>
      <c r="E808" s="30">
        <v>0.2222222222222224</v>
      </c>
      <c r="F808" s="20">
        <f>'Dynamic Data'!C$4*E808</f>
        <v>64.000000000000057</v>
      </c>
      <c r="G808" s="12">
        <f>(0.5*'Dynamic Data'!C$21*'Dynamic Data'!C$11*'Dynamic Data'!C$13*D808^2)</f>
        <v>43.839811561313049</v>
      </c>
      <c r="H808" s="12">
        <f>'Dynamic Data'!C$15</f>
        <v>56.505600000000001</v>
      </c>
      <c r="I808" s="12">
        <f>'Dynamic Data'!C$15+G808+F808</f>
        <v>164.34541156131311</v>
      </c>
      <c r="J808" s="12">
        <f t="shared" si="91"/>
        <v>164.34541156131311</v>
      </c>
      <c r="K808" s="28">
        <f t="shared" si="92"/>
        <v>0</v>
      </c>
      <c r="L808" s="20">
        <f>(D808/1000)*(('Dynamic Data'!C$4*9.81*'Dynamic Data'!C$10)+(0.5*'Dynamic Data'!C$21*'Dynamic Data'!C$11*'Dynamic Data'!C$13*D808^2)+('Dynamic Data'!C$4*'Dynamic Data'!C$18*E808))</f>
        <v>2.4463921392447787</v>
      </c>
      <c r="M808" s="12">
        <f t="shared" si="89"/>
        <v>2.4463921392447787</v>
      </c>
      <c r="N808" s="28">
        <f t="shared" si="93"/>
        <v>0</v>
      </c>
      <c r="O808" s="20">
        <f t="shared" si="88"/>
        <v>1.9040961768625801</v>
      </c>
      <c r="P808" s="12">
        <f t="shared" si="94"/>
        <v>1.9040961768625801</v>
      </c>
      <c r="Q808" s="42">
        <f t="shared" si="90"/>
        <v>0</v>
      </c>
      <c r="R808" s="36"/>
      <c r="S808" s="20">
        <f>SUM($P$2:P808)</f>
        <v>636.88344676261147</v>
      </c>
      <c r="T808" s="28">
        <f>SUM($Q$2:Q808)</f>
        <v>173.43598474343548</v>
      </c>
      <c r="U808" s="22">
        <f>T808*'KERS System Values'!E$14</f>
        <v>101.55878828942171</v>
      </c>
    </row>
    <row r="809" spans="1:21" x14ac:dyDescent="0.45">
      <c r="A809" s="7" t="s">
        <v>13</v>
      </c>
      <c r="B809" s="8">
        <v>807</v>
      </c>
      <c r="C809" s="8">
        <v>218</v>
      </c>
      <c r="D809" s="3">
        <v>14.722222222222223</v>
      </c>
      <c r="E809" s="29">
        <v>-2.7777777777778172E-2</v>
      </c>
      <c r="F809" s="21">
        <f>'Dynamic Data'!C$4*E809</f>
        <v>-8.0000000000001137</v>
      </c>
      <c r="G809" s="3">
        <f>(0.5*'Dynamic Data'!C$21*'Dynamic Data'!C$11*'Dynamic Data'!C$13*D809^2)</f>
        <v>44.340357209988269</v>
      </c>
      <c r="H809" s="3">
        <f>'Dynamic Data'!C$15</f>
        <v>56.505600000000001</v>
      </c>
      <c r="I809" s="3">
        <f>'Dynamic Data'!C$15+G809+F809</f>
        <v>92.845957209988157</v>
      </c>
      <c r="J809" s="3">
        <f t="shared" si="91"/>
        <v>92.845957209988157</v>
      </c>
      <c r="K809" s="29">
        <f t="shared" si="92"/>
        <v>0</v>
      </c>
      <c r="L809" s="21">
        <f>(D809/1000)*(('Dynamic Data'!C$4*9.81*'Dynamic Data'!C$10)+(0.5*'Dynamic Data'!C$21*'Dynamic Data'!C$11*'Dynamic Data'!C$13*D809^2)+('Dynamic Data'!C$4*'Dynamic Data'!C$18*E809))</f>
        <v>1.3618002144803814</v>
      </c>
      <c r="M809" s="3">
        <f t="shared" si="89"/>
        <v>1.3618002144803814</v>
      </c>
      <c r="N809" s="29">
        <f t="shared" si="93"/>
        <v>0</v>
      </c>
      <c r="O809" s="21">
        <f t="shared" si="88"/>
        <v>0.89286574349872316</v>
      </c>
      <c r="P809" s="3">
        <f t="shared" si="94"/>
        <v>0.89286574349872316</v>
      </c>
      <c r="Q809" s="43">
        <f t="shared" si="90"/>
        <v>0</v>
      </c>
      <c r="R809" s="37"/>
      <c r="S809" s="21">
        <f>SUM($P$2:P809)</f>
        <v>637.77631250611023</v>
      </c>
      <c r="T809" s="29">
        <f>SUM($Q$2:Q809)</f>
        <v>173.43598474343548</v>
      </c>
      <c r="U809" s="22">
        <f>T809*'KERS System Values'!E$14</f>
        <v>101.55878828942171</v>
      </c>
    </row>
    <row r="810" spans="1:21" x14ac:dyDescent="0.45">
      <c r="A810" s="5" t="s">
        <v>13</v>
      </c>
      <c r="B810" s="6">
        <v>808</v>
      </c>
      <c r="C810" s="6">
        <v>219</v>
      </c>
      <c r="D810" s="4">
        <v>14.583333333333334</v>
      </c>
      <c r="E810" s="30">
        <v>-0.23611111111111149</v>
      </c>
      <c r="F810" s="20">
        <f>'Dynamic Data'!C$4*E810</f>
        <v>-68.000000000000114</v>
      </c>
      <c r="G810" s="12">
        <f>(0.5*'Dynamic Data'!C$21*'Dynamic Data'!C$11*'Dynamic Data'!C$13*D810^2)</f>
        <v>43.507692972598846</v>
      </c>
      <c r="H810" s="12">
        <f>'Dynamic Data'!C$15</f>
        <v>56.505600000000001</v>
      </c>
      <c r="I810" s="12">
        <f>'Dynamic Data'!C$15+G810+F810</f>
        <v>32.013292972598734</v>
      </c>
      <c r="J810" s="12">
        <f t="shared" si="91"/>
        <v>32.013292972598734</v>
      </c>
      <c r="K810" s="28">
        <f t="shared" si="92"/>
        <v>0</v>
      </c>
      <c r="L810" s="20">
        <f>(D810/1000)*(('Dynamic Data'!C$4*9.81*'Dynamic Data'!C$10)+(0.5*'Dynamic Data'!C$21*'Dynamic Data'!C$11*'Dynamic Data'!C$13*D810^2)+('Dynamic Data'!C$4*'Dynamic Data'!C$18*E810))</f>
        <v>0.42393127251706492</v>
      </c>
      <c r="M810" s="12">
        <f t="shared" si="89"/>
        <v>0.42393127251706492</v>
      </c>
      <c r="N810" s="28">
        <f t="shared" si="93"/>
        <v>0</v>
      </c>
      <c r="O810" s="20">
        <f t="shared" si="88"/>
        <v>7.8005806715963799E-2</v>
      </c>
      <c r="P810" s="12">
        <f t="shared" si="94"/>
        <v>7.8005806715963799E-2</v>
      </c>
      <c r="Q810" s="42">
        <f t="shared" si="90"/>
        <v>0</v>
      </c>
      <c r="R810" s="36"/>
      <c r="S810" s="20">
        <f>SUM($P$2:P810)</f>
        <v>637.85431831282619</v>
      </c>
      <c r="T810" s="28">
        <f>SUM($Q$2:Q810)</f>
        <v>173.43598474343548</v>
      </c>
      <c r="U810" s="22">
        <f>T810*'KERS System Values'!E$14</f>
        <v>101.55878828942171</v>
      </c>
    </row>
    <row r="811" spans="1:21" x14ac:dyDescent="0.45">
      <c r="A811" s="7" t="s">
        <v>13</v>
      </c>
      <c r="B811" s="8">
        <v>809</v>
      </c>
      <c r="C811" s="8">
        <v>220</v>
      </c>
      <c r="D811" s="3">
        <v>14.25</v>
      </c>
      <c r="E811" s="29">
        <v>-0.38888888888888851</v>
      </c>
      <c r="F811" s="21">
        <f>'Dynamic Data'!C$4*E811</f>
        <v>-111.99999999999989</v>
      </c>
      <c r="G811" s="3">
        <f>(0.5*'Dynamic Data'!C$21*'Dynamic Data'!C$11*'Dynamic Data'!C$13*D811^2)</f>
        <v>41.541500415077969</v>
      </c>
      <c r="H811" s="3">
        <f>'Dynamic Data'!C$15</f>
        <v>56.505600000000001</v>
      </c>
      <c r="I811" s="3">
        <f>'Dynamic Data'!C$15+G811+F811</f>
        <v>-13.952899584921909</v>
      </c>
      <c r="J811" s="3">
        <f t="shared" si="91"/>
        <v>0</v>
      </c>
      <c r="K811" s="29">
        <f t="shared" si="92"/>
        <v>13.952899584921909</v>
      </c>
      <c r="L811" s="21">
        <f>(D811/1000)*(('Dynamic Data'!C$4*9.81*'Dynamic Data'!C$10)+(0.5*'Dynamic Data'!C$21*'Dynamic Data'!C$11*'Dynamic Data'!C$13*D811^2)+('Dynamic Data'!C$4*'Dynamic Data'!C$18*E811))</f>
        <v>-0.26791965908513732</v>
      </c>
      <c r="M811" s="3">
        <f t="shared" si="89"/>
        <v>0</v>
      </c>
      <c r="N811" s="29">
        <f t="shared" si="93"/>
        <v>0.26791965908513732</v>
      </c>
      <c r="O811" s="21">
        <f t="shared" si="88"/>
        <v>-0.59822004010649221</v>
      </c>
      <c r="P811" s="3">
        <f t="shared" si="94"/>
        <v>0</v>
      </c>
      <c r="Q811" s="44">
        <f t="shared" si="90"/>
        <v>0.59822004010649221</v>
      </c>
      <c r="R811" s="37"/>
      <c r="S811" s="21">
        <f>SUM($P$2:P811)</f>
        <v>637.85431831282619</v>
      </c>
      <c r="T811" s="29">
        <f>SUM($Q$2:Q811)</f>
        <v>174.03420478354198</v>
      </c>
      <c r="U811" s="22">
        <f>T811*'KERS System Values'!E$14</f>
        <v>101.90908757992673</v>
      </c>
    </row>
    <row r="812" spans="1:21" x14ac:dyDescent="0.45">
      <c r="A812" s="5" t="s">
        <v>13</v>
      </c>
      <c r="B812" s="6">
        <v>810</v>
      </c>
      <c r="C812" s="6">
        <v>221</v>
      </c>
      <c r="D812" s="4">
        <v>13.805555555555557</v>
      </c>
      <c r="E812" s="30">
        <v>-0.54166666666666641</v>
      </c>
      <c r="F812" s="20">
        <f>'Dynamic Data'!C$4*E812</f>
        <v>-155.99999999999991</v>
      </c>
      <c r="G812" s="12">
        <f>(0.5*'Dynamic Data'!C$21*'Dynamic Data'!C$11*'Dynamic Data'!C$13*D812^2)</f>
        <v>38.990627604421483</v>
      </c>
      <c r="H812" s="12">
        <f>'Dynamic Data'!C$15</f>
        <v>56.505600000000001</v>
      </c>
      <c r="I812" s="12">
        <f>'Dynamic Data'!C$15+G812+F812</f>
        <v>-60.503772395578437</v>
      </c>
      <c r="J812" s="12">
        <f t="shared" si="91"/>
        <v>0</v>
      </c>
      <c r="K812" s="28">
        <f t="shared" si="92"/>
        <v>60.503772395578437</v>
      </c>
      <c r="L812" s="20">
        <f>(D812/1000)*(('Dynamic Data'!C$4*9.81*'Dynamic Data'!C$10)+(0.5*'Dynamic Data'!C$21*'Dynamic Data'!C$11*'Dynamic Data'!C$13*D812^2)+('Dynamic Data'!C$4*'Dynamic Data'!C$18*E812))</f>
        <v>-0.92852042112784716</v>
      </c>
      <c r="M812" s="12">
        <f t="shared" si="89"/>
        <v>0</v>
      </c>
      <c r="N812" s="28">
        <f t="shared" si="93"/>
        <v>0.92852042112784716</v>
      </c>
      <c r="O812" s="20">
        <f t="shared" si="88"/>
        <v>-1.5071830534426482</v>
      </c>
      <c r="P812" s="12">
        <f t="shared" si="94"/>
        <v>0</v>
      </c>
      <c r="Q812" s="45">
        <f t="shared" si="90"/>
        <v>1.5071830534426482</v>
      </c>
      <c r="R812" s="36"/>
      <c r="S812" s="20">
        <f>SUM($P$2:P812)</f>
        <v>637.85431831282619</v>
      </c>
      <c r="T812" s="28">
        <f>SUM($Q$2:Q812)</f>
        <v>175.54138783698463</v>
      </c>
      <c r="U812" s="22">
        <f>T812*'KERS System Values'!E$14</f>
        <v>102.79164770644499</v>
      </c>
    </row>
    <row r="813" spans="1:21" x14ac:dyDescent="0.45">
      <c r="A813" s="7" t="s">
        <v>13</v>
      </c>
      <c r="B813" s="8">
        <v>811</v>
      </c>
      <c r="C813" s="8">
        <v>222</v>
      </c>
      <c r="D813" s="3">
        <v>13.166666666666666</v>
      </c>
      <c r="E813" s="29">
        <v>-0.83333333333333326</v>
      </c>
      <c r="F813" s="21">
        <f>'Dynamic Data'!C$4*E813</f>
        <v>-239.99999999999997</v>
      </c>
      <c r="G813" s="3">
        <f>(0.5*'Dynamic Data'!C$21*'Dynamic Data'!C$11*'Dynamic Data'!C$13*D813^2)</f>
        <v>35.465340322219021</v>
      </c>
      <c r="H813" s="3">
        <f>'Dynamic Data'!C$15</f>
        <v>56.505600000000001</v>
      </c>
      <c r="I813" s="3">
        <f>'Dynamic Data'!C$15+G813+F813</f>
        <v>-148.02905967778094</v>
      </c>
      <c r="J813" s="3">
        <f t="shared" si="91"/>
        <v>0</v>
      </c>
      <c r="K813" s="29">
        <f t="shared" si="92"/>
        <v>148.02905967778094</v>
      </c>
      <c r="L813" s="21">
        <f>(D813/1000)*(('Dynamic Data'!C$4*9.81*'Dynamic Data'!C$10)+(0.5*'Dynamic Data'!C$21*'Dynamic Data'!C$11*'Dynamic Data'!C$13*D813^2)+('Dynamic Data'!C$4*'Dynamic Data'!C$18*E813))</f>
        <v>-2.0858456857574494</v>
      </c>
      <c r="M813" s="3">
        <f t="shared" si="89"/>
        <v>0</v>
      </c>
      <c r="N813" s="29">
        <f t="shared" si="93"/>
        <v>2.0858456857574494</v>
      </c>
      <c r="O813" s="21">
        <f t="shared" si="88"/>
        <v>-2.4673186660784112</v>
      </c>
      <c r="P813" s="3">
        <f t="shared" si="94"/>
        <v>0</v>
      </c>
      <c r="Q813" s="44">
        <f t="shared" si="90"/>
        <v>2.4673186660784112</v>
      </c>
      <c r="R813" s="37"/>
      <c r="S813" s="21">
        <f>SUM($P$2:P813)</f>
        <v>637.85431831282619</v>
      </c>
      <c r="T813" s="29">
        <f>SUM($Q$2:Q813)</f>
        <v>178.00870650306302</v>
      </c>
      <c r="U813" s="22">
        <f>T813*'KERS System Values'!E$14</f>
        <v>104.23643377215953</v>
      </c>
    </row>
    <row r="814" spans="1:21" x14ac:dyDescent="0.45">
      <c r="A814" s="5" t="s">
        <v>13</v>
      </c>
      <c r="B814" s="6">
        <v>812</v>
      </c>
      <c r="C814" s="6">
        <v>223</v>
      </c>
      <c r="D814" s="4">
        <v>12.138888888888891</v>
      </c>
      <c r="E814" s="30">
        <v>-1.0694444444444438</v>
      </c>
      <c r="F814" s="20">
        <f>'Dynamic Data'!C$4*E814</f>
        <v>-307.99999999999977</v>
      </c>
      <c r="G814" s="12">
        <f>(0.5*'Dynamic Data'!C$21*'Dynamic Data'!C$11*'Dynamic Data'!C$13*D814^2)</f>
        <v>30.144655308060706</v>
      </c>
      <c r="H814" s="12">
        <f>'Dynamic Data'!C$15</f>
        <v>56.505600000000001</v>
      </c>
      <c r="I814" s="12">
        <f>'Dynamic Data'!C$15+G814+F814</f>
        <v>-221.34974469193907</v>
      </c>
      <c r="J814" s="12">
        <f t="shared" si="91"/>
        <v>0</v>
      </c>
      <c r="K814" s="28">
        <f t="shared" si="92"/>
        <v>221.34974469193907</v>
      </c>
      <c r="L814" s="20">
        <f>(D814/1000)*(('Dynamic Data'!C$4*9.81*'Dynamic Data'!C$10)+(0.5*'Dynamic Data'!C$21*'Dynamic Data'!C$11*'Dynamic Data'!C$13*D814^2)+('Dynamic Data'!C$4*'Dynamic Data'!C$18*E814))</f>
        <v>-2.848791646399373</v>
      </c>
      <c r="M814" s="12">
        <f t="shared" si="89"/>
        <v>0</v>
      </c>
      <c r="N814" s="28">
        <f t="shared" si="93"/>
        <v>2.848791646399373</v>
      </c>
      <c r="O814" s="20">
        <f t="shared" si="88"/>
        <v>-2.862499515308925</v>
      </c>
      <c r="P814" s="12">
        <f t="shared" si="94"/>
        <v>0</v>
      </c>
      <c r="Q814" s="45">
        <f t="shared" si="90"/>
        <v>2.862499515308925</v>
      </c>
      <c r="R814" s="36"/>
      <c r="S814" s="20">
        <f>SUM($P$2:P814)</f>
        <v>637.85431831282619</v>
      </c>
      <c r="T814" s="28">
        <f>SUM($Q$2:Q814)</f>
        <v>180.87120601837194</v>
      </c>
      <c r="U814" s="22">
        <f>T814*'KERS System Values'!E$14</f>
        <v>105.91262561137837</v>
      </c>
    </row>
    <row r="815" spans="1:21" x14ac:dyDescent="0.45">
      <c r="A815" s="7" t="s">
        <v>13</v>
      </c>
      <c r="B815" s="8">
        <v>813</v>
      </c>
      <c r="C815" s="8">
        <v>224</v>
      </c>
      <c r="D815" s="3">
        <v>11.027777777777779</v>
      </c>
      <c r="E815" s="29">
        <v>-1.1388888888888893</v>
      </c>
      <c r="F815" s="21">
        <f>'Dynamic Data'!C$4*E815</f>
        <v>-328.00000000000011</v>
      </c>
      <c r="G815" s="3">
        <f>(0.5*'Dynamic Data'!C$21*'Dynamic Data'!C$11*'Dynamic Data'!C$13*D815^2)</f>
        <v>24.878744604873766</v>
      </c>
      <c r="H815" s="3">
        <f>'Dynamic Data'!C$15</f>
        <v>56.505600000000001</v>
      </c>
      <c r="I815" s="3">
        <f>'Dynamic Data'!C$15+G815+F815</f>
        <v>-246.61565539512634</v>
      </c>
      <c r="J815" s="3">
        <f t="shared" si="91"/>
        <v>0</v>
      </c>
      <c r="K815" s="29">
        <f t="shared" si="92"/>
        <v>246.61565539512634</v>
      </c>
      <c r="L815" s="21">
        <f>(D815/1000)*(('Dynamic Data'!C$4*9.81*'Dynamic Data'!C$10)+(0.5*'Dynamic Data'!C$21*'Dynamic Data'!C$11*'Dynamic Data'!C$13*D815^2)+('Dynamic Data'!C$4*'Dynamic Data'!C$18*E815))</f>
        <v>-2.8762073842184774</v>
      </c>
      <c r="M815" s="3">
        <f t="shared" si="89"/>
        <v>0</v>
      </c>
      <c r="N815" s="29">
        <f t="shared" si="93"/>
        <v>2.8762073842184774</v>
      </c>
      <c r="O815" s="21">
        <f t="shared" si="88"/>
        <v>-2.8309510371236266</v>
      </c>
      <c r="P815" s="3">
        <f t="shared" si="94"/>
        <v>0</v>
      </c>
      <c r="Q815" s="44">
        <f t="shared" si="90"/>
        <v>2.8309510371236266</v>
      </c>
      <c r="R815" s="37"/>
      <c r="S815" s="21">
        <f>SUM($P$2:P815)</f>
        <v>637.85431831282619</v>
      </c>
      <c r="T815" s="29">
        <f>SUM($Q$2:Q815)</f>
        <v>183.70215705549558</v>
      </c>
      <c r="U815" s="22">
        <f>T815*'KERS System Values'!E$14</f>
        <v>107.57034363029048</v>
      </c>
    </row>
    <row r="816" spans="1:21" x14ac:dyDescent="0.45">
      <c r="A816" s="5" t="s">
        <v>13</v>
      </c>
      <c r="B816" s="6">
        <v>814</v>
      </c>
      <c r="C816" s="6">
        <v>225</v>
      </c>
      <c r="D816" s="4">
        <v>9.8611111111111107</v>
      </c>
      <c r="E816" s="30">
        <v>-1.1944444444444446</v>
      </c>
      <c r="F816" s="20">
        <f>'Dynamic Data'!C$4*E816</f>
        <v>-344.00000000000006</v>
      </c>
      <c r="G816" s="12">
        <f>(0.5*'Dynamic Data'!C$21*'Dynamic Data'!C$11*'Dynamic Data'!C$13*D816^2)</f>
        <v>19.893177349194627</v>
      </c>
      <c r="H816" s="12">
        <f>'Dynamic Data'!C$15</f>
        <v>56.505600000000001</v>
      </c>
      <c r="I816" s="12">
        <f>'Dynamic Data'!C$15+G816+F816</f>
        <v>-267.60122265080543</v>
      </c>
      <c r="J816" s="12">
        <f t="shared" si="91"/>
        <v>0</v>
      </c>
      <c r="K816" s="28">
        <f t="shared" si="92"/>
        <v>267.60122265080543</v>
      </c>
      <c r="L816" s="20">
        <f>(D816/1000)*(('Dynamic Data'!C$4*9.81*'Dynamic Data'!C$10)+(0.5*'Dynamic Data'!C$21*'Dynamic Data'!C$11*'Dynamic Data'!C$13*D816^2)+('Dynamic Data'!C$4*'Dynamic Data'!C$18*E816))</f>
        <v>-2.7856946900287758</v>
      </c>
      <c r="M816" s="12">
        <f t="shared" si="89"/>
        <v>0</v>
      </c>
      <c r="N816" s="28">
        <f t="shared" si="93"/>
        <v>2.7856946900287758</v>
      </c>
      <c r="O816" s="20">
        <f t="shared" si="88"/>
        <v>-2.7411947973100368</v>
      </c>
      <c r="P816" s="12">
        <f t="shared" si="94"/>
        <v>0</v>
      </c>
      <c r="Q816" s="45">
        <f t="shared" si="90"/>
        <v>2.7411947973100368</v>
      </c>
      <c r="R816" s="36"/>
      <c r="S816" s="20">
        <f>SUM($P$2:P816)</f>
        <v>637.85431831282619</v>
      </c>
      <c r="T816" s="28">
        <f>SUM($Q$2:Q816)</f>
        <v>186.44335185280562</v>
      </c>
      <c r="U816" s="22">
        <f>T816*'KERS System Values'!E$14</f>
        <v>109.1755031506282</v>
      </c>
    </row>
    <row r="817" spans="1:21" x14ac:dyDescent="0.45">
      <c r="A817" s="7" t="s">
        <v>13</v>
      </c>
      <c r="B817" s="8">
        <v>815</v>
      </c>
      <c r="C817" s="8">
        <v>226</v>
      </c>
      <c r="D817" s="3">
        <v>8.6388888888888893</v>
      </c>
      <c r="E817" s="29">
        <v>-1.2777777777777777</v>
      </c>
      <c r="F817" s="21">
        <f>'Dynamic Data'!C$4*E817</f>
        <v>-368</v>
      </c>
      <c r="G817" s="3">
        <f>(0.5*'Dynamic Data'!C$21*'Dynamic Data'!C$11*'Dynamic Data'!C$13*D817^2)</f>
        <v>15.26751046531604</v>
      </c>
      <c r="H817" s="3">
        <f>'Dynamic Data'!C$15</f>
        <v>56.505600000000001</v>
      </c>
      <c r="I817" s="3">
        <f>'Dynamic Data'!C$15+G817+F817</f>
        <v>-296.22688953468395</v>
      </c>
      <c r="J817" s="3">
        <f t="shared" si="91"/>
        <v>0</v>
      </c>
      <c r="K817" s="29">
        <f t="shared" si="92"/>
        <v>296.22688953468395</v>
      </c>
      <c r="L817" s="21">
        <f>(D817/1000)*(('Dynamic Data'!C$4*9.81*'Dynamic Data'!C$10)+(0.5*'Dynamic Data'!C$21*'Dynamic Data'!C$11*'Dynamic Data'!C$13*D817^2)+('Dynamic Data'!C$4*'Dynamic Data'!C$18*E817))</f>
        <v>-2.6966949045912973</v>
      </c>
      <c r="M817" s="3">
        <f t="shared" si="89"/>
        <v>0</v>
      </c>
      <c r="N817" s="29">
        <f t="shared" si="93"/>
        <v>2.6966949045912973</v>
      </c>
      <c r="O817" s="21">
        <f t="shared" si="88"/>
        <v>-2.5044761707283376</v>
      </c>
      <c r="P817" s="3">
        <f t="shared" si="94"/>
        <v>0</v>
      </c>
      <c r="Q817" s="44">
        <f t="shared" si="90"/>
        <v>2.5044761707283376</v>
      </c>
      <c r="R817" s="37"/>
      <c r="S817" s="21">
        <f>SUM($P$2:P817)</f>
        <v>637.85431831282619</v>
      </c>
      <c r="T817" s="29">
        <f>SUM($Q$2:Q817)</f>
        <v>188.94782802353396</v>
      </c>
      <c r="U817" s="22">
        <f>T817*'KERS System Values'!E$14</f>
        <v>110.64204751035358</v>
      </c>
    </row>
    <row r="818" spans="1:21" x14ac:dyDescent="0.45">
      <c r="A818" s="5" t="s">
        <v>13</v>
      </c>
      <c r="B818" s="6">
        <v>816</v>
      </c>
      <c r="C818" s="6">
        <v>227</v>
      </c>
      <c r="D818" s="4">
        <v>7.3055555555555562</v>
      </c>
      <c r="E818" s="30">
        <v>-1.2777777777777781</v>
      </c>
      <c r="F818" s="20">
        <f>'Dynamic Data'!C$4*E818</f>
        <v>-368.00000000000011</v>
      </c>
      <c r="G818" s="12">
        <f>(0.5*'Dynamic Data'!C$21*'Dynamic Data'!C$11*'Dynamic Data'!C$13*D818^2)</f>
        <v>10.918398603978922</v>
      </c>
      <c r="H818" s="12">
        <f>'Dynamic Data'!C$15</f>
        <v>56.505600000000001</v>
      </c>
      <c r="I818" s="12">
        <f>'Dynamic Data'!C$15+G818+F818</f>
        <v>-300.57600139602118</v>
      </c>
      <c r="J818" s="12">
        <f t="shared" si="91"/>
        <v>0</v>
      </c>
      <c r="K818" s="28">
        <f t="shared" si="92"/>
        <v>300.57600139602118</v>
      </c>
      <c r="L818" s="20">
        <f>(D818/1000)*(('Dynamic Data'!C$4*9.81*'Dynamic Data'!C$10)+(0.5*'Dynamic Data'!C$21*'Dynamic Data'!C$11*'Dynamic Data'!C$13*D818^2)+('Dynamic Data'!C$4*'Dynamic Data'!C$18*E818))</f>
        <v>-2.3122574368653774</v>
      </c>
      <c r="M818" s="12">
        <f t="shared" si="89"/>
        <v>0</v>
      </c>
      <c r="N818" s="28">
        <f t="shared" si="93"/>
        <v>2.3122574368653774</v>
      </c>
      <c r="O818" s="20">
        <f t="shared" si="88"/>
        <v>-2.0147790099672176</v>
      </c>
      <c r="P818" s="12">
        <f t="shared" si="94"/>
        <v>0</v>
      </c>
      <c r="Q818" s="45">
        <f t="shared" si="90"/>
        <v>2.0147790099672176</v>
      </c>
      <c r="R818" s="36"/>
      <c r="S818" s="20">
        <f>SUM($P$2:P818)</f>
        <v>637.85431831282619</v>
      </c>
      <c r="T818" s="28">
        <f>SUM($Q$2:Q818)</f>
        <v>190.96260703350117</v>
      </c>
      <c r="U818" s="22">
        <f>T818*'KERS System Values'!E$14</f>
        <v>111.82184024613402</v>
      </c>
    </row>
    <row r="819" spans="1:21" x14ac:dyDescent="0.45">
      <c r="A819" s="7" t="s">
        <v>13</v>
      </c>
      <c r="B819" s="8">
        <v>817</v>
      </c>
      <c r="C819" s="8">
        <v>228</v>
      </c>
      <c r="D819" s="3">
        <v>6.083333333333333</v>
      </c>
      <c r="E819" s="29">
        <v>-1.1527777777777779</v>
      </c>
      <c r="F819" s="21">
        <f>'Dynamic Data'!C$4*E819</f>
        <v>-332.00000000000006</v>
      </c>
      <c r="G819" s="3">
        <f>(0.5*'Dynamic Data'!C$21*'Dynamic Data'!C$11*'Dynamic Data'!C$13*D819^2)</f>
        <v>7.5706937420727911</v>
      </c>
      <c r="H819" s="3">
        <f>'Dynamic Data'!C$15</f>
        <v>56.505600000000001</v>
      </c>
      <c r="I819" s="3">
        <f>'Dynamic Data'!C$15+G819+F819</f>
        <v>-267.92370625792728</v>
      </c>
      <c r="J819" s="3">
        <f t="shared" si="91"/>
        <v>0</v>
      </c>
      <c r="K819" s="29">
        <f t="shared" si="92"/>
        <v>267.92370625792728</v>
      </c>
      <c r="L819" s="21">
        <f>(D819/1000)*(('Dynamic Data'!C$4*9.81*'Dynamic Data'!C$10)+(0.5*'Dynamic Data'!C$21*'Dynamic Data'!C$11*'Dynamic Data'!C$13*D819^2)+('Dynamic Data'!C$4*'Dynamic Data'!C$18*E819))</f>
        <v>-1.7173005830690578</v>
      </c>
      <c r="M819" s="3">
        <f t="shared" si="89"/>
        <v>0</v>
      </c>
      <c r="N819" s="29">
        <f t="shared" si="93"/>
        <v>1.7173005830690578</v>
      </c>
      <c r="O819" s="21">
        <f t="shared" si="88"/>
        <v>-1.2158124572731936</v>
      </c>
      <c r="P819" s="3">
        <f t="shared" si="94"/>
        <v>0</v>
      </c>
      <c r="Q819" s="44">
        <f t="shared" si="90"/>
        <v>1.2158124572731936</v>
      </c>
      <c r="R819" s="37"/>
      <c r="S819" s="21">
        <f>SUM($P$2:P819)</f>
        <v>637.85431831282619</v>
      </c>
      <c r="T819" s="29">
        <f>SUM($Q$2:Q819)</f>
        <v>192.17841949077436</v>
      </c>
      <c r="U819" s="22">
        <f>T819*'KERS System Values'!E$14</f>
        <v>112.53378269643063</v>
      </c>
    </row>
    <row r="820" spans="1:21" x14ac:dyDescent="0.45">
      <c r="A820" s="5" t="s">
        <v>13</v>
      </c>
      <c r="B820" s="6">
        <v>818</v>
      </c>
      <c r="C820" s="6">
        <v>229</v>
      </c>
      <c r="D820" s="4">
        <v>5</v>
      </c>
      <c r="E820" s="30">
        <v>-0.68055555555555536</v>
      </c>
      <c r="F820" s="20">
        <f>'Dynamic Data'!C$4*E820</f>
        <v>-195.99999999999994</v>
      </c>
      <c r="G820" s="12">
        <f>(0.5*'Dynamic Data'!C$21*'Dynamic Data'!C$11*'Dynamic Data'!C$13*D820^2)</f>
        <v>5.114373704534068</v>
      </c>
      <c r="H820" s="12">
        <f>'Dynamic Data'!C$15</f>
        <v>56.505600000000001</v>
      </c>
      <c r="I820" s="12">
        <f>'Dynamic Data'!C$15+G820+F820</f>
        <v>-134.38002629546588</v>
      </c>
      <c r="J820" s="12">
        <f t="shared" si="91"/>
        <v>0</v>
      </c>
      <c r="K820" s="28">
        <f t="shared" si="92"/>
        <v>134.38002629546588</v>
      </c>
      <c r="L820" s="20">
        <f>(D820/1000)*(('Dynamic Data'!C$4*9.81*'Dynamic Data'!C$10)+(0.5*'Dynamic Data'!C$21*'Dynamic Data'!C$11*'Dynamic Data'!C$13*D820^2)+('Dynamic Data'!C$4*'Dynamic Data'!C$18*E820))</f>
        <v>-0.71432433147732954</v>
      </c>
      <c r="M820" s="12">
        <f t="shared" si="89"/>
        <v>0</v>
      </c>
      <c r="N820" s="28">
        <f t="shared" si="93"/>
        <v>0.71432433147732954</v>
      </c>
      <c r="O820" s="20">
        <f t="shared" si="88"/>
        <v>-0.21297502461624712</v>
      </c>
      <c r="P820" s="12">
        <f t="shared" si="94"/>
        <v>0</v>
      </c>
      <c r="Q820" s="45">
        <f t="shared" si="90"/>
        <v>0.21297502461624712</v>
      </c>
      <c r="R820" s="40">
        <f>SUM(Q811:Q820)</f>
        <v>18.955409771955139</v>
      </c>
      <c r="S820" s="20">
        <f>SUM($P$2:P820)</f>
        <v>637.85431831282619</v>
      </c>
      <c r="T820" s="28">
        <f>SUM($Q$2:Q820)</f>
        <v>192.3913945153906</v>
      </c>
      <c r="U820" s="22">
        <f>T820*'KERS System Values'!E$14</f>
        <v>112.65849433264576</v>
      </c>
    </row>
    <row r="821" spans="1:21" x14ac:dyDescent="0.45">
      <c r="A821" s="7" t="s">
        <v>13</v>
      </c>
      <c r="B821" s="8">
        <v>819</v>
      </c>
      <c r="C821" s="8">
        <v>230</v>
      </c>
      <c r="D821" s="3">
        <v>4.7222222222222223</v>
      </c>
      <c r="E821" s="29">
        <v>0</v>
      </c>
      <c r="F821" s="21">
        <f>'Dynamic Data'!C$4*E821</f>
        <v>0</v>
      </c>
      <c r="G821" s="3">
        <f>(0.5*'Dynamic Data'!C$21*'Dynamic Data'!C$11*'Dynamic Data'!C$13*D821^2)</f>
        <v>4.5618950636121784</v>
      </c>
      <c r="H821" s="3">
        <f>'Dynamic Data'!C$15</f>
        <v>56.505600000000001</v>
      </c>
      <c r="I821" s="3">
        <f>'Dynamic Data'!C$15+G821+F821</f>
        <v>61.067495063612178</v>
      </c>
      <c r="J821" s="3">
        <f t="shared" si="91"/>
        <v>61.067495063612178</v>
      </c>
      <c r="K821" s="29">
        <f t="shared" si="92"/>
        <v>0</v>
      </c>
      <c r="L821" s="21">
        <f>(D821/1000)*(('Dynamic Data'!C$4*9.81*'Dynamic Data'!C$10)+(0.5*'Dynamic Data'!C$21*'Dynamic Data'!C$11*'Dynamic Data'!C$13*D821^2)+('Dynamic Data'!C$4*'Dynamic Data'!C$18*E821))</f>
        <v>0.2883742822448353</v>
      </c>
      <c r="M821" s="3">
        <f t="shared" si="89"/>
        <v>0.2883742822448353</v>
      </c>
      <c r="N821" s="29">
        <f t="shared" si="93"/>
        <v>0</v>
      </c>
      <c r="O821" s="21">
        <f t="shared" si="88"/>
        <v>0.75728467538375277</v>
      </c>
      <c r="P821" s="3">
        <f t="shared" si="94"/>
        <v>0.75728467538375277</v>
      </c>
      <c r="Q821" s="43">
        <f t="shared" si="90"/>
        <v>0</v>
      </c>
      <c r="R821" s="37"/>
      <c r="S821" s="21">
        <f>SUM($P$2:P821)</f>
        <v>638.61160298820994</v>
      </c>
      <c r="T821" s="29">
        <f>SUM($Q$2:Q821)</f>
        <v>192.3913945153906</v>
      </c>
      <c r="U821" s="22">
        <f>T821*'KERS System Values'!E$14</f>
        <v>112.65849433264576</v>
      </c>
    </row>
    <row r="822" spans="1:21" x14ac:dyDescent="0.45">
      <c r="A822" s="5" t="s">
        <v>13</v>
      </c>
      <c r="B822" s="6">
        <v>820</v>
      </c>
      <c r="C822" s="6">
        <v>231</v>
      </c>
      <c r="D822" s="4">
        <v>5</v>
      </c>
      <c r="E822" s="30">
        <v>0.61111111111111094</v>
      </c>
      <c r="F822" s="20">
        <f>'Dynamic Data'!C$4*E822</f>
        <v>175.99999999999994</v>
      </c>
      <c r="G822" s="12">
        <f>(0.5*'Dynamic Data'!C$21*'Dynamic Data'!C$11*'Dynamic Data'!C$13*D822^2)</f>
        <v>5.114373704534068</v>
      </c>
      <c r="H822" s="12">
        <f>'Dynamic Data'!C$15</f>
        <v>56.505600000000001</v>
      </c>
      <c r="I822" s="12">
        <f>'Dynamic Data'!C$15+G822+F822</f>
        <v>237.619973704534</v>
      </c>
      <c r="J822" s="12">
        <f t="shared" si="91"/>
        <v>237.619973704534</v>
      </c>
      <c r="K822" s="28">
        <f t="shared" si="92"/>
        <v>0</v>
      </c>
      <c r="L822" s="20">
        <f>(D822/1000)*(('Dynamic Data'!C$4*9.81*'Dynamic Data'!C$10)+(0.5*'Dynamic Data'!C$21*'Dynamic Data'!C$11*'Dynamic Data'!C$13*D822^2)+('Dynamic Data'!C$4*'Dynamic Data'!C$18*E822))</f>
        <v>1.2261950685226704</v>
      </c>
      <c r="M822" s="12">
        <f t="shared" si="89"/>
        <v>1.2261950685226704</v>
      </c>
      <c r="N822" s="28">
        <f t="shared" si="93"/>
        <v>0</v>
      </c>
      <c r="O822" s="20">
        <f t="shared" si="88"/>
        <v>1.6459727733632681</v>
      </c>
      <c r="P822" s="12">
        <f t="shared" si="94"/>
        <v>1.6459727733632681</v>
      </c>
      <c r="Q822" s="42">
        <f t="shared" si="90"/>
        <v>0</v>
      </c>
      <c r="R822" s="36"/>
      <c r="S822" s="20">
        <f>SUM($P$2:P822)</f>
        <v>640.25757576157321</v>
      </c>
      <c r="T822" s="28">
        <f>SUM($Q$2:Q822)</f>
        <v>192.3913945153906</v>
      </c>
      <c r="U822" s="22">
        <f>T822*'KERS System Values'!E$14</f>
        <v>112.65849433264576</v>
      </c>
    </row>
    <row r="823" spans="1:21" x14ac:dyDescent="0.45">
      <c r="A823" s="7" t="s">
        <v>13</v>
      </c>
      <c r="B823" s="8">
        <v>821</v>
      </c>
      <c r="C823" s="8">
        <v>232</v>
      </c>
      <c r="D823" s="3">
        <v>5.9444444444444446</v>
      </c>
      <c r="E823" s="29">
        <v>0.94444444444444453</v>
      </c>
      <c r="F823" s="21">
        <f>'Dynamic Data'!C$4*E823</f>
        <v>272</v>
      </c>
      <c r="G823" s="3">
        <f>(0.5*'Dynamic Data'!C$21*'Dynamic Data'!C$11*'Dynamic Data'!C$13*D823^2)</f>
        <v>7.2289462399025384</v>
      </c>
      <c r="H823" s="3">
        <f>'Dynamic Data'!C$15</f>
        <v>56.505600000000001</v>
      </c>
      <c r="I823" s="3">
        <f>'Dynamic Data'!C$15+G823+F823</f>
        <v>335.73454623990256</v>
      </c>
      <c r="J823" s="3">
        <f t="shared" si="91"/>
        <v>335.73454623990256</v>
      </c>
      <c r="K823" s="29">
        <f t="shared" si="92"/>
        <v>0</v>
      </c>
      <c r="L823" s="21">
        <f>(D823/1000)*(('Dynamic Data'!C$4*9.81*'Dynamic Data'!C$10)+(0.5*'Dynamic Data'!C$21*'Dynamic Data'!C$11*'Dynamic Data'!C$13*D823^2)+('Dynamic Data'!C$4*'Dynamic Data'!C$18*E823))</f>
        <v>2.0657504782038658</v>
      </c>
      <c r="M823" s="3">
        <f t="shared" si="89"/>
        <v>2.0657504782038658</v>
      </c>
      <c r="N823" s="29">
        <f t="shared" si="93"/>
        <v>0</v>
      </c>
      <c r="O823" s="21">
        <f t="shared" si="88"/>
        <v>2.1952700815231729</v>
      </c>
      <c r="P823" s="3">
        <f t="shared" si="94"/>
        <v>2.1952700815231729</v>
      </c>
      <c r="Q823" s="43">
        <f t="shared" si="90"/>
        <v>0</v>
      </c>
      <c r="R823" s="37"/>
      <c r="S823" s="21">
        <f>SUM($P$2:P823)</f>
        <v>642.45284584309638</v>
      </c>
      <c r="T823" s="29">
        <f>SUM($Q$2:Q823)</f>
        <v>192.3913945153906</v>
      </c>
      <c r="U823" s="22">
        <f>T823*'KERS System Values'!E$14</f>
        <v>112.65849433264576</v>
      </c>
    </row>
    <row r="824" spans="1:21" x14ac:dyDescent="0.45">
      <c r="A824" s="5" t="s">
        <v>13</v>
      </c>
      <c r="B824" s="6">
        <v>822</v>
      </c>
      <c r="C824" s="6">
        <v>233</v>
      </c>
      <c r="D824" s="4">
        <v>6.8888888888888893</v>
      </c>
      <c r="E824" s="30">
        <v>0.90277777777777779</v>
      </c>
      <c r="F824" s="20">
        <f>'Dynamic Data'!C$4*E824</f>
        <v>260</v>
      </c>
      <c r="G824" s="12">
        <f>(0.5*'Dynamic Data'!C$21*'Dynamic Data'!C$11*'Dynamic Data'!C$13*D824^2)</f>
        <v>9.7084703803599819</v>
      </c>
      <c r="H824" s="12">
        <f>'Dynamic Data'!C$15</f>
        <v>56.505600000000001</v>
      </c>
      <c r="I824" s="12">
        <f>'Dynamic Data'!C$15+G824+F824</f>
        <v>326.21407038036</v>
      </c>
      <c r="J824" s="12">
        <f t="shared" si="91"/>
        <v>326.21407038036</v>
      </c>
      <c r="K824" s="28">
        <f t="shared" si="92"/>
        <v>0</v>
      </c>
      <c r="L824" s="20">
        <f>(D824/1000)*(('Dynamic Data'!C$4*9.81*'Dynamic Data'!C$10)+(0.5*'Dynamic Data'!C$21*'Dynamic Data'!C$11*'Dynamic Data'!C$13*D824^2)+('Dynamic Data'!C$4*'Dynamic Data'!C$18*E824))</f>
        <v>2.3247896848424805</v>
      </c>
      <c r="M824" s="12">
        <f t="shared" si="89"/>
        <v>2.3247896848424805</v>
      </c>
      <c r="N824" s="28">
        <f t="shared" si="93"/>
        <v>0</v>
      </c>
      <c r="O824" s="20">
        <f t="shared" si="88"/>
        <v>2.3992269633686698</v>
      </c>
      <c r="P824" s="12">
        <f t="shared" si="94"/>
        <v>2.3992269633686698</v>
      </c>
      <c r="Q824" s="42">
        <f t="shared" si="90"/>
        <v>0</v>
      </c>
      <c r="R824" s="36"/>
      <c r="S824" s="20">
        <f>SUM($P$2:P824)</f>
        <v>644.852072806465</v>
      </c>
      <c r="T824" s="28">
        <f>SUM($Q$2:Q824)</f>
        <v>192.3913945153906</v>
      </c>
      <c r="U824" s="22">
        <f>T824*'KERS System Values'!E$14</f>
        <v>112.65849433264576</v>
      </c>
    </row>
    <row r="825" spans="1:21" x14ac:dyDescent="0.45">
      <c r="A825" s="7" t="s">
        <v>13</v>
      </c>
      <c r="B825" s="8">
        <v>823</v>
      </c>
      <c r="C825" s="8">
        <v>234</v>
      </c>
      <c r="D825" s="3">
        <v>7.75</v>
      </c>
      <c r="E825" s="29">
        <v>0.83333333333333326</v>
      </c>
      <c r="F825" s="21">
        <f>'Dynamic Data'!C$4*E825</f>
        <v>239.99999999999997</v>
      </c>
      <c r="G825" s="3">
        <f>(0.5*'Dynamic Data'!C$21*'Dynamic Data'!C$11*'Dynamic Data'!C$13*D825^2)</f>
        <v>12.2872828251431</v>
      </c>
      <c r="H825" s="3">
        <f>'Dynamic Data'!C$15</f>
        <v>56.505600000000001</v>
      </c>
      <c r="I825" s="3">
        <f>'Dynamic Data'!C$15+G825+F825</f>
        <v>308.79288282514307</v>
      </c>
      <c r="J825" s="3">
        <f t="shared" si="91"/>
        <v>308.79288282514307</v>
      </c>
      <c r="K825" s="29">
        <f t="shared" si="92"/>
        <v>0</v>
      </c>
      <c r="L825" s="21">
        <f>(D825/1000)*(('Dynamic Data'!C$4*9.81*'Dynamic Data'!C$10)+(0.5*'Dynamic Data'!C$21*'Dynamic Data'!C$11*'Dynamic Data'!C$13*D825^2)+('Dynamic Data'!C$4*'Dynamic Data'!C$18*E825))</f>
        <v>2.4736642418948591</v>
      </c>
      <c r="M825" s="3">
        <f t="shared" si="89"/>
        <v>2.4736642418948591</v>
      </c>
      <c r="N825" s="29">
        <f t="shared" si="93"/>
        <v>0</v>
      </c>
      <c r="O825" s="21">
        <f t="shared" si="88"/>
        <v>2.4530520022492697</v>
      </c>
      <c r="P825" s="3">
        <f t="shared" si="94"/>
        <v>2.4530520022492697</v>
      </c>
      <c r="Q825" s="43">
        <f t="shared" si="90"/>
        <v>0</v>
      </c>
      <c r="R825" s="37"/>
      <c r="S825" s="21">
        <f>SUM($P$2:P825)</f>
        <v>647.30512480871425</v>
      </c>
      <c r="T825" s="29">
        <f>SUM($Q$2:Q825)</f>
        <v>192.3913945153906</v>
      </c>
      <c r="U825" s="22">
        <f>T825*'KERS System Values'!E$14</f>
        <v>112.65849433264576</v>
      </c>
    </row>
    <row r="826" spans="1:21" x14ac:dyDescent="0.45">
      <c r="A826" s="5" t="s">
        <v>13</v>
      </c>
      <c r="B826" s="6">
        <v>824</v>
      </c>
      <c r="C826" s="6">
        <v>235</v>
      </c>
      <c r="D826" s="4">
        <v>8.5555555555555554</v>
      </c>
      <c r="E826" s="30">
        <v>0.70833333333333348</v>
      </c>
      <c r="F826" s="20">
        <f>'Dynamic Data'!C$4*E826</f>
        <v>204.00000000000006</v>
      </c>
      <c r="G826" s="12">
        <f>(0.5*'Dynamic Data'!C$21*'Dynamic Data'!C$11*'Dynamic Data'!C$13*D826^2)</f>
        <v>14.974381083546909</v>
      </c>
      <c r="H826" s="12">
        <f>'Dynamic Data'!C$15</f>
        <v>56.505600000000001</v>
      </c>
      <c r="I826" s="12">
        <f>'Dynamic Data'!C$15+G826+F826</f>
        <v>275.47998108354693</v>
      </c>
      <c r="J826" s="12">
        <f t="shared" si="91"/>
        <v>275.47998108354693</v>
      </c>
      <c r="K826" s="28">
        <f t="shared" si="92"/>
        <v>0</v>
      </c>
      <c r="L826" s="20">
        <f>(D826/1000)*(('Dynamic Data'!C$4*9.81*'Dynamic Data'!C$10)+(0.5*'Dynamic Data'!C$21*'Dynamic Data'!C$11*'Dynamic Data'!C$13*D826^2)+('Dynamic Data'!C$4*'Dynamic Data'!C$18*E826))</f>
        <v>2.4324397626036798</v>
      </c>
      <c r="M826" s="12">
        <f t="shared" si="89"/>
        <v>2.4324397626036798</v>
      </c>
      <c r="N826" s="28">
        <f t="shared" si="93"/>
        <v>0</v>
      </c>
      <c r="O826" s="20">
        <f t="shared" si="88"/>
        <v>2.3764515651066418</v>
      </c>
      <c r="P826" s="12">
        <f t="shared" si="94"/>
        <v>2.3764515651066418</v>
      </c>
      <c r="Q826" s="42">
        <f t="shared" si="90"/>
        <v>0</v>
      </c>
      <c r="R826" s="36"/>
      <c r="S826" s="20">
        <f>SUM($P$2:P826)</f>
        <v>649.68157637382092</v>
      </c>
      <c r="T826" s="28">
        <f>SUM($Q$2:Q826)</f>
        <v>192.3913945153906</v>
      </c>
      <c r="U826" s="22">
        <f>T826*'KERS System Values'!E$14</f>
        <v>112.65849433264576</v>
      </c>
    </row>
    <row r="827" spans="1:21" x14ac:dyDescent="0.45">
      <c r="A827" s="7" t="s">
        <v>13</v>
      </c>
      <c r="B827" s="8">
        <v>825</v>
      </c>
      <c r="C827" s="8">
        <v>236</v>
      </c>
      <c r="D827" s="3">
        <v>9.1666666666666679</v>
      </c>
      <c r="E827" s="29">
        <v>0.59722222222222232</v>
      </c>
      <c r="F827" s="21">
        <f>'Dynamic Data'!C$4*E827</f>
        <v>172.00000000000003</v>
      </c>
      <c r="G827" s="3">
        <f>(0.5*'Dynamic Data'!C$21*'Dynamic Data'!C$11*'Dynamic Data'!C$13*D827^2)</f>
        <v>17.189978284683956</v>
      </c>
      <c r="H827" s="3">
        <f>'Dynamic Data'!C$15</f>
        <v>56.505600000000001</v>
      </c>
      <c r="I827" s="3">
        <f>'Dynamic Data'!C$15+G827+F827</f>
        <v>245.69557828468399</v>
      </c>
      <c r="J827" s="3">
        <f t="shared" si="91"/>
        <v>245.69557828468399</v>
      </c>
      <c r="K827" s="29">
        <f t="shared" si="92"/>
        <v>0</v>
      </c>
      <c r="L827" s="21">
        <f>(D827/1000)*(('Dynamic Data'!C$4*9.81*'Dynamic Data'!C$10)+(0.5*'Dynamic Data'!C$21*'Dynamic Data'!C$11*'Dynamic Data'!C$13*D827^2)+('Dynamic Data'!C$4*'Dynamic Data'!C$18*E827))</f>
        <v>2.3204633676096038</v>
      </c>
      <c r="M827" s="3">
        <f t="shared" si="89"/>
        <v>2.3204633676096038</v>
      </c>
      <c r="N827" s="29">
        <f t="shared" si="93"/>
        <v>0</v>
      </c>
      <c r="O827" s="21">
        <f t="shared" si="88"/>
        <v>2.3646129431108198</v>
      </c>
      <c r="P827" s="3">
        <f t="shared" si="94"/>
        <v>2.3646129431108198</v>
      </c>
      <c r="Q827" s="43">
        <f t="shared" si="90"/>
        <v>0</v>
      </c>
      <c r="R827" s="37"/>
      <c r="S827" s="21">
        <f>SUM($P$2:P827)</f>
        <v>652.04618931693176</v>
      </c>
      <c r="T827" s="29">
        <f>SUM($Q$2:Q827)</f>
        <v>192.3913945153906</v>
      </c>
      <c r="U827" s="22">
        <f>T827*'KERS System Values'!E$14</f>
        <v>112.65849433264576</v>
      </c>
    </row>
    <row r="828" spans="1:21" x14ac:dyDescent="0.45">
      <c r="A828" s="5" t="s">
        <v>13</v>
      </c>
      <c r="B828" s="6">
        <v>826</v>
      </c>
      <c r="C828" s="6">
        <v>237</v>
      </c>
      <c r="D828" s="4">
        <v>9.75</v>
      </c>
      <c r="E828" s="30">
        <v>0.56944444444444464</v>
      </c>
      <c r="F828" s="20">
        <f>'Dynamic Data'!C$4*E828</f>
        <v>164.00000000000006</v>
      </c>
      <c r="G828" s="12">
        <f>(0.5*'Dynamic Data'!C$21*'Dynamic Data'!C$11*'Dynamic Data'!C$13*D828^2)</f>
        <v>19.447406011490795</v>
      </c>
      <c r="H828" s="12">
        <f>'Dynamic Data'!C$15</f>
        <v>56.505600000000001</v>
      </c>
      <c r="I828" s="12">
        <f>'Dynamic Data'!C$15+G828+F828</f>
        <v>239.95300601149086</v>
      </c>
      <c r="J828" s="12">
        <f t="shared" si="91"/>
        <v>239.95300601149086</v>
      </c>
      <c r="K828" s="28">
        <f t="shared" si="92"/>
        <v>0</v>
      </c>
      <c r="L828" s="20">
        <f>(D828/1000)*(('Dynamic Data'!C$4*9.81*'Dynamic Data'!C$10)+(0.5*'Dynamic Data'!C$21*'Dynamic Data'!C$11*'Dynamic Data'!C$13*D828^2)+('Dynamic Data'!C$4*'Dynamic Data'!C$18*E828))</f>
        <v>2.4087625186120363</v>
      </c>
      <c r="M828" s="12">
        <f t="shared" si="89"/>
        <v>2.4087625186120363</v>
      </c>
      <c r="N828" s="28">
        <f t="shared" si="93"/>
        <v>0</v>
      </c>
      <c r="O828" s="20">
        <f t="shared" si="88"/>
        <v>2.4246232151005147</v>
      </c>
      <c r="P828" s="12">
        <f t="shared" si="94"/>
        <v>2.4246232151005147</v>
      </c>
      <c r="Q828" s="42">
        <f t="shared" si="90"/>
        <v>0</v>
      </c>
      <c r="R828" s="36"/>
      <c r="S828" s="20">
        <f>SUM($P$2:P828)</f>
        <v>654.47081253203226</v>
      </c>
      <c r="T828" s="28">
        <f>SUM($Q$2:Q828)</f>
        <v>192.3913945153906</v>
      </c>
      <c r="U828" s="22">
        <f>T828*'KERS System Values'!E$14</f>
        <v>112.65849433264576</v>
      </c>
    </row>
    <row r="829" spans="1:21" x14ac:dyDescent="0.45">
      <c r="A829" s="7" t="s">
        <v>13</v>
      </c>
      <c r="B829" s="8">
        <v>827</v>
      </c>
      <c r="C829" s="8">
        <v>238</v>
      </c>
      <c r="D829" s="3">
        <v>10.305555555555557</v>
      </c>
      <c r="E829" s="29">
        <v>0.52777777777777735</v>
      </c>
      <c r="F829" s="21">
        <f>'Dynamic Data'!C$4*E829</f>
        <v>151.99999999999989</v>
      </c>
      <c r="G829" s="3">
        <f>(0.5*'Dynamic Data'!C$21*'Dynamic Data'!C$11*'Dynamic Data'!C$13*D829^2)</f>
        <v>21.726775032894256</v>
      </c>
      <c r="H829" s="3">
        <f>'Dynamic Data'!C$15</f>
        <v>56.505600000000001</v>
      </c>
      <c r="I829" s="3">
        <f>'Dynamic Data'!C$15+G829+F829</f>
        <v>230.23237503289414</v>
      </c>
      <c r="J829" s="3">
        <f t="shared" si="91"/>
        <v>230.23237503289414</v>
      </c>
      <c r="K829" s="29">
        <f t="shared" si="92"/>
        <v>0</v>
      </c>
      <c r="L829" s="21">
        <f>(D829/1000)*(('Dynamic Data'!C$4*9.81*'Dynamic Data'!C$10)+(0.5*'Dynamic Data'!C$21*'Dynamic Data'!C$11*'Dynamic Data'!C$13*D829^2)+('Dynamic Data'!C$4*'Dynamic Data'!C$18*E829))</f>
        <v>2.4404839115889931</v>
      </c>
      <c r="M829" s="3">
        <f t="shared" si="89"/>
        <v>2.4404839115889931</v>
      </c>
      <c r="N829" s="29">
        <f t="shared" si="93"/>
        <v>0</v>
      </c>
      <c r="O829" s="21">
        <f t="shared" si="88"/>
        <v>2.6240870762886397</v>
      </c>
      <c r="P829" s="3">
        <f t="shared" si="94"/>
        <v>2.6240870762886397</v>
      </c>
      <c r="Q829" s="43">
        <f t="shared" si="90"/>
        <v>0</v>
      </c>
      <c r="R829" s="37"/>
      <c r="S829" s="21">
        <f>SUM($P$2:P829)</f>
        <v>657.09489960832093</v>
      </c>
      <c r="T829" s="29">
        <f>SUM($Q$2:Q829)</f>
        <v>192.3913945153906</v>
      </c>
      <c r="U829" s="22">
        <f>T829*'KERS System Values'!E$14</f>
        <v>112.65849433264576</v>
      </c>
    </row>
    <row r="830" spans="1:21" x14ac:dyDescent="0.45">
      <c r="A830" s="5" t="s">
        <v>13</v>
      </c>
      <c r="B830" s="6">
        <v>828</v>
      </c>
      <c r="C830" s="6">
        <v>239</v>
      </c>
      <c r="D830" s="4">
        <v>10.805555555555555</v>
      </c>
      <c r="E830" s="30">
        <v>0.59722222222222177</v>
      </c>
      <c r="F830" s="20">
        <f>'Dynamic Data'!C$4*E830</f>
        <v>171.99999999999986</v>
      </c>
      <c r="G830" s="12">
        <f>(0.5*'Dynamic Data'!C$21*'Dynamic Data'!C$11*'Dynamic Data'!C$13*D830^2)</f>
        <v>23.886177263697522</v>
      </c>
      <c r="H830" s="12">
        <f>'Dynamic Data'!C$15</f>
        <v>56.505600000000001</v>
      </c>
      <c r="I830" s="12">
        <f>'Dynamic Data'!C$15+G830+F830</f>
        <v>252.39177726369738</v>
      </c>
      <c r="J830" s="12">
        <f t="shared" si="91"/>
        <v>252.39177726369738</v>
      </c>
      <c r="K830" s="28">
        <f t="shared" si="92"/>
        <v>0</v>
      </c>
      <c r="L830" s="20">
        <f>(D830/1000)*(('Dynamic Data'!C$4*9.81*'Dynamic Data'!C$10)+(0.5*'Dynamic Data'!C$21*'Dynamic Data'!C$11*'Dynamic Data'!C$13*D830^2)+('Dynamic Data'!C$4*'Dynamic Data'!C$18*E830))</f>
        <v>2.8076902409882858</v>
      </c>
      <c r="M830" s="12">
        <f t="shared" si="89"/>
        <v>2.8076902409882858</v>
      </c>
      <c r="N830" s="28">
        <f t="shared" si="93"/>
        <v>0</v>
      </c>
      <c r="O830" s="20">
        <f t="shared" si="88"/>
        <v>3.108097952651808</v>
      </c>
      <c r="P830" s="12">
        <f t="shared" si="94"/>
        <v>3.108097952651808</v>
      </c>
      <c r="Q830" s="42">
        <f t="shared" si="90"/>
        <v>0</v>
      </c>
      <c r="R830" s="36"/>
      <c r="S830" s="20">
        <f>SUM($P$2:P830)</f>
        <v>660.20299756097279</v>
      </c>
      <c r="T830" s="28">
        <f>SUM($Q$2:Q830)</f>
        <v>192.3913945153906</v>
      </c>
      <c r="U830" s="22">
        <f>T830*'KERS System Values'!E$14</f>
        <v>112.65849433264576</v>
      </c>
    </row>
    <row r="831" spans="1:21" x14ac:dyDescent="0.45">
      <c r="A831" s="7" t="s">
        <v>13</v>
      </c>
      <c r="B831" s="8">
        <v>829</v>
      </c>
      <c r="C831" s="8">
        <v>240</v>
      </c>
      <c r="D831" s="3">
        <v>11.5</v>
      </c>
      <c r="E831" s="29">
        <v>0.70833333333333348</v>
      </c>
      <c r="F831" s="21">
        <f>'Dynamic Data'!C$4*E831</f>
        <v>204.00000000000006</v>
      </c>
      <c r="G831" s="3">
        <f>(0.5*'Dynamic Data'!C$21*'Dynamic Data'!C$11*'Dynamic Data'!C$13*D831^2)</f>
        <v>27.055036896985222</v>
      </c>
      <c r="H831" s="3">
        <f>'Dynamic Data'!C$15</f>
        <v>56.505600000000001</v>
      </c>
      <c r="I831" s="3">
        <f>'Dynamic Data'!C$15+G831+F831</f>
        <v>287.56063689698527</v>
      </c>
      <c r="J831" s="3">
        <f t="shared" si="91"/>
        <v>287.56063689698527</v>
      </c>
      <c r="K831" s="29">
        <f t="shared" si="92"/>
        <v>0</v>
      </c>
      <c r="L831" s="21">
        <f>(D831/1000)*(('Dynamic Data'!C$4*9.81*'Dynamic Data'!C$10)+(0.5*'Dynamic Data'!C$21*'Dynamic Data'!C$11*'Dynamic Data'!C$13*D831^2)+('Dynamic Data'!C$4*'Dynamic Data'!C$18*E831))</f>
        <v>3.4085056643153306</v>
      </c>
      <c r="M831" s="3">
        <f t="shared" si="89"/>
        <v>3.4085056643153306</v>
      </c>
      <c r="N831" s="29">
        <f t="shared" si="93"/>
        <v>0</v>
      </c>
      <c r="O831" s="21">
        <f t="shared" si="88"/>
        <v>3.4859497295715158</v>
      </c>
      <c r="P831" s="3">
        <f t="shared" si="94"/>
        <v>3.4859497295715158</v>
      </c>
      <c r="Q831" s="43">
        <f t="shared" si="90"/>
        <v>0</v>
      </c>
      <c r="R831" s="37"/>
      <c r="S831" s="21">
        <f>SUM($P$2:P831)</f>
        <v>663.68894729054432</v>
      </c>
      <c r="T831" s="29">
        <f>SUM($Q$2:Q831)</f>
        <v>192.3913945153906</v>
      </c>
      <c r="U831" s="22">
        <f>T831*'KERS System Values'!E$14</f>
        <v>112.65849433264576</v>
      </c>
    </row>
    <row r="832" spans="1:21" x14ac:dyDescent="0.45">
      <c r="A832" s="5" t="s">
        <v>13</v>
      </c>
      <c r="B832" s="6">
        <v>830</v>
      </c>
      <c r="C832" s="6">
        <v>241</v>
      </c>
      <c r="D832" s="4">
        <v>12.222222222222223</v>
      </c>
      <c r="E832" s="30">
        <v>0.68055555555555536</v>
      </c>
      <c r="F832" s="20">
        <f>'Dynamic Data'!C$4*E832</f>
        <v>195.99999999999994</v>
      </c>
      <c r="G832" s="12">
        <f>(0.5*'Dynamic Data'!C$21*'Dynamic Data'!C$11*'Dynamic Data'!C$13*D832^2)</f>
        <v>30.559961394993696</v>
      </c>
      <c r="H832" s="12">
        <f>'Dynamic Data'!C$15</f>
        <v>56.505600000000001</v>
      </c>
      <c r="I832" s="12">
        <f>'Dynamic Data'!C$15+G832+F832</f>
        <v>283.06556139499367</v>
      </c>
      <c r="J832" s="12">
        <f t="shared" si="91"/>
        <v>283.06556139499367</v>
      </c>
      <c r="K832" s="28">
        <f t="shared" si="92"/>
        <v>0</v>
      </c>
      <c r="L832" s="20">
        <f>(D832/1000)*(('Dynamic Data'!C$4*9.81*'Dynamic Data'!C$10)+(0.5*'Dynamic Data'!C$21*'Dynamic Data'!C$11*'Dynamic Data'!C$13*D832^2)+('Dynamic Data'!C$4*'Dynamic Data'!C$18*E832))</f>
        <v>3.5633937948277006</v>
      </c>
      <c r="M832" s="12">
        <f t="shared" si="89"/>
        <v>3.5633937948277006</v>
      </c>
      <c r="N832" s="28">
        <f t="shared" si="93"/>
        <v>0</v>
      </c>
      <c r="O832" s="20">
        <f t="shared" si="88"/>
        <v>3.3555810905812651</v>
      </c>
      <c r="P832" s="12">
        <f t="shared" si="94"/>
        <v>3.3555810905812651</v>
      </c>
      <c r="Q832" s="42">
        <f t="shared" si="90"/>
        <v>0</v>
      </c>
      <c r="R832" s="36"/>
      <c r="S832" s="20">
        <f>SUM($P$2:P832)</f>
        <v>667.04452838112559</v>
      </c>
      <c r="T832" s="28">
        <f>SUM($Q$2:Q832)</f>
        <v>192.3913945153906</v>
      </c>
      <c r="U832" s="22">
        <f>T832*'KERS System Values'!E$14</f>
        <v>112.65849433264576</v>
      </c>
    </row>
    <row r="833" spans="1:21" x14ac:dyDescent="0.45">
      <c r="A833" s="7" t="s">
        <v>13</v>
      </c>
      <c r="B833" s="8">
        <v>831</v>
      </c>
      <c r="C833" s="8">
        <v>242</v>
      </c>
      <c r="D833" s="3">
        <v>12.861111111111111</v>
      </c>
      <c r="E833" s="29">
        <v>0.51388888888888928</v>
      </c>
      <c r="F833" s="21">
        <f>'Dynamic Data'!C$4*E833</f>
        <v>148.00000000000011</v>
      </c>
      <c r="G833" s="3">
        <f>(0.5*'Dynamic Data'!C$21*'Dynamic Data'!C$11*'Dynamic Data'!C$13*D833^2)</f>
        <v>33.838369650224188</v>
      </c>
      <c r="H833" s="3">
        <f>'Dynamic Data'!C$15</f>
        <v>56.505600000000001</v>
      </c>
      <c r="I833" s="3">
        <f>'Dynamic Data'!C$15+G833+F833</f>
        <v>238.3439696502243</v>
      </c>
      <c r="J833" s="3">
        <f t="shared" si="91"/>
        <v>238.3439696502243</v>
      </c>
      <c r="K833" s="29">
        <f t="shared" si="92"/>
        <v>0</v>
      </c>
      <c r="L833" s="21">
        <f>(D833/1000)*(('Dynamic Data'!C$4*9.81*'Dynamic Data'!C$10)+(0.5*'Dynamic Data'!C$21*'Dynamic Data'!C$11*'Dynamic Data'!C$13*D833^2)+('Dynamic Data'!C$4*'Dynamic Data'!C$18*E833))</f>
        <v>3.1477683863348296</v>
      </c>
      <c r="M833" s="3">
        <f t="shared" si="89"/>
        <v>3.1477683863348296</v>
      </c>
      <c r="N833" s="29">
        <f t="shared" si="93"/>
        <v>0</v>
      </c>
      <c r="O833" s="21">
        <f t="shared" si="88"/>
        <v>2.7114717500455159</v>
      </c>
      <c r="P833" s="3">
        <f t="shared" si="94"/>
        <v>2.7114717500455159</v>
      </c>
      <c r="Q833" s="43">
        <f t="shared" si="90"/>
        <v>0</v>
      </c>
      <c r="R833" s="37"/>
      <c r="S833" s="21">
        <f>SUM($P$2:P833)</f>
        <v>669.75600013117105</v>
      </c>
      <c r="T833" s="29">
        <f>SUM($Q$2:Q833)</f>
        <v>192.3913945153906</v>
      </c>
      <c r="U833" s="22">
        <f>T833*'KERS System Values'!E$14</f>
        <v>112.65849433264576</v>
      </c>
    </row>
    <row r="834" spans="1:21" x14ac:dyDescent="0.45">
      <c r="A834" s="5" t="s">
        <v>13</v>
      </c>
      <c r="B834" s="6">
        <v>832</v>
      </c>
      <c r="C834" s="6">
        <v>243</v>
      </c>
      <c r="D834" s="4">
        <v>13.250000000000002</v>
      </c>
      <c r="E834" s="30">
        <v>0.26388888888888967</v>
      </c>
      <c r="F834" s="20">
        <f>'Dynamic Data'!C$4*E834</f>
        <v>76.000000000000227</v>
      </c>
      <c r="G834" s="12">
        <f>(0.5*'Dynamic Data'!C$21*'Dynamic Data'!C$11*'Dynamic Data'!C$13*D834^2)</f>
        <v>35.915689340090509</v>
      </c>
      <c r="H834" s="12">
        <f>'Dynamic Data'!C$15</f>
        <v>56.505600000000001</v>
      </c>
      <c r="I834" s="12">
        <f>'Dynamic Data'!C$15+G834+F834</f>
        <v>168.42128934009074</v>
      </c>
      <c r="J834" s="12">
        <f t="shared" si="91"/>
        <v>168.42128934009074</v>
      </c>
      <c r="K834" s="28">
        <f t="shared" si="92"/>
        <v>0</v>
      </c>
      <c r="L834" s="20">
        <f>(D834/1000)*(('Dynamic Data'!C$4*9.81*'Dynamic Data'!C$10)+(0.5*'Dynamic Data'!C$21*'Dynamic Data'!C$11*'Dynamic Data'!C$13*D834^2)+('Dynamic Data'!C$4*'Dynamic Data'!C$18*E834))</f>
        <v>2.2751751137562026</v>
      </c>
      <c r="M834" s="12">
        <f t="shared" si="89"/>
        <v>2.2751751137562026</v>
      </c>
      <c r="N834" s="28">
        <f t="shared" si="93"/>
        <v>0</v>
      </c>
      <c r="O834" s="20">
        <f t="shared" ref="O834:O897" si="95">(B835 - B834) * (L835 + L834) / 2</f>
        <v>2.0407336180957403</v>
      </c>
      <c r="P834" s="12">
        <f t="shared" si="94"/>
        <v>2.0407336180957403</v>
      </c>
      <c r="Q834" s="42">
        <f t="shared" si="90"/>
        <v>0</v>
      </c>
      <c r="R834" s="36"/>
      <c r="S834" s="20">
        <f>SUM($P$2:P834)</f>
        <v>671.79673374926676</v>
      </c>
      <c r="T834" s="28">
        <f>SUM($Q$2:Q834)</f>
        <v>192.3913945153906</v>
      </c>
      <c r="U834" s="22">
        <f>T834*'KERS System Values'!E$14</f>
        <v>112.65849433264576</v>
      </c>
    </row>
    <row r="835" spans="1:21" x14ac:dyDescent="0.45">
      <c r="A835" s="7" t="s">
        <v>13</v>
      </c>
      <c r="B835" s="8">
        <v>833</v>
      </c>
      <c r="C835" s="8">
        <v>244</v>
      </c>
      <c r="D835" s="3">
        <v>13.388888888888891</v>
      </c>
      <c r="E835" s="29">
        <v>0.1388888888888889</v>
      </c>
      <c r="F835" s="21">
        <f>'Dynamic Data'!C$4*E835</f>
        <v>40</v>
      </c>
      <c r="G835" s="3">
        <f>(0.5*'Dynamic Data'!C$21*'Dynamic Data'!C$11*'Dynamic Data'!C$13*D835^2)</f>
        <v>36.672585078153496</v>
      </c>
      <c r="H835" s="3">
        <f>'Dynamic Data'!C$15</f>
        <v>56.505600000000001</v>
      </c>
      <c r="I835" s="3">
        <f>'Dynamic Data'!C$15+G835+F835</f>
        <v>133.17818507815349</v>
      </c>
      <c r="J835" s="3">
        <f t="shared" si="91"/>
        <v>133.17818507815349</v>
      </c>
      <c r="K835" s="29">
        <f t="shared" si="92"/>
        <v>0</v>
      </c>
      <c r="L835" s="21">
        <f>(D835/1000)*(('Dynamic Data'!C$4*9.81*'Dynamic Data'!C$10)+(0.5*'Dynamic Data'!C$21*'Dynamic Data'!C$11*'Dynamic Data'!C$13*D835^2)+('Dynamic Data'!C$4*'Dynamic Data'!C$18*E835))</f>
        <v>1.8062921224352777</v>
      </c>
      <c r="M835" s="3">
        <f t="shared" si="89"/>
        <v>1.8062921224352777</v>
      </c>
      <c r="N835" s="29">
        <f t="shared" si="93"/>
        <v>0</v>
      </c>
      <c r="O835" s="21">
        <f t="shared" si="95"/>
        <v>1.8490605910833016</v>
      </c>
      <c r="P835" s="3">
        <f t="shared" si="94"/>
        <v>1.8490605910833016</v>
      </c>
      <c r="Q835" s="43">
        <f t="shared" si="90"/>
        <v>0</v>
      </c>
      <c r="R835" s="37"/>
      <c r="S835" s="21">
        <f>SUM($P$2:P835)</f>
        <v>673.64579434035011</v>
      </c>
      <c r="T835" s="29">
        <f>SUM($Q$2:Q835)</f>
        <v>192.3913945153906</v>
      </c>
      <c r="U835" s="22">
        <f>T835*'KERS System Values'!E$14</f>
        <v>112.65849433264576</v>
      </c>
    </row>
    <row r="836" spans="1:21" x14ac:dyDescent="0.45">
      <c r="A836" s="5" t="s">
        <v>13</v>
      </c>
      <c r="B836" s="6">
        <v>834</v>
      </c>
      <c r="C836" s="6">
        <v>245</v>
      </c>
      <c r="D836" s="4">
        <v>13.527777777777779</v>
      </c>
      <c r="E836" s="30">
        <v>0.15277777777777699</v>
      </c>
      <c r="F836" s="20">
        <f>'Dynamic Data'!C$4*E836</f>
        <v>43.999999999999773</v>
      </c>
      <c r="G836" s="12">
        <f>(0.5*'Dynamic Data'!C$21*'Dynamic Data'!C$11*'Dynamic Data'!C$13*D836^2)</f>
        <v>37.437373368229643</v>
      </c>
      <c r="H836" s="12">
        <f>'Dynamic Data'!C$15</f>
        <v>56.505600000000001</v>
      </c>
      <c r="I836" s="12">
        <f>'Dynamic Data'!C$15+G836+F836</f>
        <v>137.94297336822942</v>
      </c>
      <c r="J836" s="12">
        <f t="shared" si="91"/>
        <v>137.94297336822942</v>
      </c>
      <c r="K836" s="28">
        <f t="shared" si="92"/>
        <v>0</v>
      </c>
      <c r="L836" s="20">
        <f>(D836/1000)*(('Dynamic Data'!C$4*9.81*'Dynamic Data'!C$10)+(0.5*'Dynamic Data'!C$21*'Dynamic Data'!C$11*'Dynamic Data'!C$13*D836^2)+('Dynamic Data'!C$4*'Dynamic Data'!C$18*E836))</f>
        <v>1.8918290597313256</v>
      </c>
      <c r="M836" s="12">
        <f t="shared" ref="M836:M899" si="96">IF(L836 &gt; 0, L836,)</f>
        <v>1.8918290597313256</v>
      </c>
      <c r="N836" s="28">
        <f t="shared" si="93"/>
        <v>0</v>
      </c>
      <c r="O836" s="20">
        <f t="shared" si="95"/>
        <v>1.909838383478083</v>
      </c>
      <c r="P836" s="12">
        <f t="shared" si="94"/>
        <v>1.909838383478083</v>
      </c>
      <c r="Q836" s="42">
        <f t="shared" ref="Q836:Q899" si="97">ABS(IF(O836 &lt;= 0, O836,))</f>
        <v>0</v>
      </c>
      <c r="R836" s="36"/>
      <c r="S836" s="20">
        <f>SUM($P$2:P836)</f>
        <v>675.55563272382824</v>
      </c>
      <c r="T836" s="28">
        <f>SUM($Q$2:Q836)</f>
        <v>192.3913945153906</v>
      </c>
      <c r="U836" s="22">
        <f>T836*'KERS System Values'!E$14</f>
        <v>112.65849433264576</v>
      </c>
    </row>
    <row r="837" spans="1:21" x14ac:dyDescent="0.45">
      <c r="A837" s="7" t="s">
        <v>13</v>
      </c>
      <c r="B837" s="8">
        <v>835</v>
      </c>
      <c r="C837" s="8">
        <v>246</v>
      </c>
      <c r="D837" s="3">
        <v>13.694444444444445</v>
      </c>
      <c r="E837" s="29">
        <v>0.15277777777777699</v>
      </c>
      <c r="F837" s="21">
        <f>'Dynamic Data'!C$4*E837</f>
        <v>43.999999999999773</v>
      </c>
      <c r="G837" s="3">
        <f>(0.5*'Dynamic Data'!C$21*'Dynamic Data'!C$11*'Dynamic Data'!C$13*D837^2)</f>
        <v>38.365537484978418</v>
      </c>
      <c r="H837" s="3">
        <f>'Dynamic Data'!C$15</f>
        <v>56.505600000000001</v>
      </c>
      <c r="I837" s="3">
        <f>'Dynamic Data'!C$15+G837+F837</f>
        <v>138.87113748497819</v>
      </c>
      <c r="J837" s="3">
        <f t="shared" ref="J837:J900" si="98">IF(I837 &gt; 0, I837,)</f>
        <v>138.87113748497819</v>
      </c>
      <c r="K837" s="29">
        <f t="shared" ref="K837:K900" si="99">IF(I837 &lt;= 0, I837,)*-1</f>
        <v>0</v>
      </c>
      <c r="L837" s="21">
        <f>(D837/1000)*(('Dynamic Data'!C$4*9.81*'Dynamic Data'!C$10)+(0.5*'Dynamic Data'!C$21*'Dynamic Data'!C$11*'Dynamic Data'!C$13*D837^2)+('Dynamic Data'!C$4*'Dynamic Data'!C$18*E837))</f>
        <v>1.9278477072248403</v>
      </c>
      <c r="M837" s="3">
        <f t="shared" si="96"/>
        <v>1.9278477072248403</v>
      </c>
      <c r="N837" s="29">
        <f t="shared" ref="N837:N900" si="100">ABS(IF(L837 &lt;= 0, L837,))</f>
        <v>0</v>
      </c>
      <c r="O837" s="21">
        <f t="shared" si="95"/>
        <v>1.8853049818896832</v>
      </c>
      <c r="P837" s="3">
        <f t="shared" ref="P837:P900" si="101">IF(O837 &gt;= 0, O837,)</f>
        <v>1.8853049818896832</v>
      </c>
      <c r="Q837" s="43">
        <f t="shared" si="97"/>
        <v>0</v>
      </c>
      <c r="R837" s="37"/>
      <c r="S837" s="21">
        <f>SUM($P$2:P837)</f>
        <v>677.44093770571794</v>
      </c>
      <c r="T837" s="29">
        <f>SUM($Q$2:Q837)</f>
        <v>192.3913945153906</v>
      </c>
      <c r="U837" s="22">
        <f>T837*'KERS System Values'!E$14</f>
        <v>112.65849433264576</v>
      </c>
    </row>
    <row r="838" spans="1:21" x14ac:dyDescent="0.45">
      <c r="A838" s="5" t="s">
        <v>13</v>
      </c>
      <c r="B838" s="6">
        <v>836</v>
      </c>
      <c r="C838" s="6">
        <v>247</v>
      </c>
      <c r="D838" s="4">
        <v>13.833333333333334</v>
      </c>
      <c r="E838" s="30">
        <v>0.12500000000000078</v>
      </c>
      <c r="F838" s="20">
        <f>'Dynamic Data'!C$4*E838</f>
        <v>36.000000000000227</v>
      </c>
      <c r="G838" s="12">
        <f>(0.5*'Dynamic Data'!C$21*'Dynamic Data'!C$11*'Dynamic Data'!C$13*D838^2)</f>
        <v>39.147689389483553</v>
      </c>
      <c r="H838" s="12">
        <f>'Dynamic Data'!C$15</f>
        <v>56.505600000000001</v>
      </c>
      <c r="I838" s="12">
        <f>'Dynamic Data'!C$15+G838+F838</f>
        <v>131.65328938948377</v>
      </c>
      <c r="J838" s="12">
        <f t="shared" si="98"/>
        <v>131.65328938948377</v>
      </c>
      <c r="K838" s="28">
        <f t="shared" si="99"/>
        <v>0</v>
      </c>
      <c r="L838" s="20">
        <f>(D838/1000)*(('Dynamic Data'!C$4*9.81*'Dynamic Data'!C$10)+(0.5*'Dynamic Data'!C$21*'Dynamic Data'!C$11*'Dynamic Data'!C$13*D838^2)+('Dynamic Data'!C$4*'Dynamic Data'!C$18*E838))</f>
        <v>1.8427622565545261</v>
      </c>
      <c r="M838" s="12">
        <f t="shared" si="96"/>
        <v>1.8427622565545261</v>
      </c>
      <c r="N838" s="28">
        <f t="shared" si="100"/>
        <v>0</v>
      </c>
      <c r="O838" s="20">
        <f t="shared" si="95"/>
        <v>1.9127575960879533</v>
      </c>
      <c r="P838" s="12">
        <f t="shared" si="101"/>
        <v>1.9127575960879533</v>
      </c>
      <c r="Q838" s="42">
        <f t="shared" si="97"/>
        <v>0</v>
      </c>
      <c r="R838" s="36"/>
      <c r="S838" s="20">
        <f>SUM($P$2:P838)</f>
        <v>679.35369530180594</v>
      </c>
      <c r="T838" s="28">
        <f>SUM($Q$2:Q838)</f>
        <v>192.3913945153906</v>
      </c>
      <c r="U838" s="22">
        <f>T838*'KERS System Values'!E$14</f>
        <v>112.65849433264576</v>
      </c>
    </row>
    <row r="839" spans="1:21" x14ac:dyDescent="0.45">
      <c r="A839" s="7" t="s">
        <v>13</v>
      </c>
      <c r="B839" s="8">
        <v>837</v>
      </c>
      <c r="C839" s="8">
        <v>248</v>
      </c>
      <c r="D839" s="3">
        <v>13.944444444444446</v>
      </c>
      <c r="E839" s="29">
        <v>0.15277777777777798</v>
      </c>
      <c r="F839" s="21">
        <f>'Dynamic Data'!C$4*E839</f>
        <v>44.000000000000057</v>
      </c>
      <c r="G839" s="3">
        <f>(0.5*'Dynamic Data'!C$21*'Dynamic Data'!C$11*'Dynamic Data'!C$13*D839^2)</f>
        <v>39.779093550537148</v>
      </c>
      <c r="H839" s="3">
        <f>'Dynamic Data'!C$15</f>
        <v>56.505600000000001</v>
      </c>
      <c r="I839" s="3">
        <f>'Dynamic Data'!C$15+G839+F839</f>
        <v>140.28469355053721</v>
      </c>
      <c r="J839" s="3">
        <f t="shared" si="98"/>
        <v>140.28469355053721</v>
      </c>
      <c r="K839" s="29">
        <f t="shared" si="99"/>
        <v>0</v>
      </c>
      <c r="L839" s="21">
        <f>(D839/1000)*(('Dynamic Data'!C$4*9.81*'Dynamic Data'!C$10)+(0.5*'Dynamic Data'!C$21*'Dynamic Data'!C$11*'Dynamic Data'!C$13*D839^2)+('Dynamic Data'!C$4*'Dynamic Data'!C$18*E839))</f>
        <v>1.9827529356213804</v>
      </c>
      <c r="M839" s="3">
        <f t="shared" si="96"/>
        <v>1.9827529356213804</v>
      </c>
      <c r="N839" s="29">
        <f t="shared" si="100"/>
        <v>0</v>
      </c>
      <c r="O839" s="21">
        <f t="shared" si="95"/>
        <v>2.1519838840537853</v>
      </c>
      <c r="P839" s="3">
        <f t="shared" si="101"/>
        <v>2.1519838840537853</v>
      </c>
      <c r="Q839" s="43">
        <f t="shared" si="97"/>
        <v>0</v>
      </c>
      <c r="R839" s="37"/>
      <c r="S839" s="21">
        <f>SUM($P$2:P839)</f>
        <v>681.50567918585978</v>
      </c>
      <c r="T839" s="29">
        <f>SUM($Q$2:Q839)</f>
        <v>192.3913945153906</v>
      </c>
      <c r="U839" s="22">
        <f>T839*'KERS System Values'!E$14</f>
        <v>112.65849433264576</v>
      </c>
    </row>
    <row r="840" spans="1:21" x14ac:dyDescent="0.45">
      <c r="A840" s="5" t="s">
        <v>13</v>
      </c>
      <c r="B840" s="6">
        <v>838</v>
      </c>
      <c r="C840" s="6">
        <v>249</v>
      </c>
      <c r="D840" s="4">
        <v>14.138888888888889</v>
      </c>
      <c r="E840" s="30">
        <v>0.22222222222222143</v>
      </c>
      <c r="F840" s="20">
        <f>'Dynamic Data'!C$4*E840</f>
        <v>63.999999999999773</v>
      </c>
      <c r="G840" s="12">
        <f>(0.5*'Dynamic Data'!C$21*'Dynamic Data'!C$11*'Dynamic Data'!C$13*D840^2)</f>
        <v>40.896205362481204</v>
      </c>
      <c r="H840" s="12">
        <f>'Dynamic Data'!C$15</f>
        <v>56.505600000000001</v>
      </c>
      <c r="I840" s="12">
        <f>'Dynamic Data'!C$15+G840+F840</f>
        <v>161.40180536248099</v>
      </c>
      <c r="J840" s="12">
        <f t="shared" si="98"/>
        <v>161.40180536248099</v>
      </c>
      <c r="K840" s="28">
        <f t="shared" si="99"/>
        <v>0</v>
      </c>
      <c r="L840" s="20">
        <f>(D840/1000)*(('Dynamic Data'!C$4*9.81*'Dynamic Data'!C$10)+(0.5*'Dynamic Data'!C$21*'Dynamic Data'!C$11*'Dynamic Data'!C$13*D840^2)+('Dynamic Data'!C$4*'Dynamic Data'!C$18*E840))</f>
        <v>2.3212148324861901</v>
      </c>
      <c r="M840" s="12">
        <f t="shared" si="96"/>
        <v>2.3212148324861901</v>
      </c>
      <c r="N840" s="28">
        <f t="shared" si="100"/>
        <v>0</v>
      </c>
      <c r="O840" s="20">
        <f t="shared" si="95"/>
        <v>2.3522331960946974</v>
      </c>
      <c r="P840" s="12">
        <f t="shared" si="101"/>
        <v>2.3522331960946974</v>
      </c>
      <c r="Q840" s="42">
        <f t="shared" si="97"/>
        <v>0</v>
      </c>
      <c r="R840" s="36"/>
      <c r="S840" s="20">
        <f>SUM($P$2:P840)</f>
        <v>683.85791238195452</v>
      </c>
      <c r="T840" s="28">
        <f>SUM($Q$2:Q840)</f>
        <v>192.3913945153906</v>
      </c>
      <c r="U840" s="22">
        <f>T840*'KERS System Values'!E$14</f>
        <v>112.65849433264576</v>
      </c>
    </row>
    <row r="841" spans="1:21" x14ac:dyDescent="0.45">
      <c r="A841" s="7" t="s">
        <v>13</v>
      </c>
      <c r="B841" s="8">
        <v>839</v>
      </c>
      <c r="C841" s="8">
        <v>250</v>
      </c>
      <c r="D841" s="3">
        <v>14.388888888888889</v>
      </c>
      <c r="E841" s="29">
        <v>0.2222222222222224</v>
      </c>
      <c r="F841" s="21">
        <f>'Dynamic Data'!C$4*E841</f>
        <v>64.000000000000057</v>
      </c>
      <c r="G841" s="3">
        <f>(0.5*'Dynamic Data'!C$21*'Dynamic Data'!C$11*'Dynamic Data'!C$13*D841^2)</f>
        <v>42.355222527635782</v>
      </c>
      <c r="H841" s="3">
        <f>'Dynamic Data'!C$15</f>
        <v>56.505600000000001</v>
      </c>
      <c r="I841" s="3">
        <f>'Dynamic Data'!C$15+G841+F841</f>
        <v>162.86082252763583</v>
      </c>
      <c r="J841" s="3">
        <f t="shared" si="98"/>
        <v>162.86082252763583</v>
      </c>
      <c r="K841" s="29">
        <f t="shared" si="99"/>
        <v>0</v>
      </c>
      <c r="L841" s="21">
        <f>(D841/1000)*(('Dynamic Data'!C$4*9.81*'Dynamic Data'!C$10)+(0.5*'Dynamic Data'!C$21*'Dynamic Data'!C$11*'Dynamic Data'!C$13*D841^2)+('Dynamic Data'!C$4*'Dynamic Data'!C$18*E841))</f>
        <v>2.3832515597032047</v>
      </c>
      <c r="M841" s="3">
        <f t="shared" si="96"/>
        <v>2.3832515597032047</v>
      </c>
      <c r="N841" s="29">
        <f t="shared" si="100"/>
        <v>0</v>
      </c>
      <c r="O841" s="21">
        <f t="shared" si="95"/>
        <v>2.3773287494434689</v>
      </c>
      <c r="P841" s="3">
        <f t="shared" si="101"/>
        <v>2.3773287494434689</v>
      </c>
      <c r="Q841" s="43">
        <f t="shared" si="97"/>
        <v>0</v>
      </c>
      <c r="R841" s="37"/>
      <c r="S841" s="21">
        <f>SUM($P$2:P841)</f>
        <v>686.23524113139797</v>
      </c>
      <c r="T841" s="29">
        <f>SUM($Q$2:Q841)</f>
        <v>192.3913945153906</v>
      </c>
      <c r="U841" s="22">
        <f>T841*'KERS System Values'!E$14</f>
        <v>112.65849433264576</v>
      </c>
    </row>
    <row r="842" spans="1:21" x14ac:dyDescent="0.45">
      <c r="A842" s="5" t="s">
        <v>13</v>
      </c>
      <c r="B842" s="6">
        <v>840</v>
      </c>
      <c r="C842" s="6">
        <v>251</v>
      </c>
      <c r="D842" s="4">
        <v>14.583333333333334</v>
      </c>
      <c r="E842" s="30">
        <v>0.20833333333333331</v>
      </c>
      <c r="F842" s="20">
        <f>'Dynamic Data'!C$4*E842</f>
        <v>59.999999999999993</v>
      </c>
      <c r="G842" s="12">
        <f>(0.5*'Dynamic Data'!C$21*'Dynamic Data'!C$11*'Dynamic Data'!C$13*D842^2)</f>
        <v>43.507692972598846</v>
      </c>
      <c r="H842" s="12">
        <f>'Dynamic Data'!C$15</f>
        <v>56.505600000000001</v>
      </c>
      <c r="I842" s="12">
        <f>'Dynamic Data'!C$15+G842+F842</f>
        <v>160.01329297259883</v>
      </c>
      <c r="J842" s="12">
        <f t="shared" si="98"/>
        <v>160.01329297259883</v>
      </c>
      <c r="K842" s="28">
        <f t="shared" si="99"/>
        <v>0</v>
      </c>
      <c r="L842" s="20">
        <f>(D842/1000)*(('Dynamic Data'!C$4*9.81*'Dynamic Data'!C$10)+(0.5*'Dynamic Data'!C$21*'Dynamic Data'!C$11*'Dynamic Data'!C$13*D842^2)+('Dynamic Data'!C$4*'Dynamic Data'!C$18*E842))</f>
        <v>2.3714059391837332</v>
      </c>
      <c r="M842" s="12">
        <f t="shared" si="96"/>
        <v>2.3714059391837332</v>
      </c>
      <c r="N842" s="28">
        <f t="shared" si="100"/>
        <v>0</v>
      </c>
      <c r="O842" s="20">
        <f t="shared" si="95"/>
        <v>2.55382916468281</v>
      </c>
      <c r="P842" s="12">
        <f t="shared" si="101"/>
        <v>2.55382916468281</v>
      </c>
      <c r="Q842" s="42">
        <f t="shared" si="97"/>
        <v>0</v>
      </c>
      <c r="R842" s="36"/>
      <c r="S842" s="20">
        <f>SUM($P$2:P842)</f>
        <v>688.78907029608081</v>
      </c>
      <c r="T842" s="28">
        <f>SUM($Q$2:Q842)</f>
        <v>192.3913945153906</v>
      </c>
      <c r="U842" s="22">
        <f>T842*'KERS System Values'!E$14</f>
        <v>112.65849433264576</v>
      </c>
    </row>
    <row r="843" spans="1:21" x14ac:dyDescent="0.45">
      <c r="A843" s="7" t="s">
        <v>13</v>
      </c>
      <c r="B843" s="8">
        <v>841</v>
      </c>
      <c r="C843" s="8">
        <v>252</v>
      </c>
      <c r="D843" s="3">
        <v>14.805555555555555</v>
      </c>
      <c r="E843" s="29">
        <v>0.27777777777777779</v>
      </c>
      <c r="F843" s="21">
        <f>'Dynamic Data'!C$4*E843</f>
        <v>80</v>
      </c>
      <c r="G843" s="3">
        <f>(0.5*'Dynamic Data'!C$21*'Dynamic Data'!C$11*'Dynamic Data'!C$13*D843^2)</f>
        <v>44.843744177388238</v>
      </c>
      <c r="H843" s="3">
        <f>'Dynamic Data'!C$15</f>
        <v>56.505600000000001</v>
      </c>
      <c r="I843" s="3">
        <f>'Dynamic Data'!C$15+G843+F843</f>
        <v>181.34934417738825</v>
      </c>
      <c r="J843" s="3">
        <f t="shared" si="98"/>
        <v>181.34934417738825</v>
      </c>
      <c r="K843" s="29">
        <f t="shared" si="99"/>
        <v>0</v>
      </c>
      <c r="L843" s="21">
        <f>(D843/1000)*(('Dynamic Data'!C$4*9.81*'Dynamic Data'!C$10)+(0.5*'Dynamic Data'!C$21*'Dynamic Data'!C$11*'Dynamic Data'!C$13*D843^2)+('Dynamic Data'!C$4*'Dynamic Data'!C$18*E843))</f>
        <v>2.7362523901818872</v>
      </c>
      <c r="M843" s="3">
        <f t="shared" si="96"/>
        <v>2.7362523901818872</v>
      </c>
      <c r="N843" s="29">
        <f t="shared" si="100"/>
        <v>0</v>
      </c>
      <c r="O843" s="21">
        <f t="shared" si="95"/>
        <v>2.9088650027667562</v>
      </c>
      <c r="P843" s="3">
        <f t="shared" si="101"/>
        <v>2.9088650027667562</v>
      </c>
      <c r="Q843" s="43">
        <f t="shared" si="97"/>
        <v>0</v>
      </c>
      <c r="R843" s="37"/>
      <c r="S843" s="21">
        <f>SUM($P$2:P843)</f>
        <v>691.6979352988476</v>
      </c>
      <c r="T843" s="29">
        <f>SUM($Q$2:Q843)</f>
        <v>192.3913945153906</v>
      </c>
      <c r="U843" s="22">
        <f>T843*'KERS System Values'!E$14</f>
        <v>112.65849433264576</v>
      </c>
    </row>
    <row r="844" spans="1:21" x14ac:dyDescent="0.45">
      <c r="A844" s="5" t="s">
        <v>13</v>
      </c>
      <c r="B844" s="6">
        <v>842</v>
      </c>
      <c r="C844" s="6">
        <v>253</v>
      </c>
      <c r="D844" s="4">
        <v>15.138888888888889</v>
      </c>
      <c r="E844" s="30">
        <v>0.33333333333333409</v>
      </c>
      <c r="F844" s="20">
        <f>'Dynamic Data'!C$4*E844</f>
        <v>96.000000000000213</v>
      </c>
      <c r="G844" s="12">
        <f>(0.5*'Dynamic Data'!C$21*'Dynamic Data'!C$11*'Dynamic Data'!C$13*D844^2)</f>
        <v>46.885705234235552</v>
      </c>
      <c r="H844" s="12">
        <f>'Dynamic Data'!C$15</f>
        <v>56.505600000000001</v>
      </c>
      <c r="I844" s="12">
        <f>'Dynamic Data'!C$15+G844+F844</f>
        <v>199.39130523423574</v>
      </c>
      <c r="J844" s="12">
        <f t="shared" si="98"/>
        <v>199.39130523423574</v>
      </c>
      <c r="K844" s="28">
        <f t="shared" si="99"/>
        <v>0</v>
      </c>
      <c r="L844" s="20">
        <f>(D844/1000)*(('Dynamic Data'!C$4*9.81*'Dynamic Data'!C$10)+(0.5*'Dynamic Data'!C$21*'Dynamic Data'!C$11*'Dynamic Data'!C$13*D844^2)+('Dynamic Data'!C$4*'Dynamic Data'!C$18*E844))</f>
        <v>3.0814776153516257</v>
      </c>
      <c r="M844" s="12">
        <f t="shared" si="96"/>
        <v>3.0814776153516257</v>
      </c>
      <c r="N844" s="28">
        <f t="shared" si="100"/>
        <v>0</v>
      </c>
      <c r="O844" s="20">
        <f t="shared" si="95"/>
        <v>3.0024145515175915</v>
      </c>
      <c r="P844" s="12">
        <f t="shared" si="101"/>
        <v>3.0024145515175915</v>
      </c>
      <c r="Q844" s="42">
        <f t="shared" si="97"/>
        <v>0</v>
      </c>
      <c r="R844" s="36"/>
      <c r="S844" s="20">
        <f>SUM($P$2:P844)</f>
        <v>694.70034985036523</v>
      </c>
      <c r="T844" s="28">
        <f>SUM($Q$2:Q844)</f>
        <v>192.3913945153906</v>
      </c>
      <c r="U844" s="22">
        <f>T844*'KERS System Values'!E$14</f>
        <v>112.65849433264576</v>
      </c>
    </row>
    <row r="845" spans="1:21" x14ac:dyDescent="0.45">
      <c r="A845" s="7" t="s">
        <v>13</v>
      </c>
      <c r="B845" s="8">
        <v>843</v>
      </c>
      <c r="C845" s="8">
        <v>254</v>
      </c>
      <c r="D845" s="3">
        <v>15.472222222222223</v>
      </c>
      <c r="E845" s="29">
        <v>0.27777777777777779</v>
      </c>
      <c r="F845" s="21">
        <f>'Dynamic Data'!C$4*E845</f>
        <v>80</v>
      </c>
      <c r="G845" s="3">
        <f>(0.5*'Dynamic Data'!C$21*'Dynamic Data'!C$11*'Dynamic Data'!C$13*D845^2)</f>
        <v>48.973127390678719</v>
      </c>
      <c r="H845" s="3">
        <f>'Dynamic Data'!C$15</f>
        <v>56.505600000000001</v>
      </c>
      <c r="I845" s="3">
        <f>'Dynamic Data'!C$15+G845+F845</f>
        <v>185.47872739067873</v>
      </c>
      <c r="J845" s="3">
        <f t="shared" si="98"/>
        <v>185.47872739067873</v>
      </c>
      <c r="K845" s="29">
        <f t="shared" si="99"/>
        <v>0</v>
      </c>
      <c r="L845" s="21">
        <f>(D845/1000)*(('Dynamic Data'!C$4*9.81*'Dynamic Data'!C$10)+(0.5*'Dynamic Data'!C$21*'Dynamic Data'!C$11*'Dynamic Data'!C$13*D845^2)+('Dynamic Data'!C$4*'Dynamic Data'!C$18*E845))</f>
        <v>2.9233514876835578</v>
      </c>
      <c r="M845" s="3">
        <f t="shared" si="96"/>
        <v>2.9233514876835578</v>
      </c>
      <c r="N845" s="29">
        <f t="shared" si="100"/>
        <v>0</v>
      </c>
      <c r="O845" s="21">
        <f t="shared" si="95"/>
        <v>2.6607341112774279</v>
      </c>
      <c r="P845" s="3">
        <f t="shared" si="101"/>
        <v>2.6607341112774279</v>
      </c>
      <c r="Q845" s="43">
        <f t="shared" si="97"/>
        <v>0</v>
      </c>
      <c r="R845" s="37"/>
      <c r="S845" s="21">
        <f>SUM($P$2:P845)</f>
        <v>697.36108396164263</v>
      </c>
      <c r="T845" s="29">
        <f>SUM($Q$2:Q845)</f>
        <v>192.3913945153906</v>
      </c>
      <c r="U845" s="22">
        <f>T845*'KERS System Values'!E$14</f>
        <v>112.65849433264576</v>
      </c>
    </row>
    <row r="846" spans="1:21" x14ac:dyDescent="0.45">
      <c r="A846" s="5" t="s">
        <v>13</v>
      </c>
      <c r="B846" s="6">
        <v>844</v>
      </c>
      <c r="C846" s="6">
        <v>255</v>
      </c>
      <c r="D846" s="4">
        <v>15.694444444444445</v>
      </c>
      <c r="E846" s="30">
        <v>0.15277777777777699</v>
      </c>
      <c r="F846" s="20">
        <f>'Dynamic Data'!C$4*E846</f>
        <v>43.999999999999773</v>
      </c>
      <c r="G846" s="12">
        <f>(0.5*'Dynamic Data'!C$21*'Dynamic Data'!C$11*'Dynamic Data'!C$13*D846^2)</f>
        <v>50.38999832808296</v>
      </c>
      <c r="H846" s="12">
        <f>'Dynamic Data'!C$15</f>
        <v>56.505600000000001</v>
      </c>
      <c r="I846" s="12">
        <f>'Dynamic Data'!C$15+G846+F846</f>
        <v>150.89559832808274</v>
      </c>
      <c r="J846" s="12">
        <f t="shared" si="98"/>
        <v>150.89559832808274</v>
      </c>
      <c r="K846" s="28">
        <f t="shared" si="99"/>
        <v>0</v>
      </c>
      <c r="L846" s="20">
        <f>(D846/1000)*(('Dynamic Data'!C$4*9.81*'Dynamic Data'!C$10)+(0.5*'Dynamic Data'!C$21*'Dynamic Data'!C$11*'Dynamic Data'!C$13*D846^2)+('Dynamic Data'!C$4*'Dynamic Data'!C$18*E846))</f>
        <v>2.3981167348712984</v>
      </c>
      <c r="M846" s="12">
        <f t="shared" si="96"/>
        <v>2.3981167348712984</v>
      </c>
      <c r="N846" s="28">
        <f t="shared" si="100"/>
        <v>0</v>
      </c>
      <c r="O846" s="20">
        <f t="shared" si="95"/>
        <v>2.2111865135456066</v>
      </c>
      <c r="P846" s="12">
        <f t="shared" si="101"/>
        <v>2.2111865135456066</v>
      </c>
      <c r="Q846" s="42">
        <f t="shared" si="97"/>
        <v>0</v>
      </c>
      <c r="R846" s="36"/>
      <c r="S846" s="20">
        <f>SUM($P$2:P846)</f>
        <v>699.57227047518825</v>
      </c>
      <c r="T846" s="28">
        <f>SUM($Q$2:Q846)</f>
        <v>192.3913945153906</v>
      </c>
      <c r="U846" s="22">
        <f>T846*'KERS System Values'!E$14</f>
        <v>112.65849433264576</v>
      </c>
    </row>
    <row r="847" spans="1:21" x14ac:dyDescent="0.45">
      <c r="A847" s="7" t="s">
        <v>13</v>
      </c>
      <c r="B847" s="8">
        <v>845</v>
      </c>
      <c r="C847" s="8">
        <v>256</v>
      </c>
      <c r="D847" s="3">
        <v>15.777777777777779</v>
      </c>
      <c r="E847" s="29">
        <v>6.9444444444444448E-2</v>
      </c>
      <c r="F847" s="21">
        <f>'Dynamic Data'!C$4*E847</f>
        <v>20</v>
      </c>
      <c r="G847" s="3">
        <f>(0.5*'Dynamic Data'!C$21*'Dynamic Data'!C$11*'Dynamic Data'!C$13*D847^2)</f>
        <v>50.926534013938259</v>
      </c>
      <c r="H847" s="3">
        <f>'Dynamic Data'!C$15</f>
        <v>56.505600000000001</v>
      </c>
      <c r="I847" s="3">
        <f>'Dynamic Data'!C$15+G847+F847</f>
        <v>127.43213401393825</v>
      </c>
      <c r="J847" s="3">
        <f t="shared" si="98"/>
        <v>127.43213401393825</v>
      </c>
      <c r="K847" s="29">
        <f t="shared" si="99"/>
        <v>0</v>
      </c>
      <c r="L847" s="21">
        <f>(D847/1000)*(('Dynamic Data'!C$4*9.81*'Dynamic Data'!C$10)+(0.5*'Dynamic Data'!C$21*'Dynamic Data'!C$11*'Dynamic Data'!C$13*D847^2)+('Dynamic Data'!C$4*'Dynamic Data'!C$18*E847))</f>
        <v>2.0242562922199148</v>
      </c>
      <c r="M847" s="3">
        <f t="shared" si="96"/>
        <v>2.0242562922199148</v>
      </c>
      <c r="N847" s="29">
        <f t="shared" si="100"/>
        <v>0</v>
      </c>
      <c r="O847" s="21">
        <f t="shared" si="95"/>
        <v>1.9976268197141165</v>
      </c>
      <c r="P847" s="3">
        <f t="shared" si="101"/>
        <v>1.9976268197141165</v>
      </c>
      <c r="Q847" s="43">
        <f t="shared" si="97"/>
        <v>0</v>
      </c>
      <c r="R847" s="37"/>
      <c r="S847" s="21">
        <f>SUM($P$2:P847)</f>
        <v>701.56989729490238</v>
      </c>
      <c r="T847" s="29">
        <f>SUM($Q$2:Q847)</f>
        <v>192.3913945153906</v>
      </c>
      <c r="U847" s="22">
        <f>T847*'KERS System Values'!E$14</f>
        <v>112.65849433264576</v>
      </c>
    </row>
    <row r="848" spans="1:21" x14ac:dyDescent="0.45">
      <c r="A848" s="5" t="s">
        <v>13</v>
      </c>
      <c r="B848" s="6">
        <v>846</v>
      </c>
      <c r="C848" s="6">
        <v>257</v>
      </c>
      <c r="D848" s="4">
        <v>15.833333333333334</v>
      </c>
      <c r="E848" s="30">
        <v>5.5555555555556344E-2</v>
      </c>
      <c r="F848" s="20">
        <f>'Dynamic Data'!C$4*E848</f>
        <v>16.000000000000227</v>
      </c>
      <c r="G848" s="12">
        <f>(0.5*'Dynamic Data'!C$21*'Dynamic Data'!C$11*'Dynamic Data'!C$13*D848^2)</f>
        <v>51.285802981577746</v>
      </c>
      <c r="H848" s="12">
        <f>'Dynamic Data'!C$15</f>
        <v>56.505600000000001</v>
      </c>
      <c r="I848" s="12">
        <f>'Dynamic Data'!C$15+G848+F848</f>
        <v>123.79140298157797</v>
      </c>
      <c r="J848" s="12">
        <f t="shared" si="98"/>
        <v>123.79140298157797</v>
      </c>
      <c r="K848" s="28">
        <f t="shared" si="99"/>
        <v>0</v>
      </c>
      <c r="L848" s="20">
        <f>(D848/1000)*(('Dynamic Data'!C$4*9.81*'Dynamic Data'!C$10)+(0.5*'Dynamic Data'!C$21*'Dynamic Data'!C$11*'Dynamic Data'!C$13*D848^2)+('Dynamic Data'!C$4*'Dynamic Data'!C$18*E848))</f>
        <v>1.9709973472083184</v>
      </c>
      <c r="M848" s="12">
        <f t="shared" si="96"/>
        <v>1.9709973472083184</v>
      </c>
      <c r="N848" s="28">
        <f t="shared" si="100"/>
        <v>0</v>
      </c>
      <c r="O848" s="20">
        <f t="shared" si="95"/>
        <v>2.0767797752890562</v>
      </c>
      <c r="P848" s="12">
        <f t="shared" si="101"/>
        <v>2.0767797752890562</v>
      </c>
      <c r="Q848" s="42">
        <f t="shared" si="97"/>
        <v>0</v>
      </c>
      <c r="R848" s="36"/>
      <c r="S848" s="20">
        <f>SUM($P$2:P848)</f>
        <v>703.64667707019146</v>
      </c>
      <c r="T848" s="28">
        <f>SUM($Q$2:Q848)</f>
        <v>192.3913945153906</v>
      </c>
      <c r="U848" s="22">
        <f>T848*'KERS System Values'!E$14</f>
        <v>112.65849433264576</v>
      </c>
    </row>
    <row r="849" spans="1:21" x14ac:dyDescent="0.45">
      <c r="A849" s="7" t="s">
        <v>13</v>
      </c>
      <c r="B849" s="8">
        <v>847</v>
      </c>
      <c r="C849" s="8">
        <v>258</v>
      </c>
      <c r="D849" s="3">
        <v>15.888888888888891</v>
      </c>
      <c r="E849" s="29">
        <v>9.7222222222222612E-2</v>
      </c>
      <c r="F849" s="21">
        <f>'Dynamic Data'!C$4*E849</f>
        <v>28.000000000000114</v>
      </c>
      <c r="G849" s="3">
        <f>(0.5*'Dynamic Data'!C$21*'Dynamic Data'!C$11*'Dynamic Data'!C$13*D849^2)</f>
        <v>51.646334757539357</v>
      </c>
      <c r="H849" s="3">
        <f>'Dynamic Data'!C$15</f>
        <v>56.505600000000001</v>
      </c>
      <c r="I849" s="3">
        <f>'Dynamic Data'!C$15+G849+F849</f>
        <v>136.15193475753946</v>
      </c>
      <c r="J849" s="3">
        <f t="shared" si="98"/>
        <v>136.15193475753946</v>
      </c>
      <c r="K849" s="29">
        <f t="shared" si="99"/>
        <v>0</v>
      </c>
      <c r="L849" s="21">
        <f>(D849/1000)*(('Dynamic Data'!C$4*9.81*'Dynamic Data'!C$10)+(0.5*'Dynamic Data'!C$21*'Dynamic Data'!C$11*'Dynamic Data'!C$13*D849^2)+('Dynamic Data'!C$4*'Dynamic Data'!C$18*E849))</f>
        <v>2.1825622033697942</v>
      </c>
      <c r="M849" s="3">
        <f t="shared" si="96"/>
        <v>2.1825622033697942</v>
      </c>
      <c r="N849" s="29">
        <f t="shared" si="100"/>
        <v>0</v>
      </c>
      <c r="O849" s="21">
        <f t="shared" si="95"/>
        <v>2.4669147272916048</v>
      </c>
      <c r="P849" s="3">
        <f t="shared" si="101"/>
        <v>2.4669147272916048</v>
      </c>
      <c r="Q849" s="43">
        <f t="shared" si="97"/>
        <v>0</v>
      </c>
      <c r="R849" s="37"/>
      <c r="S849" s="21">
        <f>SUM($P$2:P849)</f>
        <v>706.11359179748308</v>
      </c>
      <c r="T849" s="29">
        <f>SUM($Q$2:Q849)</f>
        <v>192.3913945153906</v>
      </c>
      <c r="U849" s="22">
        <f>T849*'KERS System Values'!E$14</f>
        <v>112.65849433264576</v>
      </c>
    </row>
    <row r="850" spans="1:21" x14ac:dyDescent="0.45">
      <c r="A850" s="5" t="s">
        <v>13</v>
      </c>
      <c r="B850" s="6">
        <v>848</v>
      </c>
      <c r="C850" s="6">
        <v>259</v>
      </c>
      <c r="D850" s="4">
        <v>16.027777777777779</v>
      </c>
      <c r="E850" s="30">
        <v>0.20833333333333331</v>
      </c>
      <c r="F850" s="20">
        <f>'Dynamic Data'!C$4*E850</f>
        <v>59.999999999999993</v>
      </c>
      <c r="G850" s="12">
        <f>(0.5*'Dynamic Data'!C$21*'Dynamic Data'!C$11*'Dynamic Data'!C$13*D850^2)</f>
        <v>52.553188983852564</v>
      </c>
      <c r="H850" s="12">
        <f>'Dynamic Data'!C$15</f>
        <v>56.505600000000001</v>
      </c>
      <c r="I850" s="12">
        <f>'Dynamic Data'!C$15+G850+F850</f>
        <v>169.05878898385257</v>
      </c>
      <c r="J850" s="12">
        <f t="shared" si="98"/>
        <v>169.05878898385257</v>
      </c>
      <c r="K850" s="28">
        <f t="shared" si="99"/>
        <v>0</v>
      </c>
      <c r="L850" s="20">
        <f>(D850/1000)*(('Dynamic Data'!C$4*9.81*'Dynamic Data'!C$10)+(0.5*'Dynamic Data'!C$21*'Dynamic Data'!C$11*'Dynamic Data'!C$13*D850^2)+('Dynamic Data'!C$4*'Dynamic Data'!C$18*E850))</f>
        <v>2.7512672512134149</v>
      </c>
      <c r="M850" s="12">
        <f t="shared" si="96"/>
        <v>2.7512672512134149</v>
      </c>
      <c r="N850" s="28">
        <f t="shared" si="100"/>
        <v>0</v>
      </c>
      <c r="O850" s="20">
        <f t="shared" si="95"/>
        <v>3.0962938042082122</v>
      </c>
      <c r="P850" s="12">
        <f t="shared" si="101"/>
        <v>3.0962938042082122</v>
      </c>
      <c r="Q850" s="42">
        <f t="shared" si="97"/>
        <v>0</v>
      </c>
      <c r="R850" s="36"/>
      <c r="S850" s="20">
        <f>SUM($P$2:P850)</f>
        <v>709.20988560169133</v>
      </c>
      <c r="T850" s="28">
        <f>SUM($Q$2:Q850)</f>
        <v>192.3913945153906</v>
      </c>
      <c r="U850" s="22">
        <f>T850*'KERS System Values'!E$14</f>
        <v>112.65849433264576</v>
      </c>
    </row>
    <row r="851" spans="1:21" x14ac:dyDescent="0.45">
      <c r="A851" s="7" t="s">
        <v>13</v>
      </c>
      <c r="B851" s="8">
        <v>849</v>
      </c>
      <c r="C851" s="8">
        <v>260</v>
      </c>
      <c r="D851" s="3">
        <v>16.305555555555557</v>
      </c>
      <c r="E851" s="29">
        <v>0.33333333333333315</v>
      </c>
      <c r="F851" s="21">
        <f>'Dynamic Data'!C$4*E851</f>
        <v>95.999999999999943</v>
      </c>
      <c r="G851" s="3">
        <f>(0.5*'Dynamic Data'!C$21*'Dynamic Data'!C$11*'Dynamic Data'!C$13*D851^2)</f>
        <v>54.390575092518517</v>
      </c>
      <c r="H851" s="3">
        <f>'Dynamic Data'!C$15</f>
        <v>56.505600000000001</v>
      </c>
      <c r="I851" s="3">
        <f>'Dynamic Data'!C$15+G851+F851</f>
        <v>206.89617509251846</v>
      </c>
      <c r="J851" s="3">
        <f t="shared" si="98"/>
        <v>206.89617509251846</v>
      </c>
      <c r="K851" s="29">
        <f t="shared" si="99"/>
        <v>0</v>
      </c>
      <c r="L851" s="21">
        <f>(D851/1000)*(('Dynamic Data'!C$4*9.81*'Dynamic Data'!C$10)+(0.5*'Dynamic Data'!C$21*'Dynamic Data'!C$11*'Dynamic Data'!C$13*D851^2)+('Dynamic Data'!C$4*'Dynamic Data'!C$18*E851))</f>
        <v>3.4413203572030096</v>
      </c>
      <c r="M851" s="3">
        <f t="shared" si="96"/>
        <v>3.4413203572030096</v>
      </c>
      <c r="N851" s="29">
        <f t="shared" si="100"/>
        <v>0</v>
      </c>
      <c r="O851" s="21">
        <f t="shared" si="95"/>
        <v>3.5042728667973631</v>
      </c>
      <c r="P851" s="3">
        <f t="shared" si="101"/>
        <v>3.5042728667973631</v>
      </c>
      <c r="Q851" s="43">
        <f t="shared" si="97"/>
        <v>0</v>
      </c>
      <c r="R851" s="37"/>
      <c r="S851" s="21">
        <f>SUM($P$2:P851)</f>
        <v>712.71415846848868</v>
      </c>
      <c r="T851" s="29">
        <f>SUM($Q$2:Q851)</f>
        <v>192.3913945153906</v>
      </c>
      <c r="U851" s="22">
        <f>T851*'KERS System Values'!E$14</f>
        <v>112.65849433264576</v>
      </c>
    </row>
    <row r="852" spans="1:21" x14ac:dyDescent="0.45">
      <c r="A852" s="5" t="s">
        <v>13</v>
      </c>
      <c r="B852" s="6">
        <v>850</v>
      </c>
      <c r="C852" s="6">
        <v>261</v>
      </c>
      <c r="D852" s="4">
        <v>16.694444444444446</v>
      </c>
      <c r="E852" s="30">
        <v>0.33333333333333315</v>
      </c>
      <c r="F852" s="20">
        <f>'Dynamic Data'!C$4*E852</f>
        <v>95.999999999999943</v>
      </c>
      <c r="G852" s="12">
        <f>(0.5*'Dynamic Data'!C$21*'Dynamic Data'!C$11*'Dynamic Data'!C$13*D852^2)</f>
        <v>57.015953594179337</v>
      </c>
      <c r="H852" s="12">
        <f>'Dynamic Data'!C$15</f>
        <v>56.505600000000001</v>
      </c>
      <c r="I852" s="12">
        <f>'Dynamic Data'!C$15+G852+F852</f>
        <v>209.5215535941793</v>
      </c>
      <c r="J852" s="12">
        <f t="shared" si="98"/>
        <v>209.5215535941793</v>
      </c>
      <c r="K852" s="28">
        <f t="shared" si="99"/>
        <v>0</v>
      </c>
      <c r="L852" s="20">
        <f>(D852/1000)*(('Dynamic Data'!C$4*9.81*'Dynamic Data'!C$10)+(0.5*'Dynamic Data'!C$21*'Dynamic Data'!C$11*'Dynamic Data'!C$13*D852^2)+('Dynamic Data'!C$4*'Dynamic Data'!C$18*E852))</f>
        <v>3.5672253763917161</v>
      </c>
      <c r="M852" s="12">
        <f t="shared" si="96"/>
        <v>3.5672253763917161</v>
      </c>
      <c r="N852" s="28">
        <f t="shared" si="100"/>
        <v>0</v>
      </c>
      <c r="O852" s="20">
        <f t="shared" si="95"/>
        <v>3.3298268391892885</v>
      </c>
      <c r="P852" s="12">
        <f t="shared" si="101"/>
        <v>3.3298268391892885</v>
      </c>
      <c r="Q852" s="42">
        <f t="shared" si="97"/>
        <v>0</v>
      </c>
      <c r="R852" s="36"/>
      <c r="S852" s="20">
        <f>SUM($P$2:P852)</f>
        <v>716.04398530767799</v>
      </c>
      <c r="T852" s="28">
        <f>SUM($Q$2:Q852)</f>
        <v>192.3913945153906</v>
      </c>
      <c r="U852" s="22">
        <f>T852*'KERS System Values'!E$14</f>
        <v>112.65849433264576</v>
      </c>
    </row>
    <row r="853" spans="1:21" x14ac:dyDescent="0.45">
      <c r="A853" s="7" t="s">
        <v>13</v>
      </c>
      <c r="B853" s="8">
        <v>851</v>
      </c>
      <c r="C853" s="8">
        <v>262</v>
      </c>
      <c r="D853" s="3">
        <v>16.972222222222225</v>
      </c>
      <c r="E853" s="29">
        <v>0.2222222222222224</v>
      </c>
      <c r="F853" s="21">
        <f>'Dynamic Data'!C$4*E853</f>
        <v>64.000000000000057</v>
      </c>
      <c r="G853" s="3">
        <f>(0.5*'Dynamic Data'!C$21*'Dynamic Data'!C$11*'Dynamic Data'!C$13*D853^2)</f>
        <v>58.929108202171719</v>
      </c>
      <c r="H853" s="3">
        <f>'Dynamic Data'!C$15</f>
        <v>56.505600000000001</v>
      </c>
      <c r="I853" s="3">
        <f>'Dynamic Data'!C$15+G853+F853</f>
        <v>179.43470820217178</v>
      </c>
      <c r="J853" s="3">
        <f t="shared" si="98"/>
        <v>179.43470820217178</v>
      </c>
      <c r="K853" s="29">
        <f t="shared" si="99"/>
        <v>0</v>
      </c>
      <c r="L853" s="21">
        <f>(D853/1000)*(('Dynamic Data'!C$4*9.81*'Dynamic Data'!C$10)+(0.5*'Dynamic Data'!C$21*'Dynamic Data'!C$11*'Dynamic Data'!C$13*D853^2)+('Dynamic Data'!C$4*'Dynamic Data'!C$18*E853))</f>
        <v>3.0924283019868608</v>
      </c>
      <c r="M853" s="3">
        <f t="shared" si="96"/>
        <v>3.0924283019868608</v>
      </c>
      <c r="N853" s="29">
        <f t="shared" si="100"/>
        <v>0</v>
      </c>
      <c r="O853" s="21">
        <f t="shared" si="95"/>
        <v>2.9745320852911457</v>
      </c>
      <c r="P853" s="3">
        <f t="shared" si="101"/>
        <v>2.9745320852911457</v>
      </c>
      <c r="Q853" s="43">
        <f t="shared" si="97"/>
        <v>0</v>
      </c>
      <c r="R853" s="37"/>
      <c r="S853" s="21">
        <f>SUM($P$2:P853)</f>
        <v>719.0185173929691</v>
      </c>
      <c r="T853" s="29">
        <f>SUM($Q$2:Q853)</f>
        <v>192.3913945153906</v>
      </c>
      <c r="U853" s="22">
        <f>T853*'KERS System Values'!E$14</f>
        <v>112.65849433264576</v>
      </c>
    </row>
    <row r="854" spans="1:21" x14ac:dyDescent="0.45">
      <c r="A854" s="5" t="s">
        <v>13</v>
      </c>
      <c r="B854" s="6">
        <v>852</v>
      </c>
      <c r="C854" s="6">
        <v>263</v>
      </c>
      <c r="D854" s="4">
        <v>17.138888888888889</v>
      </c>
      <c r="E854" s="30">
        <v>0.16666666666666607</v>
      </c>
      <c r="F854" s="20">
        <f>'Dynamic Data'!C$4*E854</f>
        <v>47.999999999999829</v>
      </c>
      <c r="G854" s="12">
        <f>(0.5*'Dynamic Data'!C$21*'Dynamic Data'!C$11*'Dynamic Data'!C$13*D854^2)</f>
        <v>60.092154666832414</v>
      </c>
      <c r="H854" s="12">
        <f>'Dynamic Data'!C$15</f>
        <v>56.505600000000001</v>
      </c>
      <c r="I854" s="12">
        <f>'Dynamic Data'!C$15+G854+F854</f>
        <v>164.59775466683226</v>
      </c>
      <c r="J854" s="12">
        <f t="shared" si="98"/>
        <v>164.59775466683226</v>
      </c>
      <c r="K854" s="28">
        <f t="shared" si="99"/>
        <v>0</v>
      </c>
      <c r="L854" s="20">
        <f>(D854/1000)*(('Dynamic Data'!C$4*9.81*'Dynamic Data'!C$10)+(0.5*'Dynamic Data'!C$21*'Dynamic Data'!C$11*'Dynamic Data'!C$13*D854^2)+('Dynamic Data'!C$4*'Dynamic Data'!C$18*E854))</f>
        <v>2.8566358685954309</v>
      </c>
      <c r="M854" s="12">
        <f t="shared" si="96"/>
        <v>2.8566358685954309</v>
      </c>
      <c r="N854" s="28">
        <f t="shared" si="100"/>
        <v>0</v>
      </c>
      <c r="O854" s="20">
        <f t="shared" si="95"/>
        <v>2.8806874319530236</v>
      </c>
      <c r="P854" s="12">
        <f t="shared" si="101"/>
        <v>2.8806874319530236</v>
      </c>
      <c r="Q854" s="42">
        <f t="shared" si="97"/>
        <v>0</v>
      </c>
      <c r="R854" s="36"/>
      <c r="S854" s="20">
        <f>SUM($P$2:P854)</f>
        <v>721.89920482492209</v>
      </c>
      <c r="T854" s="28">
        <f>SUM($Q$2:Q854)</f>
        <v>192.3913945153906</v>
      </c>
      <c r="U854" s="22">
        <f>T854*'KERS System Values'!E$14</f>
        <v>112.65849433264576</v>
      </c>
    </row>
    <row r="855" spans="1:21" x14ac:dyDescent="0.45">
      <c r="A855" s="7" t="s">
        <v>13</v>
      </c>
      <c r="B855" s="8">
        <v>853</v>
      </c>
      <c r="C855" s="8">
        <v>264</v>
      </c>
      <c r="D855" s="3">
        <v>17.305555555555557</v>
      </c>
      <c r="E855" s="29">
        <v>0.16666666666666607</v>
      </c>
      <c r="F855" s="21">
        <f>'Dynamic Data'!C$4*E855</f>
        <v>47.999999999999829</v>
      </c>
      <c r="G855" s="3">
        <f>(0.5*'Dynamic Data'!C$21*'Dynamic Data'!C$11*'Dynamic Data'!C$13*D855^2)</f>
        <v>61.266566406392094</v>
      </c>
      <c r="H855" s="3">
        <f>'Dynamic Data'!C$15</f>
        <v>56.505600000000001</v>
      </c>
      <c r="I855" s="3">
        <f>'Dynamic Data'!C$15+G855+F855</f>
        <v>165.77216640639193</v>
      </c>
      <c r="J855" s="3">
        <f t="shared" si="98"/>
        <v>165.77216640639193</v>
      </c>
      <c r="K855" s="29">
        <f t="shared" si="99"/>
        <v>0</v>
      </c>
      <c r="L855" s="21">
        <f>(D855/1000)*(('Dynamic Data'!C$4*9.81*'Dynamic Data'!C$10)+(0.5*'Dynamic Data'!C$21*'Dynamic Data'!C$11*'Dynamic Data'!C$13*D855^2)+('Dynamic Data'!C$4*'Dynamic Data'!C$18*E855))</f>
        <v>2.9047389953106162</v>
      </c>
      <c r="M855" s="3">
        <f t="shared" si="96"/>
        <v>2.9047389953106162</v>
      </c>
      <c r="N855" s="29">
        <f t="shared" si="100"/>
        <v>0</v>
      </c>
      <c r="O855" s="21">
        <f t="shared" si="95"/>
        <v>2.8561712033735738</v>
      </c>
      <c r="P855" s="3">
        <f t="shared" si="101"/>
        <v>2.8561712033735738</v>
      </c>
      <c r="Q855" s="43">
        <f t="shared" si="97"/>
        <v>0</v>
      </c>
      <c r="R855" s="37"/>
      <c r="S855" s="21">
        <f>SUM($P$2:P855)</f>
        <v>724.7553760282957</v>
      </c>
      <c r="T855" s="29">
        <f>SUM($Q$2:Q855)</f>
        <v>192.3913945153906</v>
      </c>
      <c r="U855" s="22">
        <f>T855*'KERS System Values'!E$14</f>
        <v>112.65849433264576</v>
      </c>
    </row>
    <row r="856" spans="1:21" x14ac:dyDescent="0.45">
      <c r="A856" s="5" t="s">
        <v>13</v>
      </c>
      <c r="B856" s="6">
        <v>854</v>
      </c>
      <c r="C856" s="6">
        <v>265</v>
      </c>
      <c r="D856" s="4">
        <v>17.472222222222221</v>
      </c>
      <c r="E856" s="30">
        <v>0.1388888888888889</v>
      </c>
      <c r="F856" s="20">
        <f>'Dynamic Data'!C$4*E856</f>
        <v>40</v>
      </c>
      <c r="G856" s="12">
        <f>(0.5*'Dynamic Data'!C$21*'Dynamic Data'!C$11*'Dynamic Data'!C$13*D856^2)</f>
        <v>62.45234342085071</v>
      </c>
      <c r="H856" s="12">
        <f>'Dynamic Data'!C$15</f>
        <v>56.505600000000001</v>
      </c>
      <c r="I856" s="12">
        <f>'Dynamic Data'!C$15+G856+F856</f>
        <v>158.95794342085071</v>
      </c>
      <c r="J856" s="12">
        <f t="shared" si="98"/>
        <v>158.95794342085071</v>
      </c>
      <c r="K856" s="28">
        <f t="shared" si="99"/>
        <v>0</v>
      </c>
      <c r="L856" s="20">
        <f>(D856/1000)*(('Dynamic Data'!C$4*9.81*'Dynamic Data'!C$10)+(0.5*'Dynamic Data'!C$21*'Dynamic Data'!C$11*'Dynamic Data'!C$13*D856^2)+('Dynamic Data'!C$4*'Dynamic Data'!C$18*E856))</f>
        <v>2.8076034114365309</v>
      </c>
      <c r="M856" s="12">
        <f t="shared" si="96"/>
        <v>2.8076034114365309</v>
      </c>
      <c r="N856" s="28">
        <f t="shared" si="100"/>
        <v>0</v>
      </c>
      <c r="O856" s="20">
        <f t="shared" si="95"/>
        <v>2.6400909317438144</v>
      </c>
      <c r="P856" s="12">
        <f t="shared" si="101"/>
        <v>2.6400909317438144</v>
      </c>
      <c r="Q856" s="42">
        <f t="shared" si="97"/>
        <v>0</v>
      </c>
      <c r="R856" s="36"/>
      <c r="S856" s="20">
        <f>SUM($P$2:P856)</f>
        <v>727.39546696003947</v>
      </c>
      <c r="T856" s="28">
        <f>SUM($Q$2:Q856)</f>
        <v>192.3913945153906</v>
      </c>
      <c r="U856" s="22">
        <f>T856*'KERS System Values'!E$14</f>
        <v>112.65849433264576</v>
      </c>
    </row>
    <row r="857" spans="1:21" x14ac:dyDescent="0.45">
      <c r="A857" s="7" t="s">
        <v>13</v>
      </c>
      <c r="B857" s="8">
        <v>855</v>
      </c>
      <c r="C857" s="8">
        <v>266</v>
      </c>
      <c r="D857" s="3">
        <v>17.583333333333332</v>
      </c>
      <c r="E857" s="29">
        <v>6.9444444444444448E-2</v>
      </c>
      <c r="F857" s="21">
        <f>'Dynamic Data'!C$4*E857</f>
        <v>20</v>
      </c>
      <c r="G857" s="3">
        <f>(0.5*'Dynamic Data'!C$21*'Dynamic Data'!C$11*'Dynamic Data'!C$13*D857^2)</f>
        <v>63.249175472100347</v>
      </c>
      <c r="H857" s="3">
        <f>'Dynamic Data'!C$15</f>
        <v>56.505600000000001</v>
      </c>
      <c r="I857" s="3">
        <f>'Dynamic Data'!C$15+G857+F857</f>
        <v>139.75477547210033</v>
      </c>
      <c r="J857" s="3">
        <f t="shared" si="98"/>
        <v>139.75477547210033</v>
      </c>
      <c r="K857" s="29">
        <f t="shared" si="99"/>
        <v>0</v>
      </c>
      <c r="L857" s="21">
        <f>(D857/1000)*(('Dynamic Data'!C$4*9.81*'Dynamic Data'!C$10)+(0.5*'Dynamic Data'!C$21*'Dynamic Data'!C$11*'Dynamic Data'!C$13*D857^2)+('Dynamic Data'!C$4*'Dynamic Data'!C$18*E857))</f>
        <v>2.4725784520510983</v>
      </c>
      <c r="M857" s="3">
        <f t="shared" si="96"/>
        <v>2.4725784520510983</v>
      </c>
      <c r="N857" s="29">
        <f t="shared" si="100"/>
        <v>0</v>
      </c>
      <c r="O857" s="21">
        <f t="shared" si="95"/>
        <v>2.3660516259871103</v>
      </c>
      <c r="P857" s="3">
        <f t="shared" si="101"/>
        <v>2.3660516259871103</v>
      </c>
      <c r="Q857" s="43">
        <f t="shared" si="97"/>
        <v>0</v>
      </c>
      <c r="R857" s="37"/>
      <c r="S857" s="21">
        <f>SUM($P$2:P857)</f>
        <v>729.76151858602657</v>
      </c>
      <c r="T857" s="29">
        <f>SUM($Q$2:Q857)</f>
        <v>192.3913945153906</v>
      </c>
      <c r="U857" s="22">
        <f>T857*'KERS System Values'!E$14</f>
        <v>112.65849433264576</v>
      </c>
    </row>
    <row r="858" spans="1:21" x14ac:dyDescent="0.45">
      <c r="A858" s="5" t="s">
        <v>13</v>
      </c>
      <c r="B858" s="6">
        <v>856</v>
      </c>
      <c r="C858" s="6">
        <v>267</v>
      </c>
      <c r="D858" s="4">
        <v>17.611111111111111</v>
      </c>
      <c r="E858" s="30">
        <v>2.7777777777778172E-2</v>
      </c>
      <c r="F858" s="20">
        <f>'Dynamic Data'!C$4*E858</f>
        <v>8.0000000000001137</v>
      </c>
      <c r="G858" s="12">
        <f>(0.5*'Dynamic Data'!C$21*'Dynamic Data'!C$11*'Dynamic Data'!C$13*D858^2)</f>
        <v>63.449172740114072</v>
      </c>
      <c r="H858" s="12">
        <f>'Dynamic Data'!C$15</f>
        <v>56.505600000000001</v>
      </c>
      <c r="I858" s="12">
        <f>'Dynamic Data'!C$15+G858+F858</f>
        <v>127.95477274011418</v>
      </c>
      <c r="J858" s="12">
        <f t="shared" si="98"/>
        <v>127.95477274011418</v>
      </c>
      <c r="K858" s="28">
        <f t="shared" si="99"/>
        <v>0</v>
      </c>
      <c r="L858" s="20">
        <f>(D858/1000)*(('Dynamic Data'!C$4*9.81*'Dynamic Data'!C$10)+(0.5*'Dynamic Data'!C$21*'Dynamic Data'!C$11*'Dynamic Data'!C$13*D858^2)+('Dynamic Data'!C$4*'Dynamic Data'!C$18*E858))</f>
        <v>2.2595247999231223</v>
      </c>
      <c r="M858" s="12">
        <f t="shared" si="96"/>
        <v>2.2595247999231223</v>
      </c>
      <c r="N858" s="28">
        <f t="shared" si="100"/>
        <v>0</v>
      </c>
      <c r="O858" s="20">
        <f t="shared" si="95"/>
        <v>2.5943179836557602</v>
      </c>
      <c r="P858" s="12">
        <f t="shared" si="101"/>
        <v>2.5943179836557602</v>
      </c>
      <c r="Q858" s="42">
        <f t="shared" si="97"/>
        <v>0</v>
      </c>
      <c r="R858" s="36"/>
      <c r="S858" s="20">
        <f>SUM($P$2:P858)</f>
        <v>732.35583656968231</v>
      </c>
      <c r="T858" s="28">
        <f>SUM($Q$2:Q858)</f>
        <v>192.3913945153906</v>
      </c>
      <c r="U858" s="22">
        <f>T858*'KERS System Values'!E$14</f>
        <v>112.65849433264576</v>
      </c>
    </row>
    <row r="859" spans="1:21" x14ac:dyDescent="0.45">
      <c r="A859" s="7" t="s">
        <v>13</v>
      </c>
      <c r="B859" s="8">
        <v>857</v>
      </c>
      <c r="C859" s="8">
        <v>268</v>
      </c>
      <c r="D859" s="3">
        <v>17.638888888888889</v>
      </c>
      <c r="E859" s="29">
        <v>0.15277777777777798</v>
      </c>
      <c r="F859" s="21">
        <f>'Dynamic Data'!C$4*E859</f>
        <v>44.000000000000057</v>
      </c>
      <c r="G859" s="3">
        <f>(0.5*'Dynamic Data'!C$21*'Dynamic Data'!C$11*'Dynamic Data'!C$13*D859^2)</f>
        <v>63.649485710208324</v>
      </c>
      <c r="H859" s="3">
        <f>'Dynamic Data'!C$15</f>
        <v>56.505600000000001</v>
      </c>
      <c r="I859" s="3">
        <f>'Dynamic Data'!C$15+G859+F859</f>
        <v>164.15508571020837</v>
      </c>
      <c r="J859" s="3">
        <f t="shared" si="98"/>
        <v>164.15508571020837</v>
      </c>
      <c r="K859" s="29">
        <f t="shared" si="99"/>
        <v>0</v>
      </c>
      <c r="L859" s="21">
        <f>(D859/1000)*(('Dynamic Data'!C$4*9.81*'Dynamic Data'!C$10)+(0.5*'Dynamic Data'!C$21*'Dynamic Data'!C$11*'Dynamic Data'!C$13*D859^2)+('Dynamic Data'!C$4*'Dynamic Data'!C$18*E859))</f>
        <v>2.9291111673883981</v>
      </c>
      <c r="M859" s="3">
        <f t="shared" si="96"/>
        <v>2.9291111673883981</v>
      </c>
      <c r="N859" s="29">
        <f t="shared" si="100"/>
        <v>0</v>
      </c>
      <c r="O859" s="21">
        <f t="shared" si="95"/>
        <v>3.4188899874650174</v>
      </c>
      <c r="P859" s="3">
        <f t="shared" si="101"/>
        <v>3.4188899874650174</v>
      </c>
      <c r="Q859" s="43">
        <f t="shared" si="97"/>
        <v>0</v>
      </c>
      <c r="R859" s="37"/>
      <c r="S859" s="21">
        <f>SUM($P$2:P859)</f>
        <v>735.77472655714735</v>
      </c>
      <c r="T859" s="29">
        <f>SUM($Q$2:Q859)</f>
        <v>192.3913945153906</v>
      </c>
      <c r="U859" s="22">
        <f>T859*'KERS System Values'!E$14</f>
        <v>112.65849433264576</v>
      </c>
    </row>
    <row r="860" spans="1:21" x14ac:dyDescent="0.45">
      <c r="A860" s="5" t="s">
        <v>13</v>
      </c>
      <c r="B860" s="6">
        <v>858</v>
      </c>
      <c r="C860" s="6">
        <v>269</v>
      </c>
      <c r="D860" s="4">
        <v>17.916666666666668</v>
      </c>
      <c r="E860" s="30">
        <v>0.31944444444444403</v>
      </c>
      <c r="F860" s="20">
        <f>'Dynamic Data'!C$4*E860</f>
        <v>91.999999999999886</v>
      </c>
      <c r="G860" s="12">
        <f>(0.5*'Dynamic Data'!C$21*'Dynamic Data'!C$11*'Dynamic Data'!C$13*D860^2)</f>
        <v>65.669979025579821</v>
      </c>
      <c r="H860" s="12">
        <f>'Dynamic Data'!C$15</f>
        <v>56.505600000000001</v>
      </c>
      <c r="I860" s="12">
        <f>'Dynamic Data'!C$15+G860+F860</f>
        <v>214.17557902557971</v>
      </c>
      <c r="J860" s="12">
        <f t="shared" si="98"/>
        <v>214.17557902557971</v>
      </c>
      <c r="K860" s="28">
        <f t="shared" si="99"/>
        <v>0</v>
      </c>
      <c r="L860" s="20">
        <f>(D860/1000)*(('Dynamic Data'!C$4*9.81*'Dynamic Data'!C$10)+(0.5*'Dynamic Data'!C$21*'Dynamic Data'!C$11*'Dynamic Data'!C$13*D860^2)+('Dynamic Data'!C$4*'Dynamic Data'!C$18*E860))</f>
        <v>3.9086688075416363</v>
      </c>
      <c r="M860" s="12">
        <f t="shared" si="96"/>
        <v>3.9086688075416363</v>
      </c>
      <c r="N860" s="28">
        <f t="shared" si="100"/>
        <v>0</v>
      </c>
      <c r="O860" s="20">
        <f t="shared" si="95"/>
        <v>3.9724944086342031</v>
      </c>
      <c r="P860" s="12">
        <f t="shared" si="101"/>
        <v>3.9724944086342031</v>
      </c>
      <c r="Q860" s="42">
        <f t="shared" si="97"/>
        <v>0</v>
      </c>
      <c r="R860" s="36"/>
      <c r="S860" s="20">
        <f>SUM($P$2:P860)</f>
        <v>739.74722096578159</v>
      </c>
      <c r="T860" s="28">
        <f>SUM($Q$2:Q860)</f>
        <v>192.3913945153906</v>
      </c>
      <c r="U860" s="22">
        <f>T860*'KERS System Values'!E$14</f>
        <v>112.65849433264576</v>
      </c>
    </row>
    <row r="861" spans="1:21" x14ac:dyDescent="0.45">
      <c r="A861" s="7" t="s">
        <v>13</v>
      </c>
      <c r="B861" s="8">
        <v>859</v>
      </c>
      <c r="C861" s="8">
        <v>270</v>
      </c>
      <c r="D861" s="3">
        <v>18.277777777777779</v>
      </c>
      <c r="E861" s="29">
        <v>0.31944444444444403</v>
      </c>
      <c r="F861" s="21">
        <f>'Dynamic Data'!C$4*E861</f>
        <v>91.999999999999886</v>
      </c>
      <c r="G861" s="3">
        <f>(0.5*'Dynamic Data'!C$21*'Dynamic Data'!C$11*'Dynamic Data'!C$13*D861^2)</f>
        <v>68.343817796601499</v>
      </c>
      <c r="H861" s="3">
        <f>'Dynamic Data'!C$15</f>
        <v>56.505600000000001</v>
      </c>
      <c r="I861" s="3">
        <f>'Dynamic Data'!C$15+G861+F861</f>
        <v>216.84941779660139</v>
      </c>
      <c r="J861" s="3">
        <f t="shared" si="98"/>
        <v>216.84941779660139</v>
      </c>
      <c r="K861" s="29">
        <f t="shared" si="99"/>
        <v>0</v>
      </c>
      <c r="L861" s="21">
        <f>(D861/1000)*(('Dynamic Data'!C$4*9.81*'Dynamic Data'!C$10)+(0.5*'Dynamic Data'!C$21*'Dynamic Data'!C$11*'Dynamic Data'!C$13*D861^2)+('Dynamic Data'!C$4*'Dynamic Data'!C$18*E861))</f>
        <v>4.0363200097267695</v>
      </c>
      <c r="M861" s="3">
        <f t="shared" si="96"/>
        <v>4.0363200097267695</v>
      </c>
      <c r="N861" s="29">
        <f t="shared" si="100"/>
        <v>0</v>
      </c>
      <c r="O861" s="21">
        <f t="shared" si="95"/>
        <v>3.8153869377863066</v>
      </c>
      <c r="P861" s="3">
        <f t="shared" si="101"/>
        <v>3.8153869377863066</v>
      </c>
      <c r="Q861" s="43">
        <f t="shared" si="97"/>
        <v>0</v>
      </c>
      <c r="R861" s="37"/>
      <c r="S861" s="21">
        <f>SUM($P$2:P861)</f>
        <v>743.56260790356794</v>
      </c>
      <c r="T861" s="29">
        <f>SUM($Q$2:Q861)</f>
        <v>192.3913945153906</v>
      </c>
      <c r="U861" s="22">
        <f>T861*'KERS System Values'!E$14</f>
        <v>112.65849433264576</v>
      </c>
    </row>
    <row r="862" spans="1:21" x14ac:dyDescent="0.45">
      <c r="A862" s="5" t="s">
        <v>13</v>
      </c>
      <c r="B862" s="6">
        <v>860</v>
      </c>
      <c r="C862" s="6">
        <v>271</v>
      </c>
      <c r="D862" s="4">
        <v>18.555555555555557</v>
      </c>
      <c r="E862" s="30">
        <v>0.2222222222222234</v>
      </c>
      <c r="F862" s="20">
        <f>'Dynamic Data'!C$4*E862</f>
        <v>64.000000000000341</v>
      </c>
      <c r="G862" s="12">
        <f>(0.5*'Dynamic Data'!C$21*'Dynamic Data'!C$11*'Dynamic Data'!C$13*D862^2)</f>
        <v>70.436922590494149</v>
      </c>
      <c r="H862" s="12">
        <f>'Dynamic Data'!C$15</f>
        <v>56.505600000000001</v>
      </c>
      <c r="I862" s="12">
        <f>'Dynamic Data'!C$15+G862+F862</f>
        <v>190.94252259049449</v>
      </c>
      <c r="J862" s="12">
        <f t="shared" si="98"/>
        <v>190.94252259049449</v>
      </c>
      <c r="K862" s="28">
        <f t="shared" si="99"/>
        <v>0</v>
      </c>
      <c r="L862" s="20">
        <f>(D862/1000)*(('Dynamic Data'!C$4*9.81*'Dynamic Data'!C$10)+(0.5*'Dynamic Data'!C$21*'Dynamic Data'!C$11*'Dynamic Data'!C$13*D862^2)+('Dynamic Data'!C$4*'Dynamic Data'!C$18*E862))</f>
        <v>3.5944538658458431</v>
      </c>
      <c r="M862" s="12">
        <f t="shared" si="96"/>
        <v>3.5944538658458431</v>
      </c>
      <c r="N862" s="28">
        <f t="shared" si="100"/>
        <v>0</v>
      </c>
      <c r="O862" s="20">
        <f t="shared" si="95"/>
        <v>3.7787564079000395</v>
      </c>
      <c r="P862" s="12">
        <f t="shared" si="101"/>
        <v>3.7787564079000395</v>
      </c>
      <c r="Q862" s="42">
        <f t="shared" si="97"/>
        <v>0</v>
      </c>
      <c r="R862" s="36"/>
      <c r="S862" s="20">
        <f>SUM($P$2:P862)</f>
        <v>747.34136431146794</v>
      </c>
      <c r="T862" s="28">
        <f>SUM($Q$2:Q862)</f>
        <v>192.3913945153906</v>
      </c>
      <c r="U862" s="22">
        <f>T862*'KERS System Values'!E$14</f>
        <v>112.65849433264576</v>
      </c>
    </row>
    <row r="863" spans="1:21" x14ac:dyDescent="0.45">
      <c r="A863" s="7" t="s">
        <v>13</v>
      </c>
      <c r="B863" s="8">
        <v>861</v>
      </c>
      <c r="C863" s="8">
        <v>272</v>
      </c>
      <c r="D863" s="3">
        <v>18.722222222222225</v>
      </c>
      <c r="E863" s="29">
        <v>0.27777777777777779</v>
      </c>
      <c r="F863" s="21">
        <f>'Dynamic Data'!C$4*E863</f>
        <v>80</v>
      </c>
      <c r="G863" s="3">
        <f>(0.5*'Dynamic Data'!C$21*'Dynamic Data'!C$11*'Dynamic Data'!C$13*D863^2)</f>
        <v>71.707939166695041</v>
      </c>
      <c r="H863" s="3">
        <f>'Dynamic Data'!C$15</f>
        <v>56.505600000000001</v>
      </c>
      <c r="I863" s="3">
        <f>'Dynamic Data'!C$15+G863+F863</f>
        <v>208.21353916669506</v>
      </c>
      <c r="J863" s="3">
        <f t="shared" si="98"/>
        <v>208.21353916669506</v>
      </c>
      <c r="K863" s="29">
        <f t="shared" si="99"/>
        <v>0</v>
      </c>
      <c r="L863" s="21">
        <f>(D863/1000)*(('Dynamic Data'!C$4*9.81*'Dynamic Data'!C$10)+(0.5*'Dynamic Data'!C$21*'Dynamic Data'!C$11*'Dynamic Data'!C$13*D863^2)+('Dynamic Data'!C$4*'Dynamic Data'!C$18*E863))</f>
        <v>3.9630589499542359</v>
      </c>
      <c r="M863" s="3">
        <f t="shared" si="96"/>
        <v>3.9630589499542359</v>
      </c>
      <c r="N863" s="29">
        <f t="shared" si="100"/>
        <v>0</v>
      </c>
      <c r="O863" s="21">
        <f t="shared" si="95"/>
        <v>4.7108862750892939</v>
      </c>
      <c r="P863" s="3">
        <f t="shared" si="101"/>
        <v>4.7108862750892939</v>
      </c>
      <c r="Q863" s="43">
        <f t="shared" si="97"/>
        <v>0</v>
      </c>
      <c r="R863" s="37"/>
      <c r="S863" s="21">
        <f>SUM($P$2:P863)</f>
        <v>752.05225058655719</v>
      </c>
      <c r="T863" s="29">
        <f>SUM($Q$2:Q863)</f>
        <v>192.3913945153906</v>
      </c>
      <c r="U863" s="22">
        <f>T863*'KERS System Values'!E$14</f>
        <v>112.65849433264576</v>
      </c>
    </row>
    <row r="864" spans="1:21" x14ac:dyDescent="0.45">
      <c r="A864" s="5" t="s">
        <v>13</v>
      </c>
      <c r="B864" s="6">
        <v>862</v>
      </c>
      <c r="C864" s="6">
        <v>273</v>
      </c>
      <c r="D864" s="4">
        <v>19.111111111111111</v>
      </c>
      <c r="E864" s="30">
        <v>0.51388888888888729</v>
      </c>
      <c r="F864" s="20">
        <f>'Dynamic Data'!C$4*E864</f>
        <v>147.99999999999955</v>
      </c>
      <c r="G864" s="12">
        <f>(0.5*'Dynamic Data'!C$21*'Dynamic Data'!C$11*'Dynamic Data'!C$13*D864^2)</f>
        <v>74.71784280243746</v>
      </c>
      <c r="H864" s="12">
        <f>'Dynamic Data'!C$15</f>
        <v>56.505600000000001</v>
      </c>
      <c r="I864" s="12">
        <f>'Dynamic Data'!C$15+G864+F864</f>
        <v>279.22344280243703</v>
      </c>
      <c r="J864" s="12">
        <f t="shared" si="98"/>
        <v>279.22344280243703</v>
      </c>
      <c r="K864" s="28">
        <f t="shared" si="99"/>
        <v>0</v>
      </c>
      <c r="L864" s="20">
        <f>(D864/1000)*(('Dynamic Data'!C$4*9.81*'Dynamic Data'!C$10)+(0.5*'Dynamic Data'!C$21*'Dynamic Data'!C$11*'Dynamic Data'!C$13*D864^2)+('Dynamic Data'!C$4*'Dynamic Data'!C$18*E864))</f>
        <v>5.4587136002243515</v>
      </c>
      <c r="M864" s="12">
        <f t="shared" si="96"/>
        <v>5.4587136002243515</v>
      </c>
      <c r="N864" s="28">
        <f t="shared" si="100"/>
        <v>0</v>
      </c>
      <c r="O864" s="20">
        <f t="shared" si="95"/>
        <v>5.5176935553964803</v>
      </c>
      <c r="P864" s="12">
        <f t="shared" si="101"/>
        <v>5.5176935553964803</v>
      </c>
      <c r="Q864" s="42">
        <f t="shared" si="97"/>
        <v>0</v>
      </c>
      <c r="R864" s="36"/>
      <c r="S864" s="20">
        <f>SUM($P$2:P864)</f>
        <v>757.56994414195367</v>
      </c>
      <c r="T864" s="28">
        <f>SUM($Q$2:Q864)</f>
        <v>192.3913945153906</v>
      </c>
      <c r="U864" s="22">
        <f>T864*'KERS System Values'!E$14</f>
        <v>112.65849433264576</v>
      </c>
    </row>
    <row r="865" spans="1:21" x14ac:dyDescent="0.45">
      <c r="A865" s="7" t="s">
        <v>13</v>
      </c>
      <c r="B865" s="8">
        <v>863</v>
      </c>
      <c r="C865" s="8">
        <v>274</v>
      </c>
      <c r="D865" s="3">
        <v>19.75</v>
      </c>
      <c r="E865" s="29">
        <v>0.4861111111111111</v>
      </c>
      <c r="F865" s="21">
        <f>'Dynamic Data'!C$4*E865</f>
        <v>140</v>
      </c>
      <c r="G865" s="3">
        <f>(0.5*'Dynamic Data'!C$21*'Dynamic Data'!C$11*'Dynamic Data'!C$13*D865^2)</f>
        <v>79.797015724992804</v>
      </c>
      <c r="H865" s="3">
        <f>'Dynamic Data'!C$15</f>
        <v>56.505600000000001</v>
      </c>
      <c r="I865" s="3">
        <f>'Dynamic Data'!C$15+G865+F865</f>
        <v>276.30261572499279</v>
      </c>
      <c r="J865" s="3">
        <f t="shared" si="98"/>
        <v>276.30261572499279</v>
      </c>
      <c r="K865" s="29">
        <f t="shared" si="99"/>
        <v>0</v>
      </c>
      <c r="L865" s="21">
        <f>(D865/1000)*(('Dynamic Data'!C$4*9.81*'Dynamic Data'!C$10)+(0.5*'Dynamic Data'!C$21*'Dynamic Data'!C$11*'Dynamic Data'!C$13*D865^2)+('Dynamic Data'!C$4*'Dynamic Data'!C$18*E865))</f>
        <v>5.5766735105686092</v>
      </c>
      <c r="M865" s="3">
        <f t="shared" si="96"/>
        <v>5.5766735105686092</v>
      </c>
      <c r="N865" s="29">
        <f t="shared" si="100"/>
        <v>0</v>
      </c>
      <c r="O865" s="21">
        <f t="shared" si="95"/>
        <v>4.8967115627271696</v>
      </c>
      <c r="P865" s="3">
        <f t="shared" si="101"/>
        <v>4.8967115627271696</v>
      </c>
      <c r="Q865" s="43">
        <f t="shared" si="97"/>
        <v>0</v>
      </c>
      <c r="R865" s="37"/>
      <c r="S865" s="21">
        <f>SUM($P$2:P865)</f>
        <v>762.46665570468087</v>
      </c>
      <c r="T865" s="29">
        <f>SUM($Q$2:Q865)</f>
        <v>192.3913945153906</v>
      </c>
      <c r="U865" s="22">
        <f>T865*'KERS System Values'!E$14</f>
        <v>112.65849433264576</v>
      </c>
    </row>
    <row r="866" spans="1:21" x14ac:dyDescent="0.45">
      <c r="A866" s="5" t="s">
        <v>13</v>
      </c>
      <c r="B866" s="6">
        <v>864</v>
      </c>
      <c r="C866" s="6">
        <v>275</v>
      </c>
      <c r="D866" s="4">
        <v>20.083333333333332</v>
      </c>
      <c r="E866" s="30">
        <v>0.23611111111111149</v>
      </c>
      <c r="F866" s="20">
        <f>'Dynamic Data'!C$4*E866</f>
        <v>68.000000000000114</v>
      </c>
      <c r="G866" s="12">
        <f>(0.5*'Dynamic Data'!C$21*'Dynamic Data'!C$11*'Dynamic Data'!C$13*D866^2)</f>
        <v>82.513316425845332</v>
      </c>
      <c r="H866" s="12">
        <f>'Dynamic Data'!C$15</f>
        <v>56.505600000000001</v>
      </c>
      <c r="I866" s="12">
        <f>'Dynamic Data'!C$15+G866+F866</f>
        <v>207.01891642584545</v>
      </c>
      <c r="J866" s="12">
        <f t="shared" si="98"/>
        <v>207.01891642584545</v>
      </c>
      <c r="K866" s="28">
        <f t="shared" si="99"/>
        <v>0</v>
      </c>
      <c r="L866" s="20">
        <f>(D866/1000)*(('Dynamic Data'!C$4*9.81*'Dynamic Data'!C$10)+(0.5*'Dynamic Data'!C$21*'Dynamic Data'!C$11*'Dynamic Data'!C$13*D866^2)+('Dynamic Data'!C$4*'Dynamic Data'!C$18*E866))</f>
        <v>4.2167496148857291</v>
      </c>
      <c r="M866" s="12">
        <f t="shared" si="96"/>
        <v>4.2167496148857291</v>
      </c>
      <c r="N866" s="28">
        <f t="shared" si="100"/>
        <v>0</v>
      </c>
      <c r="O866" s="20">
        <f t="shared" si="95"/>
        <v>3.9897379853083148</v>
      </c>
      <c r="P866" s="12">
        <f t="shared" si="101"/>
        <v>3.9897379853083148</v>
      </c>
      <c r="Q866" s="42">
        <f t="shared" si="97"/>
        <v>0</v>
      </c>
      <c r="R866" s="36"/>
      <c r="S866" s="20">
        <f>SUM($P$2:P866)</f>
        <v>766.45639368998923</v>
      </c>
      <c r="T866" s="28">
        <f>SUM($Q$2:Q866)</f>
        <v>192.3913945153906</v>
      </c>
      <c r="U866" s="22">
        <f>T866*'KERS System Values'!E$14</f>
        <v>112.65849433264576</v>
      </c>
    </row>
    <row r="867" spans="1:21" x14ac:dyDescent="0.45">
      <c r="A867" s="7" t="s">
        <v>13</v>
      </c>
      <c r="B867" s="8">
        <v>865</v>
      </c>
      <c r="C867" s="8">
        <v>276</v>
      </c>
      <c r="D867" s="3">
        <v>20.222222222222221</v>
      </c>
      <c r="E867" s="29">
        <v>0.15277777777777896</v>
      </c>
      <c r="F867" s="21">
        <f>'Dynamic Data'!C$4*E867</f>
        <v>44.000000000000341</v>
      </c>
      <c r="G867" s="3">
        <f>(0.5*'Dynamic Data'!C$21*'Dynamic Data'!C$11*'Dynamic Data'!C$13*D867^2)</f>
        <v>83.658525722956284</v>
      </c>
      <c r="H867" s="3">
        <f>'Dynamic Data'!C$15</f>
        <v>56.505600000000001</v>
      </c>
      <c r="I867" s="3">
        <f>'Dynamic Data'!C$15+G867+F867</f>
        <v>184.16412572295661</v>
      </c>
      <c r="J867" s="3">
        <f t="shared" si="98"/>
        <v>184.16412572295661</v>
      </c>
      <c r="K867" s="29">
        <f t="shared" si="99"/>
        <v>0</v>
      </c>
      <c r="L867" s="21">
        <f>(D867/1000)*(('Dynamic Data'!C$4*9.81*'Dynamic Data'!C$10)+(0.5*'Dynamic Data'!C$21*'Dynamic Data'!C$11*'Dynamic Data'!C$13*D867^2)+('Dynamic Data'!C$4*'Dynamic Data'!C$18*E867))</f>
        <v>3.762726355730901</v>
      </c>
      <c r="M867" s="3">
        <f t="shared" si="96"/>
        <v>3.762726355730901</v>
      </c>
      <c r="N867" s="29">
        <f t="shared" si="100"/>
        <v>0</v>
      </c>
      <c r="O867" s="21">
        <f t="shared" si="95"/>
        <v>4.0901493651618361</v>
      </c>
      <c r="P867" s="3">
        <f t="shared" si="101"/>
        <v>4.0901493651618361</v>
      </c>
      <c r="Q867" s="43">
        <f t="shared" si="97"/>
        <v>0</v>
      </c>
      <c r="R867" s="37"/>
      <c r="S867" s="21">
        <f>SUM($P$2:P867)</f>
        <v>770.54654305515112</v>
      </c>
      <c r="T867" s="29">
        <f>SUM($Q$2:Q867)</f>
        <v>192.3913945153906</v>
      </c>
      <c r="U867" s="22">
        <f>T867*'KERS System Values'!E$14</f>
        <v>112.65849433264576</v>
      </c>
    </row>
    <row r="868" spans="1:21" x14ac:dyDescent="0.45">
      <c r="A868" s="5" t="s">
        <v>13</v>
      </c>
      <c r="B868" s="6">
        <v>866</v>
      </c>
      <c r="C868" s="6">
        <v>277</v>
      </c>
      <c r="D868" s="4">
        <v>20.388888888888893</v>
      </c>
      <c r="E868" s="30">
        <v>0.24999999999999961</v>
      </c>
      <c r="F868" s="20">
        <f>'Dynamic Data'!C$4*E868</f>
        <v>71.999999999999886</v>
      </c>
      <c r="G868" s="12">
        <f>(0.5*'Dynamic Data'!C$21*'Dynamic Data'!C$11*'Dynamic Data'!C$13*D868^2)</f>
        <v>85.043195048146842</v>
      </c>
      <c r="H868" s="12">
        <f>'Dynamic Data'!C$15</f>
        <v>56.505600000000001</v>
      </c>
      <c r="I868" s="12">
        <f>'Dynamic Data'!C$15+G868+F868</f>
        <v>213.54879504814673</v>
      </c>
      <c r="J868" s="12">
        <f t="shared" si="98"/>
        <v>213.54879504814673</v>
      </c>
      <c r="K868" s="28">
        <f t="shared" si="99"/>
        <v>0</v>
      </c>
      <c r="L868" s="20">
        <f>(D868/1000)*(('Dynamic Data'!C$4*9.81*'Dynamic Data'!C$10)+(0.5*'Dynamic Data'!C$21*'Dynamic Data'!C$11*'Dynamic Data'!C$13*D868^2)+('Dynamic Data'!C$4*'Dynamic Data'!C$18*E868))</f>
        <v>4.4175723745927709</v>
      </c>
      <c r="M868" s="12">
        <f t="shared" si="96"/>
        <v>4.4175723745927709</v>
      </c>
      <c r="N868" s="28">
        <f t="shared" si="100"/>
        <v>0</v>
      </c>
      <c r="O868" s="20">
        <f t="shared" si="95"/>
        <v>4.8286386120786844</v>
      </c>
      <c r="P868" s="12">
        <f t="shared" si="101"/>
        <v>4.8286386120786844</v>
      </c>
      <c r="Q868" s="42">
        <f t="shared" si="97"/>
        <v>0</v>
      </c>
      <c r="R868" s="36"/>
      <c r="S868" s="20">
        <f>SUM($P$2:P868)</f>
        <v>775.37518166722975</v>
      </c>
      <c r="T868" s="28">
        <f>SUM($Q$2:Q868)</f>
        <v>192.3913945153906</v>
      </c>
      <c r="U868" s="22">
        <f>T868*'KERS System Values'!E$14</f>
        <v>112.65849433264576</v>
      </c>
    </row>
    <row r="869" spans="1:21" x14ac:dyDescent="0.45">
      <c r="A869" s="7" t="s">
        <v>13</v>
      </c>
      <c r="B869" s="8">
        <v>867</v>
      </c>
      <c r="C869" s="8">
        <v>278</v>
      </c>
      <c r="D869" s="3">
        <v>20.722222222222221</v>
      </c>
      <c r="E869" s="29">
        <v>0.36111111111111033</v>
      </c>
      <c r="F869" s="21">
        <f>'Dynamic Data'!C$4*E869</f>
        <v>103.99999999999977</v>
      </c>
      <c r="G869" s="3">
        <f>(0.5*'Dynamic Data'!C$21*'Dynamic Data'!C$11*'Dynamic Data'!C$13*D869^2)</f>
        <v>87.846629523224735</v>
      </c>
      <c r="H869" s="3">
        <f>'Dynamic Data'!C$15</f>
        <v>56.505600000000001</v>
      </c>
      <c r="I869" s="3">
        <f>'Dynamic Data'!C$15+G869+F869</f>
        <v>248.35222952322451</v>
      </c>
      <c r="J869" s="3">
        <f t="shared" si="98"/>
        <v>248.35222952322451</v>
      </c>
      <c r="K869" s="29">
        <f t="shared" si="99"/>
        <v>0</v>
      </c>
      <c r="L869" s="21">
        <f>(D869/1000)*(('Dynamic Data'!C$4*9.81*'Dynamic Data'!C$10)+(0.5*'Dynamic Data'!C$21*'Dynamic Data'!C$11*'Dynamic Data'!C$13*D869^2)+('Dynamic Data'!C$4*'Dynamic Data'!C$18*E869))</f>
        <v>5.239704849564597</v>
      </c>
      <c r="M869" s="3">
        <f t="shared" si="96"/>
        <v>5.239704849564597</v>
      </c>
      <c r="N869" s="29">
        <f t="shared" si="100"/>
        <v>0</v>
      </c>
      <c r="O869" s="21">
        <f t="shared" si="95"/>
        <v>5.0597011227082014</v>
      </c>
      <c r="P869" s="3">
        <f t="shared" si="101"/>
        <v>5.0597011227082014</v>
      </c>
      <c r="Q869" s="43">
        <f t="shared" si="97"/>
        <v>0</v>
      </c>
      <c r="R869" s="37"/>
      <c r="S869" s="21">
        <f>SUM($P$2:P869)</f>
        <v>780.434882789938</v>
      </c>
      <c r="T869" s="29">
        <f>SUM($Q$2:Q869)</f>
        <v>192.3913945153906</v>
      </c>
      <c r="U869" s="22">
        <f>T869*'KERS System Values'!E$14</f>
        <v>112.65849433264576</v>
      </c>
    </row>
    <row r="870" spans="1:21" x14ac:dyDescent="0.45">
      <c r="A870" s="5" t="s">
        <v>13</v>
      </c>
      <c r="B870" s="6">
        <v>868</v>
      </c>
      <c r="C870" s="6">
        <v>279</v>
      </c>
      <c r="D870" s="4">
        <v>21.111111111111111</v>
      </c>
      <c r="E870" s="30">
        <v>0.27777777777777779</v>
      </c>
      <c r="F870" s="20">
        <f>'Dynamic Data'!C$4*E870</f>
        <v>80</v>
      </c>
      <c r="G870" s="12">
        <f>(0.5*'Dynamic Data'!C$21*'Dynamic Data'!C$11*'Dynamic Data'!C$13*D870^2)</f>
        <v>91.174760856138207</v>
      </c>
      <c r="H870" s="12">
        <f>'Dynamic Data'!C$15</f>
        <v>56.505600000000001</v>
      </c>
      <c r="I870" s="12">
        <f>'Dynamic Data'!C$15+G870+F870</f>
        <v>227.68036085613821</v>
      </c>
      <c r="J870" s="12">
        <f t="shared" si="98"/>
        <v>227.68036085613821</v>
      </c>
      <c r="K870" s="28">
        <f t="shared" si="99"/>
        <v>0</v>
      </c>
      <c r="L870" s="20">
        <f>(D870/1000)*(('Dynamic Data'!C$4*9.81*'Dynamic Data'!C$10)+(0.5*'Dynamic Data'!C$21*'Dynamic Data'!C$11*'Dynamic Data'!C$13*D870^2)+('Dynamic Data'!C$4*'Dynamic Data'!C$18*E870))</f>
        <v>4.8796973958518066</v>
      </c>
      <c r="M870" s="12">
        <f t="shared" si="96"/>
        <v>4.8796973958518066</v>
      </c>
      <c r="N870" s="28">
        <f t="shared" si="100"/>
        <v>0</v>
      </c>
      <c r="O870" s="20">
        <f t="shared" si="95"/>
        <v>4.2483687931381962</v>
      </c>
      <c r="P870" s="12">
        <f t="shared" si="101"/>
        <v>4.2483687931381962</v>
      </c>
      <c r="Q870" s="42">
        <f t="shared" si="97"/>
        <v>0</v>
      </c>
      <c r="R870" s="36"/>
      <c r="S870" s="20">
        <f>SUM($P$2:P870)</f>
        <v>784.68325158307618</v>
      </c>
      <c r="T870" s="28">
        <f>SUM($Q$2:Q870)</f>
        <v>192.3913945153906</v>
      </c>
      <c r="U870" s="22">
        <f>T870*'KERS System Values'!E$14</f>
        <v>112.65849433264576</v>
      </c>
    </row>
    <row r="871" spans="1:21" x14ac:dyDescent="0.45">
      <c r="A871" s="7" t="s">
        <v>13</v>
      </c>
      <c r="B871" s="8">
        <v>869</v>
      </c>
      <c r="C871" s="8">
        <v>280</v>
      </c>
      <c r="D871" s="3">
        <v>21.277777777777779</v>
      </c>
      <c r="E871" s="29">
        <v>6.9444444444444448E-2</v>
      </c>
      <c r="F871" s="21">
        <f>'Dynamic Data'!C$4*E871</f>
        <v>20</v>
      </c>
      <c r="G871" s="3">
        <f>(0.5*'Dynamic Data'!C$21*'Dynamic Data'!C$11*'Dynamic Data'!C$13*D871^2)</f>
        <v>92.620044980789885</v>
      </c>
      <c r="H871" s="3">
        <f>'Dynamic Data'!C$15</f>
        <v>56.505600000000001</v>
      </c>
      <c r="I871" s="3">
        <f>'Dynamic Data'!C$15+G871+F871</f>
        <v>169.1256449807899</v>
      </c>
      <c r="J871" s="3">
        <f t="shared" si="98"/>
        <v>169.1256449807899</v>
      </c>
      <c r="K871" s="29">
        <f t="shared" si="99"/>
        <v>0</v>
      </c>
      <c r="L871" s="21">
        <f>(D871/1000)*(('Dynamic Data'!C$4*9.81*'Dynamic Data'!C$10)+(0.5*'Dynamic Data'!C$21*'Dynamic Data'!C$11*'Dynamic Data'!C$13*D871^2)+('Dynamic Data'!C$4*'Dynamic Data'!C$18*E871))</f>
        <v>3.6170401904245852</v>
      </c>
      <c r="M871" s="3">
        <f t="shared" si="96"/>
        <v>3.6170401904245852</v>
      </c>
      <c r="N871" s="29">
        <f t="shared" si="100"/>
        <v>0</v>
      </c>
      <c r="O871" s="21">
        <f t="shared" si="95"/>
        <v>3.2130530299926043</v>
      </c>
      <c r="P871" s="3">
        <f t="shared" si="101"/>
        <v>3.2130530299926043</v>
      </c>
      <c r="Q871" s="43">
        <f t="shared" si="97"/>
        <v>0</v>
      </c>
      <c r="R871" s="37"/>
      <c r="S871" s="21">
        <f>SUM($P$2:P871)</f>
        <v>787.89630461306876</v>
      </c>
      <c r="T871" s="29">
        <f>SUM($Q$2:Q871)</f>
        <v>192.3913945153906</v>
      </c>
      <c r="U871" s="22">
        <f>T871*'KERS System Values'!E$14</f>
        <v>112.65849433264576</v>
      </c>
    </row>
    <row r="872" spans="1:21" x14ac:dyDescent="0.45">
      <c r="A872" s="5" t="s">
        <v>13</v>
      </c>
      <c r="B872" s="6">
        <v>870</v>
      </c>
      <c r="C872" s="6">
        <v>281</v>
      </c>
      <c r="D872" s="4">
        <v>21.25</v>
      </c>
      <c r="E872" s="30">
        <v>-5.5555555555554373E-2</v>
      </c>
      <c r="F872" s="20">
        <f>'Dynamic Data'!C$4*E872</f>
        <v>-15.999999999999659</v>
      </c>
      <c r="G872" s="12">
        <f>(0.5*'Dynamic Data'!C$21*'Dynamic Data'!C$11*'Dynamic Data'!C$13*D872^2)</f>
        <v>92.378375038146615</v>
      </c>
      <c r="H872" s="12">
        <f>'Dynamic Data'!C$15</f>
        <v>56.505600000000001</v>
      </c>
      <c r="I872" s="12">
        <f>'Dynamic Data'!C$15+G872+F872</f>
        <v>132.88397503814696</v>
      </c>
      <c r="J872" s="12">
        <f t="shared" si="98"/>
        <v>132.88397503814696</v>
      </c>
      <c r="K872" s="28">
        <f t="shared" si="99"/>
        <v>0</v>
      </c>
      <c r="L872" s="20">
        <f>(D872/1000)*(('Dynamic Data'!C$4*9.81*'Dynamic Data'!C$10)+(0.5*'Dynamic Data'!C$21*'Dynamic Data'!C$11*'Dynamic Data'!C$13*D872^2)+('Dynamic Data'!C$4*'Dynamic Data'!C$18*E872))</f>
        <v>2.8090658695606234</v>
      </c>
      <c r="M872" s="12">
        <f t="shared" si="96"/>
        <v>2.8090658695606234</v>
      </c>
      <c r="N872" s="28">
        <f t="shared" si="100"/>
        <v>0</v>
      </c>
      <c r="O872" s="20">
        <f t="shared" si="95"/>
        <v>2.6634070936705525</v>
      </c>
      <c r="P872" s="12">
        <f t="shared" si="101"/>
        <v>2.6634070936705525</v>
      </c>
      <c r="Q872" s="42">
        <f t="shared" si="97"/>
        <v>0</v>
      </c>
      <c r="R872" s="36"/>
      <c r="S872" s="20">
        <f>SUM($P$2:P872)</f>
        <v>790.55971170673934</v>
      </c>
      <c r="T872" s="28">
        <f>SUM($Q$2:Q872)</f>
        <v>192.3913945153906</v>
      </c>
      <c r="U872" s="22">
        <f>T872*'KERS System Values'!E$14</f>
        <v>112.65849433264576</v>
      </c>
    </row>
    <row r="873" spans="1:21" x14ac:dyDescent="0.45">
      <c r="A873" s="7" t="s">
        <v>13</v>
      </c>
      <c r="B873" s="8">
        <v>871</v>
      </c>
      <c r="C873" s="8">
        <v>282</v>
      </c>
      <c r="D873" s="3">
        <v>21.166666666666668</v>
      </c>
      <c r="E873" s="29">
        <v>-9.7222222222222612E-2</v>
      </c>
      <c r="F873" s="21">
        <f>'Dynamic Data'!C$4*E873</f>
        <v>-28.000000000000114</v>
      </c>
      <c r="G873" s="3">
        <f>(0.5*'Dynamic Data'!C$21*'Dynamic Data'!C$11*'Dynamic Data'!C$13*D873^2)</f>
        <v>91.655259422699999</v>
      </c>
      <c r="H873" s="3">
        <f>'Dynamic Data'!C$15</f>
        <v>56.505600000000001</v>
      </c>
      <c r="I873" s="3">
        <f>'Dynamic Data'!C$15+G873+F873</f>
        <v>120.1608594226999</v>
      </c>
      <c r="J873" s="3">
        <f t="shared" si="98"/>
        <v>120.1608594226999</v>
      </c>
      <c r="K873" s="29">
        <f t="shared" si="99"/>
        <v>0</v>
      </c>
      <c r="L873" s="21">
        <f>(D873/1000)*(('Dynamic Data'!C$4*9.81*'Dynamic Data'!C$10)+(0.5*'Dynamic Data'!C$21*'Dynamic Data'!C$11*'Dynamic Data'!C$13*D873^2)+('Dynamic Data'!C$4*'Dynamic Data'!C$18*E873))</f>
        <v>2.5177483177804811</v>
      </c>
      <c r="M873" s="3">
        <f t="shared" si="96"/>
        <v>2.5177483177804811</v>
      </c>
      <c r="N873" s="29">
        <f t="shared" si="100"/>
        <v>0</v>
      </c>
      <c r="O873" s="21">
        <f t="shared" si="95"/>
        <v>2.4571020836708963</v>
      </c>
      <c r="P873" s="3">
        <f t="shared" si="101"/>
        <v>2.4571020836708963</v>
      </c>
      <c r="Q873" s="43">
        <f t="shared" si="97"/>
        <v>0</v>
      </c>
      <c r="R873" s="37"/>
      <c r="S873" s="21">
        <f>SUM($P$2:P873)</f>
        <v>793.0168137904102</v>
      </c>
      <c r="T873" s="29">
        <f>SUM($Q$2:Q873)</f>
        <v>192.3913945153906</v>
      </c>
      <c r="U873" s="22">
        <f>T873*'KERS System Values'!E$14</f>
        <v>112.65849433264576</v>
      </c>
    </row>
    <row r="874" spans="1:21" x14ac:dyDescent="0.45">
      <c r="A874" s="5" t="s">
        <v>13</v>
      </c>
      <c r="B874" s="6">
        <v>872</v>
      </c>
      <c r="C874" s="6">
        <v>283</v>
      </c>
      <c r="D874" s="4">
        <v>21.055555555555557</v>
      </c>
      <c r="E874" s="30">
        <v>-0.11111111111111072</v>
      </c>
      <c r="F874" s="20">
        <f>'Dynamic Data'!C$4*E874</f>
        <v>-31.999999999999886</v>
      </c>
      <c r="G874" s="12">
        <f>(0.5*'Dynamic Data'!C$21*'Dynamic Data'!C$11*'Dynamic Data'!C$13*D874^2)</f>
        <v>90.695525097898553</v>
      </c>
      <c r="H874" s="12">
        <f>'Dynamic Data'!C$15</f>
        <v>56.505600000000001</v>
      </c>
      <c r="I874" s="12">
        <f>'Dynamic Data'!C$15+G874+F874</f>
        <v>115.20112509789868</v>
      </c>
      <c r="J874" s="12">
        <f t="shared" si="98"/>
        <v>115.20112509789868</v>
      </c>
      <c r="K874" s="28">
        <f t="shared" si="99"/>
        <v>0</v>
      </c>
      <c r="L874" s="20">
        <f>(D874/1000)*(('Dynamic Data'!C$4*9.81*'Dynamic Data'!C$10)+(0.5*'Dynamic Data'!C$21*'Dynamic Data'!C$11*'Dynamic Data'!C$13*D874^2)+('Dynamic Data'!C$4*'Dynamic Data'!C$18*E874))</f>
        <v>2.3964558495613115</v>
      </c>
      <c r="M874" s="12">
        <f t="shared" si="96"/>
        <v>2.3964558495613115</v>
      </c>
      <c r="N874" s="28">
        <f t="shared" si="100"/>
        <v>0</v>
      </c>
      <c r="O874" s="20">
        <f t="shared" si="95"/>
        <v>2.2927305757919711</v>
      </c>
      <c r="P874" s="12">
        <f t="shared" si="101"/>
        <v>2.2927305757919711</v>
      </c>
      <c r="Q874" s="42">
        <f t="shared" si="97"/>
        <v>0</v>
      </c>
      <c r="R874" s="36"/>
      <c r="S874" s="20">
        <f>SUM($P$2:P874)</f>
        <v>795.3095443662022</v>
      </c>
      <c r="T874" s="28">
        <f>SUM($Q$2:Q874)</f>
        <v>192.3913945153906</v>
      </c>
      <c r="U874" s="22">
        <f>T874*'KERS System Values'!E$14</f>
        <v>112.65849433264576</v>
      </c>
    </row>
    <row r="875" spans="1:21" x14ac:dyDescent="0.45">
      <c r="A875" s="7" t="s">
        <v>13</v>
      </c>
      <c r="B875" s="8">
        <v>873</v>
      </c>
      <c r="C875" s="8">
        <v>284</v>
      </c>
      <c r="D875" s="3">
        <v>20.944444444444446</v>
      </c>
      <c r="E875" s="29">
        <v>-0.1388888888888889</v>
      </c>
      <c r="F875" s="21">
        <f>'Dynamic Data'!C$4*E875</f>
        <v>-40</v>
      </c>
      <c r="G875" s="3">
        <f>(0.5*'Dynamic Data'!C$21*'Dynamic Data'!C$11*'Dynamic Data'!C$13*D875^2)</f>
        <v>89.740842006385535</v>
      </c>
      <c r="H875" s="3">
        <f>'Dynamic Data'!C$15</f>
        <v>56.505600000000001</v>
      </c>
      <c r="I875" s="3">
        <f>'Dynamic Data'!C$15+G875+F875</f>
        <v>106.24644200638554</v>
      </c>
      <c r="J875" s="3">
        <f t="shared" si="98"/>
        <v>106.24644200638554</v>
      </c>
      <c r="K875" s="29">
        <f t="shared" si="99"/>
        <v>0</v>
      </c>
      <c r="L875" s="21">
        <f>(D875/1000)*(('Dynamic Data'!C$4*9.81*'Dynamic Data'!C$10)+(0.5*'Dynamic Data'!C$21*'Dynamic Data'!C$11*'Dynamic Data'!C$13*D875^2)+('Dynamic Data'!C$4*'Dynamic Data'!C$18*E875))</f>
        <v>2.1890053020226303</v>
      </c>
      <c r="M875" s="3">
        <f t="shared" si="96"/>
        <v>2.1890053020226303</v>
      </c>
      <c r="N875" s="29">
        <f t="shared" si="100"/>
        <v>0</v>
      </c>
      <c r="O875" s="21">
        <f t="shared" si="95"/>
        <v>1.9487445030500066</v>
      </c>
      <c r="P875" s="3">
        <f t="shared" si="101"/>
        <v>1.9487445030500066</v>
      </c>
      <c r="Q875" s="43">
        <f t="shared" si="97"/>
        <v>0</v>
      </c>
      <c r="R875" s="37"/>
      <c r="S875" s="21">
        <f>SUM($P$2:P875)</f>
        <v>797.25828886925217</v>
      </c>
      <c r="T875" s="29">
        <f>SUM($Q$2:Q875)</f>
        <v>192.3913945153906</v>
      </c>
      <c r="U875" s="22">
        <f>T875*'KERS System Values'!E$14</f>
        <v>112.65849433264576</v>
      </c>
    </row>
    <row r="876" spans="1:21" x14ac:dyDescent="0.45">
      <c r="A876" s="5" t="s">
        <v>13</v>
      </c>
      <c r="B876" s="6">
        <v>874</v>
      </c>
      <c r="C876" s="6">
        <v>285</v>
      </c>
      <c r="D876" s="4">
        <v>20.777777777777779</v>
      </c>
      <c r="E876" s="30">
        <v>-0.20833333333333331</v>
      </c>
      <c r="F876" s="20">
        <f>'Dynamic Data'!C$4*E876</f>
        <v>-59.999999999999993</v>
      </c>
      <c r="G876" s="12">
        <f>(0.5*'Dynamic Data'!C$21*'Dynamic Data'!C$11*'Dynamic Data'!C$13*D876^2)</f>
        <v>88.318288431531784</v>
      </c>
      <c r="H876" s="12">
        <f>'Dynamic Data'!C$15</f>
        <v>56.505600000000001</v>
      </c>
      <c r="I876" s="12">
        <f>'Dynamic Data'!C$15+G876+F876</f>
        <v>84.82388843153177</v>
      </c>
      <c r="J876" s="12">
        <f t="shared" si="98"/>
        <v>84.82388843153177</v>
      </c>
      <c r="K876" s="28">
        <f t="shared" si="99"/>
        <v>0</v>
      </c>
      <c r="L876" s="20">
        <f>(D876/1000)*(('Dynamic Data'!C$4*9.81*'Dynamic Data'!C$10)+(0.5*'Dynamic Data'!C$21*'Dynamic Data'!C$11*'Dynamic Data'!C$13*D876^2)+('Dynamic Data'!C$4*'Dynamic Data'!C$18*E876))</f>
        <v>1.708483704077383</v>
      </c>
      <c r="M876" s="12">
        <f t="shared" si="96"/>
        <v>1.708483704077383</v>
      </c>
      <c r="N876" s="28">
        <f t="shared" si="100"/>
        <v>0</v>
      </c>
      <c r="O876" s="20">
        <f t="shared" si="95"/>
        <v>1.41952561429159</v>
      </c>
      <c r="P876" s="12">
        <f t="shared" si="101"/>
        <v>1.41952561429159</v>
      </c>
      <c r="Q876" s="42">
        <f t="shared" si="97"/>
        <v>0</v>
      </c>
      <c r="R876" s="36"/>
      <c r="S876" s="20">
        <f>SUM($P$2:P876)</f>
        <v>798.67781448354378</v>
      </c>
      <c r="T876" s="28">
        <f>SUM($Q$2:Q876)</f>
        <v>192.3913945153906</v>
      </c>
      <c r="U876" s="22">
        <f>T876*'KERS System Values'!E$14</f>
        <v>112.65849433264576</v>
      </c>
    </row>
    <row r="877" spans="1:21" x14ac:dyDescent="0.45">
      <c r="A877" s="7" t="s">
        <v>13</v>
      </c>
      <c r="B877" s="8">
        <v>875</v>
      </c>
      <c r="C877" s="8">
        <v>286</v>
      </c>
      <c r="D877" s="3">
        <v>20.527777777777779</v>
      </c>
      <c r="E877" s="29">
        <v>-0.29166666666666585</v>
      </c>
      <c r="F877" s="21">
        <f>'Dynamic Data'!C$4*E877</f>
        <v>-83.999999999999773</v>
      </c>
      <c r="G877" s="3">
        <f>(0.5*'Dynamic Data'!C$21*'Dynamic Data'!C$11*'Dynamic Data'!C$13*D877^2)</f>
        <v>86.205767959686739</v>
      </c>
      <c r="H877" s="3">
        <f>'Dynamic Data'!C$15</f>
        <v>56.505600000000001</v>
      </c>
      <c r="I877" s="3">
        <f>'Dynamic Data'!C$15+G877+F877</f>
        <v>58.711367959686982</v>
      </c>
      <c r="J877" s="3">
        <f t="shared" si="98"/>
        <v>58.711367959686982</v>
      </c>
      <c r="K877" s="29">
        <f t="shared" si="99"/>
        <v>0</v>
      </c>
      <c r="L877" s="21">
        <f>(D877/1000)*(('Dynamic Data'!C$4*9.81*'Dynamic Data'!C$10)+(0.5*'Dynamic Data'!C$21*'Dynamic Data'!C$11*'Dynamic Data'!C$13*D877^2)+('Dynamic Data'!C$4*'Dynamic Data'!C$18*E877))</f>
        <v>1.1305675245057969</v>
      </c>
      <c r="M877" s="3">
        <f t="shared" si="96"/>
        <v>1.1305675245057969</v>
      </c>
      <c r="N877" s="29">
        <f t="shared" si="100"/>
        <v>0</v>
      </c>
      <c r="O877" s="21">
        <f t="shared" si="95"/>
        <v>0.8826626041690645</v>
      </c>
      <c r="P877" s="3">
        <f t="shared" si="101"/>
        <v>0.8826626041690645</v>
      </c>
      <c r="Q877" s="43">
        <f t="shared" si="97"/>
        <v>0</v>
      </c>
      <c r="R877" s="37"/>
      <c r="S877" s="21">
        <f>SUM($P$2:P877)</f>
        <v>799.5604770877128</v>
      </c>
      <c r="T877" s="29">
        <f>SUM($Q$2:Q877)</f>
        <v>192.3913945153906</v>
      </c>
      <c r="U877" s="22">
        <f>T877*'KERS System Values'!E$14</f>
        <v>112.65849433264576</v>
      </c>
    </row>
    <row r="878" spans="1:21" x14ac:dyDescent="0.45">
      <c r="A878" s="5" t="s">
        <v>13</v>
      </c>
      <c r="B878" s="6">
        <v>876</v>
      </c>
      <c r="C878" s="6">
        <v>287</v>
      </c>
      <c r="D878" s="4">
        <v>20.194444444444446</v>
      </c>
      <c r="E878" s="30">
        <v>-0.36111111111111227</v>
      </c>
      <c r="F878" s="20">
        <f>'Dynamic Data'!C$4*E878</f>
        <v>-104.00000000000034</v>
      </c>
      <c r="G878" s="12">
        <f>(0.5*'Dynamic Data'!C$21*'Dynamic Data'!C$11*'Dynamic Data'!C$13*D878^2)</f>
        <v>83.428852459373061</v>
      </c>
      <c r="H878" s="12">
        <f>'Dynamic Data'!C$15</f>
        <v>56.505600000000001</v>
      </c>
      <c r="I878" s="12">
        <f>'Dynamic Data'!C$15+G878+F878</f>
        <v>35.934452459372721</v>
      </c>
      <c r="J878" s="12">
        <f t="shared" si="98"/>
        <v>35.934452459372721</v>
      </c>
      <c r="K878" s="28">
        <f t="shared" si="99"/>
        <v>0</v>
      </c>
      <c r="L878" s="20">
        <f>(D878/1000)*(('Dynamic Data'!C$4*9.81*'Dynamic Data'!C$10)+(0.5*'Dynamic Data'!C$21*'Dynamic Data'!C$11*'Dynamic Data'!C$13*D878^2)+('Dynamic Data'!C$4*'Dynamic Data'!C$18*E878))</f>
        <v>0.63475768383233211</v>
      </c>
      <c r="M878" s="12">
        <f t="shared" si="96"/>
        <v>0.63475768383233211</v>
      </c>
      <c r="N878" s="28">
        <f t="shared" si="100"/>
        <v>0</v>
      </c>
      <c r="O878" s="20">
        <f t="shared" si="95"/>
        <v>0.72111009584260755</v>
      </c>
      <c r="P878" s="12">
        <f t="shared" si="101"/>
        <v>0.72111009584260755</v>
      </c>
      <c r="Q878" s="42">
        <f t="shared" si="97"/>
        <v>0</v>
      </c>
      <c r="R878" s="36"/>
      <c r="S878" s="20">
        <f>SUM($P$2:P878)</f>
        <v>800.28158718355542</v>
      </c>
      <c r="T878" s="28">
        <f>SUM($Q$2:Q878)</f>
        <v>192.3913945153906</v>
      </c>
      <c r="U878" s="22">
        <f>T878*'KERS System Values'!E$14</f>
        <v>112.65849433264576</v>
      </c>
    </row>
    <row r="879" spans="1:21" x14ac:dyDescent="0.45">
      <c r="A879" s="7" t="s">
        <v>13</v>
      </c>
      <c r="B879" s="8">
        <v>877</v>
      </c>
      <c r="C879" s="8">
        <v>288</v>
      </c>
      <c r="D879" s="3">
        <v>19.805555555555557</v>
      </c>
      <c r="E879" s="29">
        <v>-0.31944444444444403</v>
      </c>
      <c r="F879" s="21">
        <f>'Dynamic Data'!C$4*E879</f>
        <v>-91.999999999999886</v>
      </c>
      <c r="G879" s="3">
        <f>(0.5*'Dynamic Data'!C$21*'Dynamic Data'!C$11*'Dynamic Data'!C$13*D879^2)</f>
        <v>80.246575487662966</v>
      </c>
      <c r="H879" s="3">
        <f>'Dynamic Data'!C$15</f>
        <v>56.505600000000001</v>
      </c>
      <c r="I879" s="3">
        <f>'Dynamic Data'!C$15+G879+F879</f>
        <v>44.752175487663067</v>
      </c>
      <c r="J879" s="3">
        <f t="shared" si="98"/>
        <v>44.752175487663067</v>
      </c>
      <c r="K879" s="29">
        <f t="shared" si="99"/>
        <v>0</v>
      </c>
      <c r="L879" s="21">
        <f>(D879/1000)*(('Dynamic Data'!C$4*9.81*'Dynamic Data'!C$10)+(0.5*'Dynamic Data'!C$21*'Dynamic Data'!C$11*'Dynamic Data'!C$13*D879^2)+('Dynamic Data'!C$4*'Dynamic Data'!C$18*E879))</f>
        <v>0.80746250785288287</v>
      </c>
      <c r="M879" s="3">
        <f t="shared" si="96"/>
        <v>0.80746250785288287</v>
      </c>
      <c r="N879" s="29">
        <f t="shared" si="100"/>
        <v>0</v>
      </c>
      <c r="O879" s="21">
        <f t="shared" si="95"/>
        <v>1.1907252387113516</v>
      </c>
      <c r="P879" s="3">
        <f t="shared" si="101"/>
        <v>1.1907252387113516</v>
      </c>
      <c r="Q879" s="43">
        <f t="shared" si="97"/>
        <v>0</v>
      </c>
      <c r="R879" s="37"/>
      <c r="S879" s="21">
        <f>SUM($P$2:P879)</f>
        <v>801.47231242226678</v>
      </c>
      <c r="T879" s="29">
        <f>SUM($Q$2:Q879)</f>
        <v>192.3913945153906</v>
      </c>
      <c r="U879" s="22">
        <f>T879*'KERS System Values'!E$14</f>
        <v>112.65849433264576</v>
      </c>
    </row>
    <row r="880" spans="1:21" x14ac:dyDescent="0.45">
      <c r="A880" s="5" t="s">
        <v>13</v>
      </c>
      <c r="B880" s="6">
        <v>878</v>
      </c>
      <c r="C880" s="6">
        <v>289</v>
      </c>
      <c r="D880" s="4">
        <v>19.555555555555557</v>
      </c>
      <c r="E880" s="30">
        <v>-0.18055555555555516</v>
      </c>
      <c r="F880" s="20">
        <f>'Dynamic Data'!C$4*E880</f>
        <v>-51.999999999999886</v>
      </c>
      <c r="G880" s="12">
        <f>(0.5*'Dynamic Data'!C$21*'Dynamic Data'!C$11*'Dynamic Data'!C$13*D880^2)</f>
        <v>78.23350117118386</v>
      </c>
      <c r="H880" s="12">
        <f>'Dynamic Data'!C$15</f>
        <v>56.505600000000001</v>
      </c>
      <c r="I880" s="12">
        <f>'Dynamic Data'!C$15+G880+F880</f>
        <v>82.739101171183961</v>
      </c>
      <c r="J880" s="12">
        <f t="shared" si="98"/>
        <v>82.739101171183961</v>
      </c>
      <c r="K880" s="28">
        <f t="shared" si="99"/>
        <v>0</v>
      </c>
      <c r="L880" s="20">
        <f>(D880/1000)*(('Dynamic Data'!C$4*9.81*'Dynamic Data'!C$10)+(0.5*'Dynamic Data'!C$21*'Dynamic Data'!C$11*'Dynamic Data'!C$13*D880^2)+('Dynamic Data'!C$4*'Dynamic Data'!C$18*E880))</f>
        <v>1.5739879695698205</v>
      </c>
      <c r="M880" s="12">
        <f t="shared" si="96"/>
        <v>1.5739879695698205</v>
      </c>
      <c r="N880" s="28">
        <f t="shared" si="100"/>
        <v>0</v>
      </c>
      <c r="O880" s="20">
        <f t="shared" si="95"/>
        <v>1.9260492460397027</v>
      </c>
      <c r="P880" s="12">
        <f t="shared" si="101"/>
        <v>1.9260492460397027</v>
      </c>
      <c r="Q880" s="42">
        <f t="shared" si="97"/>
        <v>0</v>
      </c>
      <c r="R880" s="36"/>
      <c r="S880" s="20">
        <f>SUM($P$2:P880)</f>
        <v>803.39836166830651</v>
      </c>
      <c r="T880" s="28">
        <f>SUM($Q$2:Q880)</f>
        <v>192.3913945153906</v>
      </c>
      <c r="U880" s="22">
        <f>T880*'KERS System Values'!E$14</f>
        <v>112.65849433264576</v>
      </c>
    </row>
    <row r="881" spans="1:21" x14ac:dyDescent="0.45">
      <c r="A881" s="7" t="s">
        <v>13</v>
      </c>
      <c r="B881" s="8">
        <v>879</v>
      </c>
      <c r="C881" s="8">
        <v>290</v>
      </c>
      <c r="D881" s="3">
        <v>19.444444444444446</v>
      </c>
      <c r="E881" s="29">
        <v>-5.5555555555556344E-2</v>
      </c>
      <c r="F881" s="21">
        <f>'Dynamic Data'!C$4*E881</f>
        <v>-16.000000000000227</v>
      </c>
      <c r="G881" s="3">
        <f>(0.5*'Dynamic Data'!C$21*'Dynamic Data'!C$11*'Dynamic Data'!C$13*D881^2)</f>
        <v>77.347009729064624</v>
      </c>
      <c r="H881" s="3">
        <f>'Dynamic Data'!C$15</f>
        <v>56.505600000000001</v>
      </c>
      <c r="I881" s="3">
        <f>'Dynamic Data'!C$15+G881+F881</f>
        <v>117.8526097290644</v>
      </c>
      <c r="J881" s="3">
        <f t="shared" si="98"/>
        <v>117.8526097290644</v>
      </c>
      <c r="K881" s="29">
        <f t="shared" si="99"/>
        <v>0</v>
      </c>
      <c r="L881" s="21">
        <f>(D881/1000)*(('Dynamic Data'!C$4*9.81*'Dynamic Data'!C$10)+(0.5*'Dynamic Data'!C$21*'Dynamic Data'!C$11*'Dynamic Data'!C$13*D881^2)+('Dynamic Data'!C$4*'Dynamic Data'!C$18*E881))</f>
        <v>2.2781105225095852</v>
      </c>
      <c r="M881" s="3">
        <f t="shared" si="96"/>
        <v>2.2781105225095852</v>
      </c>
      <c r="N881" s="29">
        <f t="shared" si="100"/>
        <v>0</v>
      </c>
      <c r="O881" s="21">
        <f t="shared" si="95"/>
        <v>2.0346761891762544</v>
      </c>
      <c r="P881" s="3">
        <f t="shared" si="101"/>
        <v>2.0346761891762544</v>
      </c>
      <c r="Q881" s="43">
        <f t="shared" si="97"/>
        <v>0</v>
      </c>
      <c r="R881" s="37"/>
      <c r="S881" s="21">
        <f>SUM($P$2:P881)</f>
        <v>805.43303785748276</v>
      </c>
      <c r="T881" s="29">
        <f>SUM($Q$2:Q881)</f>
        <v>192.3913945153906</v>
      </c>
      <c r="U881" s="22">
        <f>T881*'KERS System Values'!E$14</f>
        <v>112.65849433264576</v>
      </c>
    </row>
    <row r="882" spans="1:21" x14ac:dyDescent="0.45">
      <c r="A882" s="5" t="s">
        <v>13</v>
      </c>
      <c r="B882" s="6">
        <v>880</v>
      </c>
      <c r="C882" s="6">
        <v>291</v>
      </c>
      <c r="D882" s="4">
        <v>19.444444444444446</v>
      </c>
      <c r="E882" s="30">
        <v>-0.1388888888888889</v>
      </c>
      <c r="F882" s="20">
        <f>'Dynamic Data'!C$4*E882</f>
        <v>-40</v>
      </c>
      <c r="G882" s="12">
        <f>(0.5*'Dynamic Data'!C$21*'Dynamic Data'!C$11*'Dynamic Data'!C$13*D882^2)</f>
        <v>77.347009729064624</v>
      </c>
      <c r="H882" s="12">
        <f>'Dynamic Data'!C$15</f>
        <v>56.505600000000001</v>
      </c>
      <c r="I882" s="12">
        <f>'Dynamic Data'!C$15+G882+F882</f>
        <v>93.852609729064625</v>
      </c>
      <c r="J882" s="12">
        <f t="shared" si="98"/>
        <v>93.852609729064625</v>
      </c>
      <c r="K882" s="28">
        <f t="shared" si="99"/>
        <v>0</v>
      </c>
      <c r="L882" s="20">
        <f>(D882/1000)*(('Dynamic Data'!C$4*9.81*'Dynamic Data'!C$10)+(0.5*'Dynamic Data'!C$21*'Dynamic Data'!C$11*'Dynamic Data'!C$13*D882^2)+('Dynamic Data'!C$4*'Dynamic Data'!C$18*E882))</f>
        <v>1.7912418558429231</v>
      </c>
      <c r="M882" s="12">
        <f t="shared" si="96"/>
        <v>1.7912418558429231</v>
      </c>
      <c r="N882" s="28">
        <f t="shared" si="100"/>
        <v>0</v>
      </c>
      <c r="O882" s="20">
        <f t="shared" si="95"/>
        <v>1.3574923638365775</v>
      </c>
      <c r="P882" s="12">
        <f t="shared" si="101"/>
        <v>1.3574923638365775</v>
      </c>
      <c r="Q882" s="42">
        <f t="shared" si="97"/>
        <v>0</v>
      </c>
      <c r="R882" s="36"/>
      <c r="S882" s="20">
        <f>SUM($P$2:P882)</f>
        <v>806.79053022131939</v>
      </c>
      <c r="T882" s="28">
        <f>SUM($Q$2:Q882)</f>
        <v>192.3913945153906</v>
      </c>
      <c r="U882" s="22">
        <f>T882*'KERS System Values'!E$14</f>
        <v>112.65849433264576</v>
      </c>
    </row>
    <row r="883" spans="1:21" x14ac:dyDescent="0.45">
      <c r="A883" s="7" t="s">
        <v>13</v>
      </c>
      <c r="B883" s="8">
        <v>881</v>
      </c>
      <c r="C883" s="8">
        <v>292</v>
      </c>
      <c r="D883" s="3">
        <v>19.166666666666668</v>
      </c>
      <c r="E883" s="29">
        <v>-0.27777777777777779</v>
      </c>
      <c r="F883" s="21">
        <f>'Dynamic Data'!C$4*E883</f>
        <v>-80</v>
      </c>
      <c r="G883" s="3">
        <f>(0.5*'Dynamic Data'!C$21*'Dynamic Data'!C$11*'Dynamic Data'!C$13*D883^2)</f>
        <v>75.152880269403397</v>
      </c>
      <c r="H883" s="3">
        <f>'Dynamic Data'!C$15</f>
        <v>56.505600000000001</v>
      </c>
      <c r="I883" s="3">
        <f>'Dynamic Data'!C$15+G883+F883</f>
        <v>51.658480269403412</v>
      </c>
      <c r="J883" s="3">
        <f t="shared" si="98"/>
        <v>51.658480269403412</v>
      </c>
      <c r="K883" s="29">
        <f t="shared" si="99"/>
        <v>0</v>
      </c>
      <c r="L883" s="21">
        <f>(D883/1000)*(('Dynamic Data'!C$4*9.81*'Dynamic Data'!C$10)+(0.5*'Dynamic Data'!C$21*'Dynamic Data'!C$11*'Dynamic Data'!C$13*D883^2)+('Dynamic Data'!C$4*'Dynamic Data'!C$18*E883))</f>
        <v>0.92374287183023185</v>
      </c>
      <c r="M883" s="3">
        <f t="shared" si="96"/>
        <v>0.92374287183023185</v>
      </c>
      <c r="N883" s="29">
        <f t="shared" si="100"/>
        <v>0</v>
      </c>
      <c r="O883" s="21">
        <f t="shared" si="95"/>
        <v>1.2907566899720675</v>
      </c>
      <c r="P883" s="3">
        <f t="shared" si="101"/>
        <v>1.2907566899720675</v>
      </c>
      <c r="Q883" s="43">
        <f t="shared" si="97"/>
        <v>0</v>
      </c>
      <c r="R883" s="37"/>
      <c r="S883" s="21">
        <f>SUM($P$2:P883)</f>
        <v>808.0812869112915</v>
      </c>
      <c r="T883" s="29">
        <f>SUM($Q$2:Q883)</f>
        <v>192.3913945153906</v>
      </c>
      <c r="U883" s="22">
        <f>T883*'KERS System Values'!E$14</f>
        <v>112.65849433264576</v>
      </c>
    </row>
    <row r="884" spans="1:21" x14ac:dyDescent="0.45">
      <c r="A884" s="5" t="s">
        <v>13</v>
      </c>
      <c r="B884" s="6">
        <v>882</v>
      </c>
      <c r="C884" s="6">
        <v>293</v>
      </c>
      <c r="D884" s="4">
        <v>18.888888888888889</v>
      </c>
      <c r="E884" s="30">
        <v>-0.1388888888888889</v>
      </c>
      <c r="F884" s="20">
        <f>'Dynamic Data'!C$4*E884</f>
        <v>-40</v>
      </c>
      <c r="G884" s="12">
        <f>(0.5*'Dynamic Data'!C$21*'Dynamic Data'!C$11*'Dynamic Data'!C$13*D884^2)</f>
        <v>72.990321017794855</v>
      </c>
      <c r="H884" s="12">
        <f>'Dynamic Data'!C$15</f>
        <v>56.505600000000001</v>
      </c>
      <c r="I884" s="12">
        <f>'Dynamic Data'!C$15+G884+F884</f>
        <v>89.495921017794842</v>
      </c>
      <c r="J884" s="12">
        <f t="shared" si="98"/>
        <v>89.495921017794842</v>
      </c>
      <c r="K884" s="28">
        <f t="shared" si="99"/>
        <v>0</v>
      </c>
      <c r="L884" s="20">
        <f>(D884/1000)*(('Dynamic Data'!C$4*9.81*'Dynamic Data'!C$10)+(0.5*'Dynamic Data'!C$21*'Dynamic Data'!C$11*'Dynamic Data'!C$13*D884^2)+('Dynamic Data'!C$4*'Dynamic Data'!C$18*E884))</f>
        <v>1.6577705081139029</v>
      </c>
      <c r="M884" s="12">
        <f t="shared" si="96"/>
        <v>1.6577705081139029</v>
      </c>
      <c r="N884" s="28">
        <f t="shared" si="100"/>
        <v>0</v>
      </c>
      <c r="O884" s="20">
        <f t="shared" si="95"/>
        <v>2.0519022858916807</v>
      </c>
      <c r="P884" s="12">
        <f t="shared" si="101"/>
        <v>2.0519022858916807</v>
      </c>
      <c r="Q884" s="42">
        <f t="shared" si="97"/>
        <v>0</v>
      </c>
      <c r="R884" s="36"/>
      <c r="S884" s="20">
        <f>SUM($P$2:P884)</f>
        <v>810.13318919718313</v>
      </c>
      <c r="T884" s="28">
        <f>SUM($Q$2:Q884)</f>
        <v>192.3913945153906</v>
      </c>
      <c r="U884" s="22">
        <f>T884*'KERS System Values'!E$14</f>
        <v>112.65849433264576</v>
      </c>
    </row>
    <row r="885" spans="1:21" x14ac:dyDescent="0.45">
      <c r="A885" s="7" t="s">
        <v>13</v>
      </c>
      <c r="B885" s="8">
        <v>883</v>
      </c>
      <c r="C885" s="8">
        <v>294</v>
      </c>
      <c r="D885" s="3">
        <v>18.888888888888889</v>
      </c>
      <c r="E885" s="29">
        <v>0</v>
      </c>
      <c r="F885" s="21">
        <f>'Dynamic Data'!C$4*E885</f>
        <v>0</v>
      </c>
      <c r="G885" s="3">
        <f>(0.5*'Dynamic Data'!C$21*'Dynamic Data'!C$11*'Dynamic Data'!C$13*D885^2)</f>
        <v>72.990321017794855</v>
      </c>
      <c r="H885" s="3">
        <f>'Dynamic Data'!C$15</f>
        <v>56.505600000000001</v>
      </c>
      <c r="I885" s="3">
        <f>'Dynamic Data'!C$15+G885+F885</f>
        <v>129.49592101779484</v>
      </c>
      <c r="J885" s="3">
        <f t="shared" si="98"/>
        <v>129.49592101779484</v>
      </c>
      <c r="K885" s="29">
        <f t="shared" si="99"/>
        <v>0</v>
      </c>
      <c r="L885" s="21">
        <f>(D885/1000)*(('Dynamic Data'!C$4*9.81*'Dynamic Data'!C$10)+(0.5*'Dynamic Data'!C$21*'Dynamic Data'!C$11*'Dynamic Data'!C$13*D885^2)+('Dynamic Data'!C$4*'Dynamic Data'!C$18*E885))</f>
        <v>2.4460340636694586</v>
      </c>
      <c r="M885" s="3">
        <f t="shared" si="96"/>
        <v>2.4460340636694586</v>
      </c>
      <c r="N885" s="29">
        <f t="shared" si="100"/>
        <v>0</v>
      </c>
      <c r="O885" s="21">
        <f t="shared" si="95"/>
        <v>2.4854472414472344</v>
      </c>
      <c r="P885" s="3">
        <f t="shared" si="101"/>
        <v>2.4854472414472344</v>
      </c>
      <c r="Q885" s="43">
        <f t="shared" si="97"/>
        <v>0</v>
      </c>
      <c r="R885" s="37"/>
      <c r="S885" s="21">
        <f>SUM($P$2:P885)</f>
        <v>812.61863643863035</v>
      </c>
      <c r="T885" s="29">
        <f>SUM($Q$2:Q885)</f>
        <v>192.3913945153906</v>
      </c>
      <c r="U885" s="22">
        <f>T885*'KERS System Values'!E$14</f>
        <v>112.65849433264576</v>
      </c>
    </row>
    <row r="886" spans="1:21" x14ac:dyDescent="0.45">
      <c r="A886" s="5" t="s">
        <v>13</v>
      </c>
      <c r="B886" s="6">
        <v>884</v>
      </c>
      <c r="C886" s="6">
        <v>295</v>
      </c>
      <c r="D886" s="4">
        <v>18.888888888888889</v>
      </c>
      <c r="E886" s="30">
        <v>1.3888888888888099E-2</v>
      </c>
      <c r="F886" s="20">
        <f>'Dynamic Data'!C$4*E886</f>
        <v>3.9999999999997726</v>
      </c>
      <c r="G886" s="12">
        <f>(0.5*'Dynamic Data'!C$21*'Dynamic Data'!C$11*'Dynamic Data'!C$13*D886^2)</f>
        <v>72.990321017794855</v>
      </c>
      <c r="H886" s="12">
        <f>'Dynamic Data'!C$15</f>
        <v>56.505600000000001</v>
      </c>
      <c r="I886" s="12">
        <f>'Dynamic Data'!C$15+G886+F886</f>
        <v>133.49592101779461</v>
      </c>
      <c r="J886" s="12">
        <f t="shared" si="98"/>
        <v>133.49592101779461</v>
      </c>
      <c r="K886" s="28">
        <f t="shared" si="99"/>
        <v>0</v>
      </c>
      <c r="L886" s="20">
        <f>(D886/1000)*(('Dynamic Data'!C$4*9.81*'Dynamic Data'!C$10)+(0.5*'Dynamic Data'!C$21*'Dynamic Data'!C$11*'Dynamic Data'!C$13*D886^2)+('Dynamic Data'!C$4*'Dynamic Data'!C$18*E886))</f>
        <v>2.5248604192250097</v>
      </c>
      <c r="M886" s="12">
        <f t="shared" si="96"/>
        <v>2.5248604192250097</v>
      </c>
      <c r="N886" s="28">
        <f t="shared" si="100"/>
        <v>0</v>
      </c>
      <c r="O886" s="20">
        <f t="shared" si="95"/>
        <v>2.647162332794827</v>
      </c>
      <c r="P886" s="12">
        <f t="shared" si="101"/>
        <v>2.647162332794827</v>
      </c>
      <c r="Q886" s="42">
        <f t="shared" si="97"/>
        <v>0</v>
      </c>
      <c r="R886" s="36"/>
      <c r="S886" s="20">
        <f>SUM($P$2:P886)</f>
        <v>815.26579877142512</v>
      </c>
      <c r="T886" s="28">
        <f>SUM($Q$2:Q886)</f>
        <v>192.3913945153906</v>
      </c>
      <c r="U886" s="22">
        <f>T886*'KERS System Values'!E$14</f>
        <v>112.65849433264576</v>
      </c>
    </row>
    <row r="887" spans="1:21" x14ac:dyDescent="0.45">
      <c r="A887" s="7" t="s">
        <v>13</v>
      </c>
      <c r="B887" s="8">
        <v>885</v>
      </c>
      <c r="C887" s="8">
        <v>296</v>
      </c>
      <c r="D887" s="3">
        <v>18.916666666666664</v>
      </c>
      <c r="E887" s="29">
        <v>5.5555555555556344E-2</v>
      </c>
      <c r="F887" s="21">
        <f>'Dynamic Data'!C$4*E887</f>
        <v>16.000000000000227</v>
      </c>
      <c r="G887" s="3">
        <f>(0.5*'Dynamic Data'!C$21*'Dynamic Data'!C$11*'Dynamic Data'!C$13*D887^2)</f>
        <v>73.205156283593325</v>
      </c>
      <c r="H887" s="3">
        <f>'Dynamic Data'!C$15</f>
        <v>56.505600000000001</v>
      </c>
      <c r="I887" s="3">
        <f>'Dynamic Data'!C$15+G887+F887</f>
        <v>145.71075628359355</v>
      </c>
      <c r="J887" s="3">
        <f t="shared" si="98"/>
        <v>145.71075628359355</v>
      </c>
      <c r="K887" s="29">
        <f t="shared" si="99"/>
        <v>0</v>
      </c>
      <c r="L887" s="21">
        <f>(D887/1000)*(('Dynamic Data'!C$4*9.81*'Dynamic Data'!C$10)+(0.5*'Dynamic Data'!C$21*'Dynamic Data'!C$11*'Dynamic Data'!C$13*D887^2)+('Dynamic Data'!C$4*'Dynamic Data'!C$18*E887))</f>
        <v>2.7694642463646448</v>
      </c>
      <c r="M887" s="3">
        <f t="shared" si="96"/>
        <v>2.7694642463646448</v>
      </c>
      <c r="N887" s="29">
        <f t="shared" si="100"/>
        <v>0</v>
      </c>
      <c r="O887" s="21">
        <f t="shared" si="95"/>
        <v>2.8213502079703066</v>
      </c>
      <c r="P887" s="3">
        <f t="shared" si="101"/>
        <v>2.8213502079703066</v>
      </c>
      <c r="Q887" s="43">
        <f t="shared" si="97"/>
        <v>0</v>
      </c>
      <c r="R887" s="37"/>
      <c r="S887" s="21">
        <f>SUM($P$2:P887)</f>
        <v>818.08714897939547</v>
      </c>
      <c r="T887" s="29">
        <f>SUM($Q$2:Q887)</f>
        <v>192.3913945153906</v>
      </c>
      <c r="U887" s="22">
        <f>T887*'KERS System Values'!E$14</f>
        <v>112.65849433264576</v>
      </c>
    </row>
    <row r="888" spans="1:21" x14ac:dyDescent="0.45">
      <c r="A888" s="5" t="s">
        <v>13</v>
      </c>
      <c r="B888" s="6">
        <v>886</v>
      </c>
      <c r="C888" s="6">
        <v>297</v>
      </c>
      <c r="D888" s="4">
        <v>19.000000000000004</v>
      </c>
      <c r="E888" s="30">
        <v>6.9444444444444448E-2</v>
      </c>
      <c r="F888" s="20">
        <f>'Dynamic Data'!C$4*E888</f>
        <v>20</v>
      </c>
      <c r="G888" s="12">
        <f>(0.5*'Dynamic Data'!C$21*'Dynamic Data'!C$11*'Dynamic Data'!C$13*D888^2)</f>
        <v>73.851556293471972</v>
      </c>
      <c r="H888" s="12">
        <f>'Dynamic Data'!C$15</f>
        <v>56.505600000000001</v>
      </c>
      <c r="I888" s="12">
        <f>'Dynamic Data'!C$15+G888+F888</f>
        <v>150.35715629347197</v>
      </c>
      <c r="J888" s="12">
        <f t="shared" si="98"/>
        <v>150.35715629347197</v>
      </c>
      <c r="K888" s="28">
        <f t="shared" si="99"/>
        <v>0</v>
      </c>
      <c r="L888" s="20">
        <f>(D888/1000)*(('Dynamic Data'!C$4*9.81*'Dynamic Data'!C$10)+(0.5*'Dynamic Data'!C$21*'Dynamic Data'!C$11*'Dynamic Data'!C$13*D888^2)+('Dynamic Data'!C$4*'Dynamic Data'!C$18*E888))</f>
        <v>2.8732361695759683</v>
      </c>
      <c r="M888" s="12">
        <f t="shared" si="96"/>
        <v>2.8732361695759683</v>
      </c>
      <c r="N888" s="28">
        <f t="shared" si="100"/>
        <v>0</v>
      </c>
      <c r="O888" s="20">
        <f t="shared" si="95"/>
        <v>2.8020358018246831</v>
      </c>
      <c r="P888" s="12">
        <f t="shared" si="101"/>
        <v>2.8020358018246831</v>
      </c>
      <c r="Q888" s="42">
        <f t="shared" si="97"/>
        <v>0</v>
      </c>
      <c r="R888" s="36"/>
      <c r="S888" s="20">
        <f>SUM($P$2:P888)</f>
        <v>820.88918478122014</v>
      </c>
      <c r="T888" s="28">
        <f>SUM($Q$2:Q888)</f>
        <v>192.3913945153906</v>
      </c>
      <c r="U888" s="22">
        <f>T888*'KERS System Values'!E$14</f>
        <v>112.65849433264576</v>
      </c>
    </row>
    <row r="889" spans="1:21" x14ac:dyDescent="0.45">
      <c r="A889" s="7" t="s">
        <v>13</v>
      </c>
      <c r="B889" s="8">
        <v>887</v>
      </c>
      <c r="C889" s="8">
        <v>298</v>
      </c>
      <c r="D889" s="3">
        <v>19.055555555555554</v>
      </c>
      <c r="E889" s="29">
        <v>4.1666666666666269E-2</v>
      </c>
      <c r="F889" s="21">
        <f>'Dynamic Data'!C$4*E889</f>
        <v>11.999999999999886</v>
      </c>
      <c r="G889" s="3">
        <f>(0.5*'Dynamic Data'!C$21*'Dynamic Data'!C$11*'Dynamic Data'!C$13*D889^2)</f>
        <v>74.284068143793647</v>
      </c>
      <c r="H889" s="3">
        <f>'Dynamic Data'!C$15</f>
        <v>56.505600000000001</v>
      </c>
      <c r="I889" s="3">
        <f>'Dynamic Data'!C$15+G889+F889</f>
        <v>142.78966814379353</v>
      </c>
      <c r="J889" s="3">
        <f t="shared" si="98"/>
        <v>142.78966814379353</v>
      </c>
      <c r="K889" s="29">
        <f t="shared" si="99"/>
        <v>0</v>
      </c>
      <c r="L889" s="21">
        <f>(D889/1000)*(('Dynamic Data'!C$4*9.81*'Dynamic Data'!C$10)+(0.5*'Dynamic Data'!C$21*'Dynamic Data'!C$11*'Dynamic Data'!C$13*D889^2)+('Dynamic Data'!C$4*'Dynamic Data'!C$18*E889))</f>
        <v>2.7308354340733985</v>
      </c>
      <c r="M889" s="3">
        <f t="shared" si="96"/>
        <v>2.7308354340733985</v>
      </c>
      <c r="N889" s="29">
        <f t="shared" si="100"/>
        <v>0</v>
      </c>
      <c r="O889" s="21">
        <f t="shared" si="95"/>
        <v>2.57561819268067</v>
      </c>
      <c r="P889" s="3">
        <f t="shared" si="101"/>
        <v>2.57561819268067</v>
      </c>
      <c r="Q889" s="43">
        <f t="shared" si="97"/>
        <v>0</v>
      </c>
      <c r="R889" s="37"/>
      <c r="S889" s="21">
        <f>SUM($P$2:P889)</f>
        <v>823.46480297390076</v>
      </c>
      <c r="T889" s="29">
        <f>SUM($Q$2:Q889)</f>
        <v>192.3913945153906</v>
      </c>
      <c r="U889" s="22">
        <f>T889*'KERS System Values'!E$14</f>
        <v>112.65849433264576</v>
      </c>
    </row>
    <row r="890" spans="1:21" x14ac:dyDescent="0.45">
      <c r="A890" s="5" t="s">
        <v>13</v>
      </c>
      <c r="B890" s="6">
        <v>888</v>
      </c>
      <c r="C890" s="6">
        <v>299</v>
      </c>
      <c r="D890" s="4">
        <v>19.083333333333336</v>
      </c>
      <c r="E890" s="30">
        <v>-1.3888888888888099E-2</v>
      </c>
      <c r="F890" s="20">
        <f>'Dynamic Data'!C$4*E890</f>
        <v>-3.9999999999997726</v>
      </c>
      <c r="G890" s="12">
        <f>(0.5*'Dynamic Data'!C$21*'Dynamic Data'!C$11*'Dynamic Data'!C$13*D890^2)</f>
        <v>74.500797622075325</v>
      </c>
      <c r="H890" s="12">
        <f>'Dynamic Data'!C$15</f>
        <v>56.505600000000001</v>
      </c>
      <c r="I890" s="12">
        <f>'Dynamic Data'!C$15+G890+F890</f>
        <v>127.00639762207555</v>
      </c>
      <c r="J890" s="12">
        <f t="shared" si="98"/>
        <v>127.00639762207555</v>
      </c>
      <c r="K890" s="28">
        <f t="shared" si="99"/>
        <v>0</v>
      </c>
      <c r="L890" s="20">
        <f>(D890/1000)*(('Dynamic Data'!C$4*9.81*'Dynamic Data'!C$10)+(0.5*'Dynamic Data'!C$21*'Dynamic Data'!C$11*'Dynamic Data'!C$13*D890^2)+('Dynamic Data'!C$4*'Dynamic Data'!C$18*E890))</f>
        <v>2.4204009512879421</v>
      </c>
      <c r="M890" s="12">
        <f t="shared" si="96"/>
        <v>2.4204009512879421</v>
      </c>
      <c r="N890" s="28">
        <f t="shared" si="100"/>
        <v>0</v>
      </c>
      <c r="O890" s="20">
        <f t="shared" si="95"/>
        <v>2.2142420262245359</v>
      </c>
      <c r="P890" s="12">
        <f t="shared" si="101"/>
        <v>2.2142420262245359</v>
      </c>
      <c r="Q890" s="42">
        <f t="shared" si="97"/>
        <v>0</v>
      </c>
      <c r="R890" s="36"/>
      <c r="S890" s="20">
        <f>SUM($P$2:P890)</f>
        <v>825.67904500012526</v>
      </c>
      <c r="T890" s="28">
        <f>SUM($Q$2:Q890)</f>
        <v>192.3913945153906</v>
      </c>
      <c r="U890" s="22">
        <f>T890*'KERS System Values'!E$14</f>
        <v>112.65849433264576</v>
      </c>
    </row>
    <row r="891" spans="1:21" x14ac:dyDescent="0.45">
      <c r="A891" s="7" t="s">
        <v>13</v>
      </c>
      <c r="B891" s="8">
        <v>889</v>
      </c>
      <c r="C891" s="8">
        <v>300</v>
      </c>
      <c r="D891" s="3">
        <v>19.027777777777779</v>
      </c>
      <c r="E891" s="29">
        <v>-8.3333333333334522E-2</v>
      </c>
      <c r="F891" s="21">
        <f>'Dynamic Data'!C$4*E891</f>
        <v>-24.000000000000341</v>
      </c>
      <c r="G891" s="3">
        <f>(0.5*'Dynamic Data'!C$21*'Dynamic Data'!C$11*'Dynamic Data'!C$13*D891^2)</f>
        <v>74.067654367592553</v>
      </c>
      <c r="H891" s="3">
        <f>'Dynamic Data'!C$15</f>
        <v>56.505600000000001</v>
      </c>
      <c r="I891" s="3">
        <f>'Dynamic Data'!C$15+G891+F891</f>
        <v>106.5732543675922</v>
      </c>
      <c r="J891" s="3">
        <f t="shared" si="98"/>
        <v>106.5732543675922</v>
      </c>
      <c r="K891" s="29">
        <f t="shared" si="99"/>
        <v>0</v>
      </c>
      <c r="L891" s="21">
        <f>(D891/1000)*(('Dynamic Data'!C$4*9.81*'Dynamic Data'!C$10)+(0.5*'Dynamic Data'!C$21*'Dynamic Data'!C$11*'Dynamic Data'!C$13*D891^2)+('Dynamic Data'!C$4*'Dynamic Data'!C$18*E891))</f>
        <v>2.0080831011611298</v>
      </c>
      <c r="M891" s="3">
        <f t="shared" si="96"/>
        <v>2.0080831011611298</v>
      </c>
      <c r="N891" s="29">
        <f t="shared" si="100"/>
        <v>0</v>
      </c>
      <c r="O891" s="21">
        <f t="shared" si="95"/>
        <v>1.7572354604295506</v>
      </c>
      <c r="P891" s="3">
        <f t="shared" si="101"/>
        <v>1.7572354604295506</v>
      </c>
      <c r="Q891" s="43">
        <f t="shared" si="97"/>
        <v>0</v>
      </c>
      <c r="R891" s="37"/>
      <c r="S891" s="21">
        <f>SUM($P$2:P891)</f>
        <v>827.43628046055483</v>
      </c>
      <c r="T891" s="29">
        <f>SUM($Q$2:Q891)</f>
        <v>192.3913945153906</v>
      </c>
      <c r="U891" s="22">
        <f>T891*'KERS System Values'!E$14</f>
        <v>112.65849433264576</v>
      </c>
    </row>
    <row r="892" spans="1:21" x14ac:dyDescent="0.45">
      <c r="A892" s="5" t="s">
        <v>13</v>
      </c>
      <c r="B892" s="6">
        <v>890</v>
      </c>
      <c r="C892" s="6">
        <v>301</v>
      </c>
      <c r="D892" s="4">
        <v>18.916666666666664</v>
      </c>
      <c r="E892" s="30">
        <v>-0.16666666666666705</v>
      </c>
      <c r="F892" s="20">
        <f>'Dynamic Data'!C$4*E892</f>
        <v>-48.000000000000107</v>
      </c>
      <c r="G892" s="12">
        <f>(0.5*'Dynamic Data'!C$21*'Dynamic Data'!C$11*'Dynamic Data'!C$13*D892^2)</f>
        <v>73.205156283593325</v>
      </c>
      <c r="H892" s="12">
        <f>'Dynamic Data'!C$15</f>
        <v>56.505600000000001</v>
      </c>
      <c r="I892" s="12">
        <f>'Dynamic Data'!C$15+G892+F892</f>
        <v>81.710756283593213</v>
      </c>
      <c r="J892" s="12">
        <f t="shared" si="98"/>
        <v>81.710756283593213</v>
      </c>
      <c r="K892" s="28">
        <f t="shared" si="99"/>
        <v>0</v>
      </c>
      <c r="L892" s="20">
        <f>(D892/1000)*(('Dynamic Data'!C$4*9.81*'Dynamic Data'!C$10)+(0.5*'Dynamic Data'!C$21*'Dynamic Data'!C$11*'Dynamic Data'!C$13*D892^2)+('Dynamic Data'!C$4*'Dynamic Data'!C$18*E892))</f>
        <v>1.5063878196979714</v>
      </c>
      <c r="M892" s="12">
        <f t="shared" si="96"/>
        <v>1.5063878196979714</v>
      </c>
      <c r="N892" s="28">
        <f t="shared" si="100"/>
        <v>0</v>
      </c>
      <c r="O892" s="20">
        <f t="shared" si="95"/>
        <v>1.2085052720407212</v>
      </c>
      <c r="P892" s="12">
        <f t="shared" si="101"/>
        <v>1.2085052720407212</v>
      </c>
      <c r="Q892" s="42">
        <f t="shared" si="97"/>
        <v>0</v>
      </c>
      <c r="R892" s="36"/>
      <c r="S892" s="20">
        <f>SUM($P$2:P892)</f>
        <v>828.64478573259555</v>
      </c>
      <c r="T892" s="28">
        <f>SUM($Q$2:Q892)</f>
        <v>192.3913945153906</v>
      </c>
      <c r="U892" s="22">
        <f>T892*'KERS System Values'!E$14</f>
        <v>112.65849433264576</v>
      </c>
    </row>
    <row r="893" spans="1:21" x14ac:dyDescent="0.45">
      <c r="A893" s="7" t="s">
        <v>13</v>
      </c>
      <c r="B893" s="8">
        <v>891</v>
      </c>
      <c r="C893" s="8">
        <v>302</v>
      </c>
      <c r="D893" s="3">
        <v>18.694444444444443</v>
      </c>
      <c r="E893" s="29">
        <v>-0.26388888888888767</v>
      </c>
      <c r="F893" s="21">
        <f>'Dynamic Data'!C$4*E893</f>
        <v>-75.999999999999645</v>
      </c>
      <c r="G893" s="3">
        <f>(0.5*'Dynamic Data'!C$21*'Dynamic Data'!C$11*'Dynamic Data'!C$13*D893^2)</f>
        <v>71.495313815460207</v>
      </c>
      <c r="H893" s="3">
        <f>'Dynamic Data'!C$15</f>
        <v>56.505600000000001</v>
      </c>
      <c r="I893" s="3">
        <f>'Dynamic Data'!C$15+G893+F893</f>
        <v>52.000913815460549</v>
      </c>
      <c r="J893" s="3">
        <f t="shared" si="98"/>
        <v>52.000913815460549</v>
      </c>
      <c r="K893" s="29">
        <f t="shared" si="99"/>
        <v>0</v>
      </c>
      <c r="L893" s="21">
        <f>(D893/1000)*(('Dynamic Data'!C$4*9.81*'Dynamic Data'!C$10)+(0.5*'Dynamic Data'!C$21*'Dynamic Data'!C$11*'Dynamic Data'!C$13*D893^2)+('Dynamic Data'!C$4*'Dynamic Data'!C$18*E893))</f>
        <v>0.91062272438347125</v>
      </c>
      <c r="M893" s="3">
        <f t="shared" si="96"/>
        <v>0.91062272438347125</v>
      </c>
      <c r="N893" s="29">
        <f t="shared" si="100"/>
        <v>0</v>
      </c>
      <c r="O893" s="21">
        <f t="shared" si="95"/>
        <v>0.65164834543403083</v>
      </c>
      <c r="P893" s="3">
        <f t="shared" si="101"/>
        <v>0.65164834543403083</v>
      </c>
      <c r="Q893" s="43">
        <f t="shared" si="97"/>
        <v>0</v>
      </c>
      <c r="R893" s="37"/>
      <c r="S893" s="21">
        <f>SUM($P$2:P893)</f>
        <v>829.29643407802962</v>
      </c>
      <c r="T893" s="29">
        <f>SUM($Q$2:Q893)</f>
        <v>192.3913945153906</v>
      </c>
      <c r="U893" s="22">
        <f>T893*'KERS System Values'!E$14</f>
        <v>112.65849433264576</v>
      </c>
    </row>
    <row r="894" spans="1:21" x14ac:dyDescent="0.45">
      <c r="A894" s="5" t="s">
        <v>13</v>
      </c>
      <c r="B894" s="6">
        <v>892</v>
      </c>
      <c r="C894" s="6">
        <v>303</v>
      </c>
      <c r="D894" s="4">
        <v>18.388888888888889</v>
      </c>
      <c r="E894" s="30">
        <v>-0.34722222222222221</v>
      </c>
      <c r="F894" s="20">
        <f>'Dynamic Data'!C$4*E894</f>
        <v>-100</v>
      </c>
      <c r="G894" s="12">
        <f>(0.5*'Dynamic Data'!C$21*'Dynamic Data'!C$11*'Dynamic Data'!C$13*D894^2)</f>
        <v>69.177271289192234</v>
      </c>
      <c r="H894" s="12">
        <f>'Dynamic Data'!C$15</f>
        <v>56.505600000000001</v>
      </c>
      <c r="I894" s="12">
        <f>'Dynamic Data'!C$15+G894+F894</f>
        <v>25.682871289192235</v>
      </c>
      <c r="J894" s="12">
        <f t="shared" si="98"/>
        <v>25.682871289192235</v>
      </c>
      <c r="K894" s="28">
        <f t="shared" si="99"/>
        <v>0</v>
      </c>
      <c r="L894" s="20">
        <f>(D894/1000)*(('Dynamic Data'!C$4*9.81*'Dynamic Data'!C$10)+(0.5*'Dynamic Data'!C$21*'Dynamic Data'!C$11*'Dynamic Data'!C$13*D894^2)+('Dynamic Data'!C$4*'Dynamic Data'!C$18*E894))</f>
        <v>0.39267396648459041</v>
      </c>
      <c r="M894" s="12">
        <f t="shared" si="96"/>
        <v>0.39267396648459041</v>
      </c>
      <c r="N894" s="28">
        <f t="shared" si="100"/>
        <v>0</v>
      </c>
      <c r="O894" s="20">
        <f t="shared" si="95"/>
        <v>0.32490849213914819</v>
      </c>
      <c r="P894" s="12">
        <f t="shared" si="101"/>
        <v>0.32490849213914819</v>
      </c>
      <c r="Q894" s="42">
        <f t="shared" si="97"/>
        <v>0</v>
      </c>
      <c r="R894" s="36"/>
      <c r="S894" s="20">
        <f>SUM($P$2:P894)</f>
        <v>829.62134257016874</v>
      </c>
      <c r="T894" s="28">
        <f>SUM($Q$2:Q894)</f>
        <v>192.3913945153906</v>
      </c>
      <c r="U894" s="22">
        <f>T894*'KERS System Values'!E$14</f>
        <v>112.65849433264576</v>
      </c>
    </row>
    <row r="895" spans="1:21" x14ac:dyDescent="0.45">
      <c r="A895" s="7" t="s">
        <v>13</v>
      </c>
      <c r="B895" s="8">
        <v>893</v>
      </c>
      <c r="C895" s="8">
        <v>304</v>
      </c>
      <c r="D895" s="3">
        <v>18</v>
      </c>
      <c r="E895" s="29">
        <v>-0.36111111111111133</v>
      </c>
      <c r="F895" s="21">
        <f>'Dynamic Data'!C$4*E895</f>
        <v>-104.00000000000006</v>
      </c>
      <c r="G895" s="3">
        <f>(0.5*'Dynamic Data'!C$21*'Dynamic Data'!C$11*'Dynamic Data'!C$13*D895^2)</f>
        <v>66.28228321076152</v>
      </c>
      <c r="H895" s="3">
        <f>'Dynamic Data'!C$15</f>
        <v>56.505600000000001</v>
      </c>
      <c r="I895" s="3">
        <f>'Dynamic Data'!C$15+G895+F895</f>
        <v>18.787883210761464</v>
      </c>
      <c r="J895" s="3">
        <f t="shared" si="98"/>
        <v>18.787883210761464</v>
      </c>
      <c r="K895" s="29">
        <f t="shared" si="99"/>
        <v>0</v>
      </c>
      <c r="L895" s="21">
        <f>(D895/1000)*(('Dynamic Data'!C$4*9.81*'Dynamic Data'!C$10)+(0.5*'Dynamic Data'!C$21*'Dynamic Data'!C$11*'Dynamic Data'!C$13*D895^2)+('Dynamic Data'!C$4*'Dynamic Data'!C$18*E895))</f>
        <v>0.25714301779370602</v>
      </c>
      <c r="M895" s="3">
        <f t="shared" si="96"/>
        <v>0.25714301779370602</v>
      </c>
      <c r="N895" s="29">
        <f t="shared" si="100"/>
        <v>0</v>
      </c>
      <c r="O895" s="21">
        <f t="shared" si="95"/>
        <v>0.38072955927457208</v>
      </c>
      <c r="P895" s="3">
        <f t="shared" si="101"/>
        <v>0.38072955927457208</v>
      </c>
      <c r="Q895" s="43">
        <f t="shared" si="97"/>
        <v>0</v>
      </c>
      <c r="R895" s="37"/>
      <c r="S895" s="21">
        <f>SUM($P$2:P895)</f>
        <v>830.00207212944326</v>
      </c>
      <c r="T895" s="29">
        <f>SUM($Q$2:Q895)</f>
        <v>192.3913945153906</v>
      </c>
      <c r="U895" s="22">
        <f>T895*'KERS System Values'!E$14</f>
        <v>112.65849433264576</v>
      </c>
    </row>
    <row r="896" spans="1:21" x14ac:dyDescent="0.45">
      <c r="A896" s="5" t="s">
        <v>13</v>
      </c>
      <c r="B896" s="6">
        <v>894</v>
      </c>
      <c r="C896" s="6">
        <v>305</v>
      </c>
      <c r="D896" s="4">
        <v>17.666666666666668</v>
      </c>
      <c r="E896" s="30">
        <v>-0.30555555555555497</v>
      </c>
      <c r="F896" s="20">
        <f>'Dynamic Data'!C$4*E896</f>
        <v>-87.999999999999829</v>
      </c>
      <c r="G896" s="12">
        <f>(0.5*'Dynamic Data'!C$21*'Dynamic Data'!C$11*'Dynamic Data'!C$13*D896^2)</f>
        <v>63.850114382383111</v>
      </c>
      <c r="H896" s="12">
        <f>'Dynamic Data'!C$15</f>
        <v>56.505600000000001</v>
      </c>
      <c r="I896" s="12">
        <f>'Dynamic Data'!C$15+G896+F896</f>
        <v>32.355714382383283</v>
      </c>
      <c r="J896" s="12">
        <f t="shared" si="98"/>
        <v>32.355714382383283</v>
      </c>
      <c r="K896" s="28">
        <f t="shared" si="99"/>
        <v>0</v>
      </c>
      <c r="L896" s="20">
        <f>(D896/1000)*(('Dynamic Data'!C$4*9.81*'Dynamic Data'!C$10)+(0.5*'Dynamic Data'!C$21*'Dynamic Data'!C$11*'Dynamic Data'!C$13*D896^2)+('Dynamic Data'!C$4*'Dynamic Data'!C$18*E896))</f>
        <v>0.5043161007554382</v>
      </c>
      <c r="M896" s="12">
        <f t="shared" si="96"/>
        <v>0.5043161007554382</v>
      </c>
      <c r="N896" s="28">
        <f t="shared" si="100"/>
        <v>0</v>
      </c>
      <c r="O896" s="20">
        <f t="shared" si="95"/>
        <v>0.73701447597724901</v>
      </c>
      <c r="P896" s="12">
        <f t="shared" si="101"/>
        <v>0.73701447597724901</v>
      </c>
      <c r="Q896" s="42">
        <f t="shared" si="97"/>
        <v>0</v>
      </c>
      <c r="R896" s="36"/>
      <c r="S896" s="20">
        <f>SUM($P$2:P896)</f>
        <v>830.73908660542054</v>
      </c>
      <c r="T896" s="28">
        <f>SUM($Q$2:Q896)</f>
        <v>192.3913945153906</v>
      </c>
      <c r="U896" s="22">
        <f>T896*'KERS System Values'!E$14</f>
        <v>112.65849433264576</v>
      </c>
    </row>
    <row r="897" spans="1:21" x14ac:dyDescent="0.45">
      <c r="A897" s="7" t="s">
        <v>13</v>
      </c>
      <c r="B897" s="8">
        <v>895</v>
      </c>
      <c r="C897" s="8">
        <v>306</v>
      </c>
      <c r="D897" s="3">
        <v>17.388888888888889</v>
      </c>
      <c r="E897" s="29">
        <v>-0.20833333333333331</v>
      </c>
      <c r="F897" s="21">
        <f>'Dynamic Data'!C$4*E897</f>
        <v>-59.999999999999993</v>
      </c>
      <c r="G897" s="3">
        <f>(0.5*'Dynamic Data'!C$21*'Dynamic Data'!C$11*'Dynamic Data'!C$13*D897^2)</f>
        <v>61.858034254259039</v>
      </c>
      <c r="H897" s="3">
        <f>'Dynamic Data'!C$15</f>
        <v>56.505600000000001</v>
      </c>
      <c r="I897" s="3">
        <f>'Dynamic Data'!C$15+G897+F897</f>
        <v>58.363634254259047</v>
      </c>
      <c r="J897" s="3">
        <f t="shared" si="98"/>
        <v>58.363634254259047</v>
      </c>
      <c r="K897" s="29">
        <f t="shared" si="99"/>
        <v>0</v>
      </c>
      <c r="L897" s="21">
        <f>(D897/1000)*(('Dynamic Data'!C$4*9.81*'Dynamic Data'!C$10)+(0.5*'Dynamic Data'!C$21*'Dynamic Data'!C$11*'Dynamic Data'!C$13*D897^2)+('Dynamic Data'!C$4*'Dynamic Data'!C$18*E897))</f>
        <v>0.96971285119905992</v>
      </c>
      <c r="M897" s="3">
        <f t="shared" si="96"/>
        <v>0.96971285119905992</v>
      </c>
      <c r="N897" s="29">
        <f t="shared" si="100"/>
        <v>0</v>
      </c>
      <c r="O897" s="21">
        <f t="shared" si="95"/>
        <v>1.2452995003816485</v>
      </c>
      <c r="P897" s="3">
        <f t="shared" si="101"/>
        <v>1.2452995003816485</v>
      </c>
      <c r="Q897" s="43">
        <f t="shared" si="97"/>
        <v>0</v>
      </c>
      <c r="R897" s="37"/>
      <c r="S897" s="21">
        <f>SUM($P$2:P897)</f>
        <v>831.98438610580217</v>
      </c>
      <c r="T897" s="29">
        <f>SUM($Q$2:Q897)</f>
        <v>192.3913945153906</v>
      </c>
      <c r="U897" s="22">
        <f>T897*'KERS System Values'!E$14</f>
        <v>112.65849433264576</v>
      </c>
    </row>
    <row r="898" spans="1:21" x14ac:dyDescent="0.45">
      <c r="A898" s="5" t="s">
        <v>13</v>
      </c>
      <c r="B898" s="6">
        <v>896</v>
      </c>
      <c r="C898" s="6">
        <v>307</v>
      </c>
      <c r="D898" s="4">
        <v>17.25</v>
      </c>
      <c r="E898" s="30">
        <v>-9.7222222222222612E-2</v>
      </c>
      <c r="F898" s="20">
        <f>'Dynamic Data'!C$4*E898</f>
        <v>-28.000000000000114</v>
      </c>
      <c r="G898" s="12">
        <f>(0.5*'Dynamic Data'!C$21*'Dynamic Data'!C$11*'Dynamic Data'!C$13*D898^2)</f>
        <v>60.87383301821675</v>
      </c>
      <c r="H898" s="12">
        <f>'Dynamic Data'!C$15</f>
        <v>56.505600000000001</v>
      </c>
      <c r="I898" s="12">
        <f>'Dynamic Data'!C$15+G898+F898</f>
        <v>89.379433018216645</v>
      </c>
      <c r="J898" s="12">
        <f t="shared" si="98"/>
        <v>89.379433018216645</v>
      </c>
      <c r="K898" s="28">
        <f t="shared" si="99"/>
        <v>0</v>
      </c>
      <c r="L898" s="20">
        <f>(D898/1000)*(('Dynamic Data'!C$4*9.81*'Dynamic Data'!C$10)+(0.5*'Dynamic Data'!C$21*'Dynamic Data'!C$11*'Dynamic Data'!C$13*D898^2)+('Dynamic Data'!C$4*'Dynamic Data'!C$18*E898))</f>
        <v>1.5208861495642372</v>
      </c>
      <c r="M898" s="12">
        <f t="shared" si="96"/>
        <v>1.5208861495642372</v>
      </c>
      <c r="N898" s="28">
        <f t="shared" si="100"/>
        <v>0</v>
      </c>
      <c r="O898" s="20">
        <f t="shared" ref="O898:O961" si="102">(B899 - B898) * (L899 + L898) / 2</f>
        <v>1.6944594174119376</v>
      </c>
      <c r="P898" s="12">
        <f t="shared" si="101"/>
        <v>1.6944594174119376</v>
      </c>
      <c r="Q898" s="42">
        <f t="shared" si="97"/>
        <v>0</v>
      </c>
      <c r="R898" s="36"/>
      <c r="S898" s="20">
        <f>SUM($P$2:P898)</f>
        <v>833.67884552321414</v>
      </c>
      <c r="T898" s="28">
        <f>SUM($Q$2:Q898)</f>
        <v>192.3913945153906</v>
      </c>
      <c r="U898" s="22">
        <f>T898*'KERS System Values'!E$14</f>
        <v>112.65849433264576</v>
      </c>
    </row>
    <row r="899" spans="1:21" x14ac:dyDescent="0.45">
      <c r="A899" s="7" t="s">
        <v>13</v>
      </c>
      <c r="B899" s="8">
        <v>897</v>
      </c>
      <c r="C899" s="8">
        <v>308</v>
      </c>
      <c r="D899" s="3">
        <v>17.194444444444446</v>
      </c>
      <c r="E899" s="29">
        <v>-2.7777777777778172E-2</v>
      </c>
      <c r="F899" s="21">
        <f>'Dynamic Data'!C$4*E899</f>
        <v>-8.0000000000001137</v>
      </c>
      <c r="G899" s="3">
        <f>(0.5*'Dynamic Data'!C$21*'Dynamic Data'!C$11*'Dynamic Data'!C$13*D899^2)</f>
        <v>60.482362438363538</v>
      </c>
      <c r="H899" s="3">
        <f>'Dynamic Data'!C$15</f>
        <v>56.505600000000001</v>
      </c>
      <c r="I899" s="3">
        <f>'Dynamic Data'!C$15+G899+F899</f>
        <v>108.98796243836343</v>
      </c>
      <c r="J899" s="3">
        <f t="shared" si="98"/>
        <v>108.98796243836343</v>
      </c>
      <c r="K899" s="29">
        <f t="shared" si="99"/>
        <v>0</v>
      </c>
      <c r="L899" s="21">
        <f>(D899/1000)*(('Dynamic Data'!C$4*9.81*'Dynamic Data'!C$10)+(0.5*'Dynamic Data'!C$21*'Dynamic Data'!C$11*'Dynamic Data'!C$13*D899^2)+('Dynamic Data'!C$4*'Dynamic Data'!C$18*E899))</f>
        <v>1.8680326852596381</v>
      </c>
      <c r="M899" s="3">
        <f t="shared" si="96"/>
        <v>1.8680326852596381</v>
      </c>
      <c r="N899" s="29">
        <f t="shared" si="100"/>
        <v>0</v>
      </c>
      <c r="O899" s="21">
        <f t="shared" si="102"/>
        <v>1.9039102691485277</v>
      </c>
      <c r="P899" s="3">
        <f t="shared" si="101"/>
        <v>1.9039102691485277</v>
      </c>
      <c r="Q899" s="43">
        <f t="shared" si="97"/>
        <v>0</v>
      </c>
      <c r="R899" s="37"/>
      <c r="S899" s="21">
        <f>SUM($P$2:P899)</f>
        <v>835.58275579236272</v>
      </c>
      <c r="T899" s="29">
        <f>SUM($Q$2:Q899)</f>
        <v>192.3913945153906</v>
      </c>
      <c r="U899" s="22">
        <f>T899*'KERS System Values'!E$14</f>
        <v>112.65849433264576</v>
      </c>
    </row>
    <row r="900" spans="1:21" x14ac:dyDescent="0.45">
      <c r="A900" s="5" t="s">
        <v>13</v>
      </c>
      <c r="B900" s="6">
        <v>898</v>
      </c>
      <c r="C900" s="6">
        <v>309</v>
      </c>
      <c r="D900" s="4">
        <v>17.194444444444446</v>
      </c>
      <c r="E900" s="30">
        <v>-1.3888888888889086E-2</v>
      </c>
      <c r="F900" s="20">
        <f>'Dynamic Data'!C$4*E900</f>
        <v>-4.0000000000000568</v>
      </c>
      <c r="G900" s="12">
        <f>(0.5*'Dynamic Data'!C$21*'Dynamic Data'!C$11*'Dynamic Data'!C$13*D900^2)</f>
        <v>60.482362438363538</v>
      </c>
      <c r="H900" s="12">
        <f>'Dynamic Data'!C$15</f>
        <v>56.505600000000001</v>
      </c>
      <c r="I900" s="12">
        <f>'Dynamic Data'!C$15+G900+F900</f>
        <v>112.98796243836348</v>
      </c>
      <c r="J900" s="12">
        <f t="shared" si="98"/>
        <v>112.98796243836348</v>
      </c>
      <c r="K900" s="28">
        <f t="shared" si="99"/>
        <v>0</v>
      </c>
      <c r="L900" s="20">
        <f>(D900/1000)*(('Dynamic Data'!C$4*9.81*'Dynamic Data'!C$10)+(0.5*'Dynamic Data'!C$21*'Dynamic Data'!C$11*'Dynamic Data'!C$13*D900^2)+('Dynamic Data'!C$4*'Dynamic Data'!C$18*E900))</f>
        <v>1.9397878530374171</v>
      </c>
      <c r="M900" s="12">
        <f t="shared" ref="M900:M963" si="103">IF(L900 &gt; 0, L900,)</f>
        <v>1.9397878530374171</v>
      </c>
      <c r="N900" s="28">
        <f t="shared" si="100"/>
        <v>0</v>
      </c>
      <c r="O900" s="20">
        <f t="shared" si="102"/>
        <v>1.8290861142070796</v>
      </c>
      <c r="P900" s="12">
        <f t="shared" si="101"/>
        <v>1.8290861142070796</v>
      </c>
      <c r="Q900" s="42">
        <f t="shared" ref="Q900:Q963" si="104">ABS(IF(O900 &lt;= 0, O900,))</f>
        <v>0</v>
      </c>
      <c r="R900" s="36"/>
      <c r="S900" s="20">
        <f>SUM($P$2:P900)</f>
        <v>837.41184190656975</v>
      </c>
      <c r="T900" s="28">
        <f>SUM($Q$2:Q900)</f>
        <v>192.3913945153906</v>
      </c>
      <c r="U900" s="22">
        <f>T900*'KERS System Values'!E$14</f>
        <v>112.65849433264576</v>
      </c>
    </row>
    <row r="901" spans="1:21" x14ac:dyDescent="0.45">
      <c r="A901" s="7" t="s">
        <v>13</v>
      </c>
      <c r="B901" s="8">
        <v>899</v>
      </c>
      <c r="C901" s="8">
        <v>310</v>
      </c>
      <c r="D901" s="3">
        <v>17.166666666666668</v>
      </c>
      <c r="E901" s="29">
        <v>-5.5555555555555358E-2</v>
      </c>
      <c r="F901" s="21">
        <f>'Dynamic Data'!C$4*E901</f>
        <v>-15.999999999999943</v>
      </c>
      <c r="G901" s="3">
        <f>(0.5*'Dynamic Data'!C$21*'Dynamic Data'!C$11*'Dynamic Data'!C$13*D901^2)</f>
        <v>60.287100701557705</v>
      </c>
      <c r="H901" s="3">
        <f>'Dynamic Data'!C$15</f>
        <v>56.505600000000001</v>
      </c>
      <c r="I901" s="3">
        <f>'Dynamic Data'!C$15+G901+F901</f>
        <v>100.79270070155776</v>
      </c>
      <c r="J901" s="3">
        <f t="shared" ref="J901:J964" si="105">IF(I901 &gt; 0, I901,)</f>
        <v>100.79270070155776</v>
      </c>
      <c r="K901" s="29">
        <f t="shared" ref="K901:K964" si="106">IF(I901 &lt;= 0, I901,)*-1</f>
        <v>0</v>
      </c>
      <c r="L901" s="21">
        <f>(D901/1000)*(('Dynamic Data'!C$4*9.81*'Dynamic Data'!C$10)+(0.5*'Dynamic Data'!C$21*'Dynamic Data'!C$11*'Dynamic Data'!C$13*D901^2)+('Dynamic Data'!C$4*'Dynamic Data'!C$18*E901))</f>
        <v>1.7183843753767418</v>
      </c>
      <c r="M901" s="3">
        <f t="shared" si="103"/>
        <v>1.7183843753767418</v>
      </c>
      <c r="N901" s="29">
        <f t="shared" ref="N901:N964" si="107">ABS(IF(L901 &lt;= 0, L901,))</f>
        <v>0</v>
      </c>
      <c r="O901" s="21">
        <f t="shared" si="102"/>
        <v>1.5309974289068213</v>
      </c>
      <c r="P901" s="3">
        <f t="shared" ref="P901:P964" si="108">IF(O901 &gt;= 0, O901,)</f>
        <v>1.5309974289068213</v>
      </c>
      <c r="Q901" s="43">
        <f t="shared" si="104"/>
        <v>0</v>
      </c>
      <c r="R901" s="37"/>
      <c r="S901" s="21">
        <f>SUM($P$2:P901)</f>
        <v>838.94283933547661</v>
      </c>
      <c r="T901" s="29">
        <f>SUM($Q$2:Q901)</f>
        <v>192.3913945153906</v>
      </c>
      <c r="U901" s="22">
        <f>T901*'KERS System Values'!E$14</f>
        <v>112.65849433264576</v>
      </c>
    </row>
    <row r="902" spans="1:21" x14ac:dyDescent="0.45">
      <c r="A902" s="5" t="s">
        <v>13</v>
      </c>
      <c r="B902" s="6">
        <v>900</v>
      </c>
      <c r="C902" s="6">
        <v>311</v>
      </c>
      <c r="D902" s="4">
        <v>17.083333333333336</v>
      </c>
      <c r="E902" s="30">
        <v>-0.12499999999999981</v>
      </c>
      <c r="F902" s="20">
        <f>'Dynamic Data'!C$4*E902</f>
        <v>-35.999999999999943</v>
      </c>
      <c r="G902" s="12">
        <f>(0.5*'Dynamic Data'!C$21*'Dynamic Data'!C$11*'Dynamic Data'!C$13*D902^2)</f>
        <v>59.703209703623415</v>
      </c>
      <c r="H902" s="12">
        <f>'Dynamic Data'!C$15</f>
        <v>56.505600000000001</v>
      </c>
      <c r="I902" s="12">
        <f>'Dynamic Data'!C$15+G902+F902</f>
        <v>80.208809703623473</v>
      </c>
      <c r="J902" s="12">
        <f t="shared" si="105"/>
        <v>80.208809703623473</v>
      </c>
      <c r="K902" s="28">
        <f t="shared" si="106"/>
        <v>0</v>
      </c>
      <c r="L902" s="20">
        <f>(D902/1000)*(('Dynamic Data'!C$4*9.81*'Dynamic Data'!C$10)+(0.5*'Dynamic Data'!C$21*'Dynamic Data'!C$11*'Dynamic Data'!C$13*D902^2)+('Dynamic Data'!C$4*'Dynamic Data'!C$18*E902))</f>
        <v>1.3436104824369011</v>
      </c>
      <c r="M902" s="12">
        <f t="shared" si="103"/>
        <v>1.3436104824369011</v>
      </c>
      <c r="N902" s="28">
        <f t="shared" si="107"/>
        <v>0</v>
      </c>
      <c r="O902" s="20">
        <f t="shared" si="102"/>
        <v>1.0095690890425177</v>
      </c>
      <c r="P902" s="12">
        <f t="shared" si="108"/>
        <v>1.0095690890425177</v>
      </c>
      <c r="Q902" s="42">
        <f t="shared" si="104"/>
        <v>0</v>
      </c>
      <c r="R902" s="36"/>
      <c r="S902" s="20">
        <f>SUM($P$2:P902)</f>
        <v>839.95240842451915</v>
      </c>
      <c r="T902" s="28">
        <f>SUM($Q$2:Q902)</f>
        <v>192.3913945153906</v>
      </c>
      <c r="U902" s="22">
        <f>T902*'KERS System Values'!E$14</f>
        <v>112.65849433264576</v>
      </c>
    </row>
    <row r="903" spans="1:21" x14ac:dyDescent="0.45">
      <c r="A903" s="7" t="s">
        <v>13</v>
      </c>
      <c r="B903" s="8">
        <v>901</v>
      </c>
      <c r="C903" s="8">
        <v>312</v>
      </c>
      <c r="D903" s="3">
        <v>16.916666666666668</v>
      </c>
      <c r="E903" s="29">
        <v>-0.24999999999999961</v>
      </c>
      <c r="F903" s="21">
        <f>'Dynamic Data'!C$4*E903</f>
        <v>-71.999999999999886</v>
      </c>
      <c r="G903" s="3">
        <f>(0.5*'Dynamic Data'!C$21*'Dynamic Data'!C$11*'Dynamic Data'!C$13*D903^2)</f>
        <v>58.543951663929015</v>
      </c>
      <c r="H903" s="3">
        <f>'Dynamic Data'!C$15</f>
        <v>56.505600000000001</v>
      </c>
      <c r="I903" s="3">
        <f>'Dynamic Data'!C$15+G903+F903</f>
        <v>43.049551663929122</v>
      </c>
      <c r="J903" s="3">
        <f t="shared" si="105"/>
        <v>43.049551663929122</v>
      </c>
      <c r="K903" s="29">
        <f t="shared" si="106"/>
        <v>0</v>
      </c>
      <c r="L903" s="21">
        <f>(D903/1000)*(('Dynamic Data'!C$4*9.81*'Dynamic Data'!C$10)+(0.5*'Dynamic Data'!C$21*'Dynamic Data'!C$11*'Dynamic Data'!C$13*D903^2)+('Dynamic Data'!C$4*'Dynamic Data'!C$18*E903))</f>
        <v>0.67552769564813442</v>
      </c>
      <c r="M903" s="3">
        <f t="shared" si="103"/>
        <v>0.67552769564813442</v>
      </c>
      <c r="N903" s="29">
        <f t="shared" si="107"/>
        <v>0</v>
      </c>
      <c r="O903" s="21">
        <f t="shared" si="102"/>
        <v>-0.90717972590767415</v>
      </c>
      <c r="P903" s="3">
        <f t="shared" si="108"/>
        <v>0</v>
      </c>
      <c r="Q903" s="44">
        <f t="shared" si="104"/>
        <v>0.90717972590767415</v>
      </c>
      <c r="R903" s="37"/>
      <c r="S903" s="21">
        <f>SUM($P$2:P903)</f>
        <v>839.95240842451915</v>
      </c>
      <c r="T903" s="29">
        <f>SUM($Q$2:Q903)</f>
        <v>193.29857424129827</v>
      </c>
      <c r="U903" s="22">
        <f>T903*'KERS System Values'!E$14</f>
        <v>113.18971093028669</v>
      </c>
    </row>
    <row r="904" spans="1:21" x14ac:dyDescent="0.45">
      <c r="A904" s="5" t="s">
        <v>13</v>
      </c>
      <c r="B904" s="6">
        <v>902</v>
      </c>
      <c r="C904" s="6">
        <v>313</v>
      </c>
      <c r="D904" s="4">
        <v>16.583333333333336</v>
      </c>
      <c r="E904" s="30">
        <v>-0.87499999999999956</v>
      </c>
      <c r="F904" s="20">
        <f>'Dynamic Data'!C$4*E904</f>
        <v>-251.99999999999989</v>
      </c>
      <c r="G904" s="12">
        <f>(0.5*'Dynamic Data'!C$21*'Dynamic Data'!C$11*'Dynamic Data'!C$13*D904^2)</f>
        <v>56.259531409237134</v>
      </c>
      <c r="H904" s="12">
        <f>'Dynamic Data'!C$15</f>
        <v>56.505600000000001</v>
      </c>
      <c r="I904" s="12">
        <f>'Dynamic Data'!C$15+G904+F904</f>
        <v>-139.23486859076274</v>
      </c>
      <c r="J904" s="12">
        <f t="shared" si="105"/>
        <v>0</v>
      </c>
      <c r="K904" s="28">
        <f t="shared" si="106"/>
        <v>139.23486859076274</v>
      </c>
      <c r="L904" s="20">
        <f>(D904/1000)*(('Dynamic Data'!C$4*9.81*'Dynamic Data'!C$10)+(0.5*'Dynamic Data'!C$21*'Dynamic Data'!C$11*'Dynamic Data'!C$13*D904^2)+('Dynamic Data'!C$4*'Dynamic Data'!C$18*E904))</f>
        <v>-2.4898871474634827</v>
      </c>
      <c r="M904" s="12">
        <f t="shared" si="103"/>
        <v>0</v>
      </c>
      <c r="N904" s="28">
        <f t="shared" si="107"/>
        <v>2.4898871474634827</v>
      </c>
      <c r="O904" s="20">
        <f t="shared" si="102"/>
        <v>-3.7508190616114252</v>
      </c>
      <c r="P904" s="12">
        <f t="shared" si="108"/>
        <v>0</v>
      </c>
      <c r="Q904" s="45">
        <f t="shared" si="104"/>
        <v>3.7508190616114252</v>
      </c>
      <c r="R904" s="36"/>
      <c r="S904" s="20">
        <f>SUM($P$2:P904)</f>
        <v>839.95240842451915</v>
      </c>
      <c r="T904" s="28">
        <f>SUM($Q$2:Q904)</f>
        <v>197.04939330290969</v>
      </c>
      <c r="U904" s="22">
        <f>T904*'KERS System Values'!E$14</f>
        <v>115.38607542496541</v>
      </c>
    </row>
    <row r="905" spans="1:21" x14ac:dyDescent="0.45">
      <c r="A905" s="7" t="s">
        <v>13</v>
      </c>
      <c r="B905" s="8">
        <v>903</v>
      </c>
      <c r="C905" s="8">
        <v>314</v>
      </c>
      <c r="D905" s="3">
        <v>15.166666666666668</v>
      </c>
      <c r="E905" s="29">
        <v>-1.4444444444444453</v>
      </c>
      <c r="F905" s="21">
        <f>'Dynamic Data'!C$4*E905</f>
        <v>-416.00000000000023</v>
      </c>
      <c r="G905" s="3">
        <f>(0.5*'Dynamic Data'!C$21*'Dynamic Data'!C$11*'Dynamic Data'!C$13*D905^2)</f>
        <v>47.057920719162915</v>
      </c>
      <c r="H905" s="3">
        <f>'Dynamic Data'!C$15</f>
        <v>56.505600000000001</v>
      </c>
      <c r="I905" s="3">
        <f>'Dynamic Data'!C$15+G905+F905</f>
        <v>-312.43647928083732</v>
      </c>
      <c r="J905" s="3">
        <f t="shared" si="105"/>
        <v>0</v>
      </c>
      <c r="K905" s="29">
        <f t="shared" si="106"/>
        <v>312.43647928083732</v>
      </c>
      <c r="L905" s="21">
        <f>(D905/1000)*(('Dynamic Data'!C$4*9.81*'Dynamic Data'!C$10)+(0.5*'Dynamic Data'!C$21*'Dynamic Data'!C$11*'Dynamic Data'!C$13*D905^2)+('Dynamic Data'!C$4*'Dynamic Data'!C$18*E905))</f>
        <v>-5.0117509757593677</v>
      </c>
      <c r="M905" s="3">
        <f t="shared" si="103"/>
        <v>0</v>
      </c>
      <c r="N905" s="29">
        <f t="shared" si="107"/>
        <v>5.0117509757593677</v>
      </c>
      <c r="O905" s="21">
        <f t="shared" si="102"/>
        <v>-4.6280034542672635</v>
      </c>
      <c r="P905" s="3">
        <f t="shared" si="108"/>
        <v>0</v>
      </c>
      <c r="Q905" s="44">
        <f t="shared" si="104"/>
        <v>4.6280034542672635</v>
      </c>
      <c r="R905" s="37"/>
      <c r="S905" s="21">
        <f>SUM($P$2:P905)</f>
        <v>839.95240842451915</v>
      </c>
      <c r="T905" s="29">
        <f>SUM($Q$2:Q905)</f>
        <v>201.67739675717695</v>
      </c>
      <c r="U905" s="22">
        <f>T905*'KERS System Values'!E$14</f>
        <v>118.09609217097078</v>
      </c>
    </row>
    <row r="906" spans="1:21" x14ac:dyDescent="0.45">
      <c r="A906" s="5" t="s">
        <v>13</v>
      </c>
      <c r="B906" s="6">
        <v>904</v>
      </c>
      <c r="C906" s="6">
        <v>315</v>
      </c>
      <c r="D906" s="4">
        <v>13.694444444444445</v>
      </c>
      <c r="E906" s="30">
        <v>-1.3472222222222225</v>
      </c>
      <c r="F906" s="20">
        <f>'Dynamic Data'!C$4*E906</f>
        <v>-388.00000000000011</v>
      </c>
      <c r="G906" s="12">
        <f>(0.5*'Dynamic Data'!C$21*'Dynamic Data'!C$11*'Dynamic Data'!C$13*D906^2)</f>
        <v>38.365537484978418</v>
      </c>
      <c r="H906" s="12">
        <f>'Dynamic Data'!C$15</f>
        <v>56.505600000000001</v>
      </c>
      <c r="I906" s="12">
        <f>'Dynamic Data'!C$15+G906+F906</f>
        <v>-293.12886251502169</v>
      </c>
      <c r="J906" s="12">
        <f t="shared" si="105"/>
        <v>0</v>
      </c>
      <c r="K906" s="28">
        <f t="shared" si="106"/>
        <v>293.12886251502169</v>
      </c>
      <c r="L906" s="20">
        <f>(D906/1000)*(('Dynamic Data'!C$4*9.81*'Dynamic Data'!C$10)+(0.5*'Dynamic Data'!C$21*'Dynamic Data'!C$11*'Dynamic Data'!C$13*D906^2)+('Dynamic Data'!C$4*'Dynamic Data'!C$18*E906))</f>
        <v>-4.2442559327751592</v>
      </c>
      <c r="M906" s="12">
        <f t="shared" si="103"/>
        <v>0</v>
      </c>
      <c r="N906" s="28">
        <f t="shared" si="107"/>
        <v>4.2442559327751592</v>
      </c>
      <c r="O906" s="20">
        <f t="shared" si="102"/>
        <v>-3.3930017153029217</v>
      </c>
      <c r="P906" s="12">
        <f t="shared" si="108"/>
        <v>0</v>
      </c>
      <c r="Q906" s="45">
        <f t="shared" si="104"/>
        <v>3.3930017153029217</v>
      </c>
      <c r="R906" s="36"/>
      <c r="S906" s="20">
        <f>SUM($P$2:P906)</f>
        <v>839.95240842451915</v>
      </c>
      <c r="T906" s="28">
        <f>SUM($Q$2:Q906)</f>
        <v>205.07039847247987</v>
      </c>
      <c r="U906" s="22">
        <f>T906*'KERS System Values'!E$14</f>
        <v>120.08292981242013</v>
      </c>
    </row>
    <row r="907" spans="1:21" x14ac:dyDescent="0.45">
      <c r="A907" s="7" t="s">
        <v>13</v>
      </c>
      <c r="B907" s="8">
        <v>905</v>
      </c>
      <c r="C907" s="8">
        <v>316</v>
      </c>
      <c r="D907" s="3">
        <v>12.472222222222223</v>
      </c>
      <c r="E907" s="29">
        <v>-0.97222222222222221</v>
      </c>
      <c r="F907" s="21">
        <f>'Dynamic Data'!C$4*E907</f>
        <v>-280</v>
      </c>
      <c r="G907" s="3">
        <f>(0.5*'Dynamic Data'!C$21*'Dynamic Data'!C$11*'Dynamic Data'!C$13*D907^2)</f>
        <v>31.822927568141139</v>
      </c>
      <c r="H907" s="3">
        <f>'Dynamic Data'!C$15</f>
        <v>56.505600000000001</v>
      </c>
      <c r="I907" s="3">
        <f>'Dynamic Data'!C$15+G907+F907</f>
        <v>-191.67147243185886</v>
      </c>
      <c r="J907" s="3">
        <f t="shared" si="105"/>
        <v>0</v>
      </c>
      <c r="K907" s="29">
        <f t="shared" si="106"/>
        <v>191.67147243185886</v>
      </c>
      <c r="L907" s="21">
        <f>(D907/1000)*(('Dynamic Data'!C$4*9.81*'Dynamic Data'!C$10)+(0.5*'Dynamic Data'!C$21*'Dynamic Data'!C$11*'Dynamic Data'!C$13*D907^2)+('Dynamic Data'!C$4*'Dynamic Data'!C$18*E907))</f>
        <v>-2.5417474978306847</v>
      </c>
      <c r="M907" s="3">
        <f t="shared" si="103"/>
        <v>0</v>
      </c>
      <c r="N907" s="29">
        <f t="shared" si="107"/>
        <v>2.5417474978306847</v>
      </c>
      <c r="O907" s="21">
        <f t="shared" si="102"/>
        <v>-1.6310751173135172</v>
      </c>
      <c r="P907" s="3">
        <f t="shared" si="108"/>
        <v>0</v>
      </c>
      <c r="Q907" s="44">
        <f t="shared" si="104"/>
        <v>1.6310751173135172</v>
      </c>
      <c r="R907" s="37"/>
      <c r="S907" s="21">
        <f>SUM($P$2:P907)</f>
        <v>839.95240842451915</v>
      </c>
      <c r="T907" s="29">
        <f>SUM($Q$2:Q907)</f>
        <v>206.70147358979338</v>
      </c>
      <c r="U907" s="22">
        <f>T907*'KERS System Values'!E$14</f>
        <v>121.03803732813225</v>
      </c>
    </row>
    <row r="908" spans="1:21" x14ac:dyDescent="0.45">
      <c r="A908" s="5" t="s">
        <v>13</v>
      </c>
      <c r="B908" s="6">
        <v>906</v>
      </c>
      <c r="C908" s="6">
        <v>317</v>
      </c>
      <c r="D908" s="4">
        <v>11.75</v>
      </c>
      <c r="E908" s="30">
        <v>-0.4861111111111111</v>
      </c>
      <c r="F908" s="20">
        <f>'Dynamic Data'!C$4*E908</f>
        <v>-140</v>
      </c>
      <c r="G908" s="12">
        <f>(0.5*'Dynamic Data'!C$21*'Dynamic Data'!C$11*'Dynamic Data'!C$13*D908^2)</f>
        <v>28.244128783289394</v>
      </c>
      <c r="H908" s="12">
        <f>'Dynamic Data'!C$15</f>
        <v>56.505600000000001</v>
      </c>
      <c r="I908" s="12">
        <f>'Dynamic Data'!C$15+G908+F908</f>
        <v>-55.250271216710601</v>
      </c>
      <c r="J908" s="12">
        <f t="shared" si="105"/>
        <v>0</v>
      </c>
      <c r="K908" s="28">
        <f t="shared" si="106"/>
        <v>55.250271216710601</v>
      </c>
      <c r="L908" s="20">
        <f>(D908/1000)*(('Dynamic Data'!C$4*9.81*'Dynamic Data'!C$10)+(0.5*'Dynamic Data'!C$21*'Dynamic Data'!C$11*'Dynamic Data'!C$13*D908^2)+('Dynamic Data'!C$4*'Dynamic Data'!C$18*E908))</f>
        <v>-0.72040273679634981</v>
      </c>
      <c r="M908" s="12">
        <f t="shared" si="103"/>
        <v>0</v>
      </c>
      <c r="N908" s="28">
        <f t="shared" si="107"/>
        <v>0.72040273679634981</v>
      </c>
      <c r="O908" s="20">
        <f t="shared" si="102"/>
        <v>-0.11968440624050988</v>
      </c>
      <c r="P908" s="12">
        <f t="shared" si="108"/>
        <v>0</v>
      </c>
      <c r="Q908" s="45">
        <f t="shared" si="104"/>
        <v>0.11968440624050988</v>
      </c>
      <c r="R908" s="40">
        <f>SUM(Q903:Q908)</f>
        <v>14.429763480643313</v>
      </c>
      <c r="S908" s="20">
        <f>SUM($P$2:P908)</f>
        <v>839.95240842451915</v>
      </c>
      <c r="T908" s="28">
        <f>SUM($Q$2:Q908)</f>
        <v>206.82115799603389</v>
      </c>
      <c r="U908" s="22">
        <f>T908*'KERS System Values'!E$14</f>
        <v>121.10812084219022</v>
      </c>
    </row>
    <row r="909" spans="1:21" x14ac:dyDescent="0.45">
      <c r="A909" s="7" t="s">
        <v>13</v>
      </c>
      <c r="B909" s="8">
        <v>907</v>
      </c>
      <c r="C909" s="8">
        <v>318</v>
      </c>
      <c r="D909" s="3">
        <v>11.5</v>
      </c>
      <c r="E909" s="29">
        <v>-0.1388888888888889</v>
      </c>
      <c r="F909" s="21">
        <f>'Dynamic Data'!C$4*E909</f>
        <v>-40</v>
      </c>
      <c r="G909" s="3">
        <f>(0.5*'Dynamic Data'!C$21*'Dynamic Data'!C$11*'Dynamic Data'!C$13*D909^2)</f>
        <v>27.055036896985222</v>
      </c>
      <c r="H909" s="3">
        <f>'Dynamic Data'!C$15</f>
        <v>56.505600000000001</v>
      </c>
      <c r="I909" s="3">
        <f>'Dynamic Data'!C$15+G909+F909</f>
        <v>43.560636896985216</v>
      </c>
      <c r="J909" s="3">
        <f t="shared" si="105"/>
        <v>43.560636896985216</v>
      </c>
      <c r="K909" s="29">
        <f t="shared" si="106"/>
        <v>0</v>
      </c>
      <c r="L909" s="21">
        <f>(D909/1000)*(('Dynamic Data'!C$4*9.81*'Dynamic Data'!C$10)+(0.5*'Dynamic Data'!C$21*'Dynamic Data'!C$11*'Dynamic Data'!C$13*D909^2)+('Dynamic Data'!C$4*'Dynamic Data'!C$18*E909))</f>
        <v>0.48103392431533004</v>
      </c>
      <c r="M909" s="3">
        <f t="shared" si="103"/>
        <v>0.48103392431533004</v>
      </c>
      <c r="N909" s="29">
        <f t="shared" si="107"/>
        <v>0</v>
      </c>
      <c r="O909" s="21">
        <f t="shared" si="102"/>
        <v>0.8866452179604698</v>
      </c>
      <c r="P909" s="3">
        <f t="shared" si="108"/>
        <v>0.8866452179604698</v>
      </c>
      <c r="Q909" s="43">
        <f t="shared" si="104"/>
        <v>0</v>
      </c>
      <c r="R909" s="37"/>
      <c r="S909" s="21">
        <f>SUM($P$2:P909)</f>
        <v>840.8390536424796</v>
      </c>
      <c r="T909" s="29">
        <f>SUM($Q$2:Q909)</f>
        <v>206.82115799603389</v>
      </c>
      <c r="U909" s="22">
        <f>T909*'KERS System Values'!E$14</f>
        <v>121.10812084219022</v>
      </c>
    </row>
    <row r="910" spans="1:21" x14ac:dyDescent="0.45">
      <c r="A910" s="5" t="s">
        <v>13</v>
      </c>
      <c r="B910" s="6">
        <v>908</v>
      </c>
      <c r="C910" s="6">
        <v>319</v>
      </c>
      <c r="D910" s="4">
        <v>11.472222222222221</v>
      </c>
      <c r="E910" s="30">
        <v>9.7222222222222612E-2</v>
      </c>
      <c r="F910" s="20">
        <f>'Dynamic Data'!C$4*E910</f>
        <v>28.000000000000114</v>
      </c>
      <c r="G910" s="12">
        <f>(0.5*'Dynamic Data'!C$21*'Dynamic Data'!C$11*'Dynamic Data'!C$13*D910^2)</f>
        <v>26.924494086687389</v>
      </c>
      <c r="H910" s="12">
        <f>'Dynamic Data'!C$15</f>
        <v>56.505600000000001</v>
      </c>
      <c r="I910" s="12">
        <f>'Dynamic Data'!C$15+G910+F910</f>
        <v>111.4300940866875</v>
      </c>
      <c r="J910" s="12">
        <f t="shared" si="105"/>
        <v>111.4300940866875</v>
      </c>
      <c r="K910" s="28">
        <f t="shared" si="106"/>
        <v>0</v>
      </c>
      <c r="L910" s="20">
        <f>(D910/1000)*(('Dynamic Data'!C$4*9.81*'Dynamic Data'!C$10)+(0.5*'Dynamic Data'!C$21*'Dynamic Data'!C$11*'Dynamic Data'!C$13*D910^2)+('Dynamic Data'!C$4*'Dynamic Data'!C$18*E910))</f>
        <v>1.2922565116056095</v>
      </c>
      <c r="M910" s="12">
        <f t="shared" si="103"/>
        <v>1.2922565116056095</v>
      </c>
      <c r="N910" s="28">
        <f t="shared" si="107"/>
        <v>0</v>
      </c>
      <c r="O910" s="20">
        <f t="shared" si="102"/>
        <v>1.9697681381875802</v>
      </c>
      <c r="P910" s="12">
        <f t="shared" si="108"/>
        <v>1.9697681381875802</v>
      </c>
      <c r="Q910" s="42">
        <f t="shared" si="104"/>
        <v>0</v>
      </c>
      <c r="R910" s="36"/>
      <c r="S910" s="20">
        <f>SUM($P$2:P910)</f>
        <v>842.80882178066713</v>
      </c>
      <c r="T910" s="28">
        <f>SUM($Q$2:Q910)</f>
        <v>206.82115799603389</v>
      </c>
      <c r="U910" s="22">
        <f>T910*'KERS System Values'!E$14</f>
        <v>121.10812084219022</v>
      </c>
    </row>
    <row r="911" spans="1:21" x14ac:dyDescent="0.45">
      <c r="A911" s="7" t="s">
        <v>13</v>
      </c>
      <c r="B911" s="8">
        <v>909</v>
      </c>
      <c r="C911" s="8">
        <v>320</v>
      </c>
      <c r="D911" s="3">
        <v>11.694444444444445</v>
      </c>
      <c r="E911" s="29">
        <v>0.47222222222222299</v>
      </c>
      <c r="F911" s="21">
        <f>'Dynamic Data'!C$4*E911</f>
        <v>136.00000000000023</v>
      </c>
      <c r="G911" s="3">
        <f>(0.5*'Dynamic Data'!C$21*'Dynamic Data'!C$11*'Dynamic Data'!C$13*D911^2)</f>
        <v>27.977676227324782</v>
      </c>
      <c r="H911" s="3">
        <f>'Dynamic Data'!C$15</f>
        <v>56.505600000000001</v>
      </c>
      <c r="I911" s="3">
        <f>'Dynamic Data'!C$15+G911+F911</f>
        <v>220.48327622732501</v>
      </c>
      <c r="J911" s="3">
        <f t="shared" si="105"/>
        <v>220.48327622732501</v>
      </c>
      <c r="K911" s="29">
        <f t="shared" si="106"/>
        <v>0</v>
      </c>
      <c r="L911" s="21">
        <f>(D911/1000)*(('Dynamic Data'!C$4*9.81*'Dynamic Data'!C$10)+(0.5*'Dynamic Data'!C$21*'Dynamic Data'!C$11*'Dynamic Data'!C$13*D911^2)+('Dynamic Data'!C$4*'Dynamic Data'!C$18*E911))</f>
        <v>2.647279764769551</v>
      </c>
      <c r="M911" s="3">
        <f t="shared" si="103"/>
        <v>2.647279764769551</v>
      </c>
      <c r="N911" s="29">
        <f t="shared" si="107"/>
        <v>0</v>
      </c>
      <c r="O911" s="21">
        <f t="shared" si="102"/>
        <v>3.5024838839303745</v>
      </c>
      <c r="P911" s="3">
        <f t="shared" si="108"/>
        <v>3.5024838839303745</v>
      </c>
      <c r="Q911" s="43">
        <f t="shared" si="104"/>
        <v>0</v>
      </c>
      <c r="R911" s="37"/>
      <c r="S911" s="21">
        <f>SUM($P$2:P911)</f>
        <v>846.31130566459751</v>
      </c>
      <c r="T911" s="29">
        <f>SUM($Q$2:Q911)</f>
        <v>206.82115799603389</v>
      </c>
      <c r="U911" s="22">
        <f>T911*'KERS System Values'!E$14</f>
        <v>121.10812084219022</v>
      </c>
    </row>
    <row r="912" spans="1:21" x14ac:dyDescent="0.45">
      <c r="A912" s="5" t="s">
        <v>13</v>
      </c>
      <c r="B912" s="6">
        <v>910</v>
      </c>
      <c r="C912" s="6">
        <v>321</v>
      </c>
      <c r="D912" s="4">
        <v>12.416666666666668</v>
      </c>
      <c r="E912" s="30">
        <v>0.87499999999999956</v>
      </c>
      <c r="F912" s="20">
        <f>'Dynamic Data'!C$4*E912</f>
        <v>251.99999999999989</v>
      </c>
      <c r="G912" s="12">
        <f>(0.5*'Dynamic Data'!C$21*'Dynamic Data'!C$11*'Dynamic Data'!C$13*D912^2)</f>
        <v>31.540058503989133</v>
      </c>
      <c r="H912" s="12">
        <f>'Dynamic Data'!C$15</f>
        <v>56.505600000000001</v>
      </c>
      <c r="I912" s="12">
        <f>'Dynamic Data'!C$15+G912+F912</f>
        <v>340.04565850398899</v>
      </c>
      <c r="J912" s="12">
        <f t="shared" si="105"/>
        <v>340.04565850398899</v>
      </c>
      <c r="K912" s="28">
        <f t="shared" si="106"/>
        <v>0</v>
      </c>
      <c r="L912" s="20">
        <f>(D912/1000)*(('Dynamic Data'!C$4*9.81*'Dynamic Data'!C$10)+(0.5*'Dynamic Data'!C$21*'Dynamic Data'!C$11*'Dynamic Data'!C$13*D912^2)+('Dynamic Data'!C$4*'Dynamic Data'!C$18*E912))</f>
        <v>4.357688003091198</v>
      </c>
      <c r="M912" s="12">
        <f t="shared" si="103"/>
        <v>4.357688003091198</v>
      </c>
      <c r="N912" s="28">
        <f t="shared" si="107"/>
        <v>0</v>
      </c>
      <c r="O912" s="20">
        <f t="shared" si="102"/>
        <v>4.6868034275367663</v>
      </c>
      <c r="P912" s="12">
        <f t="shared" si="108"/>
        <v>4.6868034275367663</v>
      </c>
      <c r="Q912" s="42">
        <f t="shared" si="104"/>
        <v>0</v>
      </c>
      <c r="R912" s="36"/>
      <c r="S912" s="20">
        <f>SUM($P$2:P912)</f>
        <v>850.99810909213431</v>
      </c>
      <c r="T912" s="28">
        <f>SUM($Q$2:Q912)</f>
        <v>206.82115799603389</v>
      </c>
      <c r="U912" s="22">
        <f>T912*'KERS System Values'!E$14</f>
        <v>121.10812084219022</v>
      </c>
    </row>
    <row r="913" spans="1:21" x14ac:dyDescent="0.45">
      <c r="A913" s="7" t="s">
        <v>13</v>
      </c>
      <c r="B913" s="8">
        <v>911</v>
      </c>
      <c r="C913" s="8">
        <v>322</v>
      </c>
      <c r="D913" s="3">
        <v>13.444444444444445</v>
      </c>
      <c r="E913" s="29">
        <v>0.93055555555555491</v>
      </c>
      <c r="F913" s="21">
        <f>'Dynamic Data'!C$4*E913</f>
        <v>267.99999999999983</v>
      </c>
      <c r="G913" s="3">
        <f>(0.5*'Dynamic Data'!C$21*'Dynamic Data'!C$11*'Dynamic Data'!C$13*D913^2)</f>
        <v>36.977553287942371</v>
      </c>
      <c r="H913" s="3">
        <f>'Dynamic Data'!C$15</f>
        <v>56.505600000000001</v>
      </c>
      <c r="I913" s="3">
        <f>'Dynamic Data'!C$15+G913+F913</f>
        <v>361.48315328794217</v>
      </c>
      <c r="J913" s="3">
        <f t="shared" si="105"/>
        <v>361.48315328794217</v>
      </c>
      <c r="K913" s="29">
        <f t="shared" si="106"/>
        <v>0</v>
      </c>
      <c r="L913" s="21">
        <f>(D913/1000)*(('Dynamic Data'!C$4*9.81*'Dynamic Data'!C$10)+(0.5*'Dynamic Data'!C$21*'Dynamic Data'!C$11*'Dynamic Data'!C$13*D913^2)+('Dynamic Data'!C$4*'Dynamic Data'!C$18*E913))</f>
        <v>5.0159188519823337</v>
      </c>
      <c r="M913" s="3">
        <f t="shared" si="103"/>
        <v>5.0159188519823337</v>
      </c>
      <c r="N913" s="29">
        <f t="shared" si="107"/>
        <v>0</v>
      </c>
      <c r="O913" s="21">
        <f t="shared" si="102"/>
        <v>4.4901082874464766</v>
      </c>
      <c r="P913" s="3">
        <f t="shared" si="108"/>
        <v>4.4901082874464766</v>
      </c>
      <c r="Q913" s="43">
        <f t="shared" si="104"/>
        <v>0</v>
      </c>
      <c r="R913" s="37"/>
      <c r="S913" s="21">
        <f>SUM($P$2:P913)</f>
        <v>855.48821737958076</v>
      </c>
      <c r="T913" s="29">
        <f>SUM($Q$2:Q913)</f>
        <v>206.82115799603389</v>
      </c>
      <c r="U913" s="22">
        <f>T913*'KERS System Values'!E$14</f>
        <v>121.10812084219022</v>
      </c>
    </row>
    <row r="914" spans="1:21" x14ac:dyDescent="0.45">
      <c r="A914" s="5" t="s">
        <v>13</v>
      </c>
      <c r="B914" s="6">
        <v>912</v>
      </c>
      <c r="C914" s="6">
        <v>323</v>
      </c>
      <c r="D914" s="4">
        <v>14.277777777777779</v>
      </c>
      <c r="E914" s="30">
        <v>0.59722222222222276</v>
      </c>
      <c r="F914" s="20">
        <f>'Dynamic Data'!C$4*E914</f>
        <v>172.00000000000017</v>
      </c>
      <c r="G914" s="12">
        <f>(0.5*'Dynamic Data'!C$21*'Dynamic Data'!C$11*'Dynamic Data'!C$13*D914^2)</f>
        <v>41.703613433428487</v>
      </c>
      <c r="H914" s="12">
        <f>'Dynamic Data'!C$15</f>
        <v>56.505600000000001</v>
      </c>
      <c r="I914" s="12">
        <f>'Dynamic Data'!C$15+G914+F914</f>
        <v>270.20921343342866</v>
      </c>
      <c r="J914" s="12">
        <f t="shared" si="105"/>
        <v>270.20921343342866</v>
      </c>
      <c r="K914" s="28">
        <f t="shared" si="106"/>
        <v>0</v>
      </c>
      <c r="L914" s="20">
        <f>(D914/1000)*(('Dynamic Data'!C$4*9.81*'Dynamic Data'!C$10)+(0.5*'Dynamic Data'!C$21*'Dynamic Data'!C$11*'Dynamic Data'!C$13*D914^2)+('Dynamic Data'!C$4*'Dynamic Data'!C$18*E914))</f>
        <v>3.9642977229106204</v>
      </c>
      <c r="M914" s="12">
        <f t="shared" si="103"/>
        <v>3.9642977229106204</v>
      </c>
      <c r="N914" s="28">
        <f t="shared" si="107"/>
        <v>0</v>
      </c>
      <c r="O914" s="20">
        <f t="shared" si="102"/>
        <v>3.5107970588554775</v>
      </c>
      <c r="P914" s="12">
        <f t="shared" si="108"/>
        <v>3.5107970588554775</v>
      </c>
      <c r="Q914" s="42">
        <f t="shared" si="104"/>
        <v>0</v>
      </c>
      <c r="R914" s="36"/>
      <c r="S914" s="20">
        <f>SUM($P$2:P914)</f>
        <v>858.99901443843623</v>
      </c>
      <c r="T914" s="28">
        <f>SUM($Q$2:Q914)</f>
        <v>206.82115799603389</v>
      </c>
      <c r="U914" s="22">
        <f>T914*'KERS System Values'!E$14</f>
        <v>121.10812084219022</v>
      </c>
    </row>
    <row r="915" spans="1:21" x14ac:dyDescent="0.45">
      <c r="A915" s="7" t="s">
        <v>13</v>
      </c>
      <c r="B915" s="8">
        <v>913</v>
      </c>
      <c r="C915" s="8">
        <v>324</v>
      </c>
      <c r="D915" s="3">
        <v>14.638888888888891</v>
      </c>
      <c r="E915" s="29">
        <v>0.36111111111111133</v>
      </c>
      <c r="F915" s="21">
        <f>'Dynamic Data'!C$4*E915</f>
        <v>104.00000000000006</v>
      </c>
      <c r="G915" s="3">
        <f>(0.5*'Dynamic Data'!C$21*'Dynamic Data'!C$11*'Dynamic Data'!C$13*D915^2)</f>
        <v>43.839811561313049</v>
      </c>
      <c r="H915" s="3">
        <f>'Dynamic Data'!C$15</f>
        <v>56.505600000000001</v>
      </c>
      <c r="I915" s="3">
        <f>'Dynamic Data'!C$15+G915+F915</f>
        <v>204.34541156131311</v>
      </c>
      <c r="J915" s="3">
        <f t="shared" si="105"/>
        <v>204.34541156131311</v>
      </c>
      <c r="K915" s="29">
        <f t="shared" si="106"/>
        <v>0</v>
      </c>
      <c r="L915" s="21">
        <f>(D915/1000)*(('Dynamic Data'!C$4*9.81*'Dynamic Data'!C$10)+(0.5*'Dynamic Data'!C$21*'Dynamic Data'!C$11*'Dynamic Data'!C$13*D915^2)+('Dynamic Data'!C$4*'Dynamic Data'!C$18*E915))</f>
        <v>3.0572963948003347</v>
      </c>
      <c r="M915" s="3">
        <f t="shared" si="103"/>
        <v>3.0572963948003347</v>
      </c>
      <c r="N915" s="29">
        <f t="shared" si="107"/>
        <v>0</v>
      </c>
      <c r="O915" s="21">
        <f t="shared" si="102"/>
        <v>3.6435045224562157</v>
      </c>
      <c r="P915" s="3">
        <f t="shared" si="108"/>
        <v>3.6435045224562157</v>
      </c>
      <c r="Q915" s="43">
        <f t="shared" si="104"/>
        <v>0</v>
      </c>
      <c r="R915" s="37"/>
      <c r="S915" s="21">
        <f>SUM($P$2:P915)</f>
        <v>862.6425189608924</v>
      </c>
      <c r="T915" s="29">
        <f>SUM($Q$2:Q915)</f>
        <v>206.82115799603389</v>
      </c>
      <c r="U915" s="22">
        <f>T915*'KERS System Values'!E$14</f>
        <v>121.10812084219022</v>
      </c>
    </row>
    <row r="916" spans="1:21" x14ac:dyDescent="0.45">
      <c r="A916" s="5" t="s">
        <v>13</v>
      </c>
      <c r="B916" s="6">
        <v>914</v>
      </c>
      <c r="C916" s="6">
        <v>325</v>
      </c>
      <c r="D916" s="4">
        <v>15</v>
      </c>
      <c r="E916" s="30">
        <v>0.59722222222222177</v>
      </c>
      <c r="F916" s="20">
        <f>'Dynamic Data'!C$4*E916</f>
        <v>171.99999999999986</v>
      </c>
      <c r="G916" s="12">
        <f>(0.5*'Dynamic Data'!C$21*'Dynamic Data'!C$11*'Dynamic Data'!C$13*D916^2)</f>
        <v>46.029363340806619</v>
      </c>
      <c r="H916" s="12">
        <f>'Dynamic Data'!C$15</f>
        <v>56.505600000000001</v>
      </c>
      <c r="I916" s="12">
        <f>'Dynamic Data'!C$15+G916+F916</f>
        <v>274.53496334080648</v>
      </c>
      <c r="J916" s="12">
        <f t="shared" si="105"/>
        <v>274.53496334080648</v>
      </c>
      <c r="K916" s="28">
        <f t="shared" si="106"/>
        <v>0</v>
      </c>
      <c r="L916" s="20">
        <f>(D916/1000)*(('Dynamic Data'!C$4*9.81*'Dynamic Data'!C$10)+(0.5*'Dynamic Data'!C$21*'Dynamic Data'!C$11*'Dynamic Data'!C$13*D916^2)+('Dynamic Data'!C$4*'Dynamic Data'!C$18*E916))</f>
        <v>4.2297126501120967</v>
      </c>
      <c r="M916" s="12">
        <f t="shared" si="103"/>
        <v>4.2297126501120967</v>
      </c>
      <c r="N916" s="28">
        <f t="shared" si="107"/>
        <v>0</v>
      </c>
      <c r="O916" s="20">
        <f t="shared" si="102"/>
        <v>4.3227431153268725</v>
      </c>
      <c r="P916" s="12">
        <f t="shared" si="108"/>
        <v>4.3227431153268725</v>
      </c>
      <c r="Q916" s="42">
        <f t="shared" si="104"/>
        <v>0</v>
      </c>
      <c r="R916" s="36"/>
      <c r="S916" s="20">
        <f>SUM($P$2:P916)</f>
        <v>866.96526207621923</v>
      </c>
      <c r="T916" s="28">
        <f>SUM($Q$2:Q916)</f>
        <v>206.82115799603389</v>
      </c>
      <c r="U916" s="22">
        <f>T916*'KERS System Values'!E$14</f>
        <v>121.10812084219022</v>
      </c>
    </row>
    <row r="917" spans="1:21" x14ac:dyDescent="0.45">
      <c r="A917" s="7" t="s">
        <v>13</v>
      </c>
      <c r="B917" s="8">
        <v>915</v>
      </c>
      <c r="C917" s="8">
        <v>326</v>
      </c>
      <c r="D917" s="3">
        <v>15.833333333333334</v>
      </c>
      <c r="E917" s="29">
        <v>0.56944444444444464</v>
      </c>
      <c r="F917" s="21">
        <f>'Dynamic Data'!C$4*E917</f>
        <v>164.00000000000006</v>
      </c>
      <c r="G917" s="3">
        <f>(0.5*'Dynamic Data'!C$21*'Dynamic Data'!C$11*'Dynamic Data'!C$13*D917^2)</f>
        <v>51.285802981577746</v>
      </c>
      <c r="H917" s="3">
        <f>'Dynamic Data'!C$15</f>
        <v>56.505600000000001</v>
      </c>
      <c r="I917" s="3">
        <f>'Dynamic Data'!C$15+G917+F917</f>
        <v>271.79140298157779</v>
      </c>
      <c r="J917" s="3">
        <f t="shared" si="105"/>
        <v>271.79140298157779</v>
      </c>
      <c r="K917" s="29">
        <f t="shared" si="106"/>
        <v>0</v>
      </c>
      <c r="L917" s="21">
        <f>(D917/1000)*(('Dynamic Data'!C$4*9.81*'Dynamic Data'!C$10)+(0.5*'Dynamic Data'!C$21*'Dynamic Data'!C$11*'Dynamic Data'!C$13*D917^2)+('Dynamic Data'!C$4*'Dynamic Data'!C$18*E917))</f>
        <v>4.4157735805416491</v>
      </c>
      <c r="M917" s="3">
        <f t="shared" si="103"/>
        <v>4.4157735805416491</v>
      </c>
      <c r="N917" s="29">
        <f t="shared" si="107"/>
        <v>0</v>
      </c>
      <c r="O917" s="21">
        <f t="shared" si="102"/>
        <v>3.8346825538314766</v>
      </c>
      <c r="P917" s="3">
        <f t="shared" si="108"/>
        <v>3.8346825538314766</v>
      </c>
      <c r="Q917" s="43">
        <f t="shared" si="104"/>
        <v>0</v>
      </c>
      <c r="R917" s="37"/>
      <c r="S917" s="21">
        <f>SUM($P$2:P917)</f>
        <v>870.79994463005073</v>
      </c>
      <c r="T917" s="29">
        <f>SUM($Q$2:Q917)</f>
        <v>206.82115799603389</v>
      </c>
      <c r="U917" s="22">
        <f>T917*'KERS System Values'!E$14</f>
        <v>121.10812084219022</v>
      </c>
    </row>
    <row r="918" spans="1:21" x14ac:dyDescent="0.45">
      <c r="A918" s="5" t="s">
        <v>13</v>
      </c>
      <c r="B918" s="6">
        <v>916</v>
      </c>
      <c r="C918" s="6">
        <v>327</v>
      </c>
      <c r="D918" s="4">
        <v>16.138888888888889</v>
      </c>
      <c r="E918" s="30">
        <v>0.30555555555555597</v>
      </c>
      <c r="F918" s="20">
        <f>'Dynamic Data'!C$4*E918</f>
        <v>88.000000000000114</v>
      </c>
      <c r="G918" s="12">
        <f>(0.5*'Dynamic Data'!C$21*'Dynamic Data'!C$11*'Dynamic Data'!C$13*D918^2)</f>
        <v>53.284355002352619</v>
      </c>
      <c r="H918" s="12">
        <f>'Dynamic Data'!C$15</f>
        <v>56.505600000000001</v>
      </c>
      <c r="I918" s="12">
        <f>'Dynamic Data'!C$15+G918+F918</f>
        <v>197.78995500235274</v>
      </c>
      <c r="J918" s="12">
        <f t="shared" si="105"/>
        <v>197.78995500235274</v>
      </c>
      <c r="K918" s="28">
        <f t="shared" si="106"/>
        <v>0</v>
      </c>
      <c r="L918" s="20">
        <f>(D918/1000)*(('Dynamic Data'!C$4*9.81*'Dynamic Data'!C$10)+(0.5*'Dynamic Data'!C$21*'Dynamic Data'!C$11*'Dynamic Data'!C$13*D918^2)+('Dynamic Data'!C$4*'Dynamic Data'!C$18*E918))</f>
        <v>3.2535915271213045</v>
      </c>
      <c r="M918" s="12">
        <f t="shared" si="103"/>
        <v>3.2535915271213045</v>
      </c>
      <c r="N918" s="28">
        <f t="shared" si="107"/>
        <v>0</v>
      </c>
      <c r="O918" s="20">
        <f t="shared" si="102"/>
        <v>2.855073638687371</v>
      </c>
      <c r="P918" s="12">
        <f t="shared" si="108"/>
        <v>2.855073638687371</v>
      </c>
      <c r="Q918" s="42">
        <f t="shared" si="104"/>
        <v>0</v>
      </c>
      <c r="R918" s="36"/>
      <c r="S918" s="20">
        <f>SUM($P$2:P918)</f>
        <v>873.6550182687381</v>
      </c>
      <c r="T918" s="28">
        <f>SUM($Q$2:Q918)</f>
        <v>206.82115799603389</v>
      </c>
      <c r="U918" s="22">
        <f>T918*'KERS System Values'!E$14</f>
        <v>121.10812084219022</v>
      </c>
    </row>
    <row r="919" spans="1:21" x14ac:dyDescent="0.45">
      <c r="A919" s="7" t="s">
        <v>13</v>
      </c>
      <c r="B919" s="8">
        <v>917</v>
      </c>
      <c r="C919" s="8">
        <v>328</v>
      </c>
      <c r="D919" s="3">
        <v>16.444444444444446</v>
      </c>
      <c r="E919" s="29">
        <v>0.12499999999999981</v>
      </c>
      <c r="F919" s="21">
        <f>'Dynamic Data'!C$4*E919</f>
        <v>35.999999999999943</v>
      </c>
      <c r="G919" s="3">
        <f>(0.5*'Dynamic Data'!C$21*'Dynamic Data'!C$11*'Dynamic Data'!C$13*D919^2)</f>
        <v>55.321106974871235</v>
      </c>
      <c r="H919" s="3">
        <f>'Dynamic Data'!C$15</f>
        <v>56.505600000000001</v>
      </c>
      <c r="I919" s="3">
        <f>'Dynamic Data'!C$15+G919+F919</f>
        <v>147.82670697487117</v>
      </c>
      <c r="J919" s="3">
        <f t="shared" si="105"/>
        <v>147.82670697487117</v>
      </c>
      <c r="K919" s="29">
        <f t="shared" si="106"/>
        <v>0</v>
      </c>
      <c r="L919" s="21">
        <f>(D919/1000)*(('Dynamic Data'!C$4*9.81*'Dynamic Data'!C$10)+(0.5*'Dynamic Data'!C$21*'Dynamic Data'!C$11*'Dynamic Data'!C$13*D919^2)+('Dynamic Data'!C$4*'Dynamic Data'!C$18*E919))</f>
        <v>2.4565557502534374</v>
      </c>
      <c r="M919" s="3">
        <f t="shared" si="103"/>
        <v>2.4565557502534374</v>
      </c>
      <c r="N919" s="29">
        <f t="shared" si="107"/>
        <v>0</v>
      </c>
      <c r="O919" s="21">
        <f t="shared" si="102"/>
        <v>2.1073810473247221</v>
      </c>
      <c r="P919" s="3">
        <f t="shared" si="108"/>
        <v>2.1073810473247221</v>
      </c>
      <c r="Q919" s="43">
        <f t="shared" si="104"/>
        <v>0</v>
      </c>
      <c r="R919" s="37"/>
      <c r="S919" s="21">
        <f>SUM($P$2:P919)</f>
        <v>875.76239931606278</v>
      </c>
      <c r="T919" s="29">
        <f>SUM($Q$2:Q919)</f>
        <v>206.82115799603389</v>
      </c>
      <c r="U919" s="22">
        <f>T919*'KERS System Values'!E$14</f>
        <v>121.10812084219022</v>
      </c>
    </row>
    <row r="920" spans="1:21" x14ac:dyDescent="0.45">
      <c r="A920" s="5" t="s">
        <v>13</v>
      </c>
      <c r="B920" s="6">
        <v>918</v>
      </c>
      <c r="C920" s="6">
        <v>329</v>
      </c>
      <c r="D920" s="4">
        <v>16.388888888888889</v>
      </c>
      <c r="E920" s="30">
        <v>-1.3888888888889086E-2</v>
      </c>
      <c r="F920" s="20">
        <f>'Dynamic Data'!C$4*E920</f>
        <v>-4.0000000000000568</v>
      </c>
      <c r="G920" s="12">
        <f>(0.5*'Dynamic Data'!C$21*'Dynamic Data'!C$11*'Dynamic Data'!C$13*D920^2)</f>
        <v>54.947947115688557</v>
      </c>
      <c r="H920" s="12">
        <f>'Dynamic Data'!C$15</f>
        <v>56.505600000000001</v>
      </c>
      <c r="I920" s="12">
        <f>'Dynamic Data'!C$15+G920+F920</f>
        <v>107.45354711568851</v>
      </c>
      <c r="J920" s="12">
        <f t="shared" si="105"/>
        <v>107.45354711568851</v>
      </c>
      <c r="K920" s="28">
        <f t="shared" si="106"/>
        <v>0</v>
      </c>
      <c r="L920" s="20">
        <f>(D920/1000)*(('Dynamic Data'!C$4*9.81*'Dynamic Data'!C$10)+(0.5*'Dynamic Data'!C$21*'Dynamic Data'!C$11*'Dynamic Data'!C$13*D920^2)+('Dynamic Data'!C$4*'Dynamic Data'!C$18*E920))</f>
        <v>1.7582063443960063</v>
      </c>
      <c r="M920" s="12">
        <f t="shared" si="103"/>
        <v>1.7582063443960063</v>
      </c>
      <c r="N920" s="28">
        <f t="shared" si="107"/>
        <v>0</v>
      </c>
      <c r="O920" s="20">
        <f t="shared" si="102"/>
        <v>1.9667546943340535</v>
      </c>
      <c r="P920" s="12">
        <f t="shared" si="108"/>
        <v>1.9667546943340535</v>
      </c>
      <c r="Q920" s="42">
        <f t="shared" si="104"/>
        <v>0</v>
      </c>
      <c r="R920" s="36"/>
      <c r="S920" s="20">
        <f>SUM($P$2:P920)</f>
        <v>877.72915401039688</v>
      </c>
      <c r="T920" s="28">
        <f>SUM($Q$2:Q920)</f>
        <v>206.82115799603389</v>
      </c>
      <c r="U920" s="22">
        <f>T920*'KERS System Values'!E$14</f>
        <v>121.10812084219022</v>
      </c>
    </row>
    <row r="921" spans="1:21" x14ac:dyDescent="0.45">
      <c r="A921" s="7" t="s">
        <v>13</v>
      </c>
      <c r="B921" s="8">
        <v>919</v>
      </c>
      <c r="C921" s="8">
        <v>330</v>
      </c>
      <c r="D921" s="3">
        <v>16.416666666666668</v>
      </c>
      <c r="E921" s="29">
        <v>6.9444444444444448E-2</v>
      </c>
      <c r="F921" s="21">
        <f>'Dynamic Data'!C$4*E921</f>
        <v>20</v>
      </c>
      <c r="G921" s="3">
        <f>(0.5*'Dynamic Data'!C$21*'Dynamic Data'!C$11*'Dynamic Data'!C$13*D921^2)</f>
        <v>55.134369194239632</v>
      </c>
      <c r="H921" s="3">
        <f>'Dynamic Data'!C$15</f>
        <v>56.505600000000001</v>
      </c>
      <c r="I921" s="3">
        <f>'Dynamic Data'!C$15+G921+F921</f>
        <v>131.63996919423963</v>
      </c>
      <c r="J921" s="3">
        <f t="shared" si="105"/>
        <v>131.63996919423963</v>
      </c>
      <c r="K921" s="29">
        <f t="shared" si="106"/>
        <v>0</v>
      </c>
      <c r="L921" s="21">
        <f>(D921/1000)*(('Dynamic Data'!C$4*9.81*'Dynamic Data'!C$10)+(0.5*'Dynamic Data'!C$21*'Dynamic Data'!C$11*'Dynamic Data'!C$13*D921^2)+('Dynamic Data'!C$4*'Dynamic Data'!C$18*E921))</f>
        <v>2.1753030442721006</v>
      </c>
      <c r="M921" s="3">
        <f t="shared" si="103"/>
        <v>2.1753030442721006</v>
      </c>
      <c r="N921" s="29">
        <f t="shared" si="107"/>
        <v>0</v>
      </c>
      <c r="O921" s="21">
        <f t="shared" si="102"/>
        <v>2.4992316255374845</v>
      </c>
      <c r="P921" s="3">
        <f t="shared" si="108"/>
        <v>2.4992316255374845</v>
      </c>
      <c r="Q921" s="43">
        <f t="shared" si="104"/>
        <v>0</v>
      </c>
      <c r="R921" s="37"/>
      <c r="S921" s="21">
        <f>SUM($P$2:P921)</f>
        <v>880.22838563593439</v>
      </c>
      <c r="T921" s="29">
        <f>SUM($Q$2:Q921)</f>
        <v>206.82115799603389</v>
      </c>
      <c r="U921" s="22">
        <f>T921*'KERS System Values'!E$14</f>
        <v>121.10812084219022</v>
      </c>
    </row>
    <row r="922" spans="1:21" x14ac:dyDescent="0.45">
      <c r="A922" s="5" t="s">
        <v>13</v>
      </c>
      <c r="B922" s="6">
        <v>920</v>
      </c>
      <c r="C922" s="6">
        <v>331</v>
      </c>
      <c r="D922" s="4">
        <v>16.527777777777779</v>
      </c>
      <c r="E922" s="30">
        <v>0.19444444444444425</v>
      </c>
      <c r="F922" s="20">
        <f>'Dynamic Data'!C$4*E922</f>
        <v>55.999999999999943</v>
      </c>
      <c r="G922" s="12">
        <f>(0.5*'Dynamic Data'!C$21*'Dynamic Data'!C$11*'Dynamic Data'!C$13*D922^2)</f>
        <v>55.883214529249187</v>
      </c>
      <c r="H922" s="12">
        <f>'Dynamic Data'!C$15</f>
        <v>56.505600000000001</v>
      </c>
      <c r="I922" s="12">
        <f>'Dynamic Data'!C$15+G922+F922</f>
        <v>168.38881452924915</v>
      </c>
      <c r="J922" s="12">
        <f t="shared" si="105"/>
        <v>168.38881452924915</v>
      </c>
      <c r="K922" s="28">
        <f t="shared" si="106"/>
        <v>0</v>
      </c>
      <c r="L922" s="20">
        <f>(D922/1000)*(('Dynamic Data'!C$4*9.81*'Dynamic Data'!C$10)+(0.5*'Dynamic Data'!C$21*'Dynamic Data'!C$11*'Dynamic Data'!C$13*D922^2)+('Dynamic Data'!C$4*'Dynamic Data'!C$18*E922))</f>
        <v>2.8231602068028683</v>
      </c>
      <c r="M922" s="12">
        <f t="shared" si="103"/>
        <v>2.8231602068028683</v>
      </c>
      <c r="N922" s="28">
        <f t="shared" si="107"/>
        <v>0</v>
      </c>
      <c r="O922" s="20">
        <f t="shared" si="102"/>
        <v>3.3537267942696003</v>
      </c>
      <c r="P922" s="12">
        <f t="shared" si="108"/>
        <v>3.3537267942696003</v>
      </c>
      <c r="Q922" s="42">
        <f t="shared" si="104"/>
        <v>0</v>
      </c>
      <c r="R922" s="36"/>
      <c r="S922" s="20">
        <f>SUM($P$2:P922)</f>
        <v>883.58211243020401</v>
      </c>
      <c r="T922" s="28">
        <f>SUM($Q$2:Q922)</f>
        <v>206.82115799603389</v>
      </c>
      <c r="U922" s="22">
        <f>T922*'KERS System Values'!E$14</f>
        <v>121.10812084219022</v>
      </c>
    </row>
    <row r="923" spans="1:21" x14ac:dyDescent="0.45">
      <c r="A923" s="7" t="s">
        <v>13</v>
      </c>
      <c r="B923" s="8">
        <v>921</v>
      </c>
      <c r="C923" s="8">
        <v>332</v>
      </c>
      <c r="D923" s="3">
        <v>16.805555555555557</v>
      </c>
      <c r="E923" s="29">
        <v>0.38888888888888851</v>
      </c>
      <c r="F923" s="21">
        <f>'Dynamic Data'!C$4*E923</f>
        <v>111.99999999999989</v>
      </c>
      <c r="G923" s="3">
        <f>(0.5*'Dynamic Data'!C$21*'Dynamic Data'!C$11*'Dynamic Data'!C$13*D923^2)</f>
        <v>57.777427012409966</v>
      </c>
      <c r="H923" s="3">
        <f>'Dynamic Data'!C$15</f>
        <v>56.505600000000001</v>
      </c>
      <c r="I923" s="3">
        <f>'Dynamic Data'!C$15+G923+F923</f>
        <v>226.28302701240986</v>
      </c>
      <c r="J923" s="3">
        <f t="shared" si="105"/>
        <v>226.28302701240986</v>
      </c>
      <c r="K923" s="29">
        <f t="shared" si="106"/>
        <v>0</v>
      </c>
      <c r="L923" s="21">
        <f>(D923/1000)*(('Dynamic Data'!C$4*9.81*'Dynamic Data'!C$10)+(0.5*'Dynamic Data'!C$21*'Dynamic Data'!C$11*'Dynamic Data'!C$13*D923^2)+('Dynamic Data'!C$4*'Dynamic Data'!C$18*E923))</f>
        <v>3.8842933817363328</v>
      </c>
      <c r="M923" s="3">
        <f t="shared" si="103"/>
        <v>3.8842933817363328</v>
      </c>
      <c r="N923" s="29">
        <f t="shared" si="107"/>
        <v>0</v>
      </c>
      <c r="O923" s="21">
        <f t="shared" si="102"/>
        <v>4.1889235629679202</v>
      </c>
      <c r="P923" s="3">
        <f t="shared" si="108"/>
        <v>4.1889235629679202</v>
      </c>
      <c r="Q923" s="43">
        <f t="shared" si="104"/>
        <v>0</v>
      </c>
      <c r="R923" s="37"/>
      <c r="S923" s="21">
        <f>SUM($P$2:P923)</f>
        <v>887.77103599317195</v>
      </c>
      <c r="T923" s="29">
        <f>SUM($Q$2:Q923)</f>
        <v>206.82115799603389</v>
      </c>
      <c r="U923" s="22">
        <f>T923*'KERS System Values'!E$14</f>
        <v>121.10812084219022</v>
      </c>
    </row>
    <row r="924" spans="1:21" x14ac:dyDescent="0.45">
      <c r="A924" s="5" t="s">
        <v>13</v>
      </c>
      <c r="B924" s="6">
        <v>922</v>
      </c>
      <c r="C924" s="6">
        <v>333</v>
      </c>
      <c r="D924" s="4">
        <v>17.305555555555557</v>
      </c>
      <c r="E924" s="30">
        <v>0.47222222222222199</v>
      </c>
      <c r="F924" s="20">
        <f>'Dynamic Data'!C$4*E924</f>
        <v>135.99999999999994</v>
      </c>
      <c r="G924" s="12">
        <f>(0.5*'Dynamic Data'!C$21*'Dynamic Data'!C$11*'Dynamic Data'!C$13*D924^2)</f>
        <v>61.266566406392094</v>
      </c>
      <c r="H924" s="12">
        <f>'Dynamic Data'!C$15</f>
        <v>56.505600000000001</v>
      </c>
      <c r="I924" s="12">
        <f>'Dynamic Data'!C$15+G924+F924</f>
        <v>253.77216640639205</v>
      </c>
      <c r="J924" s="12">
        <f t="shared" si="105"/>
        <v>253.77216640639205</v>
      </c>
      <c r="K924" s="28">
        <f t="shared" si="106"/>
        <v>0</v>
      </c>
      <c r="L924" s="20">
        <f>(D924/1000)*(('Dynamic Data'!C$4*9.81*'Dynamic Data'!C$10)+(0.5*'Dynamic Data'!C$21*'Dynamic Data'!C$11*'Dynamic Data'!C$13*D924^2)+('Dynamic Data'!C$4*'Dynamic Data'!C$18*E924))</f>
        <v>4.4935537441995077</v>
      </c>
      <c r="M924" s="12">
        <f t="shared" si="103"/>
        <v>4.4935537441995077</v>
      </c>
      <c r="N924" s="28">
        <f t="shared" si="107"/>
        <v>0</v>
      </c>
      <c r="O924" s="20">
        <f t="shared" si="102"/>
        <v>4.3573226467758444</v>
      </c>
      <c r="P924" s="12">
        <f t="shared" si="108"/>
        <v>4.3573226467758444</v>
      </c>
      <c r="Q924" s="42">
        <f t="shared" si="104"/>
        <v>0</v>
      </c>
      <c r="R924" s="36"/>
      <c r="S924" s="20">
        <f>SUM($P$2:P924)</f>
        <v>892.12835863994781</v>
      </c>
      <c r="T924" s="28">
        <f>SUM($Q$2:Q924)</f>
        <v>206.82115799603389</v>
      </c>
      <c r="U924" s="22">
        <f>T924*'KERS System Values'!E$14</f>
        <v>121.10812084219022</v>
      </c>
    </row>
    <row r="925" spans="1:21" x14ac:dyDescent="0.45">
      <c r="A925" s="7" t="s">
        <v>13</v>
      </c>
      <c r="B925" s="8">
        <v>923</v>
      </c>
      <c r="C925" s="8">
        <v>334</v>
      </c>
      <c r="D925" s="3">
        <v>17.75</v>
      </c>
      <c r="E925" s="29">
        <v>0.38888888888888851</v>
      </c>
      <c r="F925" s="21">
        <f>'Dynamic Data'!C$4*E925</f>
        <v>111.99999999999989</v>
      </c>
      <c r="G925" s="3">
        <f>(0.5*'Dynamic Data'!C$21*'Dynamic Data'!C$11*'Dynamic Data'!C$13*D925^2)</f>
        <v>64.453894611390595</v>
      </c>
      <c r="H925" s="3">
        <f>'Dynamic Data'!C$15</f>
        <v>56.505600000000001</v>
      </c>
      <c r="I925" s="3">
        <f>'Dynamic Data'!C$15+G925+F925</f>
        <v>232.95949461139048</v>
      </c>
      <c r="J925" s="3">
        <f t="shared" si="105"/>
        <v>232.95949461139048</v>
      </c>
      <c r="K925" s="29">
        <f t="shared" si="106"/>
        <v>0</v>
      </c>
      <c r="L925" s="21">
        <f>(D925/1000)*(('Dynamic Data'!C$4*9.81*'Dynamic Data'!C$10)+(0.5*'Dynamic Data'!C$21*'Dynamic Data'!C$11*'Dynamic Data'!C$13*D925^2)+('Dynamic Data'!C$4*'Dynamic Data'!C$18*E925))</f>
        <v>4.221091549352181</v>
      </c>
      <c r="M925" s="3">
        <f t="shared" si="103"/>
        <v>4.221091549352181</v>
      </c>
      <c r="N925" s="29">
        <f t="shared" si="107"/>
        <v>0</v>
      </c>
      <c r="O925" s="21">
        <f t="shared" si="102"/>
        <v>3.3017794693045452</v>
      </c>
      <c r="P925" s="3">
        <f t="shared" si="108"/>
        <v>3.3017794693045452</v>
      </c>
      <c r="Q925" s="43">
        <f t="shared" si="104"/>
        <v>0</v>
      </c>
      <c r="R925" s="37"/>
      <c r="S925" s="21">
        <f>SUM($P$2:P925)</f>
        <v>895.43013810925231</v>
      </c>
      <c r="T925" s="29">
        <f>SUM($Q$2:Q925)</f>
        <v>206.82115799603389</v>
      </c>
      <c r="U925" s="22">
        <f>T925*'KERS System Values'!E$14</f>
        <v>121.10812084219022</v>
      </c>
    </row>
    <row r="926" spans="1:21" x14ac:dyDescent="0.45">
      <c r="A926" s="5" t="s">
        <v>13</v>
      </c>
      <c r="B926" s="6">
        <v>924</v>
      </c>
      <c r="C926" s="6">
        <v>335</v>
      </c>
      <c r="D926" s="4">
        <v>18.083333333333332</v>
      </c>
      <c r="E926" s="30">
        <v>2.7777777777777186E-2</v>
      </c>
      <c r="F926" s="20">
        <f>'Dynamic Data'!C$4*E926</f>
        <v>7.9999999999998295</v>
      </c>
      <c r="G926" s="12">
        <f>(0.5*'Dynamic Data'!C$21*'Dynamic Data'!C$11*'Dynamic Data'!C$13*D926^2)</f>
        <v>66.897428714667981</v>
      </c>
      <c r="H926" s="12">
        <f>'Dynamic Data'!C$15</f>
        <v>56.505600000000001</v>
      </c>
      <c r="I926" s="12">
        <f>'Dynamic Data'!C$15+G926+F926</f>
        <v>131.40302871466781</v>
      </c>
      <c r="J926" s="12">
        <f t="shared" si="105"/>
        <v>131.40302871466781</v>
      </c>
      <c r="K926" s="28">
        <f t="shared" si="106"/>
        <v>0</v>
      </c>
      <c r="L926" s="20">
        <f>(D926/1000)*(('Dynamic Data'!C$4*9.81*'Dynamic Data'!C$10)+(0.5*'Dynamic Data'!C$21*'Dynamic Data'!C$11*'Dynamic Data'!C$13*D926^2)+('Dynamic Data'!C$4*'Dynamic Data'!C$18*E926))</f>
        <v>2.3824673892569095</v>
      </c>
      <c r="M926" s="12">
        <f t="shared" si="103"/>
        <v>2.3824673892569095</v>
      </c>
      <c r="N926" s="28">
        <f t="shared" si="107"/>
        <v>0</v>
      </c>
      <c r="O926" s="20">
        <f t="shared" si="102"/>
        <v>1.3800416091969576</v>
      </c>
      <c r="P926" s="12">
        <f t="shared" si="108"/>
        <v>1.3800416091969576</v>
      </c>
      <c r="Q926" s="42">
        <f t="shared" si="104"/>
        <v>0</v>
      </c>
      <c r="R926" s="36"/>
      <c r="S926" s="20">
        <f>SUM($P$2:P926)</f>
        <v>896.81017971844926</v>
      </c>
      <c r="T926" s="28">
        <f>SUM($Q$2:Q926)</f>
        <v>206.82115799603389</v>
      </c>
      <c r="U926" s="22">
        <f>T926*'KERS System Values'!E$14</f>
        <v>121.10812084219022</v>
      </c>
    </row>
    <row r="927" spans="1:21" x14ac:dyDescent="0.45">
      <c r="A927" s="7" t="s">
        <v>13</v>
      </c>
      <c r="B927" s="8">
        <v>925</v>
      </c>
      <c r="C927" s="8">
        <v>336</v>
      </c>
      <c r="D927" s="3">
        <v>17.805555555555554</v>
      </c>
      <c r="E927" s="29">
        <v>-0.33333333333333215</v>
      </c>
      <c r="F927" s="21">
        <f>'Dynamic Data'!C$4*E927</f>
        <v>-95.999999999999659</v>
      </c>
      <c r="G927" s="3">
        <f>(0.5*'Dynamic Data'!C$21*'Dynamic Data'!C$11*'Dynamic Data'!C$13*D927^2)</f>
        <v>64.857993274464874</v>
      </c>
      <c r="H927" s="3">
        <f>'Dynamic Data'!C$15</f>
        <v>56.505600000000001</v>
      </c>
      <c r="I927" s="3">
        <f>'Dynamic Data'!C$15+G927+F927</f>
        <v>25.363593274465217</v>
      </c>
      <c r="J927" s="3">
        <f t="shared" si="105"/>
        <v>25.363593274465217</v>
      </c>
      <c r="K927" s="29">
        <f t="shared" si="106"/>
        <v>0</v>
      </c>
      <c r="L927" s="21">
        <f>(D927/1000)*(('Dynamic Data'!C$4*9.81*'Dynamic Data'!C$10)+(0.5*'Dynamic Data'!C$21*'Dynamic Data'!C$11*'Dynamic Data'!C$13*D927^2)+('Dynamic Data'!C$4*'Dynamic Data'!C$18*E927))</f>
        <v>0.37761582913700564</v>
      </c>
      <c r="M927" s="3">
        <f t="shared" si="103"/>
        <v>0.37761582913700564</v>
      </c>
      <c r="N927" s="29">
        <f t="shared" si="107"/>
        <v>0</v>
      </c>
      <c r="O927" s="21">
        <f t="shared" si="102"/>
        <v>0.45811365940230486</v>
      </c>
      <c r="P927" s="3">
        <f t="shared" si="108"/>
        <v>0.45811365940230486</v>
      </c>
      <c r="Q927" s="43">
        <f t="shared" si="104"/>
        <v>0</v>
      </c>
      <c r="R927" s="37"/>
      <c r="S927" s="21">
        <f>SUM($P$2:P927)</f>
        <v>897.26829337785159</v>
      </c>
      <c r="T927" s="29">
        <f>SUM($Q$2:Q927)</f>
        <v>206.82115799603389</v>
      </c>
      <c r="U927" s="22">
        <f>T927*'KERS System Values'!E$14</f>
        <v>121.10812084219022</v>
      </c>
    </row>
    <row r="928" spans="1:21" x14ac:dyDescent="0.45">
      <c r="A928" s="5" t="s">
        <v>13</v>
      </c>
      <c r="B928" s="6">
        <v>926</v>
      </c>
      <c r="C928" s="6">
        <v>337</v>
      </c>
      <c r="D928" s="4">
        <v>17.416666666666668</v>
      </c>
      <c r="E928" s="30">
        <v>-0.29166666666666585</v>
      </c>
      <c r="F928" s="20">
        <f>'Dynamic Data'!C$4*E928</f>
        <v>-83.999999999999773</v>
      </c>
      <c r="G928" s="12">
        <f>(0.5*'Dynamic Data'!C$21*'Dynamic Data'!C$11*'Dynamic Data'!C$13*D928^2)</f>
        <v>62.055821607709078</v>
      </c>
      <c r="H928" s="12">
        <f>'Dynamic Data'!C$15</f>
        <v>56.505600000000001</v>
      </c>
      <c r="I928" s="12">
        <f>'Dynamic Data'!C$15+G928+F928</f>
        <v>34.561421607709306</v>
      </c>
      <c r="J928" s="12">
        <f t="shared" si="105"/>
        <v>34.561421607709306</v>
      </c>
      <c r="K928" s="28">
        <f t="shared" si="106"/>
        <v>0</v>
      </c>
      <c r="L928" s="20">
        <f>(D928/1000)*(('Dynamic Data'!C$4*9.81*'Dynamic Data'!C$10)+(0.5*'Dynamic Data'!C$21*'Dynamic Data'!C$11*'Dynamic Data'!C$13*D928^2)+('Dynamic Data'!C$4*'Dynamic Data'!C$18*E928))</f>
        <v>0.53861148966760408</v>
      </c>
      <c r="M928" s="12">
        <f t="shared" si="103"/>
        <v>0.53861148966760408</v>
      </c>
      <c r="N928" s="28">
        <f t="shared" si="107"/>
        <v>0</v>
      </c>
      <c r="O928" s="20">
        <f t="shared" si="102"/>
        <v>0.77528860488789619</v>
      </c>
      <c r="P928" s="12">
        <f t="shared" si="108"/>
        <v>0.77528860488789619</v>
      </c>
      <c r="Q928" s="42">
        <f t="shared" si="104"/>
        <v>0</v>
      </c>
      <c r="R928" s="36"/>
      <c r="S928" s="20">
        <f>SUM($P$2:P928)</f>
        <v>898.04358198273951</v>
      </c>
      <c r="T928" s="28">
        <f>SUM($Q$2:Q928)</f>
        <v>206.82115799603389</v>
      </c>
      <c r="U928" s="22">
        <f>T928*'KERS System Values'!E$14</f>
        <v>121.10812084219022</v>
      </c>
    </row>
    <row r="929" spans="1:21" x14ac:dyDescent="0.45">
      <c r="A929" s="7" t="s">
        <v>13</v>
      </c>
      <c r="B929" s="8">
        <v>927</v>
      </c>
      <c r="C929" s="8">
        <v>338</v>
      </c>
      <c r="D929" s="3">
        <v>17.222222222222221</v>
      </c>
      <c r="E929" s="29">
        <v>-0.19444444444444522</v>
      </c>
      <c r="F929" s="21">
        <f>'Dynamic Data'!C$4*E929</f>
        <v>-56.000000000000227</v>
      </c>
      <c r="G929" s="3">
        <f>(0.5*'Dynamic Data'!C$21*'Dynamic Data'!C$11*'Dynamic Data'!C$13*D929^2)</f>
        <v>60.677939877249869</v>
      </c>
      <c r="H929" s="3">
        <f>'Dynamic Data'!C$15</f>
        <v>56.505600000000001</v>
      </c>
      <c r="I929" s="3">
        <f>'Dynamic Data'!C$15+G929+F929</f>
        <v>61.183539877249643</v>
      </c>
      <c r="J929" s="3">
        <f t="shared" si="105"/>
        <v>61.183539877249643</v>
      </c>
      <c r="K929" s="29">
        <f t="shared" si="106"/>
        <v>0</v>
      </c>
      <c r="L929" s="21">
        <f>(D929/1000)*(('Dynamic Data'!C$4*9.81*'Dynamic Data'!C$10)+(0.5*'Dynamic Data'!C$21*'Dynamic Data'!C$11*'Dynamic Data'!C$13*D929^2)+('Dynamic Data'!C$4*'Dynamic Data'!C$18*E929))</f>
        <v>1.0119657201081882</v>
      </c>
      <c r="M929" s="3">
        <f t="shared" si="103"/>
        <v>1.0119657201081882</v>
      </c>
      <c r="N929" s="29">
        <f t="shared" si="107"/>
        <v>0</v>
      </c>
      <c r="O929" s="21">
        <f t="shared" si="102"/>
        <v>1.1012430448787529</v>
      </c>
      <c r="P929" s="3">
        <f t="shared" si="108"/>
        <v>1.1012430448787529</v>
      </c>
      <c r="Q929" s="43">
        <f t="shared" si="104"/>
        <v>0</v>
      </c>
      <c r="R929" s="37"/>
      <c r="S929" s="21">
        <f>SUM($P$2:P929)</f>
        <v>899.14482502761825</v>
      </c>
      <c r="T929" s="29">
        <f>SUM($Q$2:Q929)</f>
        <v>206.82115799603389</v>
      </c>
      <c r="U929" s="22">
        <f>T929*'KERS System Values'!E$14</f>
        <v>121.10812084219022</v>
      </c>
    </row>
    <row r="930" spans="1:21" x14ac:dyDescent="0.45">
      <c r="A930" s="5" t="s">
        <v>13</v>
      </c>
      <c r="B930" s="6">
        <v>928</v>
      </c>
      <c r="C930" s="6">
        <v>339</v>
      </c>
      <c r="D930" s="4">
        <v>17.027777777777779</v>
      </c>
      <c r="E930" s="30">
        <v>-0.15277777777777798</v>
      </c>
      <c r="F930" s="20">
        <f>'Dynamic Data'!C$4*E930</f>
        <v>-44.000000000000057</v>
      </c>
      <c r="G930" s="12">
        <f>(0.5*'Dynamic Data'!C$21*'Dynamic Data'!C$11*'Dynamic Data'!C$13*D930^2)</f>
        <v>59.315527548736497</v>
      </c>
      <c r="H930" s="12">
        <f>'Dynamic Data'!C$15</f>
        <v>56.505600000000001</v>
      </c>
      <c r="I930" s="12">
        <f>'Dynamic Data'!C$15+G930+F930</f>
        <v>71.821127548736442</v>
      </c>
      <c r="J930" s="12">
        <f t="shared" si="105"/>
        <v>71.821127548736442</v>
      </c>
      <c r="K930" s="28">
        <f t="shared" si="106"/>
        <v>0</v>
      </c>
      <c r="L930" s="20">
        <f>(D930/1000)*(('Dynamic Data'!C$4*9.81*'Dynamic Data'!C$10)+(0.5*'Dynamic Data'!C$21*'Dynamic Data'!C$11*'Dynamic Data'!C$13*D930^2)+('Dynamic Data'!C$4*'Dynamic Data'!C$18*E930))</f>
        <v>1.1905203696493178</v>
      </c>
      <c r="M930" s="12">
        <f t="shared" si="103"/>
        <v>1.1905203696493178</v>
      </c>
      <c r="N930" s="28">
        <f t="shared" si="107"/>
        <v>0</v>
      </c>
      <c r="O930" s="20">
        <f t="shared" si="102"/>
        <v>1.2860038159820595</v>
      </c>
      <c r="P930" s="12">
        <f t="shared" si="108"/>
        <v>1.2860038159820595</v>
      </c>
      <c r="Q930" s="42">
        <f t="shared" si="104"/>
        <v>0</v>
      </c>
      <c r="R930" s="36"/>
      <c r="S930" s="20">
        <f>SUM($P$2:P930)</f>
        <v>900.43082884360035</v>
      </c>
      <c r="T930" s="28">
        <f>SUM($Q$2:Q930)</f>
        <v>206.82115799603389</v>
      </c>
      <c r="U930" s="22">
        <f>T930*'KERS System Values'!E$14</f>
        <v>121.10812084219022</v>
      </c>
    </row>
    <row r="931" spans="1:21" x14ac:dyDescent="0.45">
      <c r="A931" s="7" t="s">
        <v>13</v>
      </c>
      <c r="B931" s="8">
        <v>929</v>
      </c>
      <c r="C931" s="8">
        <v>340</v>
      </c>
      <c r="D931" s="3">
        <v>16.916666666666668</v>
      </c>
      <c r="E931" s="29">
        <v>-0.11111111111111072</v>
      </c>
      <c r="F931" s="21">
        <f>'Dynamic Data'!C$4*E931</f>
        <v>-31.999999999999886</v>
      </c>
      <c r="G931" s="3">
        <f>(0.5*'Dynamic Data'!C$21*'Dynamic Data'!C$11*'Dynamic Data'!C$13*D931^2)</f>
        <v>58.543951663929015</v>
      </c>
      <c r="H931" s="3">
        <f>'Dynamic Data'!C$15</f>
        <v>56.505600000000001</v>
      </c>
      <c r="I931" s="3">
        <f>'Dynamic Data'!C$15+G931+F931</f>
        <v>83.049551663929122</v>
      </c>
      <c r="J931" s="3">
        <f t="shared" si="105"/>
        <v>83.049551663929122</v>
      </c>
      <c r="K931" s="29">
        <f t="shared" si="106"/>
        <v>0</v>
      </c>
      <c r="L931" s="21">
        <f>(D931/1000)*(('Dynamic Data'!C$4*9.81*'Dynamic Data'!C$10)+(0.5*'Dynamic Data'!C$21*'Dynamic Data'!C$11*'Dynamic Data'!C$13*D931^2)+('Dynamic Data'!C$4*'Dynamic Data'!C$18*E931))</f>
        <v>1.3814872623148011</v>
      </c>
      <c r="M931" s="3">
        <f t="shared" si="103"/>
        <v>1.3814872623148011</v>
      </c>
      <c r="N931" s="29">
        <f t="shared" si="107"/>
        <v>0</v>
      </c>
      <c r="O931" s="21">
        <f t="shared" si="102"/>
        <v>1.4055755581366802</v>
      </c>
      <c r="P931" s="3">
        <f t="shared" si="108"/>
        <v>1.4055755581366802</v>
      </c>
      <c r="Q931" s="43">
        <f t="shared" si="104"/>
        <v>0</v>
      </c>
      <c r="R931" s="37"/>
      <c r="S931" s="21">
        <f>SUM($P$2:P931)</f>
        <v>901.83640440173701</v>
      </c>
      <c r="T931" s="29">
        <f>SUM($Q$2:Q931)</f>
        <v>206.82115799603389</v>
      </c>
      <c r="U931" s="22">
        <f>T931*'KERS System Values'!E$14</f>
        <v>121.10812084219022</v>
      </c>
    </row>
    <row r="932" spans="1:21" x14ac:dyDescent="0.45">
      <c r="A932" s="5" t="s">
        <v>13</v>
      </c>
      <c r="B932" s="6">
        <v>930</v>
      </c>
      <c r="C932" s="6">
        <v>341</v>
      </c>
      <c r="D932" s="4">
        <v>16.805555555555557</v>
      </c>
      <c r="E932" s="30">
        <v>-9.7222222222221627E-2</v>
      </c>
      <c r="F932" s="20">
        <f>'Dynamic Data'!C$4*E932</f>
        <v>-27.999999999999829</v>
      </c>
      <c r="G932" s="12">
        <f>(0.5*'Dynamic Data'!C$21*'Dynamic Data'!C$11*'Dynamic Data'!C$13*D932^2)</f>
        <v>57.777427012409966</v>
      </c>
      <c r="H932" s="12">
        <f>'Dynamic Data'!C$15</f>
        <v>56.505600000000001</v>
      </c>
      <c r="I932" s="12">
        <f>'Dynamic Data'!C$15+G932+F932</f>
        <v>86.283027012410145</v>
      </c>
      <c r="J932" s="12">
        <f t="shared" si="105"/>
        <v>86.283027012410145</v>
      </c>
      <c r="K932" s="28">
        <f t="shared" si="106"/>
        <v>0</v>
      </c>
      <c r="L932" s="20">
        <f>(D932/1000)*(('Dynamic Data'!C$4*9.81*'Dynamic Data'!C$10)+(0.5*'Dynamic Data'!C$21*'Dynamic Data'!C$11*'Dynamic Data'!C$13*D932^2)+('Dynamic Data'!C$4*'Dynamic Data'!C$18*E932))</f>
        <v>1.4296638539585595</v>
      </c>
      <c r="M932" s="12">
        <f t="shared" si="103"/>
        <v>1.4296638539585595</v>
      </c>
      <c r="N932" s="28">
        <f t="shared" si="107"/>
        <v>0</v>
      </c>
      <c r="O932" s="20">
        <f t="shared" si="102"/>
        <v>1.4213402005092921</v>
      </c>
      <c r="P932" s="12">
        <f t="shared" si="108"/>
        <v>1.4213402005092921</v>
      </c>
      <c r="Q932" s="42">
        <f t="shared" si="104"/>
        <v>0</v>
      </c>
      <c r="R932" s="36"/>
      <c r="S932" s="20">
        <f>SUM($P$2:P932)</f>
        <v>903.25774460224636</v>
      </c>
      <c r="T932" s="28">
        <f>SUM($Q$2:Q932)</f>
        <v>206.82115799603389</v>
      </c>
      <c r="U932" s="22">
        <f>T932*'KERS System Values'!E$14</f>
        <v>121.10812084219022</v>
      </c>
    </row>
    <row r="933" spans="1:21" x14ac:dyDescent="0.45">
      <c r="A933" s="7" t="s">
        <v>13</v>
      </c>
      <c r="B933" s="8">
        <v>931</v>
      </c>
      <c r="C933" s="8">
        <v>342</v>
      </c>
      <c r="D933" s="3">
        <v>16.722222222222225</v>
      </c>
      <c r="E933" s="29">
        <v>-9.7222222222222612E-2</v>
      </c>
      <c r="F933" s="21">
        <f>'Dynamic Data'!C$4*E933</f>
        <v>-28.000000000000114</v>
      </c>
      <c r="G933" s="3">
        <f>(0.5*'Dynamic Data'!C$21*'Dynamic Data'!C$11*'Dynamic Data'!C$13*D933^2)</f>
        <v>57.205848395616208</v>
      </c>
      <c r="H933" s="3">
        <f>'Dynamic Data'!C$15</f>
        <v>56.505600000000001</v>
      </c>
      <c r="I933" s="3">
        <f>'Dynamic Data'!C$15+G933+F933</f>
        <v>85.711448395616088</v>
      </c>
      <c r="J933" s="3">
        <f t="shared" si="105"/>
        <v>85.711448395616088</v>
      </c>
      <c r="K933" s="29">
        <f t="shared" si="106"/>
        <v>0</v>
      </c>
      <c r="L933" s="21">
        <f>(D933/1000)*(('Dynamic Data'!C$4*9.81*'Dynamic Data'!C$10)+(0.5*'Dynamic Data'!C$21*'Dynamic Data'!C$11*'Dynamic Data'!C$13*D933^2)+('Dynamic Data'!C$4*'Dynamic Data'!C$18*E933))</f>
        <v>1.4130165470600249</v>
      </c>
      <c r="M933" s="3">
        <f t="shared" si="103"/>
        <v>1.4130165470600249</v>
      </c>
      <c r="N933" s="29">
        <f t="shared" si="107"/>
        <v>0</v>
      </c>
      <c r="O933" s="21">
        <f t="shared" si="102"/>
        <v>1.3673687328995445</v>
      </c>
      <c r="P933" s="3">
        <f t="shared" si="108"/>
        <v>1.3673687328995445</v>
      </c>
      <c r="Q933" s="43">
        <f t="shared" si="104"/>
        <v>0</v>
      </c>
      <c r="R933" s="37"/>
      <c r="S933" s="21">
        <f>SUM($P$2:P933)</f>
        <v>904.6251133351459</v>
      </c>
      <c r="T933" s="29">
        <f>SUM($Q$2:Q933)</f>
        <v>206.82115799603389</v>
      </c>
      <c r="U933" s="22">
        <f>T933*'KERS System Values'!E$14</f>
        <v>121.10812084219022</v>
      </c>
    </row>
    <row r="934" spans="1:21" x14ac:dyDescent="0.45">
      <c r="A934" s="5" t="s">
        <v>13</v>
      </c>
      <c r="B934" s="6">
        <v>932</v>
      </c>
      <c r="C934" s="6">
        <v>343</v>
      </c>
      <c r="D934" s="4">
        <v>16.611111111111111</v>
      </c>
      <c r="E934" s="30">
        <v>-0.1111111111111117</v>
      </c>
      <c r="F934" s="20">
        <f>'Dynamic Data'!C$4*E934</f>
        <v>-32.000000000000171</v>
      </c>
      <c r="G934" s="12">
        <f>(0.5*'Dynamic Data'!C$21*'Dynamic Data'!C$11*'Dynamic Data'!C$13*D934^2)</f>
        <v>56.448163402351874</v>
      </c>
      <c r="H934" s="12">
        <f>'Dynamic Data'!C$15</f>
        <v>56.505600000000001</v>
      </c>
      <c r="I934" s="12">
        <f>'Dynamic Data'!C$15+G934+F934</f>
        <v>80.953763402351711</v>
      </c>
      <c r="J934" s="12">
        <f t="shared" si="105"/>
        <v>80.953763402351711</v>
      </c>
      <c r="K934" s="28">
        <f t="shared" si="106"/>
        <v>0</v>
      </c>
      <c r="L934" s="20">
        <f>(D934/1000)*(('Dynamic Data'!C$4*9.81*'Dynamic Data'!C$10)+(0.5*'Dynamic Data'!C$21*'Dynamic Data'!C$11*'Dynamic Data'!C$13*D934^2)+('Dynamic Data'!C$4*'Dynamic Data'!C$18*E934))</f>
        <v>1.3217209187390644</v>
      </c>
      <c r="M934" s="12">
        <f t="shared" si="103"/>
        <v>1.3217209187390644</v>
      </c>
      <c r="N934" s="28">
        <f t="shared" si="107"/>
        <v>0</v>
      </c>
      <c r="O934" s="20">
        <f t="shared" si="102"/>
        <v>1.1733769389191355</v>
      </c>
      <c r="P934" s="12">
        <f t="shared" si="108"/>
        <v>1.1733769389191355</v>
      </c>
      <c r="Q934" s="42">
        <f t="shared" si="104"/>
        <v>0</v>
      </c>
      <c r="R934" s="36"/>
      <c r="S934" s="20">
        <f>SUM($P$2:P934)</f>
        <v>905.79849027406499</v>
      </c>
      <c r="T934" s="28">
        <f>SUM($Q$2:Q934)</f>
        <v>206.82115799603389</v>
      </c>
      <c r="U934" s="22">
        <f>T934*'KERS System Values'!E$14</f>
        <v>121.10812084219022</v>
      </c>
    </row>
    <row r="935" spans="1:21" x14ac:dyDescent="0.45">
      <c r="A935" s="7" t="s">
        <v>13</v>
      </c>
      <c r="B935" s="8">
        <v>933</v>
      </c>
      <c r="C935" s="8">
        <v>344</v>
      </c>
      <c r="D935" s="3">
        <v>16.5</v>
      </c>
      <c r="E935" s="29">
        <v>-0.16666666666666607</v>
      </c>
      <c r="F935" s="21">
        <f>'Dynamic Data'!C$4*E935</f>
        <v>-47.999999999999829</v>
      </c>
      <c r="G935" s="3">
        <f>(0.5*'Dynamic Data'!C$21*'Dynamic Data'!C$11*'Dynamic Data'!C$13*D935^2)</f>
        <v>55.695529642376002</v>
      </c>
      <c r="H935" s="3">
        <f>'Dynamic Data'!C$15</f>
        <v>56.505600000000001</v>
      </c>
      <c r="I935" s="3">
        <f>'Dynamic Data'!C$15+G935+F935</f>
        <v>64.201129642376173</v>
      </c>
      <c r="J935" s="3">
        <f t="shared" si="105"/>
        <v>64.201129642376173</v>
      </c>
      <c r="K935" s="29">
        <f t="shared" si="106"/>
        <v>0</v>
      </c>
      <c r="L935" s="21">
        <f>(D935/1000)*(('Dynamic Data'!C$4*9.81*'Dynamic Data'!C$10)+(0.5*'Dynamic Data'!C$21*'Dynamic Data'!C$11*'Dynamic Data'!C$13*D935^2)+('Dynamic Data'!C$4*'Dynamic Data'!C$18*E935))</f>
        <v>1.0250329590992069</v>
      </c>
      <c r="M935" s="3">
        <f t="shared" si="103"/>
        <v>1.0250329590992069</v>
      </c>
      <c r="N935" s="29">
        <f t="shared" si="107"/>
        <v>0</v>
      </c>
      <c r="O935" s="21">
        <f t="shared" si="102"/>
        <v>0.76824831054768272</v>
      </c>
      <c r="P935" s="3">
        <f t="shared" si="108"/>
        <v>0.76824831054768272</v>
      </c>
      <c r="Q935" s="43">
        <f t="shared" si="104"/>
        <v>0</v>
      </c>
      <c r="R935" s="37"/>
      <c r="S935" s="21">
        <f>SUM($P$2:P935)</f>
        <v>906.56673858461272</v>
      </c>
      <c r="T935" s="29">
        <f>SUM($Q$2:Q935)</f>
        <v>206.82115799603389</v>
      </c>
      <c r="U935" s="22">
        <f>T935*'KERS System Values'!E$14</f>
        <v>121.10812084219022</v>
      </c>
    </row>
    <row r="936" spans="1:21" x14ac:dyDescent="0.45">
      <c r="A936" s="5" t="s">
        <v>13</v>
      </c>
      <c r="B936" s="6">
        <v>934</v>
      </c>
      <c r="C936" s="6">
        <v>345</v>
      </c>
      <c r="D936" s="4">
        <v>16.277777777777779</v>
      </c>
      <c r="E936" s="30">
        <v>-0.26388888888888867</v>
      </c>
      <c r="F936" s="20">
        <f>'Dynamic Data'!C$4*E936</f>
        <v>-75.999999999999943</v>
      </c>
      <c r="G936" s="12">
        <f>(0.5*'Dynamic Data'!C$21*'Dynamic Data'!C$11*'Dynamic Data'!C$13*D936^2)</f>
        <v>54.205415822289538</v>
      </c>
      <c r="H936" s="12">
        <f>'Dynamic Data'!C$15</f>
        <v>56.505600000000001</v>
      </c>
      <c r="I936" s="12">
        <f>'Dynamic Data'!C$15+G936+F936</f>
        <v>34.711015822289596</v>
      </c>
      <c r="J936" s="12">
        <f t="shared" si="105"/>
        <v>34.711015822289596</v>
      </c>
      <c r="K936" s="28">
        <f t="shared" si="106"/>
        <v>0</v>
      </c>
      <c r="L936" s="20">
        <f>(D936/1000)*(('Dynamic Data'!C$4*9.81*'Dynamic Data'!C$10)+(0.5*'Dynamic Data'!C$21*'Dynamic Data'!C$11*'Dynamic Data'!C$13*D936^2)+('Dynamic Data'!C$4*'Dynamic Data'!C$18*E936))</f>
        <v>0.51146366199615845</v>
      </c>
      <c r="M936" s="12">
        <f t="shared" si="103"/>
        <v>0.51146366199615845</v>
      </c>
      <c r="N936" s="28">
        <f t="shared" si="107"/>
        <v>0</v>
      </c>
      <c r="O936" s="20">
        <f t="shared" si="102"/>
        <v>0.45723658943661077</v>
      </c>
      <c r="P936" s="12">
        <f t="shared" si="108"/>
        <v>0.45723658943661077</v>
      </c>
      <c r="Q936" s="42">
        <f t="shared" si="104"/>
        <v>0</v>
      </c>
      <c r="R936" s="36"/>
      <c r="S936" s="20">
        <f>SUM($P$2:P936)</f>
        <v>907.02397517404938</v>
      </c>
      <c r="T936" s="28">
        <f>SUM($Q$2:Q936)</f>
        <v>206.82115799603389</v>
      </c>
      <c r="U936" s="22">
        <f>T936*'KERS System Values'!E$14</f>
        <v>121.10812084219022</v>
      </c>
    </row>
    <row r="937" spans="1:21" x14ac:dyDescent="0.45">
      <c r="A937" s="7" t="s">
        <v>13</v>
      </c>
      <c r="B937" s="8">
        <v>935</v>
      </c>
      <c r="C937" s="8">
        <v>346</v>
      </c>
      <c r="D937" s="3">
        <v>15.972222222222223</v>
      </c>
      <c r="E937" s="29">
        <v>-0.27777777777777779</v>
      </c>
      <c r="F937" s="21">
        <f>'Dynamic Data'!C$4*E937</f>
        <v>-80</v>
      </c>
      <c r="G937" s="3">
        <f>(0.5*'Dynamic Data'!C$21*'Dynamic Data'!C$11*'Dynamic Data'!C$13*D937^2)</f>
        <v>52.189500187085699</v>
      </c>
      <c r="H937" s="3">
        <f>'Dynamic Data'!C$15</f>
        <v>56.505600000000001</v>
      </c>
      <c r="I937" s="3">
        <f>'Dynamic Data'!C$15+G937+F937</f>
        <v>28.6951001870857</v>
      </c>
      <c r="J937" s="3">
        <f t="shared" si="105"/>
        <v>28.6951001870857</v>
      </c>
      <c r="K937" s="29">
        <f t="shared" si="106"/>
        <v>0</v>
      </c>
      <c r="L937" s="21">
        <f>(D937/1000)*(('Dynamic Data'!C$4*9.81*'Dynamic Data'!C$10)+(0.5*'Dynamic Data'!C$21*'Dynamic Data'!C$11*'Dynamic Data'!C$13*D937^2)+('Dynamic Data'!C$4*'Dynamic Data'!C$18*E937))</f>
        <v>0.4030095168770631</v>
      </c>
      <c r="M937" s="3">
        <f t="shared" si="103"/>
        <v>0.4030095168770631</v>
      </c>
      <c r="N937" s="29">
        <f t="shared" si="107"/>
        <v>0</v>
      </c>
      <c r="O937" s="21">
        <f t="shared" si="102"/>
        <v>0.55114125796235691</v>
      </c>
      <c r="P937" s="3">
        <f t="shared" si="108"/>
        <v>0.55114125796235691</v>
      </c>
      <c r="Q937" s="43">
        <f t="shared" si="104"/>
        <v>0</v>
      </c>
      <c r="R937" s="37"/>
      <c r="S937" s="21">
        <f>SUM($P$2:P937)</f>
        <v>907.57511643201178</v>
      </c>
      <c r="T937" s="29">
        <f>SUM($Q$2:Q937)</f>
        <v>206.82115799603389</v>
      </c>
      <c r="U937" s="22">
        <f>T937*'KERS System Values'!E$14</f>
        <v>121.10812084219022</v>
      </c>
    </row>
    <row r="938" spans="1:21" x14ac:dyDescent="0.45">
      <c r="A938" s="5" t="s">
        <v>13</v>
      </c>
      <c r="B938" s="6">
        <v>936</v>
      </c>
      <c r="C938" s="6">
        <v>347</v>
      </c>
      <c r="D938" s="4">
        <v>15.722222222222223</v>
      </c>
      <c r="E938" s="30">
        <v>-0.20833333333333331</v>
      </c>
      <c r="F938" s="20">
        <f>'Dynamic Data'!C$4*E938</f>
        <v>-59.999999999999993</v>
      </c>
      <c r="G938" s="12">
        <f>(0.5*'Dynamic Data'!C$21*'Dynamic Data'!C$11*'Dynamic Data'!C$13*D938^2)</f>
        <v>50.568527854620875</v>
      </c>
      <c r="H938" s="12">
        <f>'Dynamic Data'!C$15</f>
        <v>56.505600000000001</v>
      </c>
      <c r="I938" s="12">
        <f>'Dynamic Data'!C$15+G938+F938</f>
        <v>47.07412785462089</v>
      </c>
      <c r="J938" s="12">
        <f t="shared" si="105"/>
        <v>47.07412785462089</v>
      </c>
      <c r="K938" s="28">
        <f t="shared" si="106"/>
        <v>0</v>
      </c>
      <c r="L938" s="20">
        <f>(D938/1000)*(('Dynamic Data'!C$4*9.81*'Dynamic Data'!C$10)+(0.5*'Dynamic Data'!C$21*'Dynamic Data'!C$11*'Dynamic Data'!C$13*D938^2)+('Dynamic Data'!C$4*'Dynamic Data'!C$18*E938))</f>
        <v>0.69927299904765061</v>
      </c>
      <c r="M938" s="12">
        <f t="shared" si="103"/>
        <v>0.69927299904765061</v>
      </c>
      <c r="N938" s="28">
        <f t="shared" si="107"/>
        <v>0</v>
      </c>
      <c r="O938" s="20">
        <f t="shared" si="102"/>
        <v>0.81710370350850225</v>
      </c>
      <c r="P938" s="12">
        <f t="shared" si="108"/>
        <v>0.81710370350850225</v>
      </c>
      <c r="Q938" s="42">
        <f t="shared" si="104"/>
        <v>0</v>
      </c>
      <c r="R938" s="36"/>
      <c r="S938" s="20">
        <f>SUM($P$2:P938)</f>
        <v>908.39222013552023</v>
      </c>
      <c r="T938" s="28">
        <f>SUM($Q$2:Q938)</f>
        <v>206.82115799603389</v>
      </c>
      <c r="U938" s="22">
        <f>T938*'KERS System Values'!E$14</f>
        <v>121.10812084219022</v>
      </c>
    </row>
    <row r="939" spans="1:21" x14ac:dyDescent="0.45">
      <c r="A939" s="7" t="s">
        <v>13</v>
      </c>
      <c r="B939" s="8">
        <v>937</v>
      </c>
      <c r="C939" s="8">
        <v>348</v>
      </c>
      <c r="D939" s="3">
        <v>15.555555555555557</v>
      </c>
      <c r="E939" s="29">
        <v>-0.15277777777777798</v>
      </c>
      <c r="F939" s="21">
        <f>'Dynamic Data'!C$4*E939</f>
        <v>-44.000000000000057</v>
      </c>
      <c r="G939" s="3">
        <f>(0.5*'Dynamic Data'!C$21*'Dynamic Data'!C$11*'Dynamic Data'!C$13*D939^2)</f>
        <v>49.502086226601364</v>
      </c>
      <c r="H939" s="3">
        <f>'Dynamic Data'!C$15</f>
        <v>56.505600000000001</v>
      </c>
      <c r="I939" s="3">
        <f>'Dynamic Data'!C$15+G939+F939</f>
        <v>62.007686226601308</v>
      </c>
      <c r="J939" s="3">
        <f t="shared" si="105"/>
        <v>62.007686226601308</v>
      </c>
      <c r="K939" s="29">
        <f t="shared" si="106"/>
        <v>0</v>
      </c>
      <c r="L939" s="21">
        <f>(D939/1000)*(('Dynamic Data'!C$4*9.81*'Dynamic Data'!C$10)+(0.5*'Dynamic Data'!C$21*'Dynamic Data'!C$11*'Dynamic Data'!C$13*D939^2)+('Dynamic Data'!C$4*'Dynamic Data'!C$18*E939))</f>
        <v>0.93493440796935379</v>
      </c>
      <c r="M939" s="3">
        <f t="shared" si="103"/>
        <v>0.93493440796935379</v>
      </c>
      <c r="N939" s="29">
        <f t="shared" si="107"/>
        <v>0</v>
      </c>
      <c r="O939" s="21">
        <f t="shared" si="102"/>
        <v>0.95614521795424323</v>
      </c>
      <c r="P939" s="3">
        <f t="shared" si="108"/>
        <v>0.95614521795424323</v>
      </c>
      <c r="Q939" s="43">
        <f t="shared" si="104"/>
        <v>0</v>
      </c>
      <c r="R939" s="37"/>
      <c r="S939" s="21">
        <f>SUM($P$2:P939)</f>
        <v>909.34836535347449</v>
      </c>
      <c r="T939" s="29">
        <f>SUM($Q$2:Q939)</f>
        <v>206.82115799603389</v>
      </c>
      <c r="U939" s="22">
        <f>T939*'KERS System Values'!E$14</f>
        <v>121.10812084219022</v>
      </c>
    </row>
    <row r="940" spans="1:21" x14ac:dyDescent="0.45">
      <c r="A940" s="5" t="s">
        <v>13</v>
      </c>
      <c r="B940" s="6">
        <v>938</v>
      </c>
      <c r="C940" s="6">
        <v>349</v>
      </c>
      <c r="D940" s="4">
        <v>15.416666666666668</v>
      </c>
      <c r="E940" s="30">
        <v>-0.1388888888888889</v>
      </c>
      <c r="F940" s="20">
        <f>'Dynamic Data'!C$4*E940</f>
        <v>-40</v>
      </c>
      <c r="G940" s="12">
        <f>(0.5*'Dynamic Data'!C$21*'Dynamic Data'!C$11*'Dynamic Data'!C$13*D940^2)</f>
        <v>48.622066677132921</v>
      </c>
      <c r="H940" s="12">
        <f>'Dynamic Data'!C$15</f>
        <v>56.505600000000001</v>
      </c>
      <c r="I940" s="12">
        <f>'Dynamic Data'!C$15+G940+F940</f>
        <v>65.127666677132922</v>
      </c>
      <c r="J940" s="12">
        <f t="shared" si="105"/>
        <v>65.127666677132922</v>
      </c>
      <c r="K940" s="28">
        <f t="shared" si="106"/>
        <v>0</v>
      </c>
      <c r="L940" s="20">
        <f>(D940/1000)*(('Dynamic Data'!C$4*9.81*'Dynamic Data'!C$10)+(0.5*'Dynamic Data'!C$21*'Dynamic Data'!C$11*'Dynamic Data'!C$13*D940^2)+('Dynamic Data'!C$4*'Dynamic Data'!C$18*E940))</f>
        <v>0.97735602793913268</v>
      </c>
      <c r="M940" s="12">
        <f t="shared" si="103"/>
        <v>0.97735602793913268</v>
      </c>
      <c r="N940" s="28">
        <f t="shared" si="107"/>
        <v>0</v>
      </c>
      <c r="O940" s="20">
        <f t="shared" si="102"/>
        <v>0.93441313652265912</v>
      </c>
      <c r="P940" s="12">
        <f t="shared" si="108"/>
        <v>0.93441313652265912</v>
      </c>
      <c r="Q940" s="42">
        <f t="shared" si="104"/>
        <v>0</v>
      </c>
      <c r="R940" s="36"/>
      <c r="S940" s="20">
        <f>SUM($P$2:P940)</f>
        <v>910.2827784899971</v>
      </c>
      <c r="T940" s="28">
        <f>SUM($Q$2:Q940)</f>
        <v>206.82115799603389</v>
      </c>
      <c r="U940" s="22">
        <f>T940*'KERS System Values'!E$14</f>
        <v>121.10812084219022</v>
      </c>
    </row>
    <row r="941" spans="1:21" x14ac:dyDescent="0.45">
      <c r="A941" s="7" t="s">
        <v>13</v>
      </c>
      <c r="B941" s="8">
        <v>939</v>
      </c>
      <c r="C941" s="8">
        <v>350</v>
      </c>
      <c r="D941" s="3">
        <v>15.277777777777779</v>
      </c>
      <c r="E941" s="29">
        <v>-0.15277777777777798</v>
      </c>
      <c r="F941" s="21">
        <f>'Dynamic Data'!C$4*E941</f>
        <v>-44.000000000000057</v>
      </c>
      <c r="G941" s="3">
        <f>(0.5*'Dynamic Data'!C$21*'Dynamic Data'!C$11*'Dynamic Data'!C$13*D941^2)</f>
        <v>47.749939679677645</v>
      </c>
      <c r="H941" s="3">
        <f>'Dynamic Data'!C$15</f>
        <v>56.505600000000001</v>
      </c>
      <c r="I941" s="3">
        <f>'Dynamic Data'!C$15+G941+F941</f>
        <v>60.255539679677582</v>
      </c>
      <c r="J941" s="3">
        <f t="shared" si="105"/>
        <v>60.255539679677582</v>
      </c>
      <c r="K941" s="29">
        <f t="shared" si="106"/>
        <v>0</v>
      </c>
      <c r="L941" s="21">
        <f>(D941/1000)*(('Dynamic Data'!C$4*9.81*'Dynamic Data'!C$10)+(0.5*'Dynamic Data'!C$21*'Dynamic Data'!C$11*'Dynamic Data'!C$13*D941^2)+('Dynamic Data'!C$4*'Dynamic Data'!C$18*E941))</f>
        <v>0.89147024510618544</v>
      </c>
      <c r="M941" s="3">
        <f t="shared" si="103"/>
        <v>0.89147024510618544</v>
      </c>
      <c r="N941" s="29">
        <f t="shared" si="107"/>
        <v>0</v>
      </c>
      <c r="O941" s="21">
        <f t="shared" si="102"/>
        <v>0.94184019485247439</v>
      </c>
      <c r="P941" s="3">
        <f t="shared" si="108"/>
        <v>0.94184019485247439</v>
      </c>
      <c r="Q941" s="43">
        <f t="shared" si="104"/>
        <v>0</v>
      </c>
      <c r="R941" s="37"/>
      <c r="S941" s="21">
        <f>SUM($P$2:P941)</f>
        <v>911.22461868484959</v>
      </c>
      <c r="T941" s="29">
        <f>SUM($Q$2:Q941)</f>
        <v>206.82115799603389</v>
      </c>
      <c r="U941" s="22">
        <f>T941*'KERS System Values'!E$14</f>
        <v>121.10812084219022</v>
      </c>
    </row>
    <row r="942" spans="1:21" x14ac:dyDescent="0.45">
      <c r="A942" s="5" t="s">
        <v>13</v>
      </c>
      <c r="B942" s="6">
        <v>940</v>
      </c>
      <c r="C942" s="6">
        <v>351</v>
      </c>
      <c r="D942" s="4">
        <v>15.111111111111111</v>
      </c>
      <c r="E942" s="30">
        <v>-0.12499999999999981</v>
      </c>
      <c r="F942" s="20">
        <f>'Dynamic Data'!C$4*E942</f>
        <v>-35.999999999999943</v>
      </c>
      <c r="G942" s="12">
        <f>(0.5*'Dynamic Data'!C$21*'Dynamic Data'!C$11*'Dynamic Data'!C$13*D942^2)</f>
        <v>46.713805451388701</v>
      </c>
      <c r="H942" s="12">
        <f>'Dynamic Data'!C$15</f>
        <v>56.505600000000001</v>
      </c>
      <c r="I942" s="12">
        <f>'Dynamic Data'!C$15+G942+F942</f>
        <v>67.219405451388752</v>
      </c>
      <c r="J942" s="12">
        <f t="shared" si="105"/>
        <v>67.219405451388752</v>
      </c>
      <c r="K942" s="28">
        <f t="shared" si="106"/>
        <v>0</v>
      </c>
      <c r="L942" s="20">
        <f>(D942/1000)*(('Dynamic Data'!C$4*9.81*'Dynamic Data'!C$10)+(0.5*'Dynamic Data'!C$21*'Dynamic Data'!C$11*'Dynamic Data'!C$13*D942^2)+('Dynamic Data'!C$4*'Dynamic Data'!C$18*E942))</f>
        <v>0.99221014459876344</v>
      </c>
      <c r="M942" s="12">
        <f t="shared" si="103"/>
        <v>0.99221014459876344</v>
      </c>
      <c r="N942" s="28">
        <f t="shared" si="107"/>
        <v>0</v>
      </c>
      <c r="O942" s="20">
        <f t="shared" si="102"/>
        <v>1.1423968991131916</v>
      </c>
      <c r="P942" s="12">
        <f t="shared" si="108"/>
        <v>1.1423968991131916</v>
      </c>
      <c r="Q942" s="42">
        <f t="shared" si="104"/>
        <v>0</v>
      </c>
      <c r="R942" s="36"/>
      <c r="S942" s="20">
        <f>SUM($P$2:P942)</f>
        <v>912.36701558396283</v>
      </c>
      <c r="T942" s="28">
        <f>SUM($Q$2:Q942)</f>
        <v>206.82115799603389</v>
      </c>
      <c r="U942" s="22">
        <f>T942*'KERS System Values'!E$14</f>
        <v>121.10812084219022</v>
      </c>
    </row>
    <row r="943" spans="1:21" x14ac:dyDescent="0.45">
      <c r="A943" s="7" t="s">
        <v>13</v>
      </c>
      <c r="B943" s="8">
        <v>941</v>
      </c>
      <c r="C943" s="8">
        <v>352</v>
      </c>
      <c r="D943" s="3">
        <v>15.027777777777779</v>
      </c>
      <c r="E943" s="29">
        <v>-5.5555555555555358E-2</v>
      </c>
      <c r="F943" s="21">
        <f>'Dynamic Data'!C$4*E943</f>
        <v>-15.999999999999943</v>
      </c>
      <c r="G943" s="3">
        <f>(0.5*'Dynamic Data'!C$21*'Dynamic Data'!C$11*'Dynamic Data'!C$13*D943^2)</f>
        <v>46.200000315331351</v>
      </c>
      <c r="H943" s="3">
        <f>'Dynamic Data'!C$15</f>
        <v>56.505600000000001</v>
      </c>
      <c r="I943" s="3">
        <f>'Dynamic Data'!C$15+G943+F943</f>
        <v>86.705600315331409</v>
      </c>
      <c r="J943" s="3">
        <f t="shared" si="105"/>
        <v>86.705600315331409</v>
      </c>
      <c r="K943" s="29">
        <f t="shared" si="106"/>
        <v>0</v>
      </c>
      <c r="L943" s="21">
        <f>(D943/1000)*(('Dynamic Data'!C$4*9.81*'Dynamic Data'!C$10)+(0.5*'Dynamic Data'!C$21*'Dynamic Data'!C$11*'Dynamic Data'!C$13*D943^2)+('Dynamic Data'!C$4*'Dynamic Data'!C$18*E943))</f>
        <v>1.2925836536276196</v>
      </c>
      <c r="M943" s="3">
        <f t="shared" si="103"/>
        <v>1.2925836536276196</v>
      </c>
      <c r="N943" s="29">
        <f t="shared" si="107"/>
        <v>0</v>
      </c>
      <c r="O943" s="21">
        <f t="shared" si="102"/>
        <v>1.3527066518698585</v>
      </c>
      <c r="P943" s="3">
        <f t="shared" si="108"/>
        <v>1.3527066518698585</v>
      </c>
      <c r="Q943" s="43">
        <f t="shared" si="104"/>
        <v>0</v>
      </c>
      <c r="R943" s="37"/>
      <c r="S943" s="21">
        <f>SUM($P$2:P943)</f>
        <v>913.71972223583271</v>
      </c>
      <c r="T943" s="29">
        <f>SUM($Q$2:Q943)</f>
        <v>206.82115799603389</v>
      </c>
      <c r="U943" s="22">
        <f>T943*'KERS System Values'!E$14</f>
        <v>121.10812084219022</v>
      </c>
    </row>
    <row r="944" spans="1:21" x14ac:dyDescent="0.45">
      <c r="A944" s="5" t="s">
        <v>13</v>
      </c>
      <c r="B944" s="6">
        <v>942</v>
      </c>
      <c r="C944" s="6">
        <v>353</v>
      </c>
      <c r="D944" s="4">
        <v>15</v>
      </c>
      <c r="E944" s="30">
        <v>-2.7777777777778172E-2</v>
      </c>
      <c r="F944" s="20">
        <f>'Dynamic Data'!C$4*E944</f>
        <v>-8.0000000000001137</v>
      </c>
      <c r="G944" s="12">
        <f>(0.5*'Dynamic Data'!C$21*'Dynamic Data'!C$11*'Dynamic Data'!C$13*D944^2)</f>
        <v>46.029363340806619</v>
      </c>
      <c r="H944" s="12">
        <f>'Dynamic Data'!C$15</f>
        <v>56.505600000000001</v>
      </c>
      <c r="I944" s="12">
        <f>'Dynamic Data'!C$15+G944+F944</f>
        <v>94.534963340806513</v>
      </c>
      <c r="J944" s="12">
        <f t="shared" si="105"/>
        <v>94.534963340806513</v>
      </c>
      <c r="K944" s="28">
        <f t="shared" si="106"/>
        <v>0</v>
      </c>
      <c r="L944" s="20">
        <f>(D944/1000)*(('Dynamic Data'!C$4*9.81*'Dynamic Data'!C$10)+(0.5*'Dynamic Data'!C$21*'Dynamic Data'!C$11*'Dynamic Data'!C$13*D944^2)+('Dynamic Data'!C$4*'Dynamic Data'!C$18*E944))</f>
        <v>1.4128296501120976</v>
      </c>
      <c r="M944" s="12">
        <f t="shared" si="103"/>
        <v>1.4128296501120976</v>
      </c>
      <c r="N944" s="28">
        <f t="shared" si="107"/>
        <v>0</v>
      </c>
      <c r="O944" s="20">
        <f t="shared" si="102"/>
        <v>1.4414871699844838</v>
      </c>
      <c r="P944" s="12">
        <f t="shared" si="108"/>
        <v>1.4414871699844838</v>
      </c>
      <c r="Q944" s="42">
        <f t="shared" si="104"/>
        <v>0</v>
      </c>
      <c r="R944" s="36"/>
      <c r="S944" s="20">
        <f>SUM($P$2:P944)</f>
        <v>915.1612094058172</v>
      </c>
      <c r="T944" s="28">
        <f>SUM($Q$2:Q944)</f>
        <v>206.82115799603389</v>
      </c>
      <c r="U944" s="22">
        <f>T944*'KERS System Values'!E$14</f>
        <v>121.10812084219022</v>
      </c>
    </row>
    <row r="945" spans="1:21" x14ac:dyDescent="0.45">
      <c r="A945" s="7" t="s">
        <v>13</v>
      </c>
      <c r="B945" s="8">
        <v>943</v>
      </c>
      <c r="C945" s="8">
        <v>354</v>
      </c>
      <c r="D945" s="3">
        <v>14.972222222222223</v>
      </c>
      <c r="E945" s="29">
        <v>-1.3888888888889086E-2</v>
      </c>
      <c r="F945" s="21">
        <f>'Dynamic Data'!C$4*E945</f>
        <v>-4.0000000000000568</v>
      </c>
      <c r="G945" s="3">
        <f>(0.5*'Dynamic Data'!C$21*'Dynamic Data'!C$11*'Dynamic Data'!C$13*D945^2)</f>
        <v>45.859042068362413</v>
      </c>
      <c r="H945" s="3">
        <f>'Dynamic Data'!C$15</f>
        <v>56.505600000000001</v>
      </c>
      <c r="I945" s="3">
        <f>'Dynamic Data'!C$15+G945+F945</f>
        <v>98.364642068362357</v>
      </c>
      <c r="J945" s="3">
        <f t="shared" si="105"/>
        <v>98.364642068362357</v>
      </c>
      <c r="K945" s="29">
        <f t="shared" si="106"/>
        <v>0</v>
      </c>
      <c r="L945" s="21">
        <f>(D945/1000)*(('Dynamic Data'!C$4*9.81*'Dynamic Data'!C$10)+(0.5*'Dynamic Data'!C$21*'Dynamic Data'!C$11*'Dynamic Data'!C$13*D945^2)+('Dynamic Data'!C$4*'Dynamic Data'!C$18*E945))</f>
        <v>1.4701446898568702</v>
      </c>
      <c r="M945" s="3">
        <f t="shared" si="103"/>
        <v>1.4701446898568702</v>
      </c>
      <c r="N945" s="29">
        <f t="shared" si="107"/>
        <v>0</v>
      </c>
      <c r="O945" s="21">
        <f t="shared" si="102"/>
        <v>1.5326261687457599</v>
      </c>
      <c r="P945" s="3">
        <f t="shared" si="108"/>
        <v>1.5326261687457599</v>
      </c>
      <c r="Q945" s="43">
        <f t="shared" si="104"/>
        <v>0</v>
      </c>
      <c r="R945" s="37"/>
      <c r="S945" s="21">
        <f>SUM($P$2:P945)</f>
        <v>916.69383557456297</v>
      </c>
      <c r="T945" s="29">
        <f>SUM($Q$2:Q945)</f>
        <v>206.82115799603389</v>
      </c>
      <c r="U945" s="22">
        <f>T945*'KERS System Values'!E$14</f>
        <v>121.10812084219022</v>
      </c>
    </row>
    <row r="946" spans="1:21" x14ac:dyDescent="0.45">
      <c r="A946" s="5" t="s">
        <v>13</v>
      </c>
      <c r="B946" s="6">
        <v>944</v>
      </c>
      <c r="C946" s="6">
        <v>355</v>
      </c>
      <c r="D946" s="4">
        <v>14.972222222222223</v>
      </c>
      <c r="E946" s="30">
        <v>1.3888888888889086E-2</v>
      </c>
      <c r="F946" s="20">
        <f>'Dynamic Data'!C$4*E946</f>
        <v>4.0000000000000568</v>
      </c>
      <c r="G946" s="12">
        <f>(0.5*'Dynamic Data'!C$21*'Dynamic Data'!C$11*'Dynamic Data'!C$13*D946^2)</f>
        <v>45.859042068362413</v>
      </c>
      <c r="H946" s="12">
        <f>'Dynamic Data'!C$15</f>
        <v>56.505600000000001</v>
      </c>
      <c r="I946" s="12">
        <f>'Dynamic Data'!C$15+G946+F946</f>
        <v>106.36464206836247</v>
      </c>
      <c r="J946" s="12">
        <f t="shared" si="105"/>
        <v>106.36464206836247</v>
      </c>
      <c r="K946" s="28">
        <f t="shared" si="106"/>
        <v>0</v>
      </c>
      <c r="L946" s="20">
        <f>(D946/1000)*(('Dynamic Data'!C$4*9.81*'Dynamic Data'!C$10)+(0.5*'Dynamic Data'!C$21*'Dynamic Data'!C$11*'Dynamic Data'!C$13*D946^2)+('Dynamic Data'!C$4*'Dynamic Data'!C$18*E946))</f>
        <v>1.5951076476346495</v>
      </c>
      <c r="M946" s="12">
        <f t="shared" si="103"/>
        <v>1.5951076476346495</v>
      </c>
      <c r="N946" s="28">
        <f t="shared" si="107"/>
        <v>0</v>
      </c>
      <c r="O946" s="20">
        <f t="shared" si="102"/>
        <v>1.6604621488733757</v>
      </c>
      <c r="P946" s="12">
        <f t="shared" si="108"/>
        <v>1.6604621488733757</v>
      </c>
      <c r="Q946" s="42">
        <f t="shared" si="104"/>
        <v>0</v>
      </c>
      <c r="R946" s="36"/>
      <c r="S946" s="20">
        <f>SUM($P$2:P946)</f>
        <v>918.35429772343639</v>
      </c>
      <c r="T946" s="28">
        <f>SUM($Q$2:Q946)</f>
        <v>206.82115799603389</v>
      </c>
      <c r="U946" s="22">
        <f>T946*'KERS System Values'!E$14</f>
        <v>121.10812084219022</v>
      </c>
    </row>
    <row r="947" spans="1:21" x14ac:dyDescent="0.45">
      <c r="A947" s="7" t="s">
        <v>13</v>
      </c>
      <c r="B947" s="8">
        <v>945</v>
      </c>
      <c r="C947" s="8">
        <v>356</v>
      </c>
      <c r="D947" s="3">
        <v>15</v>
      </c>
      <c r="E947" s="29">
        <v>4.1666666666667261E-2</v>
      </c>
      <c r="F947" s="21">
        <f>'Dynamic Data'!C$4*E947</f>
        <v>12.000000000000171</v>
      </c>
      <c r="G947" s="3">
        <f>(0.5*'Dynamic Data'!C$21*'Dynamic Data'!C$11*'Dynamic Data'!C$13*D947^2)</f>
        <v>46.029363340806619</v>
      </c>
      <c r="H947" s="3">
        <f>'Dynamic Data'!C$15</f>
        <v>56.505600000000001</v>
      </c>
      <c r="I947" s="3">
        <f>'Dynamic Data'!C$15+G947+F947</f>
        <v>114.5349633408068</v>
      </c>
      <c r="J947" s="3">
        <f t="shared" si="105"/>
        <v>114.5349633408068</v>
      </c>
      <c r="K947" s="29">
        <f t="shared" si="106"/>
        <v>0</v>
      </c>
      <c r="L947" s="21">
        <f>(D947/1000)*(('Dynamic Data'!C$4*9.81*'Dynamic Data'!C$10)+(0.5*'Dynamic Data'!C$21*'Dynamic Data'!C$11*'Dynamic Data'!C$13*D947^2)+('Dynamic Data'!C$4*'Dynamic Data'!C$18*E947))</f>
        <v>1.7258166501121022</v>
      </c>
      <c r="M947" s="3">
        <f t="shared" si="103"/>
        <v>1.7258166501121022</v>
      </c>
      <c r="N947" s="29">
        <f t="shared" si="107"/>
        <v>0</v>
      </c>
      <c r="O947" s="21">
        <f t="shared" si="102"/>
        <v>1.9514863656342407</v>
      </c>
      <c r="P947" s="3">
        <f t="shared" si="108"/>
        <v>1.9514863656342407</v>
      </c>
      <c r="Q947" s="43">
        <f t="shared" si="104"/>
        <v>0</v>
      </c>
      <c r="R947" s="37"/>
      <c r="S947" s="21">
        <f>SUM($P$2:P947)</f>
        <v>920.30578408907058</v>
      </c>
      <c r="T947" s="29">
        <f>SUM($Q$2:Q947)</f>
        <v>206.82115799603389</v>
      </c>
      <c r="U947" s="22">
        <f>T947*'KERS System Values'!E$14</f>
        <v>121.10812084219022</v>
      </c>
    </row>
    <row r="948" spans="1:21" x14ac:dyDescent="0.45">
      <c r="A948" s="5" t="s">
        <v>13</v>
      </c>
      <c r="B948" s="6">
        <v>946</v>
      </c>
      <c r="C948" s="6">
        <v>357</v>
      </c>
      <c r="D948" s="4">
        <v>15.055555555555557</v>
      </c>
      <c r="E948" s="30">
        <v>0.1388888888888889</v>
      </c>
      <c r="F948" s="20">
        <f>'Dynamic Data'!C$4*E948</f>
        <v>40</v>
      </c>
      <c r="G948" s="12">
        <f>(0.5*'Dynamic Data'!C$21*'Dynamic Data'!C$11*'Dynamic Data'!C$13*D948^2)</f>
        <v>46.370952991936619</v>
      </c>
      <c r="H948" s="12">
        <f>'Dynamic Data'!C$15</f>
        <v>56.505600000000001</v>
      </c>
      <c r="I948" s="12">
        <f>'Dynamic Data'!C$15+G948+F948</f>
        <v>142.87655299193662</v>
      </c>
      <c r="J948" s="12">
        <f t="shared" si="105"/>
        <v>142.87655299193662</v>
      </c>
      <c r="K948" s="28">
        <f t="shared" si="106"/>
        <v>0</v>
      </c>
      <c r="L948" s="20">
        <f>(D948/1000)*(('Dynamic Data'!C$4*9.81*'Dynamic Data'!C$10)+(0.5*'Dynamic Data'!C$21*'Dynamic Data'!C$11*'Dynamic Data'!C$13*D948^2)+('Dynamic Data'!C$4*'Dynamic Data'!C$18*E948))</f>
        <v>2.1771560811563795</v>
      </c>
      <c r="M948" s="12">
        <f t="shared" si="103"/>
        <v>2.1771560811563795</v>
      </c>
      <c r="N948" s="28">
        <f t="shared" si="107"/>
        <v>0</v>
      </c>
      <c r="O948" s="20">
        <f t="shared" si="102"/>
        <v>2.3950274131312814</v>
      </c>
      <c r="P948" s="12">
        <f t="shared" si="108"/>
        <v>2.3950274131312814</v>
      </c>
      <c r="Q948" s="42">
        <f t="shared" si="104"/>
        <v>0</v>
      </c>
      <c r="R948" s="36"/>
      <c r="S948" s="20">
        <f>SUM($P$2:P948)</f>
        <v>922.70081150220187</v>
      </c>
      <c r="T948" s="28">
        <f>SUM($Q$2:Q948)</f>
        <v>206.82115799603389</v>
      </c>
      <c r="U948" s="22">
        <f>T948*'KERS System Values'!E$14</f>
        <v>121.10812084219022</v>
      </c>
    </row>
    <row r="949" spans="1:21" x14ac:dyDescent="0.45">
      <c r="A949" s="7" t="s">
        <v>13</v>
      </c>
      <c r="B949" s="8">
        <v>947</v>
      </c>
      <c r="C949" s="8">
        <v>358</v>
      </c>
      <c r="D949" s="3">
        <v>15.277777777777779</v>
      </c>
      <c r="E949" s="29">
        <v>0.22222222222222143</v>
      </c>
      <c r="F949" s="21">
        <f>'Dynamic Data'!C$4*E949</f>
        <v>63.999999999999773</v>
      </c>
      <c r="G949" s="3">
        <f>(0.5*'Dynamic Data'!C$21*'Dynamic Data'!C$11*'Dynamic Data'!C$13*D949^2)</f>
        <v>47.749939679677645</v>
      </c>
      <c r="H949" s="3">
        <f>'Dynamic Data'!C$15</f>
        <v>56.505600000000001</v>
      </c>
      <c r="I949" s="3">
        <f>'Dynamic Data'!C$15+G949+F949</f>
        <v>168.25553967967741</v>
      </c>
      <c r="J949" s="3">
        <f t="shared" si="105"/>
        <v>168.25553967967741</v>
      </c>
      <c r="K949" s="29">
        <f t="shared" si="106"/>
        <v>0</v>
      </c>
      <c r="L949" s="21">
        <f>(D949/1000)*(('Dynamic Data'!C$4*9.81*'Dynamic Data'!C$10)+(0.5*'Dynamic Data'!C$21*'Dynamic Data'!C$11*'Dynamic Data'!C$13*D949^2)+('Dynamic Data'!C$4*'Dynamic Data'!C$18*E949))</f>
        <v>2.6128987451061834</v>
      </c>
      <c r="M949" s="3">
        <f t="shared" si="103"/>
        <v>2.6128987451061834</v>
      </c>
      <c r="N949" s="29">
        <f t="shared" si="107"/>
        <v>0</v>
      </c>
      <c r="O949" s="21">
        <f t="shared" si="102"/>
        <v>2.513377420132529</v>
      </c>
      <c r="P949" s="3">
        <f t="shared" si="108"/>
        <v>2.513377420132529</v>
      </c>
      <c r="Q949" s="43">
        <f t="shared" si="104"/>
        <v>0</v>
      </c>
      <c r="R949" s="37"/>
      <c r="S949" s="21">
        <f>SUM($P$2:P949)</f>
        <v>925.21418892233442</v>
      </c>
      <c r="T949" s="29">
        <f>SUM($Q$2:Q949)</f>
        <v>206.82115799603389</v>
      </c>
      <c r="U949" s="22">
        <f>T949*'KERS System Values'!E$14</f>
        <v>121.10812084219022</v>
      </c>
    </row>
    <row r="950" spans="1:21" x14ac:dyDescent="0.45">
      <c r="A950" s="5" t="s">
        <v>13</v>
      </c>
      <c r="B950" s="6">
        <v>948</v>
      </c>
      <c r="C950" s="6">
        <v>359</v>
      </c>
      <c r="D950" s="4">
        <v>15.5</v>
      </c>
      <c r="E950" s="30">
        <v>0.16666666666666705</v>
      </c>
      <c r="F950" s="20">
        <f>'Dynamic Data'!C$4*E950</f>
        <v>48.000000000000107</v>
      </c>
      <c r="G950" s="12">
        <f>(0.5*'Dynamic Data'!C$21*'Dynamic Data'!C$11*'Dynamic Data'!C$13*D950^2)</f>
        <v>49.1491313005724</v>
      </c>
      <c r="H950" s="12">
        <f>'Dynamic Data'!C$15</f>
        <v>56.505600000000001</v>
      </c>
      <c r="I950" s="12">
        <f>'Dynamic Data'!C$15+G950+F950</f>
        <v>153.65473130057251</v>
      </c>
      <c r="J950" s="12">
        <f t="shared" si="105"/>
        <v>153.65473130057251</v>
      </c>
      <c r="K950" s="28">
        <f t="shared" si="106"/>
        <v>0</v>
      </c>
      <c r="L950" s="20">
        <f>(D950/1000)*(('Dynamic Data'!C$4*9.81*'Dynamic Data'!C$10)+(0.5*'Dynamic Data'!C$21*'Dynamic Data'!C$11*'Dynamic Data'!C$13*D950^2)+('Dynamic Data'!C$4*'Dynamic Data'!C$18*E950))</f>
        <v>2.4138560951588741</v>
      </c>
      <c r="M950" s="12">
        <f t="shared" si="103"/>
        <v>2.4138560951588741</v>
      </c>
      <c r="N950" s="28">
        <f t="shared" si="107"/>
        <v>0</v>
      </c>
      <c r="O950" s="20">
        <f t="shared" si="102"/>
        <v>2.134863294607984</v>
      </c>
      <c r="P950" s="12">
        <f t="shared" si="108"/>
        <v>2.134863294607984</v>
      </c>
      <c r="Q950" s="42">
        <f t="shared" si="104"/>
        <v>0</v>
      </c>
      <c r="R950" s="36"/>
      <c r="S950" s="20">
        <f>SUM($P$2:P950)</f>
        <v>927.34905221694237</v>
      </c>
      <c r="T950" s="28">
        <f>SUM($Q$2:Q950)</f>
        <v>206.82115799603389</v>
      </c>
      <c r="U950" s="22">
        <f>T950*'KERS System Values'!E$14</f>
        <v>121.10812084219022</v>
      </c>
    </row>
    <row r="951" spans="1:21" x14ac:dyDescent="0.45">
      <c r="A951" s="7" t="s">
        <v>13</v>
      </c>
      <c r="B951" s="8">
        <v>949</v>
      </c>
      <c r="C951" s="8">
        <v>360</v>
      </c>
      <c r="D951" s="3">
        <v>15.611111111111112</v>
      </c>
      <c r="E951" s="29">
        <v>4.1666666666667261E-2</v>
      </c>
      <c r="F951" s="21">
        <f>'Dynamic Data'!C$4*E951</f>
        <v>12.000000000000171</v>
      </c>
      <c r="G951" s="3">
        <f>(0.5*'Dynamic Data'!C$21*'Dynamic Data'!C$11*'Dynamic Data'!C$13*D951^2)</f>
        <v>49.856303960952424</v>
      </c>
      <c r="H951" s="3">
        <f>'Dynamic Data'!C$15</f>
        <v>56.505600000000001</v>
      </c>
      <c r="I951" s="3">
        <f>'Dynamic Data'!C$15+G951+F951</f>
        <v>118.36190396095259</v>
      </c>
      <c r="J951" s="3">
        <f t="shared" si="105"/>
        <v>118.36190396095259</v>
      </c>
      <c r="K951" s="29">
        <f t="shared" si="106"/>
        <v>0</v>
      </c>
      <c r="L951" s="21">
        <f>(D951/1000)*(('Dynamic Data'!C$4*9.81*'Dynamic Data'!C$10)+(0.5*'Dynamic Data'!C$21*'Dynamic Data'!C$11*'Dynamic Data'!C$13*D951^2)+('Dynamic Data'!C$4*'Dynamic Data'!C$18*E951))</f>
        <v>1.8558704940570938</v>
      </c>
      <c r="M951" s="3">
        <f t="shared" si="103"/>
        <v>1.8558704940570938</v>
      </c>
      <c r="N951" s="29">
        <f t="shared" si="107"/>
        <v>0</v>
      </c>
      <c r="O951" s="21">
        <f t="shared" si="102"/>
        <v>1.3976159572115361</v>
      </c>
      <c r="P951" s="3">
        <f t="shared" si="108"/>
        <v>1.3976159572115361</v>
      </c>
      <c r="Q951" s="43">
        <f t="shared" si="104"/>
        <v>0</v>
      </c>
      <c r="R951" s="37"/>
      <c r="S951" s="21">
        <f>SUM($P$2:P951)</f>
        <v>928.74666817415391</v>
      </c>
      <c r="T951" s="29">
        <f>SUM($Q$2:Q951)</f>
        <v>206.82115799603389</v>
      </c>
      <c r="U951" s="22">
        <f>T951*'KERS System Values'!E$14</f>
        <v>121.10812084219022</v>
      </c>
    </row>
    <row r="952" spans="1:21" x14ac:dyDescent="0.45">
      <c r="A952" s="5" t="s">
        <v>13</v>
      </c>
      <c r="B952" s="6">
        <v>950</v>
      </c>
      <c r="C952" s="6">
        <v>361</v>
      </c>
      <c r="D952" s="4">
        <v>15.583333333333334</v>
      </c>
      <c r="E952" s="30">
        <v>-0.15277777777777798</v>
      </c>
      <c r="F952" s="20">
        <f>'Dynamic Data'!C$4*E952</f>
        <v>-44.000000000000057</v>
      </c>
      <c r="G952" s="12">
        <f>(0.5*'Dynamic Data'!C$21*'Dynamic Data'!C$11*'Dynamic Data'!C$13*D952^2)</f>
        <v>49.679037242736626</v>
      </c>
      <c r="H952" s="12">
        <f>'Dynamic Data'!C$15</f>
        <v>56.505600000000001</v>
      </c>
      <c r="I952" s="12">
        <f>'Dynamic Data'!C$15+G952+F952</f>
        <v>62.184637242736571</v>
      </c>
      <c r="J952" s="12">
        <f t="shared" si="105"/>
        <v>62.184637242736571</v>
      </c>
      <c r="K952" s="28">
        <f t="shared" si="106"/>
        <v>0</v>
      </c>
      <c r="L952" s="20">
        <f>(D952/1000)*(('Dynamic Data'!C$4*9.81*'Dynamic Data'!C$10)+(0.5*'Dynamic Data'!C$21*'Dynamic Data'!C$11*'Dynamic Data'!C$13*D952^2)+('Dynamic Data'!C$4*'Dynamic Data'!C$18*E952))</f>
        <v>0.93936142036597836</v>
      </c>
      <c r="M952" s="12">
        <f t="shared" si="103"/>
        <v>0.93936142036597836</v>
      </c>
      <c r="N952" s="28">
        <f t="shared" si="107"/>
        <v>0</v>
      </c>
      <c r="O952" s="20">
        <f t="shared" si="102"/>
        <v>0.18302214650145099</v>
      </c>
      <c r="P952" s="12">
        <f t="shared" si="108"/>
        <v>0.18302214650145099</v>
      </c>
      <c r="Q952" s="42">
        <f t="shared" si="104"/>
        <v>0</v>
      </c>
      <c r="R952" s="36"/>
      <c r="S952" s="20">
        <f>SUM($P$2:P952)</f>
        <v>928.92969032065537</v>
      </c>
      <c r="T952" s="28">
        <f>SUM($Q$2:Q952)</f>
        <v>206.82115799603389</v>
      </c>
      <c r="U952" s="22">
        <f>T952*'KERS System Values'!E$14</f>
        <v>121.10812084219022</v>
      </c>
    </row>
    <row r="953" spans="1:21" x14ac:dyDescent="0.45">
      <c r="A953" s="7" t="s">
        <v>13</v>
      </c>
      <c r="B953" s="8">
        <v>951</v>
      </c>
      <c r="C953" s="8">
        <v>362</v>
      </c>
      <c r="D953" s="3">
        <v>15.305555555555557</v>
      </c>
      <c r="E953" s="29">
        <v>-0.47222222222222199</v>
      </c>
      <c r="F953" s="21">
        <f>'Dynamic Data'!C$4*E953</f>
        <v>-135.99999999999994</v>
      </c>
      <c r="G953" s="3">
        <f>(0.5*'Dynamic Data'!C$21*'Dynamic Data'!C$11*'Dynamic Data'!C$13*D953^2)</f>
        <v>47.923733675007654</v>
      </c>
      <c r="H953" s="3">
        <f>'Dynamic Data'!C$15</f>
        <v>56.505600000000001</v>
      </c>
      <c r="I953" s="3">
        <f>'Dynamic Data'!C$15+G953+F953</f>
        <v>-31.570666324992288</v>
      </c>
      <c r="J953" s="3">
        <f t="shared" si="105"/>
        <v>0</v>
      </c>
      <c r="K953" s="29">
        <f t="shared" si="106"/>
        <v>31.570666324992288</v>
      </c>
      <c r="L953" s="21">
        <f>(D953/1000)*(('Dynamic Data'!C$4*9.81*'Dynamic Data'!C$10)+(0.5*'Dynamic Data'!C$21*'Dynamic Data'!C$11*'Dynamic Data'!C$13*D953^2)+('Dynamic Data'!C$4*'Dynamic Data'!C$18*E953))</f>
        <v>-0.57331712736307638</v>
      </c>
      <c r="M953" s="3">
        <f t="shared" si="103"/>
        <v>0</v>
      </c>
      <c r="N953" s="29">
        <f t="shared" si="107"/>
        <v>0.57331712736307638</v>
      </c>
      <c r="O953" s="21">
        <f t="shared" si="102"/>
        <v>-1.598715154614706</v>
      </c>
      <c r="P953" s="3">
        <f t="shared" si="108"/>
        <v>0</v>
      </c>
      <c r="Q953" s="44">
        <f t="shared" si="104"/>
        <v>1.598715154614706</v>
      </c>
      <c r="R953" s="37"/>
      <c r="S953" s="21">
        <f>SUM($P$2:P953)</f>
        <v>928.92969032065537</v>
      </c>
      <c r="T953" s="29">
        <f>SUM($Q$2:Q953)</f>
        <v>208.41987315064858</v>
      </c>
      <c r="U953" s="22">
        <f>T953*'KERS System Values'!E$14</f>
        <v>122.04427935717653</v>
      </c>
    </row>
    <row r="954" spans="1:21" x14ac:dyDescent="0.45">
      <c r="A954" s="5" t="s">
        <v>13</v>
      </c>
      <c r="B954" s="6">
        <v>952</v>
      </c>
      <c r="C954" s="6">
        <v>363</v>
      </c>
      <c r="D954" s="4">
        <v>14.638888888888891</v>
      </c>
      <c r="E954" s="30">
        <v>-0.93055555555555591</v>
      </c>
      <c r="F954" s="20">
        <f>'Dynamic Data'!C$4*E954</f>
        <v>-268.00000000000011</v>
      </c>
      <c r="G954" s="12">
        <f>(0.5*'Dynamic Data'!C$21*'Dynamic Data'!C$11*'Dynamic Data'!C$13*D954^2)</f>
        <v>43.839811561313049</v>
      </c>
      <c r="H954" s="12">
        <f>'Dynamic Data'!C$15</f>
        <v>56.505600000000001</v>
      </c>
      <c r="I954" s="12">
        <f>'Dynamic Data'!C$15+G954+F954</f>
        <v>-167.65458843868706</v>
      </c>
      <c r="J954" s="12">
        <f t="shared" si="105"/>
        <v>0</v>
      </c>
      <c r="K954" s="28">
        <f t="shared" si="106"/>
        <v>167.65458843868706</v>
      </c>
      <c r="L954" s="20">
        <f>(D954/1000)*(('Dynamic Data'!C$4*9.81*'Dynamic Data'!C$10)+(0.5*'Dynamic Data'!C$21*'Dynamic Data'!C$11*'Dynamic Data'!C$13*D954^2)+('Dynamic Data'!C$4*'Dynamic Data'!C$18*E954))</f>
        <v>-2.6241131818663357</v>
      </c>
      <c r="M954" s="12">
        <f t="shared" si="103"/>
        <v>0</v>
      </c>
      <c r="N954" s="28">
        <f t="shared" si="107"/>
        <v>2.6241131818663357</v>
      </c>
      <c r="O954" s="20">
        <f t="shared" si="102"/>
        <v>-3.3767213138308896</v>
      </c>
      <c r="P954" s="12">
        <f t="shared" si="108"/>
        <v>0</v>
      </c>
      <c r="Q954" s="45">
        <f t="shared" si="104"/>
        <v>3.3767213138308896</v>
      </c>
      <c r="R954" s="36"/>
      <c r="S954" s="20">
        <f>SUM($P$2:P954)</f>
        <v>928.92969032065537</v>
      </c>
      <c r="T954" s="28">
        <f>SUM($Q$2:Q954)</f>
        <v>211.79659446447948</v>
      </c>
      <c r="U954" s="22">
        <f>T954*'KERS System Values'!E$14</f>
        <v>124.02158369532202</v>
      </c>
    </row>
    <row r="955" spans="1:21" x14ac:dyDescent="0.45">
      <c r="A955" s="7" t="s">
        <v>13</v>
      </c>
      <c r="B955" s="8">
        <v>953</v>
      </c>
      <c r="C955" s="8">
        <v>364</v>
      </c>
      <c r="D955" s="3">
        <v>13.444444444444445</v>
      </c>
      <c r="E955" s="29">
        <v>-1.3333333333333335</v>
      </c>
      <c r="F955" s="21">
        <f>'Dynamic Data'!C$4*E955</f>
        <v>-384.00000000000006</v>
      </c>
      <c r="G955" s="3">
        <f>(0.5*'Dynamic Data'!C$21*'Dynamic Data'!C$11*'Dynamic Data'!C$13*D955^2)</f>
        <v>36.977553287942371</v>
      </c>
      <c r="H955" s="3">
        <f>'Dynamic Data'!C$15</f>
        <v>56.505600000000001</v>
      </c>
      <c r="I955" s="3">
        <f>'Dynamic Data'!C$15+G955+F955</f>
        <v>-290.51684671205771</v>
      </c>
      <c r="J955" s="3">
        <f t="shared" si="105"/>
        <v>0</v>
      </c>
      <c r="K955" s="29">
        <f t="shared" si="106"/>
        <v>290.51684671205771</v>
      </c>
      <c r="L955" s="21">
        <f>(D955/1000)*(('Dynamic Data'!C$4*9.81*'Dynamic Data'!C$10)+(0.5*'Dynamic Data'!C$21*'Dynamic Data'!C$11*'Dynamic Data'!C$13*D955^2)+('Dynamic Data'!C$4*'Dynamic Data'!C$18*E955))</f>
        <v>-4.1293294457954435</v>
      </c>
      <c r="M955" s="3">
        <f t="shared" si="103"/>
        <v>0</v>
      </c>
      <c r="N955" s="29">
        <f t="shared" si="107"/>
        <v>4.1293294457954435</v>
      </c>
      <c r="O955" s="21">
        <f t="shared" si="102"/>
        <v>-4.1988737193428749</v>
      </c>
      <c r="P955" s="3">
        <f t="shared" si="108"/>
        <v>0</v>
      </c>
      <c r="Q955" s="44">
        <f t="shared" si="104"/>
        <v>4.1988737193428749</v>
      </c>
      <c r="R955" s="37"/>
      <c r="S955" s="21">
        <f>SUM($P$2:P955)</f>
        <v>928.92969032065537</v>
      </c>
      <c r="T955" s="29">
        <f>SUM($Q$2:Q955)</f>
        <v>215.99546818382237</v>
      </c>
      <c r="U955" s="22">
        <f>T955*'KERS System Values'!E$14</f>
        <v>126.48031524257033</v>
      </c>
    </row>
    <row r="956" spans="1:21" x14ac:dyDescent="0.45">
      <c r="A956" s="5" t="s">
        <v>13</v>
      </c>
      <c r="B956" s="6">
        <v>954</v>
      </c>
      <c r="C956" s="6">
        <v>365</v>
      </c>
      <c r="D956" s="4">
        <v>11.972222222222223</v>
      </c>
      <c r="E956" s="30">
        <v>-1.4722222222222223</v>
      </c>
      <c r="F956" s="20">
        <f>'Dynamic Data'!C$4*E956</f>
        <v>-424</v>
      </c>
      <c r="G956" s="12">
        <f>(0.5*'Dynamic Data'!C$21*'Dynamic Data'!C$11*'Dynamic Data'!C$13*D956^2)</f>
        <v>29.322567090368924</v>
      </c>
      <c r="H956" s="12">
        <f>'Dynamic Data'!C$15</f>
        <v>56.505600000000001</v>
      </c>
      <c r="I956" s="12">
        <f>'Dynamic Data'!C$15+G956+F956</f>
        <v>-338.17183290963106</v>
      </c>
      <c r="J956" s="12">
        <f t="shared" si="105"/>
        <v>0</v>
      </c>
      <c r="K956" s="28">
        <f t="shared" si="106"/>
        <v>338.17183290963106</v>
      </c>
      <c r="L956" s="20">
        <f>(D956/1000)*(('Dynamic Data'!C$4*9.81*'Dynamic Data'!C$10)+(0.5*'Dynamic Data'!C$21*'Dynamic Data'!C$11*'Dynamic Data'!C$13*D956^2)+('Dynamic Data'!C$4*'Dynamic Data'!C$18*E956))</f>
        <v>-4.2684179928903063</v>
      </c>
      <c r="M956" s="12">
        <f t="shared" si="103"/>
        <v>0</v>
      </c>
      <c r="N956" s="28">
        <f t="shared" si="107"/>
        <v>4.2684179928903063</v>
      </c>
      <c r="O956" s="20">
        <f t="shared" si="102"/>
        <v>-4.0415075992509282</v>
      </c>
      <c r="P956" s="12">
        <f t="shared" si="108"/>
        <v>0</v>
      </c>
      <c r="Q956" s="45">
        <f t="shared" si="104"/>
        <v>4.0415075992509282</v>
      </c>
      <c r="R956" s="36"/>
      <c r="S956" s="20">
        <f>SUM($P$2:P956)</f>
        <v>928.92969032065537</v>
      </c>
      <c r="T956" s="28">
        <f>SUM($Q$2:Q956)</f>
        <v>220.0369757830733</v>
      </c>
      <c r="U956" s="22">
        <f>T956*'KERS System Values'!E$14</f>
        <v>128.84689802093433</v>
      </c>
    </row>
    <row r="957" spans="1:21" x14ac:dyDescent="0.45">
      <c r="A957" s="7" t="s">
        <v>13</v>
      </c>
      <c r="B957" s="8">
        <v>955</v>
      </c>
      <c r="C957" s="8">
        <v>366</v>
      </c>
      <c r="D957" s="3">
        <v>10.5</v>
      </c>
      <c r="E957" s="29">
        <v>-1.4722222222222223</v>
      </c>
      <c r="F957" s="21">
        <f>'Dynamic Data'!C$4*E957</f>
        <v>-424</v>
      </c>
      <c r="G957" s="3">
        <f>(0.5*'Dynamic Data'!C$21*'Dynamic Data'!C$11*'Dynamic Data'!C$13*D957^2)</f>
        <v>22.554388036995242</v>
      </c>
      <c r="H957" s="3">
        <f>'Dynamic Data'!C$15</f>
        <v>56.505600000000001</v>
      </c>
      <c r="I957" s="3">
        <f>'Dynamic Data'!C$15+G957+F957</f>
        <v>-344.94001196300474</v>
      </c>
      <c r="J957" s="3">
        <f t="shared" si="105"/>
        <v>0</v>
      </c>
      <c r="K957" s="29">
        <f t="shared" si="106"/>
        <v>344.94001196300474</v>
      </c>
      <c r="L957" s="21">
        <f>(D957/1000)*(('Dynamic Data'!C$4*9.81*'Dynamic Data'!C$10)+(0.5*'Dynamic Data'!C$21*'Dynamic Data'!C$11*'Dynamic Data'!C$13*D957^2)+('Dynamic Data'!C$4*'Dynamic Data'!C$18*E957))</f>
        <v>-3.8145972056115505</v>
      </c>
      <c r="M957" s="3">
        <f t="shared" si="103"/>
        <v>0</v>
      </c>
      <c r="N957" s="29">
        <f t="shared" si="107"/>
        <v>3.8145972056115505</v>
      </c>
      <c r="O957" s="21">
        <f t="shared" si="102"/>
        <v>-3.5737195994510262</v>
      </c>
      <c r="P957" s="3">
        <f t="shared" si="108"/>
        <v>0</v>
      </c>
      <c r="Q957" s="44">
        <f t="shared" si="104"/>
        <v>3.5737195994510262</v>
      </c>
      <c r="R957" s="37"/>
      <c r="S957" s="21">
        <f>SUM($P$2:P957)</f>
        <v>928.92969032065537</v>
      </c>
      <c r="T957" s="29">
        <f>SUM($Q$2:Q957)</f>
        <v>223.61069538252434</v>
      </c>
      <c r="U957" s="22">
        <f>T957*'KERS System Values'!E$14</f>
        <v>130.93955850741472</v>
      </c>
    </row>
    <row r="958" spans="1:21" x14ac:dyDescent="0.45">
      <c r="A958" s="5" t="s">
        <v>13</v>
      </c>
      <c r="B958" s="6">
        <v>956</v>
      </c>
      <c r="C958" s="6">
        <v>367</v>
      </c>
      <c r="D958" s="4">
        <v>9.0277777777777786</v>
      </c>
      <c r="E958" s="30">
        <v>-1.4722222222222219</v>
      </c>
      <c r="F958" s="20">
        <f>'Dynamic Data'!C$4*E958</f>
        <v>-423.99999999999989</v>
      </c>
      <c r="G958" s="12">
        <f>(0.5*'Dynamic Data'!C$21*'Dynamic Data'!C$11*'Dynamic Data'!C$13*D958^2)</f>
        <v>16.673016127821327</v>
      </c>
      <c r="H958" s="12">
        <f>'Dynamic Data'!C$15</f>
        <v>56.505600000000001</v>
      </c>
      <c r="I958" s="12">
        <f>'Dynamic Data'!C$15+G958+F958</f>
        <v>-350.82138387217856</v>
      </c>
      <c r="J958" s="12">
        <f t="shared" si="105"/>
        <v>0</v>
      </c>
      <c r="K958" s="28">
        <f t="shared" si="106"/>
        <v>350.82138387217856</v>
      </c>
      <c r="L958" s="20">
        <f>(D958/1000)*(('Dynamic Data'!C$4*9.81*'Dynamic Data'!C$10)+(0.5*'Dynamic Data'!C$21*'Dynamic Data'!C$11*'Dynamic Data'!C$13*D958^2)+('Dynamic Data'!C$4*'Dynamic Data'!C$18*E958))</f>
        <v>-3.3328419932905016</v>
      </c>
      <c r="M958" s="12">
        <f t="shared" si="103"/>
        <v>0</v>
      </c>
      <c r="N958" s="28">
        <f t="shared" si="107"/>
        <v>3.3328419932905016</v>
      </c>
      <c r="O958" s="20">
        <f t="shared" si="102"/>
        <v>-2.5754668648300498</v>
      </c>
      <c r="P958" s="12">
        <f t="shared" si="108"/>
        <v>0</v>
      </c>
      <c r="Q958" s="45">
        <f t="shared" si="104"/>
        <v>2.5754668648300498</v>
      </c>
      <c r="R958" s="36"/>
      <c r="S958" s="20">
        <f>SUM($P$2:P958)</f>
        <v>928.92969032065537</v>
      </c>
      <c r="T958" s="28">
        <f>SUM($Q$2:Q958)</f>
        <v>226.18616224735439</v>
      </c>
      <c r="U958" s="22">
        <f>T958*'KERS System Values'!E$14</f>
        <v>132.44767283823612</v>
      </c>
    </row>
    <row r="959" spans="1:21" x14ac:dyDescent="0.45">
      <c r="A959" s="7" t="s">
        <v>13</v>
      </c>
      <c r="B959" s="8">
        <v>957</v>
      </c>
      <c r="C959" s="8">
        <v>368</v>
      </c>
      <c r="D959" s="3">
        <v>7.5555555555555554</v>
      </c>
      <c r="E959" s="29">
        <v>-1.0277777777777775</v>
      </c>
      <c r="F959" s="21">
        <f>'Dynamic Data'!C$4*E959</f>
        <v>-295.99999999999989</v>
      </c>
      <c r="G959" s="3">
        <f>(0.5*'Dynamic Data'!C$21*'Dynamic Data'!C$11*'Dynamic Data'!C$13*D959^2)</f>
        <v>11.678451362847175</v>
      </c>
      <c r="H959" s="3">
        <f>'Dynamic Data'!C$15</f>
        <v>56.505600000000001</v>
      </c>
      <c r="I959" s="3">
        <f>'Dynamic Data'!C$15+G959+F959</f>
        <v>-227.8159486371527</v>
      </c>
      <c r="J959" s="3">
        <f t="shared" si="105"/>
        <v>0</v>
      </c>
      <c r="K959" s="29">
        <f t="shared" si="106"/>
        <v>227.8159486371527</v>
      </c>
      <c r="L959" s="21">
        <f>(D959/1000)*(('Dynamic Data'!C$4*9.81*'Dynamic Data'!C$10)+(0.5*'Dynamic Data'!C$21*'Dynamic Data'!C$11*'Dynamic Data'!C$13*D959^2)+('Dynamic Data'!C$4*'Dynamic Data'!C$18*E959))</f>
        <v>-1.8180917363695983</v>
      </c>
      <c r="M959" s="3">
        <f t="shared" si="103"/>
        <v>0</v>
      </c>
      <c r="N959" s="29">
        <f t="shared" si="107"/>
        <v>1.8180917363695983</v>
      </c>
      <c r="O959" s="21">
        <f t="shared" si="102"/>
        <v>-0.85196967651401834</v>
      </c>
      <c r="P959" s="3">
        <f t="shared" si="108"/>
        <v>0</v>
      </c>
      <c r="Q959" s="44">
        <f t="shared" si="104"/>
        <v>0.85196967651401834</v>
      </c>
      <c r="R959" s="39">
        <f>SUM(Q953:Q959)</f>
        <v>20.216973927834488</v>
      </c>
      <c r="S959" s="21">
        <f>SUM($P$2:P959)</f>
        <v>928.92969032065537</v>
      </c>
      <c r="T959" s="29">
        <f>SUM($Q$2:Q959)</f>
        <v>227.03813192386841</v>
      </c>
      <c r="U959" s="22">
        <f>T959*'KERS System Values'!E$14</f>
        <v>132.94656012586614</v>
      </c>
    </row>
    <row r="960" spans="1:21" x14ac:dyDescent="0.45">
      <c r="A960" s="5" t="s">
        <v>13</v>
      </c>
      <c r="B960" s="6">
        <v>958</v>
      </c>
      <c r="C960" s="6">
        <v>369</v>
      </c>
      <c r="D960" s="4">
        <v>6.9722222222222232</v>
      </c>
      <c r="E960" s="30">
        <v>-0.16666666666666657</v>
      </c>
      <c r="F960" s="20">
        <f>'Dynamic Data'!C$4*E960</f>
        <v>-47.999999999999972</v>
      </c>
      <c r="G960" s="12">
        <f>(0.5*'Dynamic Data'!C$21*'Dynamic Data'!C$11*'Dynamic Data'!C$13*D960^2)</f>
        <v>9.944773387634287</v>
      </c>
      <c r="H960" s="12">
        <f>'Dynamic Data'!C$15</f>
        <v>56.505600000000001</v>
      </c>
      <c r="I960" s="12">
        <f>'Dynamic Data'!C$15+G960+F960</f>
        <v>18.450373387634315</v>
      </c>
      <c r="J960" s="12">
        <f t="shared" si="105"/>
        <v>18.450373387634315</v>
      </c>
      <c r="K960" s="28">
        <f t="shared" si="106"/>
        <v>0</v>
      </c>
      <c r="L960" s="20">
        <f>(D960/1000)*(('Dynamic Data'!C$4*9.81*'Dynamic Data'!C$10)+(0.5*'Dynamic Data'!C$21*'Dynamic Data'!C$11*'Dynamic Data'!C$13*D960^2)+('Dynamic Data'!C$4*'Dynamic Data'!C$18*E960))</f>
        <v>0.11415238334156155</v>
      </c>
      <c r="M960" s="12">
        <f t="shared" si="103"/>
        <v>0.11415238334156155</v>
      </c>
      <c r="N960" s="28">
        <f t="shared" si="107"/>
        <v>0</v>
      </c>
      <c r="O960" s="20">
        <f t="shared" si="102"/>
        <v>0.93258665116619011</v>
      </c>
      <c r="P960" s="12">
        <f t="shared" si="108"/>
        <v>0.93258665116619011</v>
      </c>
      <c r="Q960" s="42">
        <f t="shared" si="104"/>
        <v>0</v>
      </c>
      <c r="R960" s="36"/>
      <c r="S960" s="20">
        <f>SUM($P$2:P960)</f>
        <v>929.86227697182153</v>
      </c>
      <c r="T960" s="28">
        <f>SUM($Q$2:Q960)</f>
        <v>227.03813192386841</v>
      </c>
      <c r="U960" s="22">
        <f>T960*'KERS System Values'!E$14</f>
        <v>132.94656012586614</v>
      </c>
    </row>
    <row r="961" spans="1:21" x14ac:dyDescent="0.45">
      <c r="A961" s="7" t="s">
        <v>13</v>
      </c>
      <c r="B961" s="8">
        <v>959</v>
      </c>
      <c r="C961" s="8">
        <v>370</v>
      </c>
      <c r="D961" s="3">
        <v>7.2222222222222223</v>
      </c>
      <c r="E961" s="29">
        <v>0.58333333333333326</v>
      </c>
      <c r="F961" s="21">
        <f>'Dynamic Data'!C$4*E961</f>
        <v>167.99999999999997</v>
      </c>
      <c r="G961" s="3">
        <f>(0.5*'Dynamic Data'!C$21*'Dynamic Data'!C$11*'Dynamic Data'!C$13*D961^2)</f>
        <v>10.67073032180565</v>
      </c>
      <c r="H961" s="3">
        <f>'Dynamic Data'!C$15</f>
        <v>56.505600000000001</v>
      </c>
      <c r="I961" s="3">
        <f>'Dynamic Data'!C$15+G961+F961</f>
        <v>235.17633032180561</v>
      </c>
      <c r="J961" s="3">
        <f t="shared" si="105"/>
        <v>235.17633032180561</v>
      </c>
      <c r="K961" s="29">
        <f t="shared" si="106"/>
        <v>0</v>
      </c>
      <c r="L961" s="21">
        <f>(D961/1000)*(('Dynamic Data'!C$4*9.81*'Dynamic Data'!C$10)+(0.5*'Dynamic Data'!C$21*'Dynamic Data'!C$11*'Dynamic Data'!C$13*D961^2)+('Dynamic Data'!C$4*'Dynamic Data'!C$18*E961))</f>
        <v>1.7510209189908186</v>
      </c>
      <c r="M961" s="3">
        <f t="shared" si="103"/>
        <v>1.7510209189908186</v>
      </c>
      <c r="N961" s="29">
        <f t="shared" si="107"/>
        <v>0</v>
      </c>
      <c r="O961" s="21">
        <f t="shared" si="102"/>
        <v>2.6210934204535032</v>
      </c>
      <c r="P961" s="3">
        <f t="shared" si="108"/>
        <v>2.6210934204535032</v>
      </c>
      <c r="Q961" s="43">
        <f t="shared" si="104"/>
        <v>0</v>
      </c>
      <c r="R961" s="37"/>
      <c r="S961" s="21">
        <f>SUM($P$2:P961)</f>
        <v>932.48337039227499</v>
      </c>
      <c r="T961" s="29">
        <f>SUM($Q$2:Q961)</f>
        <v>227.03813192386841</v>
      </c>
      <c r="U961" s="22">
        <f>T961*'KERS System Values'!E$14</f>
        <v>132.94656012586614</v>
      </c>
    </row>
    <row r="962" spans="1:21" x14ac:dyDescent="0.45">
      <c r="A962" s="5" t="s">
        <v>13</v>
      </c>
      <c r="B962" s="6">
        <v>960</v>
      </c>
      <c r="C962" s="6">
        <v>371</v>
      </c>
      <c r="D962" s="4">
        <v>8.1388888888888893</v>
      </c>
      <c r="E962" s="30">
        <v>1.1944444444444446</v>
      </c>
      <c r="F962" s="20">
        <f>'Dynamic Data'!C$4*E962</f>
        <v>344.00000000000006</v>
      </c>
      <c r="G962" s="12">
        <f>(0.5*'Dynamic Data'!C$21*'Dynamic Data'!C$11*'Dynamic Data'!C$13*D962^2)</f>
        <v>13.551353955572385</v>
      </c>
      <c r="H962" s="12">
        <f>'Dynamic Data'!C$15</f>
        <v>56.505600000000001</v>
      </c>
      <c r="I962" s="12">
        <f>'Dynamic Data'!C$15+G962+F962</f>
        <v>414.05695395557245</v>
      </c>
      <c r="J962" s="12">
        <f t="shared" si="105"/>
        <v>414.05695395557245</v>
      </c>
      <c r="K962" s="28">
        <f t="shared" si="106"/>
        <v>0</v>
      </c>
      <c r="L962" s="20">
        <f>(D962/1000)*(('Dynamic Data'!C$4*9.81*'Dynamic Data'!C$10)+(0.5*'Dynamic Data'!C$21*'Dynamic Data'!C$11*'Dynamic Data'!C$13*D962^2)+('Dynamic Data'!C$4*'Dynamic Data'!C$18*E962))</f>
        <v>3.4911659219161875</v>
      </c>
      <c r="M962" s="12">
        <f t="shared" si="103"/>
        <v>3.4911659219161875</v>
      </c>
      <c r="N962" s="28">
        <f t="shared" si="107"/>
        <v>0</v>
      </c>
      <c r="O962" s="20">
        <f t="shared" ref="O962:O1025" si="109">(B963 - B962) * (L963 + L962) / 2</f>
        <v>4.3339688592513692</v>
      </c>
      <c r="P962" s="12">
        <f t="shared" si="108"/>
        <v>4.3339688592513692</v>
      </c>
      <c r="Q962" s="42">
        <f t="shared" si="104"/>
        <v>0</v>
      </c>
      <c r="R962" s="36"/>
      <c r="S962" s="20">
        <f>SUM($P$2:P962)</f>
        <v>936.81733925152639</v>
      </c>
      <c r="T962" s="28">
        <f>SUM($Q$2:Q962)</f>
        <v>227.03813192386841</v>
      </c>
      <c r="U962" s="22">
        <f>T962*'KERS System Values'!E$14</f>
        <v>132.94656012586614</v>
      </c>
    </row>
    <row r="963" spans="1:21" x14ac:dyDescent="0.45">
      <c r="A963" s="7" t="s">
        <v>13</v>
      </c>
      <c r="B963" s="8">
        <v>961</v>
      </c>
      <c r="C963" s="8">
        <v>372</v>
      </c>
      <c r="D963" s="3">
        <v>9.6111111111111125</v>
      </c>
      <c r="E963" s="29">
        <v>1.5416666666666663</v>
      </c>
      <c r="F963" s="21">
        <f>'Dynamic Data'!C$4*E963</f>
        <v>443.99999999999989</v>
      </c>
      <c r="G963" s="3">
        <f>(0.5*'Dynamic Data'!C$21*'Dynamic Data'!C$11*'Dynamic Data'!C$13*D963^2)</f>
        <v>18.897295136172861</v>
      </c>
      <c r="H963" s="3">
        <f>'Dynamic Data'!C$15</f>
        <v>56.505600000000001</v>
      </c>
      <c r="I963" s="3">
        <f>'Dynamic Data'!C$15+G963+F963</f>
        <v>519.40289513617279</v>
      </c>
      <c r="J963" s="3">
        <f t="shared" si="105"/>
        <v>519.40289513617279</v>
      </c>
      <c r="K963" s="29">
        <f t="shared" si="106"/>
        <v>0</v>
      </c>
      <c r="L963" s="21">
        <f>(D963/1000)*(('Dynamic Data'!C$4*9.81*'Dynamic Data'!C$10)+(0.5*'Dynamic Data'!C$21*'Dynamic Data'!C$11*'Dynamic Data'!C$13*D963^2)+('Dynamic Data'!C$4*'Dynamic Data'!C$18*E963))</f>
        <v>5.1767717965865501</v>
      </c>
      <c r="M963" s="3">
        <f t="shared" si="103"/>
        <v>5.1767717965865501</v>
      </c>
      <c r="N963" s="29">
        <f t="shared" si="107"/>
        <v>0</v>
      </c>
      <c r="O963" s="21">
        <f t="shared" si="109"/>
        <v>5.5555276246349798</v>
      </c>
      <c r="P963" s="3">
        <f t="shared" si="108"/>
        <v>5.5555276246349798</v>
      </c>
      <c r="Q963" s="43">
        <f t="shared" si="104"/>
        <v>0</v>
      </c>
      <c r="R963" s="37"/>
      <c r="S963" s="21">
        <f>SUM($P$2:P963)</f>
        <v>942.37286687616142</v>
      </c>
      <c r="T963" s="29">
        <f>SUM($Q$2:Q963)</f>
        <v>227.03813192386841</v>
      </c>
      <c r="U963" s="22">
        <f>T963*'KERS System Values'!E$14</f>
        <v>132.94656012586614</v>
      </c>
    </row>
    <row r="964" spans="1:21" x14ac:dyDescent="0.45">
      <c r="A964" s="5" t="s">
        <v>13</v>
      </c>
      <c r="B964" s="6">
        <v>962</v>
      </c>
      <c r="C964" s="6">
        <v>373</v>
      </c>
      <c r="D964" s="4">
        <v>11.222222222222223</v>
      </c>
      <c r="E964" s="30">
        <v>1.4861111111111105</v>
      </c>
      <c r="F964" s="20">
        <f>'Dynamic Data'!C$4*E964</f>
        <v>427.99999999999983</v>
      </c>
      <c r="G964" s="12">
        <f>(0.5*'Dynamic Data'!C$21*'Dynamic Data'!C$11*'Dynamic Data'!C$13*D964^2)</f>
        <v>25.763815387630636</v>
      </c>
      <c r="H964" s="12">
        <f>'Dynamic Data'!C$15</f>
        <v>56.505600000000001</v>
      </c>
      <c r="I964" s="12">
        <f>'Dynamic Data'!C$15+G964+F964</f>
        <v>510.26941538763049</v>
      </c>
      <c r="J964" s="12">
        <f t="shared" si="105"/>
        <v>510.26941538763049</v>
      </c>
      <c r="K964" s="28">
        <f t="shared" si="106"/>
        <v>0</v>
      </c>
      <c r="L964" s="20">
        <f>(D964/1000)*(('Dynamic Data'!C$4*9.81*'Dynamic Data'!C$10)+(0.5*'Dynamic Data'!C$21*'Dynamic Data'!C$11*'Dynamic Data'!C$13*D964^2)+('Dynamic Data'!C$4*'Dynamic Data'!C$18*E964))</f>
        <v>5.9342834526834105</v>
      </c>
      <c r="M964" s="12">
        <f t="shared" ref="M964:M1027" si="110">IF(L964 &gt; 0, L964,)</f>
        <v>5.9342834526834105</v>
      </c>
      <c r="N964" s="28">
        <f t="shared" si="107"/>
        <v>0</v>
      </c>
      <c r="O964" s="20">
        <f t="shared" si="109"/>
        <v>5.7844859735222531</v>
      </c>
      <c r="P964" s="12">
        <f t="shared" si="108"/>
        <v>5.7844859735222531</v>
      </c>
      <c r="Q964" s="42">
        <f t="shared" ref="Q964:Q1027" si="111">ABS(IF(O964 &lt;= 0, O964,))</f>
        <v>0</v>
      </c>
      <c r="R964" s="36"/>
      <c r="S964" s="20">
        <f>SUM($P$2:P964)</f>
        <v>948.15735284968366</v>
      </c>
      <c r="T964" s="28">
        <f>SUM($Q$2:Q964)</f>
        <v>227.03813192386841</v>
      </c>
      <c r="U964" s="22">
        <f>T964*'KERS System Values'!E$14</f>
        <v>132.94656012586614</v>
      </c>
    </row>
    <row r="965" spans="1:21" x14ac:dyDescent="0.45">
      <c r="A965" s="7" t="s">
        <v>13</v>
      </c>
      <c r="B965" s="8">
        <v>963</v>
      </c>
      <c r="C965" s="8">
        <v>374</v>
      </c>
      <c r="D965" s="3">
        <v>12.583333333333334</v>
      </c>
      <c r="E965" s="29">
        <v>1.1944444444444446</v>
      </c>
      <c r="F965" s="21">
        <f>'Dynamic Data'!C$4*E965</f>
        <v>344.00000000000006</v>
      </c>
      <c r="G965" s="3">
        <f>(0.5*'Dynamic Data'!C$21*'Dynamic Data'!C$11*'Dynamic Data'!C$13*D965^2)</f>
        <v>32.392454121411475</v>
      </c>
      <c r="H965" s="3">
        <f>'Dynamic Data'!C$15</f>
        <v>56.505600000000001</v>
      </c>
      <c r="I965" s="3">
        <f>'Dynamic Data'!C$15+G965+F965</f>
        <v>432.89805412141152</v>
      </c>
      <c r="J965" s="3">
        <f t="shared" ref="J965:J1028" si="112">IF(I965 &gt; 0, I965,)</f>
        <v>432.89805412141152</v>
      </c>
      <c r="K965" s="29">
        <f t="shared" ref="K965:K1028" si="113">IF(I965 &lt;= 0, I965,)*-1</f>
        <v>0</v>
      </c>
      <c r="L965" s="21">
        <f>(D965/1000)*(('Dynamic Data'!C$4*9.81*'Dynamic Data'!C$10)+(0.5*'Dynamic Data'!C$21*'Dynamic Data'!C$11*'Dynamic Data'!C$13*D965^2)+('Dynamic Data'!C$4*'Dynamic Data'!C$18*E965))</f>
        <v>5.6346884943610958</v>
      </c>
      <c r="M965" s="3">
        <f t="shared" si="110"/>
        <v>5.6346884943610958</v>
      </c>
      <c r="N965" s="29">
        <f t="shared" ref="N965:N1028" si="114">ABS(IF(L965 &lt;= 0, L965,))</f>
        <v>0</v>
      </c>
      <c r="O965" s="21">
        <f t="shared" si="109"/>
        <v>5.1070660282353888</v>
      </c>
      <c r="P965" s="3">
        <f t="shared" ref="P965:P1028" si="115">IF(O965 &gt;= 0, O965,)</f>
        <v>5.1070660282353888</v>
      </c>
      <c r="Q965" s="43">
        <f t="shared" si="111"/>
        <v>0</v>
      </c>
      <c r="R965" s="37"/>
      <c r="S965" s="21">
        <f>SUM($P$2:P965)</f>
        <v>953.26441887791907</v>
      </c>
      <c r="T965" s="29">
        <f>SUM($Q$2:Q965)</f>
        <v>227.03813192386841</v>
      </c>
      <c r="U965" s="22">
        <f>T965*'KERS System Values'!E$14</f>
        <v>132.94656012586614</v>
      </c>
    </row>
    <row r="966" spans="1:21" x14ac:dyDescent="0.45">
      <c r="A966" s="5" t="s">
        <v>13</v>
      </c>
      <c r="B966" s="6">
        <v>964</v>
      </c>
      <c r="C966" s="6">
        <v>375</v>
      </c>
      <c r="D966" s="4">
        <v>13.611111111111112</v>
      </c>
      <c r="E966" s="30">
        <v>0.80555555555555614</v>
      </c>
      <c r="F966" s="20">
        <f>'Dynamic Data'!C$4*E966</f>
        <v>232.00000000000017</v>
      </c>
      <c r="G966" s="12">
        <f>(0.5*'Dynamic Data'!C$21*'Dynamic Data'!C$11*'Dynamic Data'!C$13*D966^2)</f>
        <v>37.900034767241671</v>
      </c>
      <c r="H966" s="12">
        <f>'Dynamic Data'!C$15</f>
        <v>56.505600000000001</v>
      </c>
      <c r="I966" s="12">
        <f>'Dynamic Data'!C$15+G966+F966</f>
        <v>326.40563476724185</v>
      </c>
      <c r="J966" s="12">
        <f t="shared" si="112"/>
        <v>326.40563476724185</v>
      </c>
      <c r="K966" s="28">
        <f t="shared" si="113"/>
        <v>0</v>
      </c>
      <c r="L966" s="20">
        <f>(D966/1000)*(('Dynamic Data'!C$4*9.81*'Dynamic Data'!C$10)+(0.5*'Dynamic Data'!C$21*'Dynamic Data'!C$11*'Dynamic Data'!C$13*D966^2)+('Dynamic Data'!C$4*'Dynamic Data'!C$18*E966))</f>
        <v>4.5794435621096818</v>
      </c>
      <c r="M966" s="12">
        <f t="shared" si="110"/>
        <v>4.5794435621096818</v>
      </c>
      <c r="N966" s="28">
        <f t="shared" si="114"/>
        <v>0</v>
      </c>
      <c r="O966" s="20">
        <f t="shared" si="109"/>
        <v>3.901442619091509</v>
      </c>
      <c r="P966" s="12">
        <f t="shared" si="115"/>
        <v>3.901442619091509</v>
      </c>
      <c r="Q966" s="42">
        <f t="shared" si="111"/>
        <v>0</v>
      </c>
      <c r="R966" s="36"/>
      <c r="S966" s="20">
        <f>SUM($P$2:P966)</f>
        <v>957.16586149701061</v>
      </c>
      <c r="T966" s="28">
        <f>SUM($Q$2:Q966)</f>
        <v>227.03813192386841</v>
      </c>
      <c r="U966" s="22">
        <f>T966*'KERS System Values'!E$14</f>
        <v>132.94656012586614</v>
      </c>
    </row>
    <row r="967" spans="1:21" x14ac:dyDescent="0.45">
      <c r="A967" s="7" t="s">
        <v>13</v>
      </c>
      <c r="B967" s="8">
        <v>965</v>
      </c>
      <c r="C967" s="8">
        <v>376</v>
      </c>
      <c r="D967" s="3">
        <v>14.194444444444445</v>
      </c>
      <c r="E967" s="29">
        <v>0.43055555555555575</v>
      </c>
      <c r="F967" s="21">
        <f>'Dynamic Data'!C$4*E967</f>
        <v>124.00000000000006</v>
      </c>
      <c r="G967" s="3">
        <f>(0.5*'Dynamic Data'!C$21*'Dynamic Data'!C$11*'Dynamic Data'!C$13*D967^2)</f>
        <v>41.218221484618532</v>
      </c>
      <c r="H967" s="3">
        <f>'Dynamic Data'!C$15</f>
        <v>56.505600000000001</v>
      </c>
      <c r="I967" s="3">
        <f>'Dynamic Data'!C$15+G967+F967</f>
        <v>221.72382148461858</v>
      </c>
      <c r="J967" s="3">
        <f t="shared" si="112"/>
        <v>221.72382148461858</v>
      </c>
      <c r="K967" s="29">
        <f t="shared" si="113"/>
        <v>0</v>
      </c>
      <c r="L967" s="21">
        <f>(D967/1000)*(('Dynamic Data'!C$4*9.81*'Dynamic Data'!C$10)+(0.5*'Dynamic Data'!C$21*'Dynamic Data'!C$11*'Dynamic Data'!C$13*D967^2)+('Dynamic Data'!C$4*'Dynamic Data'!C$18*E967))</f>
        <v>3.2234416760733362</v>
      </c>
      <c r="M967" s="3">
        <f t="shared" si="110"/>
        <v>3.2234416760733362</v>
      </c>
      <c r="N967" s="29">
        <f t="shared" si="114"/>
        <v>0</v>
      </c>
      <c r="O967" s="21">
        <f t="shared" si="109"/>
        <v>2.662821001907381</v>
      </c>
      <c r="P967" s="3">
        <f t="shared" si="115"/>
        <v>2.662821001907381</v>
      </c>
      <c r="Q967" s="43">
        <f t="shared" si="111"/>
        <v>0</v>
      </c>
      <c r="R967" s="37"/>
      <c r="S967" s="21">
        <f>SUM($P$2:P967)</f>
        <v>959.82868249891794</v>
      </c>
      <c r="T967" s="29">
        <f>SUM($Q$2:Q967)</f>
        <v>227.03813192386841</v>
      </c>
      <c r="U967" s="22">
        <f>T967*'KERS System Values'!E$14</f>
        <v>132.94656012586614</v>
      </c>
    </row>
    <row r="968" spans="1:21" x14ac:dyDescent="0.45">
      <c r="A968" s="5" t="s">
        <v>13</v>
      </c>
      <c r="B968" s="6">
        <v>966</v>
      </c>
      <c r="C968" s="6">
        <v>377</v>
      </c>
      <c r="D968" s="4">
        <v>14.472222222222223</v>
      </c>
      <c r="E968" s="30">
        <v>0.15277777777777798</v>
      </c>
      <c r="F968" s="20">
        <f>'Dynamic Data'!C$4*E968</f>
        <v>44.000000000000057</v>
      </c>
      <c r="G968" s="12">
        <f>(0.5*'Dynamic Data'!C$21*'Dynamic Data'!C$11*'Dynamic Data'!C$13*D968^2)</f>
        <v>42.847244220136794</v>
      </c>
      <c r="H968" s="12">
        <f>'Dynamic Data'!C$15</f>
        <v>56.505600000000001</v>
      </c>
      <c r="I968" s="12">
        <f>'Dynamic Data'!C$15+G968+F968</f>
        <v>143.35284422013686</v>
      </c>
      <c r="J968" s="12">
        <f t="shared" si="112"/>
        <v>143.35284422013686</v>
      </c>
      <c r="K968" s="28">
        <f t="shared" si="113"/>
        <v>0</v>
      </c>
      <c r="L968" s="20">
        <f>(D968/1000)*(('Dynamic Data'!C$4*9.81*'Dynamic Data'!C$10)+(0.5*'Dynamic Data'!C$21*'Dynamic Data'!C$11*'Dynamic Data'!C$13*D968^2)+('Dynamic Data'!C$4*'Dynamic Data'!C$18*E968))</f>
        <v>2.1022003277414254</v>
      </c>
      <c r="M968" s="12">
        <f t="shared" si="110"/>
        <v>2.1022003277414254</v>
      </c>
      <c r="N968" s="28">
        <f t="shared" si="114"/>
        <v>0</v>
      </c>
      <c r="O968" s="20">
        <f t="shared" si="109"/>
        <v>1.7726019145704164</v>
      </c>
      <c r="P968" s="12">
        <f t="shared" si="115"/>
        <v>1.7726019145704164</v>
      </c>
      <c r="Q968" s="42">
        <f t="shared" si="111"/>
        <v>0</v>
      </c>
      <c r="R968" s="36"/>
      <c r="S968" s="20">
        <f>SUM($P$2:P968)</f>
        <v>961.60128441348832</v>
      </c>
      <c r="T968" s="28">
        <f>SUM($Q$2:Q968)</f>
        <v>227.03813192386841</v>
      </c>
      <c r="U968" s="22">
        <f>T968*'KERS System Values'!E$14</f>
        <v>132.94656012586614</v>
      </c>
    </row>
    <row r="969" spans="1:21" x14ac:dyDescent="0.45">
      <c r="A969" s="7" t="s">
        <v>13</v>
      </c>
      <c r="B969" s="8">
        <v>967</v>
      </c>
      <c r="C969" s="8">
        <v>378</v>
      </c>
      <c r="D969" s="3">
        <v>14.500000000000002</v>
      </c>
      <c r="E969" s="29">
        <v>0</v>
      </c>
      <c r="F969" s="21">
        <f>'Dynamic Data'!C$4*E969</f>
        <v>0</v>
      </c>
      <c r="G969" s="3">
        <f>(0.5*'Dynamic Data'!C$21*'Dynamic Data'!C$11*'Dynamic Data'!C$13*D969^2)</f>
        <v>43.011882855131525</v>
      </c>
      <c r="H969" s="3">
        <f>'Dynamic Data'!C$15</f>
        <v>56.505600000000001</v>
      </c>
      <c r="I969" s="3">
        <f>'Dynamic Data'!C$15+G969+F969</f>
        <v>99.517482855131533</v>
      </c>
      <c r="J969" s="3">
        <f t="shared" si="112"/>
        <v>99.517482855131533</v>
      </c>
      <c r="K969" s="29">
        <f t="shared" si="113"/>
        <v>0</v>
      </c>
      <c r="L969" s="21">
        <f>(D969/1000)*(('Dynamic Data'!C$4*9.81*'Dynamic Data'!C$10)+(0.5*'Dynamic Data'!C$21*'Dynamic Data'!C$11*'Dynamic Data'!C$13*D969^2)+('Dynamic Data'!C$4*'Dynamic Data'!C$18*E969))</f>
        <v>1.4430035013994074</v>
      </c>
      <c r="M969" s="3">
        <f t="shared" si="110"/>
        <v>1.4430035013994074</v>
      </c>
      <c r="N969" s="29">
        <f t="shared" si="114"/>
        <v>0</v>
      </c>
      <c r="O969" s="21">
        <f t="shared" si="109"/>
        <v>1.2894427234593047</v>
      </c>
      <c r="P969" s="3">
        <f t="shared" si="115"/>
        <v>1.2894427234593047</v>
      </c>
      <c r="Q969" s="43">
        <f t="shared" si="111"/>
        <v>0</v>
      </c>
      <c r="R969" s="37"/>
      <c r="S969" s="21">
        <f>SUM($P$2:P969)</f>
        <v>962.89072713694759</v>
      </c>
      <c r="T969" s="29">
        <f>SUM($Q$2:Q969)</f>
        <v>227.03813192386841</v>
      </c>
      <c r="U969" s="22">
        <f>T969*'KERS System Values'!E$14</f>
        <v>132.94656012586614</v>
      </c>
    </row>
    <row r="970" spans="1:21" x14ac:dyDescent="0.45">
      <c r="A970" s="5" t="s">
        <v>13</v>
      </c>
      <c r="B970" s="6">
        <v>968</v>
      </c>
      <c r="C970" s="6">
        <v>379</v>
      </c>
      <c r="D970" s="4">
        <v>14.472222222222223</v>
      </c>
      <c r="E970" s="30">
        <v>-6.9444444444444448E-2</v>
      </c>
      <c r="F970" s="20">
        <f>'Dynamic Data'!C$4*E970</f>
        <v>-20</v>
      </c>
      <c r="G970" s="12">
        <f>(0.5*'Dynamic Data'!C$21*'Dynamic Data'!C$11*'Dynamic Data'!C$13*D970^2)</f>
        <v>42.847244220136794</v>
      </c>
      <c r="H970" s="12">
        <f>'Dynamic Data'!C$15</f>
        <v>56.505600000000001</v>
      </c>
      <c r="I970" s="12">
        <f>'Dynamic Data'!C$15+G970+F970</f>
        <v>79.352844220136802</v>
      </c>
      <c r="J970" s="12">
        <f t="shared" si="112"/>
        <v>79.352844220136802</v>
      </c>
      <c r="K970" s="28">
        <f t="shared" si="113"/>
        <v>0</v>
      </c>
      <c r="L970" s="20">
        <f>(D970/1000)*(('Dynamic Data'!C$4*9.81*'Dynamic Data'!C$10)+(0.5*'Dynamic Data'!C$21*'Dynamic Data'!C$11*'Dynamic Data'!C$13*D970^2)+('Dynamic Data'!C$4*'Dynamic Data'!C$18*E970))</f>
        <v>1.135881945519202</v>
      </c>
      <c r="M970" s="12">
        <f t="shared" si="110"/>
        <v>1.135881945519202</v>
      </c>
      <c r="N970" s="28">
        <f t="shared" si="114"/>
        <v>0</v>
      </c>
      <c r="O970" s="20">
        <f t="shared" si="109"/>
        <v>0.917056185320683</v>
      </c>
      <c r="P970" s="12">
        <f t="shared" si="115"/>
        <v>0.917056185320683</v>
      </c>
      <c r="Q970" s="42">
        <f t="shared" si="111"/>
        <v>0</v>
      </c>
      <c r="R970" s="36"/>
      <c r="S970" s="20">
        <f>SUM($P$2:P970)</f>
        <v>963.80778332226828</v>
      </c>
      <c r="T970" s="28">
        <f>SUM($Q$2:Q970)</f>
        <v>227.03813192386841</v>
      </c>
      <c r="U970" s="22">
        <f>T970*'KERS System Values'!E$14</f>
        <v>132.94656012586614</v>
      </c>
    </row>
    <row r="971" spans="1:21" x14ac:dyDescent="0.45">
      <c r="A971" s="7" t="s">
        <v>13</v>
      </c>
      <c r="B971" s="8">
        <v>969</v>
      </c>
      <c r="C971" s="8">
        <v>380</v>
      </c>
      <c r="D971" s="3">
        <v>14.361111111111112</v>
      </c>
      <c r="E971" s="29">
        <v>-0.16666666666666705</v>
      </c>
      <c r="F971" s="21">
        <f>'Dynamic Data'!C$4*E971</f>
        <v>-48.000000000000107</v>
      </c>
      <c r="G971" s="3">
        <f>(0.5*'Dynamic Data'!C$21*'Dynamic Data'!C$11*'Dynamic Data'!C$13*D971^2)</f>
        <v>42.191846700963175</v>
      </c>
      <c r="H971" s="3">
        <f>'Dynamic Data'!C$15</f>
        <v>56.505600000000001</v>
      </c>
      <c r="I971" s="3">
        <f>'Dynamic Data'!C$15+G971+F971</f>
        <v>50.697446700963077</v>
      </c>
      <c r="J971" s="3">
        <f t="shared" si="112"/>
        <v>50.697446700963077</v>
      </c>
      <c r="K971" s="29">
        <f t="shared" si="113"/>
        <v>0</v>
      </c>
      <c r="L971" s="21">
        <f>(D971/1000)*(('Dynamic Data'!C$4*9.81*'Dynamic Data'!C$10)+(0.5*'Dynamic Data'!C$21*'Dynamic Data'!C$11*'Dynamic Data'!C$13*D971^2)+('Dynamic Data'!C$4*'Dynamic Data'!C$18*E971))</f>
        <v>0.69823042512216404</v>
      </c>
      <c r="M971" s="3">
        <f t="shared" si="110"/>
        <v>0.69823042512216404</v>
      </c>
      <c r="N971" s="29">
        <f t="shared" si="114"/>
        <v>0</v>
      </c>
      <c r="O971" s="21">
        <f t="shared" si="109"/>
        <v>0.30014379491528942</v>
      </c>
      <c r="P971" s="3">
        <f t="shared" si="115"/>
        <v>0.30014379491528942</v>
      </c>
      <c r="Q971" s="43">
        <f t="shared" si="111"/>
        <v>0</v>
      </c>
      <c r="R971" s="37"/>
      <c r="S971" s="21">
        <f>SUM($P$2:P971)</f>
        <v>964.10792711718352</v>
      </c>
      <c r="T971" s="29">
        <f>SUM($Q$2:Q971)</f>
        <v>227.03813192386841</v>
      </c>
      <c r="U971" s="22">
        <f>T971*'KERS System Values'!E$14</f>
        <v>132.94656012586614</v>
      </c>
    </row>
    <row r="972" spans="1:21" x14ac:dyDescent="0.45">
      <c r="A972" s="5" t="s">
        <v>13</v>
      </c>
      <c r="B972" s="6">
        <v>970</v>
      </c>
      <c r="C972" s="6">
        <v>381</v>
      </c>
      <c r="D972" s="4">
        <v>14.138888888888889</v>
      </c>
      <c r="E972" s="30">
        <v>-0.34722222222222221</v>
      </c>
      <c r="F972" s="20">
        <f>'Dynamic Data'!C$4*E972</f>
        <v>-100</v>
      </c>
      <c r="G972" s="12">
        <f>(0.5*'Dynamic Data'!C$21*'Dynamic Data'!C$11*'Dynamic Data'!C$13*D972^2)</f>
        <v>40.896205362481204</v>
      </c>
      <c r="H972" s="12">
        <f>'Dynamic Data'!C$15</f>
        <v>56.505600000000001</v>
      </c>
      <c r="I972" s="12">
        <f>'Dynamic Data'!C$15+G972+F972</f>
        <v>-2.5981946375187874</v>
      </c>
      <c r="J972" s="12">
        <f t="shared" si="112"/>
        <v>0</v>
      </c>
      <c r="K972" s="28">
        <f t="shared" si="113"/>
        <v>2.5981946375187874</v>
      </c>
      <c r="L972" s="20">
        <f>(D972/1000)*(('Dynamic Data'!C$4*9.81*'Dynamic Data'!C$10)+(0.5*'Dynamic Data'!C$21*'Dynamic Data'!C$11*'Dynamic Data'!C$13*D972^2)+('Dynamic Data'!C$4*'Dynamic Data'!C$18*E972))</f>
        <v>-9.7942835291585192E-2</v>
      </c>
      <c r="M972" s="12">
        <f t="shared" si="110"/>
        <v>0</v>
      </c>
      <c r="N972" s="28">
        <f t="shared" si="114"/>
        <v>9.7942835291585192E-2</v>
      </c>
      <c r="O972" s="20">
        <f t="shared" si="109"/>
        <v>-0.82757744720861304</v>
      </c>
      <c r="P972" s="12">
        <f t="shared" si="115"/>
        <v>0</v>
      </c>
      <c r="Q972" s="44">
        <f t="shared" si="111"/>
        <v>0.82757744720861304</v>
      </c>
      <c r="R972" s="36"/>
      <c r="S972" s="20">
        <f>SUM($P$2:P972)</f>
        <v>964.10792711718352</v>
      </c>
      <c r="T972" s="28">
        <f>SUM($Q$2:Q972)</f>
        <v>227.86570937107703</v>
      </c>
      <c r="U972" s="22">
        <f>T972*'KERS System Values'!E$14</f>
        <v>133.43116407284111</v>
      </c>
    </row>
    <row r="973" spans="1:21" x14ac:dyDescent="0.45">
      <c r="A973" s="7" t="s">
        <v>13</v>
      </c>
      <c r="B973" s="8">
        <v>971</v>
      </c>
      <c r="C973" s="8">
        <v>382</v>
      </c>
      <c r="D973" s="3">
        <v>13.666666666666668</v>
      </c>
      <c r="E973" s="29">
        <v>-0.69444444444444442</v>
      </c>
      <c r="F973" s="21">
        <f>'Dynamic Data'!C$4*E973</f>
        <v>-200</v>
      </c>
      <c r="G973" s="3">
        <f>(0.5*'Dynamic Data'!C$21*'Dynamic Data'!C$11*'Dynamic Data'!C$13*D973^2)</f>
        <v>38.21005421031898</v>
      </c>
      <c r="H973" s="3">
        <f>'Dynamic Data'!C$15</f>
        <v>56.505600000000001</v>
      </c>
      <c r="I973" s="3">
        <f>'Dynamic Data'!C$15+G973+F973</f>
        <v>-105.28434578968103</v>
      </c>
      <c r="J973" s="3">
        <f t="shared" si="112"/>
        <v>0</v>
      </c>
      <c r="K973" s="29">
        <f t="shared" si="113"/>
        <v>105.28434578968103</v>
      </c>
      <c r="L973" s="21">
        <f>(D973/1000)*(('Dynamic Data'!C$4*9.81*'Dynamic Data'!C$10)+(0.5*'Dynamic Data'!C$21*'Dynamic Data'!C$11*'Dynamic Data'!C$13*D973^2)+('Dynamic Data'!C$4*'Dynamic Data'!C$18*E973))</f>
        <v>-1.5572120591256409</v>
      </c>
      <c r="M973" s="3">
        <f t="shared" si="110"/>
        <v>0</v>
      </c>
      <c r="N973" s="29">
        <f t="shared" si="114"/>
        <v>1.5572120591256409</v>
      </c>
      <c r="O973" s="21">
        <f t="shared" si="109"/>
        <v>-2.4943094288502747</v>
      </c>
      <c r="P973" s="3">
        <f t="shared" si="115"/>
        <v>0</v>
      </c>
      <c r="Q973" s="45">
        <f t="shared" si="111"/>
        <v>2.4943094288502747</v>
      </c>
      <c r="R973" s="37"/>
      <c r="S973" s="21">
        <f>SUM($P$2:P973)</f>
        <v>964.10792711718352</v>
      </c>
      <c r="T973" s="29">
        <f>SUM($Q$2:Q973)</f>
        <v>230.3600187999273</v>
      </c>
      <c r="U973" s="22">
        <f>T973*'KERS System Values'!E$14</f>
        <v>134.89175510063532</v>
      </c>
    </row>
    <row r="974" spans="1:21" x14ac:dyDescent="0.45">
      <c r="A974" s="5" t="s">
        <v>13</v>
      </c>
      <c r="B974" s="6">
        <v>972</v>
      </c>
      <c r="C974" s="6">
        <v>383</v>
      </c>
      <c r="D974" s="4">
        <v>12.75</v>
      </c>
      <c r="E974" s="30">
        <v>-1.1944444444444446</v>
      </c>
      <c r="F974" s="20">
        <f>'Dynamic Data'!C$4*E974</f>
        <v>-344.00000000000006</v>
      </c>
      <c r="G974" s="12">
        <f>(0.5*'Dynamic Data'!C$21*'Dynamic Data'!C$11*'Dynamic Data'!C$13*D974^2)</f>
        <v>33.256215013732778</v>
      </c>
      <c r="H974" s="12">
        <f>'Dynamic Data'!C$15</f>
        <v>56.505600000000001</v>
      </c>
      <c r="I974" s="12">
        <f>'Dynamic Data'!C$15+G974+F974</f>
        <v>-254.23818498626727</v>
      </c>
      <c r="J974" s="12">
        <f t="shared" si="112"/>
        <v>0</v>
      </c>
      <c r="K974" s="28">
        <f t="shared" si="113"/>
        <v>254.23818498626727</v>
      </c>
      <c r="L974" s="20">
        <f>(D974/1000)*(('Dynamic Data'!C$4*9.81*'Dynamic Data'!C$10)+(0.5*'Dynamic Data'!C$21*'Dynamic Data'!C$11*'Dynamic Data'!C$13*D974^2)+('Dynamic Data'!C$4*'Dynamic Data'!C$18*E974))</f>
        <v>-3.4314067985749084</v>
      </c>
      <c r="M974" s="12">
        <f t="shared" si="110"/>
        <v>0</v>
      </c>
      <c r="N974" s="28">
        <f t="shared" si="114"/>
        <v>3.4314067985749084</v>
      </c>
      <c r="O974" s="20">
        <f t="shared" si="109"/>
        <v>-3.7447438065988421</v>
      </c>
      <c r="P974" s="12">
        <f t="shared" si="115"/>
        <v>0</v>
      </c>
      <c r="Q974" s="44">
        <f t="shared" si="111"/>
        <v>3.7447438065988421</v>
      </c>
      <c r="R974" s="36"/>
      <c r="S974" s="20">
        <f>SUM($P$2:P974)</f>
        <v>964.10792711718352</v>
      </c>
      <c r="T974" s="28">
        <f>SUM($Q$2:Q974)</f>
        <v>234.10476260652615</v>
      </c>
      <c r="U974" s="22">
        <f>T974*'KERS System Values'!E$14</f>
        <v>137.0845621124852</v>
      </c>
    </row>
    <row r="975" spans="1:21" x14ac:dyDescent="0.45">
      <c r="A975" s="7" t="s">
        <v>13</v>
      </c>
      <c r="B975" s="8">
        <v>973</v>
      </c>
      <c r="C975" s="8">
        <v>384</v>
      </c>
      <c r="D975" s="3">
        <v>11.277777777777779</v>
      </c>
      <c r="E975" s="29">
        <v>-1.4722222222222223</v>
      </c>
      <c r="F975" s="21">
        <f>'Dynamic Data'!C$4*E975</f>
        <v>-424</v>
      </c>
      <c r="G975" s="3">
        <f>(0.5*'Dynamic Data'!C$21*'Dynamic Data'!C$11*'Dynamic Data'!C$13*D975^2)</f>
        <v>26.01953407285734</v>
      </c>
      <c r="H975" s="3">
        <f>'Dynamic Data'!C$15</f>
        <v>56.505600000000001</v>
      </c>
      <c r="I975" s="3">
        <f>'Dynamic Data'!C$15+G975+F975</f>
        <v>-341.47486592714267</v>
      </c>
      <c r="J975" s="3">
        <f t="shared" si="112"/>
        <v>0</v>
      </c>
      <c r="K975" s="29">
        <f t="shared" si="113"/>
        <v>341.47486592714267</v>
      </c>
      <c r="L975" s="21">
        <f>(D975/1000)*(('Dynamic Data'!C$4*9.81*'Dynamic Data'!C$10)+(0.5*'Dynamic Data'!C$21*'Dynamic Data'!C$11*'Dynamic Data'!C$13*D975^2)+('Dynamic Data'!C$4*'Dynamic Data'!C$18*E975))</f>
        <v>-4.0580808146227758</v>
      </c>
      <c r="M975" s="3">
        <f t="shared" si="110"/>
        <v>0</v>
      </c>
      <c r="N975" s="29">
        <f t="shared" si="114"/>
        <v>4.0580808146227758</v>
      </c>
      <c r="O975" s="21">
        <f t="shared" si="109"/>
        <v>-3.8243381017906644</v>
      </c>
      <c r="P975" s="3">
        <f t="shared" si="115"/>
        <v>0</v>
      </c>
      <c r="Q975" s="45">
        <f t="shared" si="111"/>
        <v>3.8243381017906644</v>
      </c>
      <c r="R975" s="37"/>
      <c r="S975" s="21">
        <f>SUM($P$2:P975)</f>
        <v>964.10792711718352</v>
      </c>
      <c r="T975" s="29">
        <f>SUM($Q$2:Q975)</f>
        <v>237.92910070831681</v>
      </c>
      <c r="U975" s="22">
        <f>T975*'KERS System Values'!E$14</f>
        <v>139.32397710010429</v>
      </c>
    </row>
    <row r="976" spans="1:21" x14ac:dyDescent="0.45">
      <c r="A976" s="5" t="s">
        <v>13</v>
      </c>
      <c r="B976" s="6">
        <v>974</v>
      </c>
      <c r="C976" s="6">
        <v>385</v>
      </c>
      <c r="D976" s="4">
        <v>9.8055555555555554</v>
      </c>
      <c r="E976" s="30">
        <v>-1.4722222222222223</v>
      </c>
      <c r="F976" s="20">
        <f>'Dynamic Data'!C$4*E976</f>
        <v>-424</v>
      </c>
      <c r="G976" s="12">
        <f>(0.5*'Dynamic Data'!C$21*'Dynamic Data'!C$11*'Dynamic Data'!C$13*D976^2)</f>
        <v>19.669660276181659</v>
      </c>
      <c r="H976" s="12">
        <f>'Dynamic Data'!C$15</f>
        <v>56.505600000000001</v>
      </c>
      <c r="I976" s="12">
        <f>'Dynamic Data'!C$15+G976+F976</f>
        <v>-347.82473972381831</v>
      </c>
      <c r="J976" s="12">
        <f t="shared" si="112"/>
        <v>0</v>
      </c>
      <c r="K976" s="28">
        <f t="shared" si="113"/>
        <v>347.82473972381831</v>
      </c>
      <c r="L976" s="20">
        <f>(D976/1000)*(('Dynamic Data'!C$4*9.81*'Dynamic Data'!C$10)+(0.5*'Dynamic Data'!C$21*'Dynamic Data'!C$11*'Dynamic Data'!C$13*D976^2)+('Dynamic Data'!C$4*'Dynamic Data'!C$18*E976))</f>
        <v>-3.5905953889585529</v>
      </c>
      <c r="M976" s="12">
        <f t="shared" si="110"/>
        <v>0</v>
      </c>
      <c r="N976" s="28">
        <f t="shared" si="114"/>
        <v>3.5905953889585529</v>
      </c>
      <c r="O976" s="20">
        <f t="shared" si="109"/>
        <v>-3.3438092210471688</v>
      </c>
      <c r="P976" s="12">
        <f t="shared" si="115"/>
        <v>0</v>
      </c>
      <c r="Q976" s="44">
        <f t="shared" si="111"/>
        <v>3.3438092210471688</v>
      </c>
      <c r="R976" s="36"/>
      <c r="S976" s="20">
        <f>SUM($P$2:P976)</f>
        <v>964.10792711718352</v>
      </c>
      <c r="T976" s="28">
        <f>SUM($Q$2:Q976)</f>
        <v>241.27290992936398</v>
      </c>
      <c r="U976" s="22">
        <f>T976*'KERS System Values'!E$14</f>
        <v>141.2820091270963</v>
      </c>
    </row>
    <row r="977" spans="1:21" x14ac:dyDescent="0.45">
      <c r="A977" s="7" t="s">
        <v>13</v>
      </c>
      <c r="B977" s="8">
        <v>975</v>
      </c>
      <c r="C977" s="8">
        <v>386</v>
      </c>
      <c r="D977" s="3">
        <v>8.3333333333333339</v>
      </c>
      <c r="E977" s="29">
        <v>-1.4722222222222219</v>
      </c>
      <c r="F977" s="21">
        <f>'Dynamic Data'!C$4*E977</f>
        <v>-423.99999999999989</v>
      </c>
      <c r="G977" s="3">
        <f>(0.5*'Dynamic Data'!C$21*'Dynamic Data'!C$11*'Dynamic Data'!C$13*D977^2)</f>
        <v>14.206593623705748</v>
      </c>
      <c r="H977" s="3">
        <f>'Dynamic Data'!C$15</f>
        <v>56.505600000000001</v>
      </c>
      <c r="I977" s="3">
        <f>'Dynamic Data'!C$15+G977+F977</f>
        <v>-353.28780637629416</v>
      </c>
      <c r="J977" s="3">
        <f t="shared" si="112"/>
        <v>0</v>
      </c>
      <c r="K977" s="29">
        <f t="shared" si="113"/>
        <v>353.28780637629416</v>
      </c>
      <c r="L977" s="21">
        <f>(D977/1000)*(('Dynamic Data'!C$4*9.81*'Dynamic Data'!C$10)+(0.5*'Dynamic Data'!C$21*'Dynamic Data'!C$11*'Dynamic Data'!C$13*D977^2)+('Dynamic Data'!C$4*'Dynamic Data'!C$18*E977))</f>
        <v>-3.0970230531357847</v>
      </c>
      <c r="M977" s="3">
        <f t="shared" si="110"/>
        <v>0</v>
      </c>
      <c r="N977" s="29">
        <f t="shared" si="114"/>
        <v>3.0970230531357847</v>
      </c>
      <c r="O977" s="21">
        <f t="shared" si="109"/>
        <v>-2.8534680531441268</v>
      </c>
      <c r="P977" s="3">
        <f t="shared" si="115"/>
        <v>0</v>
      </c>
      <c r="Q977" s="45">
        <f t="shared" si="111"/>
        <v>2.8534680531441268</v>
      </c>
      <c r="R977" s="37"/>
      <c r="S977" s="21">
        <f>SUM($P$2:P977)</f>
        <v>964.10792711718352</v>
      </c>
      <c r="T977" s="29">
        <f>SUM($Q$2:Q977)</f>
        <v>244.1263779825081</v>
      </c>
      <c r="U977" s="22">
        <f>T977*'KERS System Values'!E$14</f>
        <v>142.95291241933171</v>
      </c>
    </row>
    <row r="978" spans="1:21" x14ac:dyDescent="0.45">
      <c r="A978" s="5" t="s">
        <v>13</v>
      </c>
      <c r="B978" s="6">
        <v>976</v>
      </c>
      <c r="C978" s="6">
        <v>387</v>
      </c>
      <c r="D978" s="4">
        <v>6.8611111111111116</v>
      </c>
      <c r="E978" s="30">
        <v>-1.4861111111111109</v>
      </c>
      <c r="F978" s="20">
        <f>'Dynamic Data'!C$4*E978</f>
        <v>-427.99999999999994</v>
      </c>
      <c r="G978" s="12">
        <f>(0.5*'Dynamic Data'!C$21*'Dynamic Data'!C$11*'Dynamic Data'!C$13*D978^2)</f>
        <v>9.6303341154295996</v>
      </c>
      <c r="H978" s="12">
        <f>'Dynamic Data'!C$15</f>
        <v>56.505600000000001</v>
      </c>
      <c r="I978" s="12">
        <f>'Dynamic Data'!C$15+G978+F978</f>
        <v>-361.86406588457032</v>
      </c>
      <c r="J978" s="12">
        <f t="shared" si="112"/>
        <v>0</v>
      </c>
      <c r="K978" s="28">
        <f t="shared" si="113"/>
        <v>361.86406588457032</v>
      </c>
      <c r="L978" s="20">
        <f>(D978/1000)*(('Dynamic Data'!C$4*9.81*'Dynamic Data'!C$10)+(0.5*'Dynamic Data'!C$21*'Dynamic Data'!C$11*'Dynamic Data'!C$13*D978^2)+('Dynamic Data'!C$4*'Dynamic Data'!C$18*E978))</f>
        <v>-2.6099130531524692</v>
      </c>
      <c r="M978" s="12">
        <f t="shared" si="110"/>
        <v>0</v>
      </c>
      <c r="N978" s="28">
        <f t="shared" si="114"/>
        <v>2.6099130531524692</v>
      </c>
      <c r="O978" s="20">
        <f t="shared" si="109"/>
        <v>-2.1109447020489727</v>
      </c>
      <c r="P978" s="12">
        <f t="shared" si="115"/>
        <v>0</v>
      </c>
      <c r="Q978" s="44">
        <f t="shared" si="111"/>
        <v>2.1109447020489727</v>
      </c>
      <c r="R978" s="36"/>
      <c r="S978" s="20">
        <f>SUM($P$2:P978)</f>
        <v>964.10792711718352</v>
      </c>
      <c r="T978" s="28">
        <f>SUM($Q$2:Q978)</f>
        <v>246.23732268455709</v>
      </c>
      <c r="U978" s="22">
        <f>T978*'KERS System Values'!E$14</f>
        <v>144.18901683216856</v>
      </c>
    </row>
    <row r="979" spans="1:21" x14ac:dyDescent="0.45">
      <c r="A979" s="7" t="s">
        <v>13</v>
      </c>
      <c r="B979" s="8">
        <v>977</v>
      </c>
      <c r="C979" s="8">
        <v>388</v>
      </c>
      <c r="D979" s="3">
        <v>5.3611111111111116</v>
      </c>
      <c r="E979" s="29">
        <v>-1.2083333333333333</v>
      </c>
      <c r="F979" s="21">
        <f>'Dynamic Data'!C$4*E979</f>
        <v>-348</v>
      </c>
      <c r="G979" s="3">
        <f>(0.5*'Dynamic Data'!C$21*'Dynamic Data'!C$11*'Dynamic Data'!C$13*D979^2)</f>
        <v>5.879793398771282</v>
      </c>
      <c r="H979" s="3">
        <f>'Dynamic Data'!C$15</f>
        <v>56.505600000000001</v>
      </c>
      <c r="I979" s="3">
        <f>'Dynamic Data'!C$15+G979+F979</f>
        <v>-285.61460660122873</v>
      </c>
      <c r="J979" s="3">
        <f t="shared" si="112"/>
        <v>0</v>
      </c>
      <c r="K979" s="29">
        <f t="shared" si="113"/>
        <v>285.61460660122873</v>
      </c>
      <c r="L979" s="21">
        <f>(D979/1000)*(('Dynamic Data'!C$4*9.81*'Dynamic Data'!C$10)+(0.5*'Dynamic Data'!C$21*'Dynamic Data'!C$11*'Dynamic Data'!C$13*D979^2)+('Dynamic Data'!C$4*'Dynamic Data'!C$18*E979))</f>
        <v>-1.6119763509454765</v>
      </c>
      <c r="M979" s="3">
        <f t="shared" si="110"/>
        <v>0</v>
      </c>
      <c r="N979" s="29">
        <f t="shared" si="114"/>
        <v>1.6119763509454765</v>
      </c>
      <c r="O979" s="21">
        <f t="shared" si="109"/>
        <v>-1.2371352274044207</v>
      </c>
      <c r="P979" s="3">
        <f t="shared" si="115"/>
        <v>0</v>
      </c>
      <c r="Q979" s="45">
        <f t="shared" si="111"/>
        <v>1.2371352274044207</v>
      </c>
      <c r="R979" s="37"/>
      <c r="S979" s="21">
        <f>SUM($P$2:P979)</f>
        <v>964.10792711718352</v>
      </c>
      <c r="T979" s="29">
        <f>SUM($Q$2:Q979)</f>
        <v>247.47445791196151</v>
      </c>
      <c r="U979" s="22">
        <f>T979*'KERS System Values'!E$14</f>
        <v>144.91344524205832</v>
      </c>
    </row>
    <row r="980" spans="1:21" x14ac:dyDescent="0.45">
      <c r="A980" s="5" t="s">
        <v>13</v>
      </c>
      <c r="B980" s="6">
        <v>978</v>
      </c>
      <c r="C980" s="6">
        <v>389</v>
      </c>
      <c r="D980" s="4">
        <v>4.4444444444444446</v>
      </c>
      <c r="E980" s="30">
        <v>-0.84722222222222243</v>
      </c>
      <c r="F980" s="20">
        <f>'Dynamic Data'!C$4*E980</f>
        <v>-244.00000000000006</v>
      </c>
      <c r="G980" s="12">
        <f>(0.5*'Dynamic Data'!C$21*'Dynamic Data'!C$11*'Dynamic Data'!C$13*D980^2)</f>
        <v>4.0409866307429683</v>
      </c>
      <c r="H980" s="12">
        <f>'Dynamic Data'!C$15</f>
        <v>56.505600000000001</v>
      </c>
      <c r="I980" s="12">
        <f>'Dynamic Data'!C$15+G980+F980</f>
        <v>-183.45341336925708</v>
      </c>
      <c r="J980" s="12">
        <f t="shared" si="112"/>
        <v>0</v>
      </c>
      <c r="K980" s="28">
        <f t="shared" si="113"/>
        <v>183.45341336925708</v>
      </c>
      <c r="L980" s="20">
        <f>(D980/1000)*(('Dynamic Data'!C$4*9.81*'Dynamic Data'!C$10)+(0.5*'Dynamic Data'!C$21*'Dynamic Data'!C$11*'Dynamic Data'!C$13*D980^2)+('Dynamic Data'!C$4*'Dynamic Data'!C$18*E980))</f>
        <v>-0.86229410386336491</v>
      </c>
      <c r="M980" s="12">
        <f t="shared" si="110"/>
        <v>0</v>
      </c>
      <c r="N980" s="28">
        <f t="shared" si="114"/>
        <v>0.86229410386336491</v>
      </c>
      <c r="O980" s="20">
        <f t="shared" si="109"/>
        <v>-0.72800310496817522</v>
      </c>
      <c r="P980" s="12">
        <f t="shared" si="115"/>
        <v>0</v>
      </c>
      <c r="Q980" s="44">
        <f t="shared" si="111"/>
        <v>0.72800310496817522</v>
      </c>
      <c r="R980" s="36"/>
      <c r="S980" s="20">
        <f>SUM($P$2:P980)</f>
        <v>964.10792711718352</v>
      </c>
      <c r="T980" s="28">
        <f>SUM($Q$2:Q980)</f>
        <v>248.20246101692967</v>
      </c>
      <c r="U980" s="22">
        <f>T980*'KERS System Values'!E$14</f>
        <v>145.33974151108737</v>
      </c>
    </row>
    <row r="981" spans="1:21" x14ac:dyDescent="0.45">
      <c r="A981" s="7" t="s">
        <v>13</v>
      </c>
      <c r="B981" s="8">
        <v>979</v>
      </c>
      <c r="C981" s="8">
        <v>390</v>
      </c>
      <c r="D981" s="3">
        <v>3.6666666666666665</v>
      </c>
      <c r="E981" s="29">
        <v>-0.73611111111111116</v>
      </c>
      <c r="F981" s="21">
        <f>'Dynamic Data'!C$4*E981</f>
        <v>-212</v>
      </c>
      <c r="G981" s="3">
        <f>(0.5*'Dynamic Data'!C$21*'Dynamic Data'!C$11*'Dynamic Data'!C$13*D981^2)</f>
        <v>2.7503965255494318</v>
      </c>
      <c r="H981" s="3">
        <f>'Dynamic Data'!C$15</f>
        <v>56.505600000000001</v>
      </c>
      <c r="I981" s="3">
        <f>'Dynamic Data'!C$15+G981+F981</f>
        <v>-152.74400347445055</v>
      </c>
      <c r="J981" s="3">
        <f t="shared" si="112"/>
        <v>0</v>
      </c>
      <c r="K981" s="29">
        <f t="shared" si="113"/>
        <v>152.74400347445055</v>
      </c>
      <c r="L981" s="21">
        <f>(D981/1000)*(('Dynamic Data'!C$4*9.81*'Dynamic Data'!C$10)+(0.5*'Dynamic Data'!C$21*'Dynamic Data'!C$11*'Dynamic Data'!C$13*D981^2)+('Dynamic Data'!C$4*'Dynamic Data'!C$18*E981))</f>
        <v>-0.59371210607298541</v>
      </c>
      <c r="M981" s="3">
        <f t="shared" si="110"/>
        <v>0</v>
      </c>
      <c r="N981" s="29">
        <f t="shared" si="114"/>
        <v>0.59371210607298541</v>
      </c>
      <c r="O981" s="21">
        <f t="shared" si="109"/>
        <v>-0.48307499425986222</v>
      </c>
      <c r="P981" s="3">
        <f t="shared" si="115"/>
        <v>0</v>
      </c>
      <c r="Q981" s="45">
        <f t="shared" si="111"/>
        <v>0.48307499425986222</v>
      </c>
      <c r="R981" s="37"/>
      <c r="S981" s="21">
        <f>SUM($P$2:P981)</f>
        <v>964.10792711718352</v>
      </c>
      <c r="T981" s="29">
        <f>SUM($Q$2:Q981)</f>
        <v>248.68553601118953</v>
      </c>
      <c r="U981" s="22">
        <f>T981*'KERS System Values'!E$14</f>
        <v>145.62261539762554</v>
      </c>
    </row>
    <row r="982" spans="1:21" x14ac:dyDescent="0.45">
      <c r="A982" s="5" t="s">
        <v>13</v>
      </c>
      <c r="B982" s="6">
        <v>980</v>
      </c>
      <c r="C982" s="6">
        <v>391</v>
      </c>
      <c r="D982" s="4">
        <v>2.9722222222222223</v>
      </c>
      <c r="E982" s="30">
        <v>-0.61111111111111094</v>
      </c>
      <c r="F982" s="20">
        <f>'Dynamic Data'!C$4*E982</f>
        <v>-175.99999999999994</v>
      </c>
      <c r="G982" s="12">
        <f>(0.5*'Dynamic Data'!C$21*'Dynamic Data'!C$11*'Dynamic Data'!C$13*D982^2)</f>
        <v>1.8072365599756346</v>
      </c>
      <c r="H982" s="12">
        <f>'Dynamic Data'!C$15</f>
        <v>56.505600000000001</v>
      </c>
      <c r="I982" s="12">
        <f>'Dynamic Data'!C$15+G982+F982</f>
        <v>-117.68716344002431</v>
      </c>
      <c r="J982" s="12">
        <f t="shared" si="112"/>
        <v>0</v>
      </c>
      <c r="K982" s="28">
        <f t="shared" si="113"/>
        <v>117.68716344002431</v>
      </c>
      <c r="L982" s="20">
        <f>(D982/1000)*(('Dynamic Data'!C$4*9.81*'Dynamic Data'!C$10)+(0.5*'Dynamic Data'!C$21*'Dynamic Data'!C$11*'Dynamic Data'!C$13*D982^2)+('Dynamic Data'!C$4*'Dynamic Data'!C$18*E982))</f>
        <v>-0.37243788244673909</v>
      </c>
      <c r="M982" s="12">
        <f t="shared" si="110"/>
        <v>0</v>
      </c>
      <c r="N982" s="28">
        <f t="shared" si="114"/>
        <v>0.37243788244673909</v>
      </c>
      <c r="O982" s="20">
        <f t="shared" si="109"/>
        <v>-0.29418100977739203</v>
      </c>
      <c r="P982" s="12">
        <f t="shared" si="115"/>
        <v>0</v>
      </c>
      <c r="Q982" s="44">
        <f t="shared" si="111"/>
        <v>0.29418100977739203</v>
      </c>
      <c r="R982" s="36"/>
      <c r="S982" s="20">
        <f>SUM($P$2:P982)</f>
        <v>964.10792711718352</v>
      </c>
      <c r="T982" s="28">
        <f>SUM($Q$2:Q982)</f>
        <v>248.97971702096692</v>
      </c>
      <c r="U982" s="22">
        <f>T982*'KERS System Values'!E$14</f>
        <v>145.79487876577804</v>
      </c>
    </row>
    <row r="983" spans="1:21" x14ac:dyDescent="0.45">
      <c r="A983" s="7" t="s">
        <v>13</v>
      </c>
      <c r="B983" s="8">
        <v>981</v>
      </c>
      <c r="C983" s="8">
        <v>392</v>
      </c>
      <c r="D983" s="3">
        <v>2.4444444444444446</v>
      </c>
      <c r="E983" s="29">
        <v>-0.48611111111111099</v>
      </c>
      <c r="F983" s="21">
        <f>'Dynamic Data'!C$4*E983</f>
        <v>-139.99999999999997</v>
      </c>
      <c r="G983" s="3">
        <f>(0.5*'Dynamic Data'!C$21*'Dynamic Data'!C$11*'Dynamic Data'!C$13*D983^2)</f>
        <v>1.2223984557997478</v>
      </c>
      <c r="H983" s="3">
        <f>'Dynamic Data'!C$15</f>
        <v>56.505600000000001</v>
      </c>
      <c r="I983" s="3">
        <f>'Dynamic Data'!C$15+G983+F983</f>
        <v>-82.272001544200222</v>
      </c>
      <c r="J983" s="3">
        <f t="shared" si="112"/>
        <v>0</v>
      </c>
      <c r="K983" s="29">
        <f t="shared" si="113"/>
        <v>82.272001544200222</v>
      </c>
      <c r="L983" s="21">
        <f>(D983/1000)*(('Dynamic Data'!C$4*9.81*'Dynamic Data'!C$10)+(0.5*'Dynamic Data'!C$21*'Dynamic Data'!C$11*'Dynamic Data'!C$13*D983^2)+('Dynamic Data'!C$4*'Dynamic Data'!C$18*E983))</f>
        <v>-0.21592413710804503</v>
      </c>
      <c r="M983" s="3">
        <f t="shared" si="110"/>
        <v>0</v>
      </c>
      <c r="N983" s="29">
        <f t="shared" si="114"/>
        <v>0.21592413710804503</v>
      </c>
      <c r="O983" s="21">
        <f t="shared" si="109"/>
        <v>-0.18835244876129709</v>
      </c>
      <c r="P983" s="3">
        <f t="shared" si="115"/>
        <v>0</v>
      </c>
      <c r="Q983" s="45">
        <f t="shared" si="111"/>
        <v>0.18835244876129709</v>
      </c>
      <c r="R983" s="37"/>
      <c r="S983" s="21">
        <f>SUM($P$2:P983)</f>
        <v>964.10792711718352</v>
      </c>
      <c r="T983" s="29">
        <f>SUM($Q$2:Q983)</f>
        <v>249.16806946972821</v>
      </c>
      <c r="U983" s="22">
        <f>T983*'KERS System Values'!E$14</f>
        <v>145.90517217747021</v>
      </c>
    </row>
    <row r="984" spans="1:21" x14ac:dyDescent="0.45">
      <c r="A984" s="5" t="s">
        <v>13</v>
      </c>
      <c r="B984" s="6">
        <v>982</v>
      </c>
      <c r="C984" s="6">
        <v>393</v>
      </c>
      <c r="D984" s="4">
        <v>2</v>
      </c>
      <c r="E984" s="30">
        <v>-0.45833333333333343</v>
      </c>
      <c r="F984" s="20">
        <f>'Dynamic Data'!C$4*E984</f>
        <v>-132.00000000000003</v>
      </c>
      <c r="G984" s="12">
        <f>(0.5*'Dynamic Data'!C$21*'Dynamic Data'!C$11*'Dynamic Data'!C$13*D984^2)</f>
        <v>0.81829979272545095</v>
      </c>
      <c r="H984" s="12">
        <f>'Dynamic Data'!C$15</f>
        <v>56.505600000000001</v>
      </c>
      <c r="I984" s="12">
        <f>'Dynamic Data'!C$15+G984+F984</f>
        <v>-74.676100207274573</v>
      </c>
      <c r="J984" s="12">
        <f t="shared" si="112"/>
        <v>0</v>
      </c>
      <c r="K984" s="28">
        <f t="shared" si="113"/>
        <v>74.676100207274573</v>
      </c>
      <c r="L984" s="20">
        <f>(D984/1000)*(('Dynamic Data'!C$4*9.81*'Dynamic Data'!C$10)+(0.5*'Dynamic Data'!C$21*'Dynamic Data'!C$11*'Dynamic Data'!C$13*D984^2)+('Dynamic Data'!C$4*'Dynamic Data'!C$18*E984))</f>
        <v>-0.16078076041454914</v>
      </c>
      <c r="M984" s="12">
        <f t="shared" si="110"/>
        <v>0</v>
      </c>
      <c r="N984" s="28">
        <f t="shared" si="114"/>
        <v>0.16078076041454914</v>
      </c>
      <c r="O984" s="20">
        <f t="shared" si="109"/>
        <v>-0.16437484594583263</v>
      </c>
      <c r="P984" s="12">
        <f t="shared" si="115"/>
        <v>0</v>
      </c>
      <c r="Q984" s="44">
        <f t="shared" si="111"/>
        <v>0.16437484594583263</v>
      </c>
      <c r="R984" s="36"/>
      <c r="S984" s="20">
        <f>SUM($P$2:P984)</f>
        <v>964.10792711718352</v>
      </c>
      <c r="T984" s="28">
        <f>SUM($Q$2:Q984)</f>
        <v>249.33244431567405</v>
      </c>
      <c r="U984" s="22">
        <f>T984*'KERS System Values'!E$14</f>
        <v>146.00142504105105</v>
      </c>
    </row>
    <row r="985" spans="1:21" x14ac:dyDescent="0.45">
      <c r="A985" s="7" t="s">
        <v>13</v>
      </c>
      <c r="B985" s="8">
        <v>983</v>
      </c>
      <c r="C985" s="8">
        <v>394</v>
      </c>
      <c r="D985" s="3">
        <v>1.5277777777777779</v>
      </c>
      <c r="E985" s="29">
        <v>-0.55555555555555558</v>
      </c>
      <c r="F985" s="21">
        <f>'Dynamic Data'!C$4*E985</f>
        <v>-160</v>
      </c>
      <c r="G985" s="3">
        <f>(0.5*'Dynamic Data'!C$21*'Dynamic Data'!C$11*'Dynamic Data'!C$13*D985^2)</f>
        <v>0.4774993967967765</v>
      </c>
      <c r="H985" s="3">
        <f>'Dynamic Data'!C$15</f>
        <v>56.505600000000001</v>
      </c>
      <c r="I985" s="3">
        <f>'Dynamic Data'!C$15+G985+F985</f>
        <v>-103.01690060320323</v>
      </c>
      <c r="J985" s="3">
        <f t="shared" si="112"/>
        <v>0</v>
      </c>
      <c r="K985" s="29">
        <f t="shared" si="113"/>
        <v>103.01690060320323</v>
      </c>
      <c r="L985" s="21">
        <f>(D985/1000)*(('Dynamic Data'!C$4*9.81*'Dynamic Data'!C$10)+(0.5*'Dynamic Data'!C$21*'Dynamic Data'!C$11*'Dynamic Data'!C$13*D985^2)+('Dynamic Data'!C$4*'Dynamic Data'!C$18*E985))</f>
        <v>-0.16796893147711608</v>
      </c>
      <c r="M985" s="3">
        <f t="shared" si="110"/>
        <v>0</v>
      </c>
      <c r="N985" s="29">
        <f t="shared" si="114"/>
        <v>0.16796893147711608</v>
      </c>
      <c r="O985" s="21">
        <f t="shared" si="109"/>
        <v>-0.14040748819845597</v>
      </c>
      <c r="P985" s="3">
        <f t="shared" si="115"/>
        <v>0</v>
      </c>
      <c r="Q985" s="45">
        <f t="shared" si="111"/>
        <v>0.14040748819845597</v>
      </c>
      <c r="R985" s="37"/>
      <c r="S985" s="21">
        <f>SUM($P$2:P985)</f>
        <v>964.10792711718352</v>
      </c>
      <c r="T985" s="29">
        <f>SUM($Q$2:Q985)</f>
        <v>249.47285180387252</v>
      </c>
      <c r="U985" s="22">
        <f>T985*'KERS System Values'!E$14</f>
        <v>146.08364335571792</v>
      </c>
    </row>
    <row r="986" spans="1:21" x14ac:dyDescent="0.45">
      <c r="A986" s="5" t="s">
        <v>13</v>
      </c>
      <c r="B986" s="6">
        <v>984</v>
      </c>
      <c r="C986" s="6">
        <v>395</v>
      </c>
      <c r="D986" s="4">
        <v>0.88888888888888895</v>
      </c>
      <c r="E986" s="30">
        <v>-0.61111111111111116</v>
      </c>
      <c r="F986" s="20">
        <f>'Dynamic Data'!C$4*E986</f>
        <v>-176</v>
      </c>
      <c r="G986" s="12">
        <f>(0.5*'Dynamic Data'!C$21*'Dynamic Data'!C$11*'Dynamic Data'!C$13*D986^2)</f>
        <v>0.16163946522971873</v>
      </c>
      <c r="H986" s="12">
        <f>'Dynamic Data'!C$15</f>
        <v>56.505600000000001</v>
      </c>
      <c r="I986" s="12">
        <f>'Dynamic Data'!C$15+G986+F986</f>
        <v>-119.33276053477027</v>
      </c>
      <c r="J986" s="12">
        <f t="shared" si="112"/>
        <v>0</v>
      </c>
      <c r="K986" s="28">
        <f t="shared" si="113"/>
        <v>119.33276053477027</v>
      </c>
      <c r="L986" s="20">
        <f>(D986/1000)*(('Dynamic Data'!C$4*9.81*'Dynamic Data'!C$10)+(0.5*'Dynamic Data'!C$21*'Dynamic Data'!C$11*'Dynamic Data'!C$13*D986^2)+('Dynamic Data'!C$4*'Dynamic Data'!C$18*E986))</f>
        <v>-0.11284604491979584</v>
      </c>
      <c r="M986" s="12">
        <f t="shared" si="110"/>
        <v>0</v>
      </c>
      <c r="N986" s="28">
        <f t="shared" si="114"/>
        <v>0.11284604491979584</v>
      </c>
      <c r="O986" s="20">
        <f t="shared" si="109"/>
        <v>-6.8189419963584172E-2</v>
      </c>
      <c r="P986" s="12">
        <f t="shared" si="115"/>
        <v>0</v>
      </c>
      <c r="Q986" s="44">
        <f t="shared" si="111"/>
        <v>6.8189419963584172E-2</v>
      </c>
      <c r="R986" s="36"/>
      <c r="S986" s="20">
        <f>SUM($P$2:P986)</f>
        <v>964.10792711718352</v>
      </c>
      <c r="T986" s="28">
        <f>SUM($Q$2:Q986)</f>
        <v>249.54104122383609</v>
      </c>
      <c r="U986" s="22">
        <f>T986*'KERS System Values'!E$14</f>
        <v>146.12357298667601</v>
      </c>
    </row>
    <row r="987" spans="1:21" x14ac:dyDescent="0.45">
      <c r="A987" s="7" t="s">
        <v>13</v>
      </c>
      <c r="B987" s="8">
        <v>985</v>
      </c>
      <c r="C987" s="8">
        <v>396</v>
      </c>
      <c r="D987" s="3">
        <v>0.30555555555555558</v>
      </c>
      <c r="E987" s="29">
        <v>-0.44444444444444448</v>
      </c>
      <c r="F987" s="21">
        <f>'Dynamic Data'!C$4*E987</f>
        <v>-128</v>
      </c>
      <c r="G987" s="3">
        <f>(0.5*'Dynamic Data'!C$21*'Dynamic Data'!C$11*'Dynamic Data'!C$13*D987^2)</f>
        <v>1.909997587187106E-2</v>
      </c>
      <c r="H987" s="3">
        <f>'Dynamic Data'!C$15</f>
        <v>56.505600000000001</v>
      </c>
      <c r="I987" s="3">
        <f>'Dynamic Data'!C$15+G987+F987</f>
        <v>-71.475300024128131</v>
      </c>
      <c r="J987" s="3">
        <f t="shared" si="112"/>
        <v>0</v>
      </c>
      <c r="K987" s="29">
        <f t="shared" si="113"/>
        <v>71.475300024128131</v>
      </c>
      <c r="L987" s="21">
        <f>(D987/1000)*(('Dynamic Data'!C$4*9.81*'Dynamic Data'!C$10)+(0.5*'Dynamic Data'!C$21*'Dynamic Data'!C$11*'Dynamic Data'!C$13*D987^2)+('Dynamic Data'!C$4*'Dynamic Data'!C$18*E987))</f>
        <v>-2.3532795007372501E-2</v>
      </c>
      <c r="M987" s="3">
        <f t="shared" si="110"/>
        <v>0</v>
      </c>
      <c r="N987" s="29">
        <f t="shared" si="114"/>
        <v>2.3532795007372501E-2</v>
      </c>
      <c r="O987" s="21">
        <f t="shared" si="109"/>
        <v>-1.176639750368625E-2</v>
      </c>
      <c r="P987" s="3">
        <f t="shared" si="115"/>
        <v>0</v>
      </c>
      <c r="Q987" s="45">
        <f t="shared" si="111"/>
        <v>1.176639750368625E-2</v>
      </c>
      <c r="R987" s="38">
        <f>SUM(Q972:Q987)</f>
        <v>22.514675697471365</v>
      </c>
      <c r="S987" s="21">
        <f>SUM($P$2:P987)</f>
        <v>964.10792711718352</v>
      </c>
      <c r="T987" s="29">
        <f>SUM($Q$2:Q987)</f>
        <v>249.55280762133978</v>
      </c>
      <c r="U987" s="22">
        <f>T987*'KERS System Values'!E$14</f>
        <v>146.13046302783314</v>
      </c>
    </row>
    <row r="988" spans="1:21" x14ac:dyDescent="0.45">
      <c r="A988" s="5" t="s">
        <v>13</v>
      </c>
      <c r="B988" s="6">
        <v>986</v>
      </c>
      <c r="C988" s="6">
        <v>397</v>
      </c>
      <c r="D988" s="4">
        <v>0</v>
      </c>
      <c r="E988" s="30">
        <v>-0.15277777777777779</v>
      </c>
      <c r="F988" s="20">
        <f>'Dynamic Data'!C$4*E988</f>
        <v>-44</v>
      </c>
      <c r="G988" s="12">
        <f>(0.5*'Dynamic Data'!C$21*'Dynamic Data'!C$11*'Dynamic Data'!C$13*D988^2)</f>
        <v>0</v>
      </c>
      <c r="H988" s="12">
        <f>'Dynamic Data'!C$15</f>
        <v>56.505600000000001</v>
      </c>
      <c r="I988" s="12">
        <f>'Dynamic Data'!C$15+G988+F988</f>
        <v>12.505600000000001</v>
      </c>
      <c r="J988" s="12">
        <f t="shared" si="112"/>
        <v>12.505600000000001</v>
      </c>
      <c r="K988" s="28">
        <f t="shared" si="113"/>
        <v>0</v>
      </c>
      <c r="L988" s="20">
        <f>(D988/1000)*(('Dynamic Data'!C$4*9.81*'Dynamic Data'!C$10)+(0.5*'Dynamic Data'!C$21*'Dynamic Data'!C$11*'Dynamic Data'!C$13*D988^2)+('Dynamic Data'!C$4*'Dynamic Data'!C$18*E988))</f>
        <v>0</v>
      </c>
      <c r="M988" s="12">
        <f t="shared" si="110"/>
        <v>0</v>
      </c>
      <c r="N988" s="28">
        <f t="shared" si="114"/>
        <v>0</v>
      </c>
      <c r="O988" s="20">
        <f t="shared" si="109"/>
        <v>0</v>
      </c>
      <c r="P988" s="12">
        <f t="shared" si="115"/>
        <v>0</v>
      </c>
      <c r="Q988" s="42">
        <f t="shared" si="111"/>
        <v>0</v>
      </c>
      <c r="R988" s="36"/>
      <c r="S988" s="20">
        <f>SUM($P$2:P988)</f>
        <v>964.10792711718352</v>
      </c>
      <c r="T988" s="28">
        <f>SUM($Q$2:Q988)</f>
        <v>249.55280762133978</v>
      </c>
      <c r="U988" s="22">
        <f>T988*'KERS System Values'!E$14</f>
        <v>146.13046302783314</v>
      </c>
    </row>
    <row r="989" spans="1:21" x14ac:dyDescent="0.45">
      <c r="A989" s="7" t="s">
        <v>13</v>
      </c>
      <c r="B989" s="8">
        <v>987</v>
      </c>
      <c r="C989" s="8">
        <v>398</v>
      </c>
      <c r="D989" s="3">
        <v>0</v>
      </c>
      <c r="E989" s="29">
        <v>0</v>
      </c>
      <c r="F989" s="21">
        <f>'Dynamic Data'!C$4*E989</f>
        <v>0</v>
      </c>
      <c r="G989" s="3">
        <f>(0.5*'Dynamic Data'!C$21*'Dynamic Data'!C$11*'Dynamic Data'!C$13*D989^2)</f>
        <v>0</v>
      </c>
      <c r="H989" s="3">
        <f>'Dynamic Data'!C$15</f>
        <v>56.505600000000001</v>
      </c>
      <c r="I989" s="3">
        <f>'Dynamic Data'!C$15+G989+F989</f>
        <v>56.505600000000001</v>
      </c>
      <c r="J989" s="3">
        <f t="shared" si="112"/>
        <v>56.505600000000001</v>
      </c>
      <c r="K989" s="29">
        <f t="shared" si="113"/>
        <v>0</v>
      </c>
      <c r="L989" s="21">
        <f>(D989/1000)*(('Dynamic Data'!C$4*9.81*'Dynamic Data'!C$10)+(0.5*'Dynamic Data'!C$21*'Dynamic Data'!C$11*'Dynamic Data'!C$13*D989^2)+('Dynamic Data'!C$4*'Dynamic Data'!C$18*E989))</f>
        <v>0</v>
      </c>
      <c r="M989" s="3">
        <f t="shared" si="110"/>
        <v>0</v>
      </c>
      <c r="N989" s="29">
        <f t="shared" si="114"/>
        <v>0</v>
      </c>
      <c r="O989" s="21">
        <f t="shared" si="109"/>
        <v>0</v>
      </c>
      <c r="P989" s="3">
        <f t="shared" si="115"/>
        <v>0</v>
      </c>
      <c r="Q989" s="43">
        <f t="shared" si="111"/>
        <v>0</v>
      </c>
      <c r="R989" s="37"/>
      <c r="S989" s="21">
        <f>SUM($P$2:P989)</f>
        <v>964.10792711718352</v>
      </c>
      <c r="T989" s="29">
        <f>SUM($Q$2:Q989)</f>
        <v>249.55280762133978</v>
      </c>
      <c r="U989" s="22">
        <f>T989*'KERS System Values'!E$14</f>
        <v>146.13046302783314</v>
      </c>
    </row>
    <row r="990" spans="1:21" x14ac:dyDescent="0.45">
      <c r="A990" s="5" t="s">
        <v>13</v>
      </c>
      <c r="B990" s="6">
        <v>988</v>
      </c>
      <c r="C990" s="6">
        <v>399</v>
      </c>
      <c r="D990" s="4">
        <v>0</v>
      </c>
      <c r="E990" s="30">
        <v>0</v>
      </c>
      <c r="F990" s="20">
        <f>'Dynamic Data'!C$4*E990</f>
        <v>0</v>
      </c>
      <c r="G990" s="12">
        <f>(0.5*'Dynamic Data'!C$21*'Dynamic Data'!C$11*'Dynamic Data'!C$13*D990^2)</f>
        <v>0</v>
      </c>
      <c r="H990" s="12">
        <f>'Dynamic Data'!C$15</f>
        <v>56.505600000000001</v>
      </c>
      <c r="I990" s="12">
        <f>'Dynamic Data'!C$15+G990+F990</f>
        <v>56.505600000000001</v>
      </c>
      <c r="J990" s="12">
        <f t="shared" si="112"/>
        <v>56.505600000000001</v>
      </c>
      <c r="K990" s="28">
        <f t="shared" si="113"/>
        <v>0</v>
      </c>
      <c r="L990" s="20">
        <f>(D990/1000)*(('Dynamic Data'!C$4*9.81*'Dynamic Data'!C$10)+(0.5*'Dynamic Data'!C$21*'Dynamic Data'!C$11*'Dynamic Data'!C$13*D990^2)+('Dynamic Data'!C$4*'Dynamic Data'!C$18*E990))</f>
        <v>0</v>
      </c>
      <c r="M990" s="12">
        <f t="shared" si="110"/>
        <v>0</v>
      </c>
      <c r="N990" s="28">
        <f t="shared" si="114"/>
        <v>0</v>
      </c>
      <c r="O990" s="20">
        <f t="shared" si="109"/>
        <v>0</v>
      </c>
      <c r="P990" s="12">
        <f t="shared" si="115"/>
        <v>0</v>
      </c>
      <c r="Q990" s="42">
        <f t="shared" si="111"/>
        <v>0</v>
      </c>
      <c r="R990" s="36"/>
      <c r="S990" s="20">
        <f>SUM($P$2:P990)</f>
        <v>964.10792711718352</v>
      </c>
      <c r="T990" s="28">
        <f>SUM($Q$2:Q990)</f>
        <v>249.55280762133978</v>
      </c>
      <c r="U990" s="22">
        <f>T990*'KERS System Values'!E$14</f>
        <v>146.13046302783314</v>
      </c>
    </row>
    <row r="991" spans="1:21" x14ac:dyDescent="0.45">
      <c r="A991" s="7" t="s">
        <v>13</v>
      </c>
      <c r="B991" s="8">
        <v>989</v>
      </c>
      <c r="C991" s="8">
        <v>400</v>
      </c>
      <c r="D991" s="3">
        <v>0</v>
      </c>
      <c r="E991" s="29">
        <v>0</v>
      </c>
      <c r="F991" s="21">
        <f>'Dynamic Data'!C$4*E991</f>
        <v>0</v>
      </c>
      <c r="G991" s="3">
        <f>(0.5*'Dynamic Data'!C$21*'Dynamic Data'!C$11*'Dynamic Data'!C$13*D991^2)</f>
        <v>0</v>
      </c>
      <c r="H991" s="3">
        <f>'Dynamic Data'!C$15</f>
        <v>56.505600000000001</v>
      </c>
      <c r="I991" s="3">
        <f>'Dynamic Data'!C$15+G991+F991</f>
        <v>56.505600000000001</v>
      </c>
      <c r="J991" s="3">
        <f t="shared" si="112"/>
        <v>56.505600000000001</v>
      </c>
      <c r="K991" s="29">
        <f t="shared" si="113"/>
        <v>0</v>
      </c>
      <c r="L991" s="21">
        <f>(D991/1000)*(('Dynamic Data'!C$4*9.81*'Dynamic Data'!C$10)+(0.5*'Dynamic Data'!C$21*'Dynamic Data'!C$11*'Dynamic Data'!C$13*D991^2)+('Dynamic Data'!C$4*'Dynamic Data'!C$18*E991))</f>
        <v>0</v>
      </c>
      <c r="M991" s="3">
        <f t="shared" si="110"/>
        <v>0</v>
      </c>
      <c r="N991" s="29">
        <f t="shared" si="114"/>
        <v>0</v>
      </c>
      <c r="O991" s="21">
        <f t="shared" si="109"/>
        <v>0</v>
      </c>
      <c r="P991" s="3">
        <f t="shared" si="115"/>
        <v>0</v>
      </c>
      <c r="Q991" s="43">
        <f t="shared" si="111"/>
        <v>0</v>
      </c>
      <c r="R991" s="37"/>
      <c r="S991" s="21">
        <f>SUM($P$2:P991)</f>
        <v>964.10792711718352</v>
      </c>
      <c r="T991" s="29">
        <f>SUM($Q$2:Q991)</f>
        <v>249.55280762133978</v>
      </c>
      <c r="U991" s="22">
        <f>T991*'KERS System Values'!E$14</f>
        <v>146.13046302783314</v>
      </c>
    </row>
    <row r="992" spans="1:21" x14ac:dyDescent="0.45">
      <c r="A992" s="5" t="s">
        <v>13</v>
      </c>
      <c r="B992" s="6">
        <v>990</v>
      </c>
      <c r="C992" s="6">
        <v>401</v>
      </c>
      <c r="D992" s="4">
        <v>0</v>
      </c>
      <c r="E992" s="30">
        <v>0</v>
      </c>
      <c r="F992" s="20">
        <f>'Dynamic Data'!C$4*E992</f>
        <v>0</v>
      </c>
      <c r="G992" s="12">
        <f>(0.5*'Dynamic Data'!C$21*'Dynamic Data'!C$11*'Dynamic Data'!C$13*D992^2)</f>
        <v>0</v>
      </c>
      <c r="H992" s="12">
        <f>'Dynamic Data'!C$15</f>
        <v>56.505600000000001</v>
      </c>
      <c r="I992" s="12">
        <f>'Dynamic Data'!C$15+G992+F992</f>
        <v>56.505600000000001</v>
      </c>
      <c r="J992" s="12">
        <f t="shared" si="112"/>
        <v>56.505600000000001</v>
      </c>
      <c r="K992" s="28">
        <f t="shared" si="113"/>
        <v>0</v>
      </c>
      <c r="L992" s="20">
        <f>(D992/1000)*(('Dynamic Data'!C$4*9.81*'Dynamic Data'!C$10)+(0.5*'Dynamic Data'!C$21*'Dynamic Data'!C$11*'Dynamic Data'!C$13*D992^2)+('Dynamic Data'!C$4*'Dynamic Data'!C$18*E992))</f>
        <v>0</v>
      </c>
      <c r="M992" s="12">
        <f t="shared" si="110"/>
        <v>0</v>
      </c>
      <c r="N992" s="28">
        <f t="shared" si="114"/>
        <v>0</v>
      </c>
      <c r="O992" s="20">
        <f t="shared" si="109"/>
        <v>0</v>
      </c>
      <c r="P992" s="12">
        <f t="shared" si="115"/>
        <v>0</v>
      </c>
      <c r="Q992" s="42">
        <f t="shared" si="111"/>
        <v>0</v>
      </c>
      <c r="R992" s="36"/>
      <c r="S992" s="20">
        <f>SUM($P$2:P992)</f>
        <v>964.10792711718352</v>
      </c>
      <c r="T992" s="28">
        <f>SUM($Q$2:Q992)</f>
        <v>249.55280762133978</v>
      </c>
      <c r="U992" s="22">
        <f>T992*'KERS System Values'!E$14</f>
        <v>146.13046302783314</v>
      </c>
    </row>
    <row r="993" spans="1:21" x14ac:dyDescent="0.45">
      <c r="A993" s="7" t="s">
        <v>13</v>
      </c>
      <c r="B993" s="8">
        <v>991</v>
      </c>
      <c r="C993" s="8">
        <v>402</v>
      </c>
      <c r="D993" s="3">
        <v>0</v>
      </c>
      <c r="E993" s="29">
        <v>0</v>
      </c>
      <c r="F993" s="21">
        <f>'Dynamic Data'!C$4*E993</f>
        <v>0</v>
      </c>
      <c r="G993" s="3">
        <f>(0.5*'Dynamic Data'!C$21*'Dynamic Data'!C$11*'Dynamic Data'!C$13*D993^2)</f>
        <v>0</v>
      </c>
      <c r="H993" s="3">
        <f>'Dynamic Data'!C$15</f>
        <v>56.505600000000001</v>
      </c>
      <c r="I993" s="3">
        <f>'Dynamic Data'!C$15+G993+F993</f>
        <v>56.505600000000001</v>
      </c>
      <c r="J993" s="3">
        <f t="shared" si="112"/>
        <v>56.505600000000001</v>
      </c>
      <c r="K993" s="29">
        <f t="shared" si="113"/>
        <v>0</v>
      </c>
      <c r="L993" s="21">
        <f>(D993/1000)*(('Dynamic Data'!C$4*9.81*'Dynamic Data'!C$10)+(0.5*'Dynamic Data'!C$21*'Dynamic Data'!C$11*'Dynamic Data'!C$13*D993^2)+('Dynamic Data'!C$4*'Dynamic Data'!C$18*E993))</f>
        <v>0</v>
      </c>
      <c r="M993" s="3">
        <f t="shared" si="110"/>
        <v>0</v>
      </c>
      <c r="N993" s="29">
        <f t="shared" si="114"/>
        <v>0</v>
      </c>
      <c r="O993" s="21">
        <f t="shared" si="109"/>
        <v>0</v>
      </c>
      <c r="P993" s="3">
        <f t="shared" si="115"/>
        <v>0</v>
      </c>
      <c r="Q993" s="43">
        <f t="shared" si="111"/>
        <v>0</v>
      </c>
      <c r="R993" s="37"/>
      <c r="S993" s="21">
        <f>SUM($P$2:P993)</f>
        <v>964.10792711718352</v>
      </c>
      <c r="T993" s="29">
        <f>SUM($Q$2:Q993)</f>
        <v>249.55280762133978</v>
      </c>
      <c r="U993" s="22">
        <f>T993*'KERS System Values'!E$14</f>
        <v>146.13046302783314</v>
      </c>
    </row>
    <row r="994" spans="1:21" x14ac:dyDescent="0.45">
      <c r="A994" s="5" t="s">
        <v>13</v>
      </c>
      <c r="B994" s="6">
        <v>992</v>
      </c>
      <c r="C994" s="6">
        <v>403</v>
      </c>
      <c r="D994" s="4">
        <v>0</v>
      </c>
      <c r="E994" s="30">
        <v>0</v>
      </c>
      <c r="F994" s="20">
        <f>'Dynamic Data'!C$4*E994</f>
        <v>0</v>
      </c>
      <c r="G994" s="12">
        <f>(0.5*'Dynamic Data'!C$21*'Dynamic Data'!C$11*'Dynamic Data'!C$13*D994^2)</f>
        <v>0</v>
      </c>
      <c r="H994" s="12">
        <f>'Dynamic Data'!C$15</f>
        <v>56.505600000000001</v>
      </c>
      <c r="I994" s="12">
        <f>'Dynamic Data'!C$15+G994+F994</f>
        <v>56.505600000000001</v>
      </c>
      <c r="J994" s="12">
        <f t="shared" si="112"/>
        <v>56.505600000000001</v>
      </c>
      <c r="K994" s="28">
        <f t="shared" si="113"/>
        <v>0</v>
      </c>
      <c r="L994" s="20">
        <f>(D994/1000)*(('Dynamic Data'!C$4*9.81*'Dynamic Data'!C$10)+(0.5*'Dynamic Data'!C$21*'Dynamic Data'!C$11*'Dynamic Data'!C$13*D994^2)+('Dynamic Data'!C$4*'Dynamic Data'!C$18*E994))</f>
        <v>0</v>
      </c>
      <c r="M994" s="12">
        <f t="shared" si="110"/>
        <v>0</v>
      </c>
      <c r="N994" s="28">
        <f t="shared" si="114"/>
        <v>0</v>
      </c>
      <c r="O994" s="20">
        <f t="shared" si="109"/>
        <v>0</v>
      </c>
      <c r="P994" s="12">
        <f t="shared" si="115"/>
        <v>0</v>
      </c>
      <c r="Q994" s="42">
        <f t="shared" si="111"/>
        <v>0</v>
      </c>
      <c r="R994" s="36"/>
      <c r="S994" s="20">
        <f>SUM($P$2:P994)</f>
        <v>964.10792711718352</v>
      </c>
      <c r="T994" s="28">
        <f>SUM($Q$2:Q994)</f>
        <v>249.55280762133978</v>
      </c>
      <c r="U994" s="22">
        <f>T994*'KERS System Values'!E$14</f>
        <v>146.13046302783314</v>
      </c>
    </row>
    <row r="995" spans="1:21" x14ac:dyDescent="0.45">
      <c r="A995" s="7" t="s">
        <v>13</v>
      </c>
      <c r="B995" s="8">
        <v>993</v>
      </c>
      <c r="C995" s="8">
        <v>404</v>
      </c>
      <c r="D995" s="3">
        <v>0</v>
      </c>
      <c r="E995" s="29">
        <v>0</v>
      </c>
      <c r="F995" s="21">
        <f>'Dynamic Data'!C$4*E995</f>
        <v>0</v>
      </c>
      <c r="G995" s="3">
        <f>(0.5*'Dynamic Data'!C$21*'Dynamic Data'!C$11*'Dynamic Data'!C$13*D995^2)</f>
        <v>0</v>
      </c>
      <c r="H995" s="3">
        <f>'Dynamic Data'!C$15</f>
        <v>56.505600000000001</v>
      </c>
      <c r="I995" s="3">
        <f>'Dynamic Data'!C$15+G995+F995</f>
        <v>56.505600000000001</v>
      </c>
      <c r="J995" s="3">
        <f t="shared" si="112"/>
        <v>56.505600000000001</v>
      </c>
      <c r="K995" s="29">
        <f t="shared" si="113"/>
        <v>0</v>
      </c>
      <c r="L995" s="21">
        <f>(D995/1000)*(('Dynamic Data'!C$4*9.81*'Dynamic Data'!C$10)+(0.5*'Dynamic Data'!C$21*'Dynamic Data'!C$11*'Dynamic Data'!C$13*D995^2)+('Dynamic Data'!C$4*'Dynamic Data'!C$18*E995))</f>
        <v>0</v>
      </c>
      <c r="M995" s="3">
        <f t="shared" si="110"/>
        <v>0</v>
      </c>
      <c r="N995" s="29">
        <f t="shared" si="114"/>
        <v>0</v>
      </c>
      <c r="O995" s="21">
        <f t="shared" si="109"/>
        <v>0</v>
      </c>
      <c r="P995" s="3">
        <f t="shared" si="115"/>
        <v>0</v>
      </c>
      <c r="Q995" s="43">
        <f t="shared" si="111"/>
        <v>0</v>
      </c>
      <c r="R995" s="37"/>
      <c r="S995" s="21">
        <f>SUM($P$2:P995)</f>
        <v>964.10792711718352</v>
      </c>
      <c r="T995" s="29">
        <f>SUM($Q$2:Q995)</f>
        <v>249.55280762133978</v>
      </c>
      <c r="U995" s="22">
        <f>T995*'KERS System Values'!E$14</f>
        <v>146.13046302783314</v>
      </c>
    </row>
    <row r="996" spans="1:21" x14ac:dyDescent="0.45">
      <c r="A996" s="5" t="s">
        <v>13</v>
      </c>
      <c r="B996" s="6">
        <v>994</v>
      </c>
      <c r="C996" s="6">
        <v>405</v>
      </c>
      <c r="D996" s="4">
        <v>0</v>
      </c>
      <c r="E996" s="30">
        <v>0</v>
      </c>
      <c r="F996" s="20">
        <f>'Dynamic Data'!C$4*E996</f>
        <v>0</v>
      </c>
      <c r="G996" s="12">
        <f>(0.5*'Dynamic Data'!C$21*'Dynamic Data'!C$11*'Dynamic Data'!C$13*D996^2)</f>
        <v>0</v>
      </c>
      <c r="H996" s="12">
        <f>'Dynamic Data'!C$15</f>
        <v>56.505600000000001</v>
      </c>
      <c r="I996" s="12">
        <f>'Dynamic Data'!C$15+G996+F996</f>
        <v>56.505600000000001</v>
      </c>
      <c r="J996" s="12">
        <f t="shared" si="112"/>
        <v>56.505600000000001</v>
      </c>
      <c r="K996" s="28">
        <f t="shared" si="113"/>
        <v>0</v>
      </c>
      <c r="L996" s="20">
        <f>(D996/1000)*(('Dynamic Data'!C$4*9.81*'Dynamic Data'!C$10)+(0.5*'Dynamic Data'!C$21*'Dynamic Data'!C$11*'Dynamic Data'!C$13*D996^2)+('Dynamic Data'!C$4*'Dynamic Data'!C$18*E996))</f>
        <v>0</v>
      </c>
      <c r="M996" s="12">
        <f t="shared" si="110"/>
        <v>0</v>
      </c>
      <c r="N996" s="28">
        <f t="shared" si="114"/>
        <v>0</v>
      </c>
      <c r="O996" s="20">
        <f t="shared" si="109"/>
        <v>0</v>
      </c>
      <c r="P996" s="12">
        <f t="shared" si="115"/>
        <v>0</v>
      </c>
      <c r="Q996" s="42">
        <f t="shared" si="111"/>
        <v>0</v>
      </c>
      <c r="R996" s="36"/>
      <c r="S996" s="20">
        <f>SUM($P$2:P996)</f>
        <v>964.10792711718352</v>
      </c>
      <c r="T996" s="28">
        <f>SUM($Q$2:Q996)</f>
        <v>249.55280762133978</v>
      </c>
      <c r="U996" s="22">
        <f>T996*'KERS System Values'!E$14</f>
        <v>146.13046302783314</v>
      </c>
    </row>
    <row r="997" spans="1:21" x14ac:dyDescent="0.45">
      <c r="A997" s="7" t="s">
        <v>13</v>
      </c>
      <c r="B997" s="8">
        <v>995</v>
      </c>
      <c r="C997" s="8">
        <v>406</v>
      </c>
      <c r="D997" s="3">
        <v>0</v>
      </c>
      <c r="E997" s="29">
        <v>0</v>
      </c>
      <c r="F997" s="21">
        <f>'Dynamic Data'!C$4*E997</f>
        <v>0</v>
      </c>
      <c r="G997" s="3">
        <f>(0.5*'Dynamic Data'!C$21*'Dynamic Data'!C$11*'Dynamic Data'!C$13*D997^2)</f>
        <v>0</v>
      </c>
      <c r="H997" s="3">
        <f>'Dynamic Data'!C$15</f>
        <v>56.505600000000001</v>
      </c>
      <c r="I997" s="3">
        <f>'Dynamic Data'!C$15+G997+F997</f>
        <v>56.505600000000001</v>
      </c>
      <c r="J997" s="3">
        <f t="shared" si="112"/>
        <v>56.505600000000001</v>
      </c>
      <c r="K997" s="29">
        <f t="shared" si="113"/>
        <v>0</v>
      </c>
      <c r="L997" s="21">
        <f>(D997/1000)*(('Dynamic Data'!C$4*9.81*'Dynamic Data'!C$10)+(0.5*'Dynamic Data'!C$21*'Dynamic Data'!C$11*'Dynamic Data'!C$13*D997^2)+('Dynamic Data'!C$4*'Dynamic Data'!C$18*E997))</f>
        <v>0</v>
      </c>
      <c r="M997" s="3">
        <f t="shared" si="110"/>
        <v>0</v>
      </c>
      <c r="N997" s="29">
        <f t="shared" si="114"/>
        <v>0</v>
      </c>
      <c r="O997" s="21">
        <f t="shared" si="109"/>
        <v>0</v>
      </c>
      <c r="P997" s="3">
        <f t="shared" si="115"/>
        <v>0</v>
      </c>
      <c r="Q997" s="43">
        <f t="shared" si="111"/>
        <v>0</v>
      </c>
      <c r="R997" s="37"/>
      <c r="S997" s="21">
        <f>SUM($P$2:P997)</f>
        <v>964.10792711718352</v>
      </c>
      <c r="T997" s="29">
        <f>SUM($Q$2:Q997)</f>
        <v>249.55280762133978</v>
      </c>
      <c r="U997" s="22">
        <f>T997*'KERS System Values'!E$14</f>
        <v>146.13046302783314</v>
      </c>
    </row>
    <row r="998" spans="1:21" x14ac:dyDescent="0.45">
      <c r="A998" s="5" t="s">
        <v>13</v>
      </c>
      <c r="B998" s="6">
        <v>996</v>
      </c>
      <c r="C998" s="6">
        <v>407</v>
      </c>
      <c r="D998" s="4">
        <v>0</v>
      </c>
      <c r="E998" s="30">
        <v>0</v>
      </c>
      <c r="F998" s="20">
        <f>'Dynamic Data'!C$4*E998</f>
        <v>0</v>
      </c>
      <c r="G998" s="12">
        <f>(0.5*'Dynamic Data'!C$21*'Dynamic Data'!C$11*'Dynamic Data'!C$13*D998^2)</f>
        <v>0</v>
      </c>
      <c r="H998" s="12">
        <f>'Dynamic Data'!C$15</f>
        <v>56.505600000000001</v>
      </c>
      <c r="I998" s="12">
        <f>'Dynamic Data'!C$15+G998+F998</f>
        <v>56.505600000000001</v>
      </c>
      <c r="J998" s="12">
        <f t="shared" si="112"/>
        <v>56.505600000000001</v>
      </c>
      <c r="K998" s="28">
        <f t="shared" si="113"/>
        <v>0</v>
      </c>
      <c r="L998" s="20">
        <f>(D998/1000)*(('Dynamic Data'!C$4*9.81*'Dynamic Data'!C$10)+(0.5*'Dynamic Data'!C$21*'Dynamic Data'!C$11*'Dynamic Data'!C$13*D998^2)+('Dynamic Data'!C$4*'Dynamic Data'!C$18*E998))</f>
        <v>0</v>
      </c>
      <c r="M998" s="12">
        <f t="shared" si="110"/>
        <v>0</v>
      </c>
      <c r="N998" s="28">
        <f t="shared" si="114"/>
        <v>0</v>
      </c>
      <c r="O998" s="20">
        <f t="shared" si="109"/>
        <v>0</v>
      </c>
      <c r="P998" s="12">
        <f t="shared" si="115"/>
        <v>0</v>
      </c>
      <c r="Q998" s="42">
        <f t="shared" si="111"/>
        <v>0</v>
      </c>
      <c r="R998" s="36"/>
      <c r="S998" s="20">
        <f>SUM($P$2:P998)</f>
        <v>964.10792711718352</v>
      </c>
      <c r="T998" s="28">
        <f>SUM($Q$2:Q998)</f>
        <v>249.55280762133978</v>
      </c>
      <c r="U998" s="22">
        <f>T998*'KERS System Values'!E$14</f>
        <v>146.13046302783314</v>
      </c>
    </row>
    <row r="999" spans="1:21" x14ac:dyDescent="0.45">
      <c r="A999" s="7" t="s">
        <v>13</v>
      </c>
      <c r="B999" s="8">
        <v>997</v>
      </c>
      <c r="C999" s="8">
        <v>408</v>
      </c>
      <c r="D999" s="3">
        <v>0</v>
      </c>
      <c r="E999" s="29">
        <v>0</v>
      </c>
      <c r="F999" s="21">
        <f>'Dynamic Data'!C$4*E999</f>
        <v>0</v>
      </c>
      <c r="G999" s="3">
        <f>(0.5*'Dynamic Data'!C$21*'Dynamic Data'!C$11*'Dynamic Data'!C$13*D999^2)</f>
        <v>0</v>
      </c>
      <c r="H999" s="3">
        <f>'Dynamic Data'!C$15</f>
        <v>56.505600000000001</v>
      </c>
      <c r="I999" s="3">
        <f>'Dynamic Data'!C$15+G999+F999</f>
        <v>56.505600000000001</v>
      </c>
      <c r="J999" s="3">
        <f t="shared" si="112"/>
        <v>56.505600000000001</v>
      </c>
      <c r="K999" s="29">
        <f t="shared" si="113"/>
        <v>0</v>
      </c>
      <c r="L999" s="21">
        <f>(D999/1000)*(('Dynamic Data'!C$4*9.81*'Dynamic Data'!C$10)+(0.5*'Dynamic Data'!C$21*'Dynamic Data'!C$11*'Dynamic Data'!C$13*D999^2)+('Dynamic Data'!C$4*'Dynamic Data'!C$18*E999))</f>
        <v>0</v>
      </c>
      <c r="M999" s="3">
        <f t="shared" si="110"/>
        <v>0</v>
      </c>
      <c r="N999" s="29">
        <f t="shared" si="114"/>
        <v>0</v>
      </c>
      <c r="O999" s="21">
        <f t="shared" si="109"/>
        <v>0</v>
      </c>
      <c r="P999" s="3">
        <f t="shared" si="115"/>
        <v>0</v>
      </c>
      <c r="Q999" s="43">
        <f t="shared" si="111"/>
        <v>0</v>
      </c>
      <c r="R999" s="37"/>
      <c r="S999" s="21">
        <f>SUM($P$2:P999)</f>
        <v>964.10792711718352</v>
      </c>
      <c r="T999" s="29">
        <f>SUM($Q$2:Q999)</f>
        <v>249.55280762133978</v>
      </c>
      <c r="U999" s="22">
        <f>T999*'KERS System Values'!E$14</f>
        <v>146.13046302783314</v>
      </c>
    </row>
    <row r="1000" spans="1:21" x14ac:dyDescent="0.45">
      <c r="A1000" s="5" t="s">
        <v>13</v>
      </c>
      <c r="B1000" s="6">
        <v>998</v>
      </c>
      <c r="C1000" s="6">
        <v>409</v>
      </c>
      <c r="D1000" s="4">
        <v>0</v>
      </c>
      <c r="E1000" s="30">
        <v>0</v>
      </c>
      <c r="F1000" s="20">
        <f>'Dynamic Data'!C$4*E1000</f>
        <v>0</v>
      </c>
      <c r="G1000" s="12">
        <f>(0.5*'Dynamic Data'!C$21*'Dynamic Data'!C$11*'Dynamic Data'!C$13*D1000^2)</f>
        <v>0</v>
      </c>
      <c r="H1000" s="12">
        <f>'Dynamic Data'!C$15</f>
        <v>56.505600000000001</v>
      </c>
      <c r="I1000" s="12">
        <f>'Dynamic Data'!C$15+G1000+F1000</f>
        <v>56.505600000000001</v>
      </c>
      <c r="J1000" s="12">
        <f t="shared" si="112"/>
        <v>56.505600000000001</v>
      </c>
      <c r="K1000" s="28">
        <f t="shared" si="113"/>
        <v>0</v>
      </c>
      <c r="L1000" s="20">
        <f>(D1000/1000)*(('Dynamic Data'!C$4*9.81*'Dynamic Data'!C$10)+(0.5*'Dynamic Data'!C$21*'Dynamic Data'!C$11*'Dynamic Data'!C$13*D1000^2)+('Dynamic Data'!C$4*'Dynamic Data'!C$18*E1000))</f>
        <v>0</v>
      </c>
      <c r="M1000" s="12">
        <f t="shared" si="110"/>
        <v>0</v>
      </c>
      <c r="N1000" s="28">
        <f t="shared" si="114"/>
        <v>0</v>
      </c>
      <c r="O1000" s="20">
        <f t="shared" si="109"/>
        <v>0</v>
      </c>
      <c r="P1000" s="12">
        <f t="shared" si="115"/>
        <v>0</v>
      </c>
      <c r="Q1000" s="42">
        <f t="shared" si="111"/>
        <v>0</v>
      </c>
      <c r="R1000" s="36"/>
      <c r="S1000" s="20">
        <f>SUM($P$2:P1000)</f>
        <v>964.10792711718352</v>
      </c>
      <c r="T1000" s="28">
        <f>SUM($Q$2:Q1000)</f>
        <v>249.55280762133978</v>
      </c>
      <c r="U1000" s="22">
        <f>T1000*'KERS System Values'!E$14</f>
        <v>146.13046302783314</v>
      </c>
    </row>
    <row r="1001" spans="1:21" x14ac:dyDescent="0.45">
      <c r="A1001" s="7" t="s">
        <v>13</v>
      </c>
      <c r="B1001" s="8">
        <v>999</v>
      </c>
      <c r="C1001" s="8">
        <v>410</v>
      </c>
      <c r="D1001" s="3">
        <v>0</v>
      </c>
      <c r="E1001" s="29">
        <v>0</v>
      </c>
      <c r="F1001" s="21">
        <f>'Dynamic Data'!C$4*E1001</f>
        <v>0</v>
      </c>
      <c r="G1001" s="3">
        <f>(0.5*'Dynamic Data'!C$21*'Dynamic Data'!C$11*'Dynamic Data'!C$13*D1001^2)</f>
        <v>0</v>
      </c>
      <c r="H1001" s="3">
        <f>'Dynamic Data'!C$15</f>
        <v>56.505600000000001</v>
      </c>
      <c r="I1001" s="3">
        <f>'Dynamic Data'!C$15+G1001+F1001</f>
        <v>56.505600000000001</v>
      </c>
      <c r="J1001" s="3">
        <f t="shared" si="112"/>
        <v>56.505600000000001</v>
      </c>
      <c r="K1001" s="29">
        <f t="shared" si="113"/>
        <v>0</v>
      </c>
      <c r="L1001" s="21">
        <f>(D1001/1000)*(('Dynamic Data'!C$4*9.81*'Dynamic Data'!C$10)+(0.5*'Dynamic Data'!C$21*'Dynamic Data'!C$11*'Dynamic Data'!C$13*D1001^2)+('Dynamic Data'!C$4*'Dynamic Data'!C$18*E1001))</f>
        <v>0</v>
      </c>
      <c r="M1001" s="3">
        <f t="shared" si="110"/>
        <v>0</v>
      </c>
      <c r="N1001" s="29">
        <f t="shared" si="114"/>
        <v>0</v>
      </c>
      <c r="O1001" s="21">
        <f t="shared" si="109"/>
        <v>0</v>
      </c>
      <c r="P1001" s="3">
        <f t="shared" si="115"/>
        <v>0</v>
      </c>
      <c r="Q1001" s="43">
        <f t="shared" si="111"/>
        <v>0</v>
      </c>
      <c r="R1001" s="37"/>
      <c r="S1001" s="21">
        <f>SUM($P$2:P1001)</f>
        <v>964.10792711718352</v>
      </c>
      <c r="T1001" s="29">
        <f>SUM($Q$2:Q1001)</f>
        <v>249.55280762133978</v>
      </c>
      <c r="U1001" s="22">
        <f>T1001*'KERS System Values'!E$14</f>
        <v>146.13046302783314</v>
      </c>
    </row>
    <row r="1002" spans="1:21" x14ac:dyDescent="0.45">
      <c r="A1002" s="5" t="s">
        <v>13</v>
      </c>
      <c r="B1002" s="6">
        <v>1000</v>
      </c>
      <c r="C1002" s="6">
        <v>411</v>
      </c>
      <c r="D1002" s="4">
        <v>0</v>
      </c>
      <c r="E1002" s="30">
        <v>0</v>
      </c>
      <c r="F1002" s="20">
        <f>'Dynamic Data'!C$4*E1002</f>
        <v>0</v>
      </c>
      <c r="G1002" s="12">
        <f>(0.5*'Dynamic Data'!C$21*'Dynamic Data'!C$11*'Dynamic Data'!C$13*D1002^2)</f>
        <v>0</v>
      </c>
      <c r="H1002" s="12">
        <f>'Dynamic Data'!C$15</f>
        <v>56.505600000000001</v>
      </c>
      <c r="I1002" s="12">
        <f>'Dynamic Data'!C$15+G1002+F1002</f>
        <v>56.505600000000001</v>
      </c>
      <c r="J1002" s="12">
        <f t="shared" si="112"/>
        <v>56.505600000000001</v>
      </c>
      <c r="K1002" s="28">
        <f t="shared" si="113"/>
        <v>0</v>
      </c>
      <c r="L1002" s="20">
        <f>(D1002/1000)*(('Dynamic Data'!C$4*9.81*'Dynamic Data'!C$10)+(0.5*'Dynamic Data'!C$21*'Dynamic Data'!C$11*'Dynamic Data'!C$13*D1002^2)+('Dynamic Data'!C$4*'Dynamic Data'!C$18*E1002))</f>
        <v>0</v>
      </c>
      <c r="M1002" s="12">
        <f t="shared" si="110"/>
        <v>0</v>
      </c>
      <c r="N1002" s="28">
        <f t="shared" si="114"/>
        <v>0</v>
      </c>
      <c r="O1002" s="20">
        <f t="shared" si="109"/>
        <v>0</v>
      </c>
      <c r="P1002" s="12">
        <f t="shared" si="115"/>
        <v>0</v>
      </c>
      <c r="Q1002" s="42">
        <f t="shared" si="111"/>
        <v>0</v>
      </c>
      <c r="R1002" s="36"/>
      <c r="S1002" s="20">
        <f>SUM($P$2:P1002)</f>
        <v>964.10792711718352</v>
      </c>
      <c r="T1002" s="28">
        <f>SUM($Q$2:Q1002)</f>
        <v>249.55280762133978</v>
      </c>
      <c r="U1002" s="22">
        <f>T1002*'KERS System Values'!E$14</f>
        <v>146.13046302783314</v>
      </c>
    </row>
    <row r="1003" spans="1:21" x14ac:dyDescent="0.45">
      <c r="A1003" s="7" t="s">
        <v>13</v>
      </c>
      <c r="B1003" s="8">
        <v>1001</v>
      </c>
      <c r="C1003" s="8">
        <v>412</v>
      </c>
      <c r="D1003" s="3">
        <v>0</v>
      </c>
      <c r="E1003" s="29">
        <v>0</v>
      </c>
      <c r="F1003" s="21">
        <f>'Dynamic Data'!C$4*E1003</f>
        <v>0</v>
      </c>
      <c r="G1003" s="3">
        <f>(0.5*'Dynamic Data'!C$21*'Dynamic Data'!C$11*'Dynamic Data'!C$13*D1003^2)</f>
        <v>0</v>
      </c>
      <c r="H1003" s="3">
        <f>'Dynamic Data'!C$15</f>
        <v>56.505600000000001</v>
      </c>
      <c r="I1003" s="3">
        <f>'Dynamic Data'!C$15+G1003+F1003</f>
        <v>56.505600000000001</v>
      </c>
      <c r="J1003" s="3">
        <f t="shared" si="112"/>
        <v>56.505600000000001</v>
      </c>
      <c r="K1003" s="29">
        <f t="shared" si="113"/>
        <v>0</v>
      </c>
      <c r="L1003" s="21">
        <f>(D1003/1000)*(('Dynamic Data'!C$4*9.81*'Dynamic Data'!C$10)+(0.5*'Dynamic Data'!C$21*'Dynamic Data'!C$11*'Dynamic Data'!C$13*D1003^2)+('Dynamic Data'!C$4*'Dynamic Data'!C$18*E1003))</f>
        <v>0</v>
      </c>
      <c r="M1003" s="3">
        <f t="shared" si="110"/>
        <v>0</v>
      </c>
      <c r="N1003" s="29">
        <f t="shared" si="114"/>
        <v>0</v>
      </c>
      <c r="O1003" s="21">
        <f t="shared" si="109"/>
        <v>0</v>
      </c>
      <c r="P1003" s="3">
        <f t="shared" si="115"/>
        <v>0</v>
      </c>
      <c r="Q1003" s="43">
        <f t="shared" si="111"/>
        <v>0</v>
      </c>
      <c r="R1003" s="37"/>
      <c r="S1003" s="21">
        <f>SUM($P$2:P1003)</f>
        <v>964.10792711718352</v>
      </c>
      <c r="T1003" s="29">
        <f>SUM($Q$2:Q1003)</f>
        <v>249.55280762133978</v>
      </c>
      <c r="U1003" s="22">
        <f>T1003*'KERS System Values'!E$14</f>
        <v>146.13046302783314</v>
      </c>
    </row>
    <row r="1004" spans="1:21" x14ac:dyDescent="0.45">
      <c r="A1004" s="5" t="s">
        <v>13</v>
      </c>
      <c r="B1004" s="6">
        <v>1002</v>
      </c>
      <c r="C1004" s="6">
        <v>413</v>
      </c>
      <c r="D1004" s="4">
        <v>0</v>
      </c>
      <c r="E1004" s="30">
        <v>0</v>
      </c>
      <c r="F1004" s="20">
        <f>'Dynamic Data'!C$4*E1004</f>
        <v>0</v>
      </c>
      <c r="G1004" s="12">
        <f>(0.5*'Dynamic Data'!C$21*'Dynamic Data'!C$11*'Dynamic Data'!C$13*D1004^2)</f>
        <v>0</v>
      </c>
      <c r="H1004" s="12">
        <f>'Dynamic Data'!C$15</f>
        <v>56.505600000000001</v>
      </c>
      <c r="I1004" s="12">
        <f>'Dynamic Data'!C$15+G1004+F1004</f>
        <v>56.505600000000001</v>
      </c>
      <c r="J1004" s="12">
        <f t="shared" si="112"/>
        <v>56.505600000000001</v>
      </c>
      <c r="K1004" s="28">
        <f t="shared" si="113"/>
        <v>0</v>
      </c>
      <c r="L1004" s="20">
        <f>(D1004/1000)*(('Dynamic Data'!C$4*9.81*'Dynamic Data'!C$10)+(0.5*'Dynamic Data'!C$21*'Dynamic Data'!C$11*'Dynamic Data'!C$13*D1004^2)+('Dynamic Data'!C$4*'Dynamic Data'!C$18*E1004))</f>
        <v>0</v>
      </c>
      <c r="M1004" s="12">
        <f t="shared" si="110"/>
        <v>0</v>
      </c>
      <c r="N1004" s="28">
        <f t="shared" si="114"/>
        <v>0</v>
      </c>
      <c r="O1004" s="20">
        <f t="shared" si="109"/>
        <v>0</v>
      </c>
      <c r="P1004" s="12">
        <f t="shared" si="115"/>
        <v>0</v>
      </c>
      <c r="Q1004" s="42">
        <f t="shared" si="111"/>
        <v>0</v>
      </c>
      <c r="R1004" s="36"/>
      <c r="S1004" s="20">
        <f>SUM($P$2:P1004)</f>
        <v>964.10792711718352</v>
      </c>
      <c r="T1004" s="28">
        <f>SUM($Q$2:Q1004)</f>
        <v>249.55280762133978</v>
      </c>
      <c r="U1004" s="22">
        <f>T1004*'KERS System Values'!E$14</f>
        <v>146.13046302783314</v>
      </c>
    </row>
    <row r="1005" spans="1:21" x14ac:dyDescent="0.45">
      <c r="A1005" s="7" t="s">
        <v>13</v>
      </c>
      <c r="B1005" s="8">
        <v>1003</v>
      </c>
      <c r="C1005" s="8">
        <v>414</v>
      </c>
      <c r="D1005" s="3">
        <v>0</v>
      </c>
      <c r="E1005" s="29">
        <v>0</v>
      </c>
      <c r="F1005" s="21">
        <f>'Dynamic Data'!C$4*E1005</f>
        <v>0</v>
      </c>
      <c r="G1005" s="3">
        <f>(0.5*'Dynamic Data'!C$21*'Dynamic Data'!C$11*'Dynamic Data'!C$13*D1005^2)</f>
        <v>0</v>
      </c>
      <c r="H1005" s="3">
        <f>'Dynamic Data'!C$15</f>
        <v>56.505600000000001</v>
      </c>
      <c r="I1005" s="3">
        <f>'Dynamic Data'!C$15+G1005+F1005</f>
        <v>56.505600000000001</v>
      </c>
      <c r="J1005" s="3">
        <f t="shared" si="112"/>
        <v>56.505600000000001</v>
      </c>
      <c r="K1005" s="29">
        <f t="shared" si="113"/>
        <v>0</v>
      </c>
      <c r="L1005" s="21">
        <f>(D1005/1000)*(('Dynamic Data'!C$4*9.81*'Dynamic Data'!C$10)+(0.5*'Dynamic Data'!C$21*'Dynamic Data'!C$11*'Dynamic Data'!C$13*D1005^2)+('Dynamic Data'!C$4*'Dynamic Data'!C$18*E1005))</f>
        <v>0</v>
      </c>
      <c r="M1005" s="3">
        <f t="shared" si="110"/>
        <v>0</v>
      </c>
      <c r="N1005" s="29">
        <f t="shared" si="114"/>
        <v>0</v>
      </c>
      <c r="O1005" s="21">
        <f t="shared" si="109"/>
        <v>0</v>
      </c>
      <c r="P1005" s="3">
        <f t="shared" si="115"/>
        <v>0</v>
      </c>
      <c r="Q1005" s="43">
        <f t="shared" si="111"/>
        <v>0</v>
      </c>
      <c r="R1005" s="37"/>
      <c r="S1005" s="21">
        <f>SUM($P$2:P1005)</f>
        <v>964.10792711718352</v>
      </c>
      <c r="T1005" s="29">
        <f>SUM($Q$2:Q1005)</f>
        <v>249.55280762133978</v>
      </c>
      <c r="U1005" s="22">
        <f>T1005*'KERS System Values'!E$14</f>
        <v>146.13046302783314</v>
      </c>
    </row>
    <row r="1006" spans="1:21" x14ac:dyDescent="0.45">
      <c r="A1006" s="5" t="s">
        <v>13</v>
      </c>
      <c r="B1006" s="6">
        <v>1004</v>
      </c>
      <c r="C1006" s="6">
        <v>415</v>
      </c>
      <c r="D1006" s="4">
        <v>0</v>
      </c>
      <c r="E1006" s="30">
        <v>0</v>
      </c>
      <c r="F1006" s="20">
        <f>'Dynamic Data'!C$4*E1006</f>
        <v>0</v>
      </c>
      <c r="G1006" s="12">
        <f>(0.5*'Dynamic Data'!C$21*'Dynamic Data'!C$11*'Dynamic Data'!C$13*D1006^2)</f>
        <v>0</v>
      </c>
      <c r="H1006" s="12">
        <f>'Dynamic Data'!C$15</f>
        <v>56.505600000000001</v>
      </c>
      <c r="I1006" s="12">
        <f>'Dynamic Data'!C$15+G1006+F1006</f>
        <v>56.505600000000001</v>
      </c>
      <c r="J1006" s="12">
        <f t="shared" si="112"/>
        <v>56.505600000000001</v>
      </c>
      <c r="K1006" s="28">
        <f t="shared" si="113"/>
        <v>0</v>
      </c>
      <c r="L1006" s="20">
        <f>(D1006/1000)*(('Dynamic Data'!C$4*9.81*'Dynamic Data'!C$10)+(0.5*'Dynamic Data'!C$21*'Dynamic Data'!C$11*'Dynamic Data'!C$13*D1006^2)+('Dynamic Data'!C$4*'Dynamic Data'!C$18*E1006))</f>
        <v>0</v>
      </c>
      <c r="M1006" s="12">
        <f t="shared" si="110"/>
        <v>0</v>
      </c>
      <c r="N1006" s="28">
        <f t="shared" si="114"/>
        <v>0</v>
      </c>
      <c r="O1006" s="20">
        <f t="shared" si="109"/>
        <v>0</v>
      </c>
      <c r="P1006" s="12">
        <f t="shared" si="115"/>
        <v>0</v>
      </c>
      <c r="Q1006" s="42">
        <f t="shared" si="111"/>
        <v>0</v>
      </c>
      <c r="R1006" s="36"/>
      <c r="S1006" s="20">
        <f>SUM($P$2:P1006)</f>
        <v>964.10792711718352</v>
      </c>
      <c r="T1006" s="28">
        <f>SUM($Q$2:Q1006)</f>
        <v>249.55280762133978</v>
      </c>
      <c r="U1006" s="22">
        <f>T1006*'KERS System Values'!E$14</f>
        <v>146.13046302783314</v>
      </c>
    </row>
    <row r="1007" spans="1:21" x14ac:dyDescent="0.45">
      <c r="A1007" s="7" t="s">
        <v>13</v>
      </c>
      <c r="B1007" s="8">
        <v>1005</v>
      </c>
      <c r="C1007" s="8">
        <v>416</v>
      </c>
      <c r="D1007" s="3">
        <v>0</v>
      </c>
      <c r="E1007" s="29">
        <v>0</v>
      </c>
      <c r="F1007" s="21">
        <f>'Dynamic Data'!C$4*E1007</f>
        <v>0</v>
      </c>
      <c r="G1007" s="3">
        <f>(0.5*'Dynamic Data'!C$21*'Dynamic Data'!C$11*'Dynamic Data'!C$13*D1007^2)</f>
        <v>0</v>
      </c>
      <c r="H1007" s="3">
        <f>'Dynamic Data'!C$15</f>
        <v>56.505600000000001</v>
      </c>
      <c r="I1007" s="3">
        <f>'Dynamic Data'!C$15+G1007+F1007</f>
        <v>56.505600000000001</v>
      </c>
      <c r="J1007" s="3">
        <f t="shared" si="112"/>
        <v>56.505600000000001</v>
      </c>
      <c r="K1007" s="29">
        <f t="shared" si="113"/>
        <v>0</v>
      </c>
      <c r="L1007" s="21">
        <f>(D1007/1000)*(('Dynamic Data'!C$4*9.81*'Dynamic Data'!C$10)+(0.5*'Dynamic Data'!C$21*'Dynamic Data'!C$11*'Dynamic Data'!C$13*D1007^2)+('Dynamic Data'!C$4*'Dynamic Data'!C$18*E1007))</f>
        <v>0</v>
      </c>
      <c r="M1007" s="3">
        <f t="shared" si="110"/>
        <v>0</v>
      </c>
      <c r="N1007" s="29">
        <f t="shared" si="114"/>
        <v>0</v>
      </c>
      <c r="O1007" s="21">
        <f t="shared" si="109"/>
        <v>0</v>
      </c>
      <c r="P1007" s="3">
        <f t="shared" si="115"/>
        <v>0</v>
      </c>
      <c r="Q1007" s="43">
        <f t="shared" si="111"/>
        <v>0</v>
      </c>
      <c r="R1007" s="37"/>
      <c r="S1007" s="21">
        <f>SUM($P$2:P1007)</f>
        <v>964.10792711718352</v>
      </c>
      <c r="T1007" s="29">
        <f>SUM($Q$2:Q1007)</f>
        <v>249.55280762133978</v>
      </c>
      <c r="U1007" s="22">
        <f>T1007*'KERS System Values'!E$14</f>
        <v>146.13046302783314</v>
      </c>
    </row>
    <row r="1008" spans="1:21" x14ac:dyDescent="0.45">
      <c r="A1008" s="5" t="s">
        <v>13</v>
      </c>
      <c r="B1008" s="6">
        <v>1006</v>
      </c>
      <c r="C1008" s="6">
        <v>417</v>
      </c>
      <c r="D1008" s="4">
        <v>0</v>
      </c>
      <c r="E1008" s="30">
        <v>0</v>
      </c>
      <c r="F1008" s="20">
        <f>'Dynamic Data'!C$4*E1008</f>
        <v>0</v>
      </c>
      <c r="G1008" s="12">
        <f>(0.5*'Dynamic Data'!C$21*'Dynamic Data'!C$11*'Dynamic Data'!C$13*D1008^2)</f>
        <v>0</v>
      </c>
      <c r="H1008" s="12">
        <f>'Dynamic Data'!C$15</f>
        <v>56.505600000000001</v>
      </c>
      <c r="I1008" s="12">
        <f>'Dynamic Data'!C$15+G1008+F1008</f>
        <v>56.505600000000001</v>
      </c>
      <c r="J1008" s="12">
        <f t="shared" si="112"/>
        <v>56.505600000000001</v>
      </c>
      <c r="K1008" s="28">
        <f t="shared" si="113"/>
        <v>0</v>
      </c>
      <c r="L1008" s="20">
        <f>(D1008/1000)*(('Dynamic Data'!C$4*9.81*'Dynamic Data'!C$10)+(0.5*'Dynamic Data'!C$21*'Dynamic Data'!C$11*'Dynamic Data'!C$13*D1008^2)+('Dynamic Data'!C$4*'Dynamic Data'!C$18*E1008))</f>
        <v>0</v>
      </c>
      <c r="M1008" s="12">
        <f t="shared" si="110"/>
        <v>0</v>
      </c>
      <c r="N1008" s="28">
        <f t="shared" si="114"/>
        <v>0</v>
      </c>
      <c r="O1008" s="20">
        <f t="shared" si="109"/>
        <v>0</v>
      </c>
      <c r="P1008" s="12">
        <f t="shared" si="115"/>
        <v>0</v>
      </c>
      <c r="Q1008" s="42">
        <f t="shared" si="111"/>
        <v>0</v>
      </c>
      <c r="R1008" s="36"/>
      <c r="S1008" s="20">
        <f>SUM($P$2:P1008)</f>
        <v>964.10792711718352</v>
      </c>
      <c r="T1008" s="28">
        <f>SUM($Q$2:Q1008)</f>
        <v>249.55280762133978</v>
      </c>
      <c r="U1008" s="22">
        <f>T1008*'KERS System Values'!E$14</f>
        <v>146.13046302783314</v>
      </c>
    </row>
    <row r="1009" spans="1:21" x14ac:dyDescent="0.45">
      <c r="A1009" s="7" t="s">
        <v>13</v>
      </c>
      <c r="B1009" s="8">
        <v>1007</v>
      </c>
      <c r="C1009" s="8">
        <v>418</v>
      </c>
      <c r="D1009" s="3">
        <v>0</v>
      </c>
      <c r="E1009" s="29">
        <v>0</v>
      </c>
      <c r="F1009" s="21">
        <f>'Dynamic Data'!C$4*E1009</f>
        <v>0</v>
      </c>
      <c r="G1009" s="3">
        <f>(0.5*'Dynamic Data'!C$21*'Dynamic Data'!C$11*'Dynamic Data'!C$13*D1009^2)</f>
        <v>0</v>
      </c>
      <c r="H1009" s="3">
        <f>'Dynamic Data'!C$15</f>
        <v>56.505600000000001</v>
      </c>
      <c r="I1009" s="3">
        <f>'Dynamic Data'!C$15+G1009+F1009</f>
        <v>56.505600000000001</v>
      </c>
      <c r="J1009" s="3">
        <f t="shared" si="112"/>
        <v>56.505600000000001</v>
      </c>
      <c r="K1009" s="29">
        <f t="shared" si="113"/>
        <v>0</v>
      </c>
      <c r="L1009" s="21">
        <f>(D1009/1000)*(('Dynamic Data'!C$4*9.81*'Dynamic Data'!C$10)+(0.5*'Dynamic Data'!C$21*'Dynamic Data'!C$11*'Dynamic Data'!C$13*D1009^2)+('Dynamic Data'!C$4*'Dynamic Data'!C$18*E1009))</f>
        <v>0</v>
      </c>
      <c r="M1009" s="3">
        <f t="shared" si="110"/>
        <v>0</v>
      </c>
      <c r="N1009" s="29">
        <f t="shared" si="114"/>
        <v>0</v>
      </c>
      <c r="O1009" s="21">
        <f t="shared" si="109"/>
        <v>0</v>
      </c>
      <c r="P1009" s="3">
        <f t="shared" si="115"/>
        <v>0</v>
      </c>
      <c r="Q1009" s="43">
        <f t="shared" si="111"/>
        <v>0</v>
      </c>
      <c r="R1009" s="37"/>
      <c r="S1009" s="21">
        <f>SUM($P$2:P1009)</f>
        <v>964.10792711718352</v>
      </c>
      <c r="T1009" s="29">
        <f>SUM($Q$2:Q1009)</f>
        <v>249.55280762133978</v>
      </c>
      <c r="U1009" s="22">
        <f>T1009*'KERS System Values'!E$14</f>
        <v>146.13046302783314</v>
      </c>
    </row>
    <row r="1010" spans="1:21" x14ac:dyDescent="0.45">
      <c r="A1010" s="5" t="s">
        <v>13</v>
      </c>
      <c r="B1010" s="6">
        <v>1008</v>
      </c>
      <c r="C1010" s="6">
        <v>419</v>
      </c>
      <c r="D1010" s="4">
        <v>0</v>
      </c>
      <c r="E1010" s="30">
        <v>0</v>
      </c>
      <c r="F1010" s="20">
        <f>'Dynamic Data'!C$4*E1010</f>
        <v>0</v>
      </c>
      <c r="G1010" s="12">
        <f>(0.5*'Dynamic Data'!C$21*'Dynamic Data'!C$11*'Dynamic Data'!C$13*D1010^2)</f>
        <v>0</v>
      </c>
      <c r="H1010" s="12">
        <f>'Dynamic Data'!C$15</f>
        <v>56.505600000000001</v>
      </c>
      <c r="I1010" s="12">
        <f>'Dynamic Data'!C$15+G1010+F1010</f>
        <v>56.505600000000001</v>
      </c>
      <c r="J1010" s="12">
        <f t="shared" si="112"/>
        <v>56.505600000000001</v>
      </c>
      <c r="K1010" s="28">
        <f t="shared" si="113"/>
        <v>0</v>
      </c>
      <c r="L1010" s="20">
        <f>(D1010/1000)*(('Dynamic Data'!C$4*9.81*'Dynamic Data'!C$10)+(0.5*'Dynamic Data'!C$21*'Dynamic Data'!C$11*'Dynamic Data'!C$13*D1010^2)+('Dynamic Data'!C$4*'Dynamic Data'!C$18*E1010))</f>
        <v>0</v>
      </c>
      <c r="M1010" s="12">
        <f t="shared" si="110"/>
        <v>0</v>
      </c>
      <c r="N1010" s="28">
        <f t="shared" si="114"/>
        <v>0</v>
      </c>
      <c r="O1010" s="20">
        <f t="shared" si="109"/>
        <v>0</v>
      </c>
      <c r="P1010" s="12">
        <f t="shared" si="115"/>
        <v>0</v>
      </c>
      <c r="Q1010" s="42">
        <f t="shared" si="111"/>
        <v>0</v>
      </c>
      <c r="R1010" s="36"/>
      <c r="S1010" s="20">
        <f>SUM($P$2:P1010)</f>
        <v>964.10792711718352</v>
      </c>
      <c r="T1010" s="28">
        <f>SUM($Q$2:Q1010)</f>
        <v>249.55280762133978</v>
      </c>
      <c r="U1010" s="22">
        <f>T1010*'KERS System Values'!E$14</f>
        <v>146.13046302783314</v>
      </c>
    </row>
    <row r="1011" spans="1:21" x14ac:dyDescent="0.45">
      <c r="A1011" s="7" t="s">
        <v>13</v>
      </c>
      <c r="B1011" s="8">
        <v>1009</v>
      </c>
      <c r="C1011" s="8">
        <v>420</v>
      </c>
      <c r="D1011" s="3">
        <v>0</v>
      </c>
      <c r="E1011" s="29">
        <v>0</v>
      </c>
      <c r="F1011" s="21">
        <f>'Dynamic Data'!C$4*E1011</f>
        <v>0</v>
      </c>
      <c r="G1011" s="3">
        <f>(0.5*'Dynamic Data'!C$21*'Dynamic Data'!C$11*'Dynamic Data'!C$13*D1011^2)</f>
        <v>0</v>
      </c>
      <c r="H1011" s="3">
        <f>'Dynamic Data'!C$15</f>
        <v>56.505600000000001</v>
      </c>
      <c r="I1011" s="3">
        <f>'Dynamic Data'!C$15+G1011+F1011</f>
        <v>56.505600000000001</v>
      </c>
      <c r="J1011" s="3">
        <f t="shared" si="112"/>
        <v>56.505600000000001</v>
      </c>
      <c r="K1011" s="29">
        <f t="shared" si="113"/>
        <v>0</v>
      </c>
      <c r="L1011" s="21">
        <f>(D1011/1000)*(('Dynamic Data'!C$4*9.81*'Dynamic Data'!C$10)+(0.5*'Dynamic Data'!C$21*'Dynamic Data'!C$11*'Dynamic Data'!C$13*D1011^2)+('Dynamic Data'!C$4*'Dynamic Data'!C$18*E1011))</f>
        <v>0</v>
      </c>
      <c r="M1011" s="3">
        <f t="shared" si="110"/>
        <v>0</v>
      </c>
      <c r="N1011" s="29">
        <f t="shared" si="114"/>
        <v>0</v>
      </c>
      <c r="O1011" s="21">
        <f t="shared" si="109"/>
        <v>0</v>
      </c>
      <c r="P1011" s="3">
        <f t="shared" si="115"/>
        <v>0</v>
      </c>
      <c r="Q1011" s="43">
        <f t="shared" si="111"/>
        <v>0</v>
      </c>
      <c r="R1011" s="37"/>
      <c r="S1011" s="21">
        <f>SUM($P$2:P1011)</f>
        <v>964.10792711718352</v>
      </c>
      <c r="T1011" s="29">
        <f>SUM($Q$2:Q1011)</f>
        <v>249.55280762133978</v>
      </c>
      <c r="U1011" s="22">
        <f>T1011*'KERS System Values'!E$14</f>
        <v>146.13046302783314</v>
      </c>
    </row>
    <row r="1012" spans="1:21" x14ac:dyDescent="0.45">
      <c r="A1012" s="5" t="s">
        <v>13</v>
      </c>
      <c r="B1012" s="6">
        <v>1010</v>
      </c>
      <c r="C1012" s="6">
        <v>421</v>
      </c>
      <c r="D1012" s="4">
        <v>0</v>
      </c>
      <c r="E1012" s="30">
        <v>0</v>
      </c>
      <c r="F1012" s="20">
        <f>'Dynamic Data'!C$4*E1012</f>
        <v>0</v>
      </c>
      <c r="G1012" s="12">
        <f>(0.5*'Dynamic Data'!C$21*'Dynamic Data'!C$11*'Dynamic Data'!C$13*D1012^2)</f>
        <v>0</v>
      </c>
      <c r="H1012" s="12">
        <f>'Dynamic Data'!C$15</f>
        <v>56.505600000000001</v>
      </c>
      <c r="I1012" s="12">
        <f>'Dynamic Data'!C$15+G1012+F1012</f>
        <v>56.505600000000001</v>
      </c>
      <c r="J1012" s="12">
        <f t="shared" si="112"/>
        <v>56.505600000000001</v>
      </c>
      <c r="K1012" s="28">
        <f t="shared" si="113"/>
        <v>0</v>
      </c>
      <c r="L1012" s="20">
        <f>(D1012/1000)*(('Dynamic Data'!C$4*9.81*'Dynamic Data'!C$10)+(0.5*'Dynamic Data'!C$21*'Dynamic Data'!C$11*'Dynamic Data'!C$13*D1012^2)+('Dynamic Data'!C$4*'Dynamic Data'!C$18*E1012))</f>
        <v>0</v>
      </c>
      <c r="M1012" s="12">
        <f t="shared" si="110"/>
        <v>0</v>
      </c>
      <c r="N1012" s="28">
        <f t="shared" si="114"/>
        <v>0</v>
      </c>
      <c r="O1012" s="20">
        <f t="shared" si="109"/>
        <v>0</v>
      </c>
      <c r="P1012" s="12">
        <f t="shared" si="115"/>
        <v>0</v>
      </c>
      <c r="Q1012" s="42">
        <f t="shared" si="111"/>
        <v>0</v>
      </c>
      <c r="R1012" s="36"/>
      <c r="S1012" s="20">
        <f>SUM($P$2:P1012)</f>
        <v>964.10792711718352</v>
      </c>
      <c r="T1012" s="28">
        <f>SUM($Q$2:Q1012)</f>
        <v>249.55280762133978</v>
      </c>
      <c r="U1012" s="22">
        <f>T1012*'KERS System Values'!E$14</f>
        <v>146.13046302783314</v>
      </c>
    </row>
    <row r="1013" spans="1:21" x14ac:dyDescent="0.45">
      <c r="A1013" s="7" t="s">
        <v>13</v>
      </c>
      <c r="B1013" s="8">
        <v>1011</v>
      </c>
      <c r="C1013" s="8">
        <v>422</v>
      </c>
      <c r="D1013" s="3">
        <v>0</v>
      </c>
      <c r="E1013" s="29">
        <v>0</v>
      </c>
      <c r="F1013" s="21">
        <f>'Dynamic Data'!C$4*E1013</f>
        <v>0</v>
      </c>
      <c r="G1013" s="3">
        <f>(0.5*'Dynamic Data'!C$21*'Dynamic Data'!C$11*'Dynamic Data'!C$13*D1013^2)</f>
        <v>0</v>
      </c>
      <c r="H1013" s="3">
        <f>'Dynamic Data'!C$15</f>
        <v>56.505600000000001</v>
      </c>
      <c r="I1013" s="3">
        <f>'Dynamic Data'!C$15+G1013+F1013</f>
        <v>56.505600000000001</v>
      </c>
      <c r="J1013" s="3">
        <f t="shared" si="112"/>
        <v>56.505600000000001</v>
      </c>
      <c r="K1013" s="29">
        <f t="shared" si="113"/>
        <v>0</v>
      </c>
      <c r="L1013" s="21">
        <f>(D1013/1000)*(('Dynamic Data'!C$4*9.81*'Dynamic Data'!C$10)+(0.5*'Dynamic Data'!C$21*'Dynamic Data'!C$11*'Dynamic Data'!C$13*D1013^2)+('Dynamic Data'!C$4*'Dynamic Data'!C$18*E1013))</f>
        <v>0</v>
      </c>
      <c r="M1013" s="3">
        <f t="shared" si="110"/>
        <v>0</v>
      </c>
      <c r="N1013" s="29">
        <f t="shared" si="114"/>
        <v>0</v>
      </c>
      <c r="O1013" s="21">
        <f t="shared" si="109"/>
        <v>0</v>
      </c>
      <c r="P1013" s="3">
        <f t="shared" si="115"/>
        <v>0</v>
      </c>
      <c r="Q1013" s="43">
        <f t="shared" si="111"/>
        <v>0</v>
      </c>
      <c r="R1013" s="37"/>
      <c r="S1013" s="21">
        <f>SUM($P$2:P1013)</f>
        <v>964.10792711718352</v>
      </c>
      <c r="T1013" s="29">
        <f>SUM($Q$2:Q1013)</f>
        <v>249.55280762133978</v>
      </c>
      <c r="U1013" s="22">
        <f>T1013*'KERS System Values'!E$14</f>
        <v>146.13046302783314</v>
      </c>
    </row>
    <row r="1014" spans="1:21" x14ac:dyDescent="0.45">
      <c r="A1014" s="5" t="s">
        <v>13</v>
      </c>
      <c r="B1014" s="6">
        <v>1012</v>
      </c>
      <c r="C1014" s="6">
        <v>423</v>
      </c>
      <c r="D1014" s="4">
        <v>0</v>
      </c>
      <c r="E1014" s="30">
        <v>0</v>
      </c>
      <c r="F1014" s="20">
        <f>'Dynamic Data'!C$4*E1014</f>
        <v>0</v>
      </c>
      <c r="G1014" s="12">
        <f>(0.5*'Dynamic Data'!C$21*'Dynamic Data'!C$11*'Dynamic Data'!C$13*D1014^2)</f>
        <v>0</v>
      </c>
      <c r="H1014" s="12">
        <f>'Dynamic Data'!C$15</f>
        <v>56.505600000000001</v>
      </c>
      <c r="I1014" s="12">
        <f>'Dynamic Data'!C$15+G1014+F1014</f>
        <v>56.505600000000001</v>
      </c>
      <c r="J1014" s="12">
        <f t="shared" si="112"/>
        <v>56.505600000000001</v>
      </c>
      <c r="K1014" s="28">
        <f t="shared" si="113"/>
        <v>0</v>
      </c>
      <c r="L1014" s="20">
        <f>(D1014/1000)*(('Dynamic Data'!C$4*9.81*'Dynamic Data'!C$10)+(0.5*'Dynamic Data'!C$21*'Dynamic Data'!C$11*'Dynamic Data'!C$13*D1014^2)+('Dynamic Data'!C$4*'Dynamic Data'!C$18*E1014))</f>
        <v>0</v>
      </c>
      <c r="M1014" s="12">
        <f t="shared" si="110"/>
        <v>0</v>
      </c>
      <c r="N1014" s="28">
        <f t="shared" si="114"/>
        <v>0</v>
      </c>
      <c r="O1014" s="20">
        <f t="shared" si="109"/>
        <v>0</v>
      </c>
      <c r="P1014" s="12">
        <f t="shared" si="115"/>
        <v>0</v>
      </c>
      <c r="Q1014" s="42">
        <f t="shared" si="111"/>
        <v>0</v>
      </c>
      <c r="R1014" s="36"/>
      <c r="S1014" s="20">
        <f>SUM($P$2:P1014)</f>
        <v>964.10792711718352</v>
      </c>
      <c r="T1014" s="28">
        <f>SUM($Q$2:Q1014)</f>
        <v>249.55280762133978</v>
      </c>
      <c r="U1014" s="22">
        <f>T1014*'KERS System Values'!E$14</f>
        <v>146.13046302783314</v>
      </c>
    </row>
    <row r="1015" spans="1:21" x14ac:dyDescent="0.45">
      <c r="A1015" s="7" t="s">
        <v>13</v>
      </c>
      <c r="B1015" s="8">
        <v>1013</v>
      </c>
      <c r="C1015" s="8">
        <v>424</v>
      </c>
      <c r="D1015" s="3">
        <v>0</v>
      </c>
      <c r="E1015" s="29">
        <v>0</v>
      </c>
      <c r="F1015" s="21">
        <f>'Dynamic Data'!C$4*E1015</f>
        <v>0</v>
      </c>
      <c r="G1015" s="3">
        <f>(0.5*'Dynamic Data'!C$21*'Dynamic Data'!C$11*'Dynamic Data'!C$13*D1015^2)</f>
        <v>0</v>
      </c>
      <c r="H1015" s="3">
        <f>'Dynamic Data'!C$15</f>
        <v>56.505600000000001</v>
      </c>
      <c r="I1015" s="3">
        <f>'Dynamic Data'!C$15+G1015+F1015</f>
        <v>56.505600000000001</v>
      </c>
      <c r="J1015" s="3">
        <f t="shared" si="112"/>
        <v>56.505600000000001</v>
      </c>
      <c r="K1015" s="29">
        <f t="shared" si="113"/>
        <v>0</v>
      </c>
      <c r="L1015" s="21">
        <f>(D1015/1000)*(('Dynamic Data'!C$4*9.81*'Dynamic Data'!C$10)+(0.5*'Dynamic Data'!C$21*'Dynamic Data'!C$11*'Dynamic Data'!C$13*D1015^2)+('Dynamic Data'!C$4*'Dynamic Data'!C$18*E1015))</f>
        <v>0</v>
      </c>
      <c r="M1015" s="3">
        <f t="shared" si="110"/>
        <v>0</v>
      </c>
      <c r="N1015" s="29">
        <f t="shared" si="114"/>
        <v>0</v>
      </c>
      <c r="O1015" s="21">
        <f t="shared" si="109"/>
        <v>0</v>
      </c>
      <c r="P1015" s="3">
        <f t="shared" si="115"/>
        <v>0</v>
      </c>
      <c r="Q1015" s="43">
        <f t="shared" si="111"/>
        <v>0</v>
      </c>
      <c r="R1015" s="37"/>
      <c r="S1015" s="21">
        <f>SUM($P$2:P1015)</f>
        <v>964.10792711718352</v>
      </c>
      <c r="T1015" s="29">
        <f>SUM($Q$2:Q1015)</f>
        <v>249.55280762133978</v>
      </c>
      <c r="U1015" s="22">
        <f>T1015*'KERS System Values'!E$14</f>
        <v>146.13046302783314</v>
      </c>
    </row>
    <row r="1016" spans="1:21" x14ac:dyDescent="0.45">
      <c r="A1016" s="5" t="s">
        <v>13</v>
      </c>
      <c r="B1016" s="6">
        <v>1014</v>
      </c>
      <c r="C1016" s="6">
        <v>425</v>
      </c>
      <c r="D1016" s="4">
        <v>0</v>
      </c>
      <c r="E1016" s="30">
        <v>0</v>
      </c>
      <c r="F1016" s="20">
        <f>'Dynamic Data'!C$4*E1016</f>
        <v>0</v>
      </c>
      <c r="G1016" s="12">
        <f>(0.5*'Dynamic Data'!C$21*'Dynamic Data'!C$11*'Dynamic Data'!C$13*D1016^2)</f>
        <v>0</v>
      </c>
      <c r="H1016" s="12">
        <f>'Dynamic Data'!C$15</f>
        <v>56.505600000000001</v>
      </c>
      <c r="I1016" s="12">
        <f>'Dynamic Data'!C$15+G1016+F1016</f>
        <v>56.505600000000001</v>
      </c>
      <c r="J1016" s="12">
        <f t="shared" si="112"/>
        <v>56.505600000000001</v>
      </c>
      <c r="K1016" s="28">
        <f t="shared" si="113"/>
        <v>0</v>
      </c>
      <c r="L1016" s="20">
        <f>(D1016/1000)*(('Dynamic Data'!C$4*9.81*'Dynamic Data'!C$10)+(0.5*'Dynamic Data'!C$21*'Dynamic Data'!C$11*'Dynamic Data'!C$13*D1016^2)+('Dynamic Data'!C$4*'Dynamic Data'!C$18*E1016))</f>
        <v>0</v>
      </c>
      <c r="M1016" s="12">
        <f t="shared" si="110"/>
        <v>0</v>
      </c>
      <c r="N1016" s="28">
        <f t="shared" si="114"/>
        <v>0</v>
      </c>
      <c r="O1016" s="20">
        <f t="shared" si="109"/>
        <v>0</v>
      </c>
      <c r="P1016" s="12">
        <f t="shared" si="115"/>
        <v>0</v>
      </c>
      <c r="Q1016" s="42">
        <f t="shared" si="111"/>
        <v>0</v>
      </c>
      <c r="R1016" s="36"/>
      <c r="S1016" s="20">
        <f>SUM($P$2:P1016)</f>
        <v>964.10792711718352</v>
      </c>
      <c r="T1016" s="28">
        <f>SUM($Q$2:Q1016)</f>
        <v>249.55280762133978</v>
      </c>
      <c r="U1016" s="22">
        <f>T1016*'KERS System Values'!E$14</f>
        <v>146.13046302783314</v>
      </c>
    </row>
    <row r="1017" spans="1:21" x14ac:dyDescent="0.45">
      <c r="A1017" s="7" t="s">
        <v>13</v>
      </c>
      <c r="B1017" s="8">
        <v>1015</v>
      </c>
      <c r="C1017" s="8">
        <v>426</v>
      </c>
      <c r="D1017" s="3">
        <v>0</v>
      </c>
      <c r="E1017" s="29">
        <v>0</v>
      </c>
      <c r="F1017" s="21">
        <f>'Dynamic Data'!C$4*E1017</f>
        <v>0</v>
      </c>
      <c r="G1017" s="3">
        <f>(0.5*'Dynamic Data'!C$21*'Dynamic Data'!C$11*'Dynamic Data'!C$13*D1017^2)</f>
        <v>0</v>
      </c>
      <c r="H1017" s="3">
        <f>'Dynamic Data'!C$15</f>
        <v>56.505600000000001</v>
      </c>
      <c r="I1017" s="3">
        <f>'Dynamic Data'!C$15+G1017+F1017</f>
        <v>56.505600000000001</v>
      </c>
      <c r="J1017" s="3">
        <f t="shared" si="112"/>
        <v>56.505600000000001</v>
      </c>
      <c r="K1017" s="29">
        <f t="shared" si="113"/>
        <v>0</v>
      </c>
      <c r="L1017" s="21">
        <f>(D1017/1000)*(('Dynamic Data'!C$4*9.81*'Dynamic Data'!C$10)+(0.5*'Dynamic Data'!C$21*'Dynamic Data'!C$11*'Dynamic Data'!C$13*D1017^2)+('Dynamic Data'!C$4*'Dynamic Data'!C$18*E1017))</f>
        <v>0</v>
      </c>
      <c r="M1017" s="3">
        <f t="shared" si="110"/>
        <v>0</v>
      </c>
      <c r="N1017" s="29">
        <f t="shared" si="114"/>
        <v>0</v>
      </c>
      <c r="O1017" s="21">
        <f t="shared" si="109"/>
        <v>0</v>
      </c>
      <c r="P1017" s="3">
        <f t="shared" si="115"/>
        <v>0</v>
      </c>
      <c r="Q1017" s="43">
        <f t="shared" si="111"/>
        <v>0</v>
      </c>
      <c r="R1017" s="37"/>
      <c r="S1017" s="21">
        <f>SUM($P$2:P1017)</f>
        <v>964.10792711718352</v>
      </c>
      <c r="T1017" s="29">
        <f>SUM($Q$2:Q1017)</f>
        <v>249.55280762133978</v>
      </c>
      <c r="U1017" s="22">
        <f>T1017*'KERS System Values'!E$14</f>
        <v>146.13046302783314</v>
      </c>
    </row>
    <row r="1018" spans="1:21" x14ac:dyDescent="0.45">
      <c r="A1018" s="5" t="s">
        <v>13</v>
      </c>
      <c r="B1018" s="6">
        <v>1016</v>
      </c>
      <c r="C1018" s="6">
        <v>427</v>
      </c>
      <c r="D1018" s="4">
        <v>0</v>
      </c>
      <c r="E1018" s="30">
        <v>0</v>
      </c>
      <c r="F1018" s="20">
        <f>'Dynamic Data'!C$4*E1018</f>
        <v>0</v>
      </c>
      <c r="G1018" s="12">
        <f>(0.5*'Dynamic Data'!C$21*'Dynamic Data'!C$11*'Dynamic Data'!C$13*D1018^2)</f>
        <v>0</v>
      </c>
      <c r="H1018" s="12">
        <f>'Dynamic Data'!C$15</f>
        <v>56.505600000000001</v>
      </c>
      <c r="I1018" s="12">
        <f>'Dynamic Data'!C$15+G1018+F1018</f>
        <v>56.505600000000001</v>
      </c>
      <c r="J1018" s="12">
        <f t="shared" si="112"/>
        <v>56.505600000000001</v>
      </c>
      <c r="K1018" s="28">
        <f t="shared" si="113"/>
        <v>0</v>
      </c>
      <c r="L1018" s="20">
        <f>(D1018/1000)*(('Dynamic Data'!C$4*9.81*'Dynamic Data'!C$10)+(0.5*'Dynamic Data'!C$21*'Dynamic Data'!C$11*'Dynamic Data'!C$13*D1018^2)+('Dynamic Data'!C$4*'Dynamic Data'!C$18*E1018))</f>
        <v>0</v>
      </c>
      <c r="M1018" s="12">
        <f t="shared" si="110"/>
        <v>0</v>
      </c>
      <c r="N1018" s="28">
        <f t="shared" si="114"/>
        <v>0</v>
      </c>
      <c r="O1018" s="20">
        <f t="shared" si="109"/>
        <v>0</v>
      </c>
      <c r="P1018" s="12">
        <f t="shared" si="115"/>
        <v>0</v>
      </c>
      <c r="Q1018" s="42">
        <f t="shared" si="111"/>
        <v>0</v>
      </c>
      <c r="R1018" s="36"/>
      <c r="S1018" s="20">
        <f>SUM($P$2:P1018)</f>
        <v>964.10792711718352</v>
      </c>
      <c r="T1018" s="28">
        <f>SUM($Q$2:Q1018)</f>
        <v>249.55280762133978</v>
      </c>
      <c r="U1018" s="22">
        <f>T1018*'KERS System Values'!E$14</f>
        <v>146.13046302783314</v>
      </c>
    </row>
    <row r="1019" spans="1:21" x14ac:dyDescent="0.45">
      <c r="A1019" s="7" t="s">
        <v>13</v>
      </c>
      <c r="B1019" s="8">
        <v>1017</v>
      </c>
      <c r="C1019" s="8">
        <v>428</v>
      </c>
      <c r="D1019" s="3">
        <v>0</v>
      </c>
      <c r="E1019" s="29">
        <v>0</v>
      </c>
      <c r="F1019" s="21">
        <f>'Dynamic Data'!C$4*E1019</f>
        <v>0</v>
      </c>
      <c r="G1019" s="3">
        <f>(0.5*'Dynamic Data'!C$21*'Dynamic Data'!C$11*'Dynamic Data'!C$13*D1019^2)</f>
        <v>0</v>
      </c>
      <c r="H1019" s="3">
        <f>'Dynamic Data'!C$15</f>
        <v>56.505600000000001</v>
      </c>
      <c r="I1019" s="3">
        <f>'Dynamic Data'!C$15+G1019+F1019</f>
        <v>56.505600000000001</v>
      </c>
      <c r="J1019" s="3">
        <f t="shared" si="112"/>
        <v>56.505600000000001</v>
      </c>
      <c r="K1019" s="29">
        <f t="shared" si="113"/>
        <v>0</v>
      </c>
      <c r="L1019" s="21">
        <f>(D1019/1000)*(('Dynamic Data'!C$4*9.81*'Dynamic Data'!C$10)+(0.5*'Dynamic Data'!C$21*'Dynamic Data'!C$11*'Dynamic Data'!C$13*D1019^2)+('Dynamic Data'!C$4*'Dynamic Data'!C$18*E1019))</f>
        <v>0</v>
      </c>
      <c r="M1019" s="3">
        <f t="shared" si="110"/>
        <v>0</v>
      </c>
      <c r="N1019" s="29">
        <f t="shared" si="114"/>
        <v>0</v>
      </c>
      <c r="O1019" s="21">
        <f t="shared" si="109"/>
        <v>0</v>
      </c>
      <c r="P1019" s="3">
        <f t="shared" si="115"/>
        <v>0</v>
      </c>
      <c r="Q1019" s="43">
        <f t="shared" si="111"/>
        <v>0</v>
      </c>
      <c r="R1019" s="37"/>
      <c r="S1019" s="21">
        <f>SUM($P$2:P1019)</f>
        <v>964.10792711718352</v>
      </c>
      <c r="T1019" s="29">
        <f>SUM($Q$2:Q1019)</f>
        <v>249.55280762133978</v>
      </c>
      <c r="U1019" s="22">
        <f>T1019*'KERS System Values'!E$14</f>
        <v>146.13046302783314</v>
      </c>
    </row>
    <row r="1020" spans="1:21" x14ac:dyDescent="0.45">
      <c r="A1020" s="5" t="s">
        <v>13</v>
      </c>
      <c r="B1020" s="6">
        <v>1018</v>
      </c>
      <c r="C1020" s="6">
        <v>429</v>
      </c>
      <c r="D1020" s="4">
        <v>0</v>
      </c>
      <c r="E1020" s="30">
        <v>0</v>
      </c>
      <c r="F1020" s="20">
        <f>'Dynamic Data'!C$4*E1020</f>
        <v>0</v>
      </c>
      <c r="G1020" s="12">
        <f>(0.5*'Dynamic Data'!C$21*'Dynamic Data'!C$11*'Dynamic Data'!C$13*D1020^2)</f>
        <v>0</v>
      </c>
      <c r="H1020" s="12">
        <f>'Dynamic Data'!C$15</f>
        <v>56.505600000000001</v>
      </c>
      <c r="I1020" s="12">
        <f>'Dynamic Data'!C$15+G1020+F1020</f>
        <v>56.505600000000001</v>
      </c>
      <c r="J1020" s="12">
        <f t="shared" si="112"/>
        <v>56.505600000000001</v>
      </c>
      <c r="K1020" s="28">
        <f t="shared" si="113"/>
        <v>0</v>
      </c>
      <c r="L1020" s="20">
        <f>(D1020/1000)*(('Dynamic Data'!C$4*9.81*'Dynamic Data'!C$10)+(0.5*'Dynamic Data'!C$21*'Dynamic Data'!C$11*'Dynamic Data'!C$13*D1020^2)+('Dynamic Data'!C$4*'Dynamic Data'!C$18*E1020))</f>
        <v>0</v>
      </c>
      <c r="M1020" s="12">
        <f t="shared" si="110"/>
        <v>0</v>
      </c>
      <c r="N1020" s="28">
        <f t="shared" si="114"/>
        <v>0</v>
      </c>
      <c r="O1020" s="20">
        <f t="shared" si="109"/>
        <v>0</v>
      </c>
      <c r="P1020" s="12">
        <f t="shared" si="115"/>
        <v>0</v>
      </c>
      <c r="Q1020" s="42">
        <f t="shared" si="111"/>
        <v>0</v>
      </c>
      <c r="R1020" s="36"/>
      <c r="S1020" s="20">
        <f>SUM($P$2:P1020)</f>
        <v>964.10792711718352</v>
      </c>
      <c r="T1020" s="28">
        <f>SUM($Q$2:Q1020)</f>
        <v>249.55280762133978</v>
      </c>
      <c r="U1020" s="22">
        <f>T1020*'KERS System Values'!E$14</f>
        <v>146.13046302783314</v>
      </c>
    </row>
    <row r="1021" spans="1:21" x14ac:dyDescent="0.45">
      <c r="A1021" s="7" t="s">
        <v>13</v>
      </c>
      <c r="B1021" s="8">
        <v>1019</v>
      </c>
      <c r="C1021" s="8">
        <v>430</v>
      </c>
      <c r="D1021" s="3">
        <v>0</v>
      </c>
      <c r="E1021" s="29">
        <v>0</v>
      </c>
      <c r="F1021" s="21">
        <f>'Dynamic Data'!C$4*E1021</f>
        <v>0</v>
      </c>
      <c r="G1021" s="3">
        <f>(0.5*'Dynamic Data'!C$21*'Dynamic Data'!C$11*'Dynamic Data'!C$13*D1021^2)</f>
        <v>0</v>
      </c>
      <c r="H1021" s="3">
        <f>'Dynamic Data'!C$15</f>
        <v>56.505600000000001</v>
      </c>
      <c r="I1021" s="3">
        <f>'Dynamic Data'!C$15+G1021+F1021</f>
        <v>56.505600000000001</v>
      </c>
      <c r="J1021" s="3">
        <f t="shared" si="112"/>
        <v>56.505600000000001</v>
      </c>
      <c r="K1021" s="29">
        <f t="shared" si="113"/>
        <v>0</v>
      </c>
      <c r="L1021" s="21">
        <f>(D1021/1000)*(('Dynamic Data'!C$4*9.81*'Dynamic Data'!C$10)+(0.5*'Dynamic Data'!C$21*'Dynamic Data'!C$11*'Dynamic Data'!C$13*D1021^2)+('Dynamic Data'!C$4*'Dynamic Data'!C$18*E1021))</f>
        <v>0</v>
      </c>
      <c r="M1021" s="3">
        <f t="shared" si="110"/>
        <v>0</v>
      </c>
      <c r="N1021" s="29">
        <f t="shared" si="114"/>
        <v>0</v>
      </c>
      <c r="O1021" s="21">
        <f t="shared" si="109"/>
        <v>0</v>
      </c>
      <c r="P1021" s="3">
        <f t="shared" si="115"/>
        <v>0</v>
      </c>
      <c r="Q1021" s="43">
        <f t="shared" si="111"/>
        <v>0</v>
      </c>
      <c r="R1021" s="37"/>
      <c r="S1021" s="21">
        <f>SUM($P$2:P1021)</f>
        <v>964.10792711718352</v>
      </c>
      <c r="T1021" s="29">
        <f>SUM($Q$2:Q1021)</f>
        <v>249.55280762133978</v>
      </c>
      <c r="U1021" s="22">
        <f>T1021*'KERS System Values'!E$14</f>
        <v>146.13046302783314</v>
      </c>
    </row>
    <row r="1022" spans="1:21" x14ac:dyDescent="0.45">
      <c r="A1022" s="5" t="s">
        <v>13</v>
      </c>
      <c r="B1022" s="6">
        <v>1020</v>
      </c>
      <c r="C1022" s="6">
        <v>431</v>
      </c>
      <c r="D1022" s="4">
        <v>0</v>
      </c>
      <c r="E1022" s="30">
        <v>0</v>
      </c>
      <c r="F1022" s="20">
        <f>'Dynamic Data'!C$4*E1022</f>
        <v>0</v>
      </c>
      <c r="G1022" s="12">
        <f>(0.5*'Dynamic Data'!C$21*'Dynamic Data'!C$11*'Dynamic Data'!C$13*D1022^2)</f>
        <v>0</v>
      </c>
      <c r="H1022" s="12">
        <f>'Dynamic Data'!C$15</f>
        <v>56.505600000000001</v>
      </c>
      <c r="I1022" s="12">
        <f>'Dynamic Data'!C$15+G1022+F1022</f>
        <v>56.505600000000001</v>
      </c>
      <c r="J1022" s="12">
        <f t="shared" si="112"/>
        <v>56.505600000000001</v>
      </c>
      <c r="K1022" s="28">
        <f t="shared" si="113"/>
        <v>0</v>
      </c>
      <c r="L1022" s="20">
        <f>(D1022/1000)*(('Dynamic Data'!C$4*9.81*'Dynamic Data'!C$10)+(0.5*'Dynamic Data'!C$21*'Dynamic Data'!C$11*'Dynamic Data'!C$13*D1022^2)+('Dynamic Data'!C$4*'Dynamic Data'!C$18*E1022))</f>
        <v>0</v>
      </c>
      <c r="M1022" s="12">
        <f t="shared" si="110"/>
        <v>0</v>
      </c>
      <c r="N1022" s="28">
        <f t="shared" si="114"/>
        <v>0</v>
      </c>
      <c r="O1022" s="20">
        <f t="shared" si="109"/>
        <v>0</v>
      </c>
      <c r="P1022" s="12">
        <f t="shared" si="115"/>
        <v>0</v>
      </c>
      <c r="Q1022" s="42">
        <f t="shared" si="111"/>
        <v>0</v>
      </c>
      <c r="R1022" s="36"/>
      <c r="S1022" s="20">
        <f>SUM($P$2:P1022)</f>
        <v>964.10792711718352</v>
      </c>
      <c r="T1022" s="28">
        <f>SUM($Q$2:Q1022)</f>
        <v>249.55280762133978</v>
      </c>
      <c r="U1022" s="22">
        <f>T1022*'KERS System Values'!E$14</f>
        <v>146.13046302783314</v>
      </c>
    </row>
    <row r="1023" spans="1:21" x14ac:dyDescent="0.45">
      <c r="A1023" s="7" t="s">
        <v>13</v>
      </c>
      <c r="B1023" s="8">
        <v>1021</v>
      </c>
      <c r="C1023" s="8">
        <v>432</v>
      </c>
      <c r="D1023" s="3">
        <v>0</v>
      </c>
      <c r="E1023" s="29">
        <v>0</v>
      </c>
      <c r="F1023" s="21">
        <f>'Dynamic Data'!C$4*E1023</f>
        <v>0</v>
      </c>
      <c r="G1023" s="3">
        <f>(0.5*'Dynamic Data'!C$21*'Dynamic Data'!C$11*'Dynamic Data'!C$13*D1023^2)</f>
        <v>0</v>
      </c>
      <c r="H1023" s="3">
        <f>'Dynamic Data'!C$15</f>
        <v>56.505600000000001</v>
      </c>
      <c r="I1023" s="3">
        <f>'Dynamic Data'!C$15+G1023+F1023</f>
        <v>56.505600000000001</v>
      </c>
      <c r="J1023" s="3">
        <f t="shared" si="112"/>
        <v>56.505600000000001</v>
      </c>
      <c r="K1023" s="29">
        <f t="shared" si="113"/>
        <v>0</v>
      </c>
      <c r="L1023" s="21">
        <f>(D1023/1000)*(('Dynamic Data'!C$4*9.81*'Dynamic Data'!C$10)+(0.5*'Dynamic Data'!C$21*'Dynamic Data'!C$11*'Dynamic Data'!C$13*D1023^2)+('Dynamic Data'!C$4*'Dynamic Data'!C$18*E1023))</f>
        <v>0</v>
      </c>
      <c r="M1023" s="3">
        <f t="shared" si="110"/>
        <v>0</v>
      </c>
      <c r="N1023" s="29">
        <f t="shared" si="114"/>
        <v>0</v>
      </c>
      <c r="O1023" s="21">
        <f t="shared" si="109"/>
        <v>0</v>
      </c>
      <c r="P1023" s="3">
        <f t="shared" si="115"/>
        <v>0</v>
      </c>
      <c r="Q1023" s="43">
        <f t="shared" si="111"/>
        <v>0</v>
      </c>
      <c r="R1023" s="37"/>
      <c r="S1023" s="21">
        <f>SUM($P$2:P1023)</f>
        <v>964.10792711718352</v>
      </c>
      <c r="T1023" s="29">
        <f>SUM($Q$2:Q1023)</f>
        <v>249.55280762133978</v>
      </c>
      <c r="U1023" s="22">
        <f>T1023*'KERS System Values'!E$14</f>
        <v>146.13046302783314</v>
      </c>
    </row>
    <row r="1024" spans="1:21" x14ac:dyDescent="0.45">
      <c r="A1024" s="5" t="s">
        <v>13</v>
      </c>
      <c r="B1024" s="6">
        <v>1022</v>
      </c>
      <c r="C1024" s="6">
        <v>433</v>
      </c>
      <c r="D1024" s="4">
        <v>0</v>
      </c>
      <c r="E1024" s="30">
        <v>0</v>
      </c>
      <c r="F1024" s="20">
        <f>'Dynamic Data'!C$4*E1024</f>
        <v>0</v>
      </c>
      <c r="G1024" s="12">
        <f>(0.5*'Dynamic Data'!C$21*'Dynamic Data'!C$11*'Dynamic Data'!C$13*D1024^2)</f>
        <v>0</v>
      </c>
      <c r="H1024" s="12">
        <f>'Dynamic Data'!C$15</f>
        <v>56.505600000000001</v>
      </c>
      <c r="I1024" s="12">
        <f>'Dynamic Data'!C$15+G1024+F1024</f>
        <v>56.505600000000001</v>
      </c>
      <c r="J1024" s="12">
        <f t="shared" si="112"/>
        <v>56.505600000000001</v>
      </c>
      <c r="K1024" s="28">
        <f t="shared" si="113"/>
        <v>0</v>
      </c>
      <c r="L1024" s="20">
        <f>(D1024/1000)*(('Dynamic Data'!C$4*9.81*'Dynamic Data'!C$10)+(0.5*'Dynamic Data'!C$21*'Dynamic Data'!C$11*'Dynamic Data'!C$13*D1024^2)+('Dynamic Data'!C$4*'Dynamic Data'!C$18*E1024))</f>
        <v>0</v>
      </c>
      <c r="M1024" s="12">
        <f t="shared" si="110"/>
        <v>0</v>
      </c>
      <c r="N1024" s="28">
        <f t="shared" si="114"/>
        <v>0</v>
      </c>
      <c r="O1024" s="20">
        <f t="shared" si="109"/>
        <v>0</v>
      </c>
      <c r="P1024" s="12">
        <f t="shared" si="115"/>
        <v>0</v>
      </c>
      <c r="Q1024" s="42">
        <f t="shared" si="111"/>
        <v>0</v>
      </c>
      <c r="R1024" s="36"/>
      <c r="S1024" s="20">
        <f>SUM($P$2:P1024)</f>
        <v>964.10792711718352</v>
      </c>
      <c r="T1024" s="28">
        <f>SUM($Q$2:Q1024)</f>
        <v>249.55280762133978</v>
      </c>
      <c r="U1024" s="22">
        <f>T1024*'KERS System Values'!E$14</f>
        <v>146.13046302783314</v>
      </c>
    </row>
    <row r="1025" spans="1:21" x14ac:dyDescent="0.45">
      <c r="A1025" s="7" t="s">
        <v>14</v>
      </c>
      <c r="B1025" s="8">
        <v>1023</v>
      </c>
      <c r="C1025" s="8">
        <v>1</v>
      </c>
      <c r="D1025" s="3">
        <v>0</v>
      </c>
      <c r="E1025" s="29">
        <v>0</v>
      </c>
      <c r="F1025" s="21">
        <f>'Dynamic Data'!C$4*E1025</f>
        <v>0</v>
      </c>
      <c r="G1025" s="3">
        <f>(0.5*'Dynamic Data'!C$21*'Dynamic Data'!C$11*'Dynamic Data'!C$13*D1025^2)</f>
        <v>0</v>
      </c>
      <c r="H1025" s="3">
        <f>'Dynamic Data'!C$15</f>
        <v>56.505600000000001</v>
      </c>
      <c r="I1025" s="3">
        <f>'Dynamic Data'!C$15+G1025+F1025</f>
        <v>56.505600000000001</v>
      </c>
      <c r="J1025" s="3">
        <f t="shared" si="112"/>
        <v>56.505600000000001</v>
      </c>
      <c r="K1025" s="29">
        <f t="shared" si="113"/>
        <v>0</v>
      </c>
      <c r="L1025" s="21">
        <f>(D1025/1000)*(('Dynamic Data'!C$4*9.81*'Dynamic Data'!C$10)+(0.5*'Dynamic Data'!C$21*'Dynamic Data'!C$11*'Dynamic Data'!C$13*D1025^2)+('Dynamic Data'!C$4*'Dynamic Data'!C$18*E1025))</f>
        <v>0</v>
      </c>
      <c r="M1025" s="3">
        <f t="shared" si="110"/>
        <v>0</v>
      </c>
      <c r="N1025" s="29">
        <f t="shared" si="114"/>
        <v>0</v>
      </c>
      <c r="O1025" s="21">
        <f t="shared" si="109"/>
        <v>0</v>
      </c>
      <c r="P1025" s="3">
        <f t="shared" si="115"/>
        <v>0</v>
      </c>
      <c r="Q1025" s="43">
        <f t="shared" si="111"/>
        <v>0</v>
      </c>
      <c r="R1025" s="37"/>
      <c r="S1025" s="21">
        <f>SUM($P$2:P1025)</f>
        <v>964.10792711718352</v>
      </c>
      <c r="T1025" s="29">
        <f>SUM($Q$2:Q1025)</f>
        <v>249.55280762133978</v>
      </c>
      <c r="U1025" s="22">
        <f>T1025*'KERS System Values'!E$14</f>
        <v>146.13046302783314</v>
      </c>
    </row>
    <row r="1026" spans="1:21" x14ac:dyDescent="0.45">
      <c r="A1026" s="5" t="s">
        <v>14</v>
      </c>
      <c r="B1026" s="6">
        <v>1024</v>
      </c>
      <c r="C1026" s="6">
        <v>2</v>
      </c>
      <c r="D1026" s="4">
        <v>0</v>
      </c>
      <c r="E1026" s="30">
        <v>0</v>
      </c>
      <c r="F1026" s="20">
        <f>'Dynamic Data'!C$4*E1026</f>
        <v>0</v>
      </c>
      <c r="G1026" s="12">
        <f>(0.5*'Dynamic Data'!C$21*'Dynamic Data'!C$11*'Dynamic Data'!C$13*D1026^2)</f>
        <v>0</v>
      </c>
      <c r="H1026" s="12">
        <f>'Dynamic Data'!C$15</f>
        <v>56.505600000000001</v>
      </c>
      <c r="I1026" s="12">
        <f>'Dynamic Data'!C$15+G1026+F1026</f>
        <v>56.505600000000001</v>
      </c>
      <c r="J1026" s="12">
        <f t="shared" si="112"/>
        <v>56.505600000000001</v>
      </c>
      <c r="K1026" s="28">
        <f t="shared" si="113"/>
        <v>0</v>
      </c>
      <c r="L1026" s="20">
        <f>(D1026/1000)*(('Dynamic Data'!C$4*9.81*'Dynamic Data'!C$10)+(0.5*'Dynamic Data'!C$21*'Dynamic Data'!C$11*'Dynamic Data'!C$13*D1026^2)+('Dynamic Data'!C$4*'Dynamic Data'!C$18*E1026))</f>
        <v>0</v>
      </c>
      <c r="M1026" s="12">
        <f t="shared" si="110"/>
        <v>0</v>
      </c>
      <c r="N1026" s="28">
        <f t="shared" si="114"/>
        <v>0</v>
      </c>
      <c r="O1026" s="20">
        <f t="shared" ref="O1026:O1089" si="116">(B1027 - B1026) * (L1027 + L1026) / 2</f>
        <v>0</v>
      </c>
      <c r="P1026" s="12">
        <f t="shared" si="115"/>
        <v>0</v>
      </c>
      <c r="Q1026" s="42">
        <f t="shared" si="111"/>
        <v>0</v>
      </c>
      <c r="R1026" s="36"/>
      <c r="S1026" s="20">
        <f>SUM($P$2:P1026)</f>
        <v>964.10792711718352</v>
      </c>
      <c r="T1026" s="28">
        <f>SUM($Q$2:Q1026)</f>
        <v>249.55280762133978</v>
      </c>
      <c r="U1026" s="22">
        <f>T1026*'KERS System Values'!E$14</f>
        <v>146.13046302783314</v>
      </c>
    </row>
    <row r="1027" spans="1:21" x14ac:dyDescent="0.45">
      <c r="A1027" s="7" t="s">
        <v>14</v>
      </c>
      <c r="B1027" s="8">
        <v>1025</v>
      </c>
      <c r="C1027" s="8">
        <v>3</v>
      </c>
      <c r="D1027" s="3">
        <v>0</v>
      </c>
      <c r="E1027" s="29">
        <v>0</v>
      </c>
      <c r="F1027" s="21">
        <f>'Dynamic Data'!C$4*E1027</f>
        <v>0</v>
      </c>
      <c r="G1027" s="3">
        <f>(0.5*'Dynamic Data'!C$21*'Dynamic Data'!C$11*'Dynamic Data'!C$13*D1027^2)</f>
        <v>0</v>
      </c>
      <c r="H1027" s="3">
        <f>'Dynamic Data'!C$15</f>
        <v>56.505600000000001</v>
      </c>
      <c r="I1027" s="3">
        <f>'Dynamic Data'!C$15+G1027+F1027</f>
        <v>56.505600000000001</v>
      </c>
      <c r="J1027" s="3">
        <f t="shared" si="112"/>
        <v>56.505600000000001</v>
      </c>
      <c r="K1027" s="29">
        <f t="shared" si="113"/>
        <v>0</v>
      </c>
      <c r="L1027" s="21">
        <f>(D1027/1000)*(('Dynamic Data'!C$4*9.81*'Dynamic Data'!C$10)+(0.5*'Dynamic Data'!C$21*'Dynamic Data'!C$11*'Dynamic Data'!C$13*D1027^2)+('Dynamic Data'!C$4*'Dynamic Data'!C$18*E1027))</f>
        <v>0</v>
      </c>
      <c r="M1027" s="3">
        <f t="shared" si="110"/>
        <v>0</v>
      </c>
      <c r="N1027" s="29">
        <f t="shared" si="114"/>
        <v>0</v>
      </c>
      <c r="O1027" s="21">
        <f t="shared" si="116"/>
        <v>0</v>
      </c>
      <c r="P1027" s="3">
        <f t="shared" si="115"/>
        <v>0</v>
      </c>
      <c r="Q1027" s="43">
        <f t="shared" si="111"/>
        <v>0</v>
      </c>
      <c r="R1027" s="37"/>
      <c r="S1027" s="21">
        <f>SUM($P$2:P1027)</f>
        <v>964.10792711718352</v>
      </c>
      <c r="T1027" s="29">
        <f>SUM($Q$2:Q1027)</f>
        <v>249.55280762133978</v>
      </c>
      <c r="U1027" s="22">
        <f>T1027*'KERS System Values'!E$14</f>
        <v>146.13046302783314</v>
      </c>
    </row>
    <row r="1028" spans="1:21" x14ac:dyDescent="0.45">
      <c r="A1028" s="5" t="s">
        <v>14</v>
      </c>
      <c r="B1028" s="6">
        <v>1026</v>
      </c>
      <c r="C1028" s="6">
        <v>4</v>
      </c>
      <c r="D1028" s="4">
        <v>0</v>
      </c>
      <c r="E1028" s="30">
        <v>0.11111111111111112</v>
      </c>
      <c r="F1028" s="20">
        <f>'Dynamic Data'!C$4*E1028</f>
        <v>32</v>
      </c>
      <c r="G1028" s="12">
        <f>(0.5*'Dynamic Data'!C$21*'Dynamic Data'!C$11*'Dynamic Data'!C$13*D1028^2)</f>
        <v>0</v>
      </c>
      <c r="H1028" s="12">
        <f>'Dynamic Data'!C$15</f>
        <v>56.505600000000001</v>
      </c>
      <c r="I1028" s="12">
        <f>'Dynamic Data'!C$15+G1028+F1028</f>
        <v>88.505600000000001</v>
      </c>
      <c r="J1028" s="12">
        <f t="shared" si="112"/>
        <v>88.505600000000001</v>
      </c>
      <c r="K1028" s="28">
        <f t="shared" si="113"/>
        <v>0</v>
      </c>
      <c r="L1028" s="20">
        <f>(D1028/1000)*(('Dynamic Data'!C$4*9.81*'Dynamic Data'!C$10)+(0.5*'Dynamic Data'!C$21*'Dynamic Data'!C$11*'Dynamic Data'!C$13*D1028^2)+('Dynamic Data'!C$4*'Dynamic Data'!C$18*E1028))</f>
        <v>0</v>
      </c>
      <c r="M1028" s="12">
        <f t="shared" ref="M1028:M1091" si="117">IF(L1028 &gt; 0, L1028,)</f>
        <v>0</v>
      </c>
      <c r="N1028" s="28">
        <f t="shared" si="114"/>
        <v>0</v>
      </c>
      <c r="O1028" s="20">
        <f t="shared" si="116"/>
        <v>2.2972162496286322E-2</v>
      </c>
      <c r="P1028" s="12">
        <f t="shared" si="115"/>
        <v>2.2972162496286322E-2</v>
      </c>
      <c r="Q1028" s="42">
        <f t="shared" ref="Q1028:Q1091" si="118">ABS(IF(O1028 &lt;= 0, O1028,))</f>
        <v>0</v>
      </c>
      <c r="R1028" s="36"/>
      <c r="S1028" s="20">
        <f>SUM($P$2:P1028)</f>
        <v>964.13089927967985</v>
      </c>
      <c r="T1028" s="28">
        <f>SUM($Q$2:Q1028)</f>
        <v>249.55280762133978</v>
      </c>
      <c r="U1028" s="22">
        <f>T1028*'KERS System Values'!E$14</f>
        <v>146.13046302783314</v>
      </c>
    </row>
    <row r="1029" spans="1:21" x14ac:dyDescent="0.45">
      <c r="A1029" s="7" t="s">
        <v>14</v>
      </c>
      <c r="B1029" s="8">
        <v>1027</v>
      </c>
      <c r="C1029" s="8">
        <v>5</v>
      </c>
      <c r="D1029" s="3">
        <v>0.22222222222222224</v>
      </c>
      <c r="E1029" s="29">
        <v>0.5</v>
      </c>
      <c r="F1029" s="21">
        <f>'Dynamic Data'!C$4*E1029</f>
        <v>144</v>
      </c>
      <c r="G1029" s="3">
        <f>(0.5*'Dynamic Data'!C$21*'Dynamic Data'!C$11*'Dynamic Data'!C$13*D1029^2)</f>
        <v>1.010246657685742E-2</v>
      </c>
      <c r="H1029" s="3">
        <f>'Dynamic Data'!C$15</f>
        <v>56.505600000000001</v>
      </c>
      <c r="I1029" s="3">
        <f>'Dynamic Data'!C$15+G1029+F1029</f>
        <v>200.51570246657687</v>
      </c>
      <c r="J1029" s="3">
        <f t="shared" ref="J1029:J1092" si="119">IF(I1029 &gt; 0, I1029,)</f>
        <v>200.51570246657687</v>
      </c>
      <c r="K1029" s="29">
        <f t="shared" ref="K1029:K1092" si="120">IF(I1029 &lt;= 0, I1029,)*-1</f>
        <v>0</v>
      </c>
      <c r="L1029" s="21">
        <f>(D1029/1000)*(('Dynamic Data'!C$4*9.81*'Dynamic Data'!C$10)+(0.5*'Dynamic Data'!C$21*'Dynamic Data'!C$11*'Dynamic Data'!C$13*D1029^2)+('Dynamic Data'!C$4*'Dynamic Data'!C$18*E1029))</f>
        <v>4.5944324992572644E-2</v>
      </c>
      <c r="M1029" s="3">
        <f t="shared" si="117"/>
        <v>4.5944324992572644E-2</v>
      </c>
      <c r="N1029" s="29">
        <f t="shared" ref="N1029:N1092" si="121">ABS(IF(L1029 &lt;= 0, L1029,))</f>
        <v>0</v>
      </c>
      <c r="O1029" s="21">
        <f t="shared" si="116"/>
        <v>0.21408048997037699</v>
      </c>
      <c r="P1029" s="3">
        <f t="shared" ref="P1029:P1092" si="122">IF(O1029 &gt;= 0, O1029,)</f>
        <v>0.21408048997037699</v>
      </c>
      <c r="Q1029" s="43">
        <f t="shared" si="118"/>
        <v>0</v>
      </c>
      <c r="R1029" s="37"/>
      <c r="S1029" s="21">
        <f>SUM($P$2:P1029)</f>
        <v>964.34497976965019</v>
      </c>
      <c r="T1029" s="29">
        <f>SUM($Q$2:Q1029)</f>
        <v>249.55280762133978</v>
      </c>
      <c r="U1029" s="22">
        <f>T1029*'KERS System Values'!E$14</f>
        <v>146.13046302783314</v>
      </c>
    </row>
    <row r="1030" spans="1:21" x14ac:dyDescent="0.45">
      <c r="A1030" s="5" t="s">
        <v>14</v>
      </c>
      <c r="B1030" s="6">
        <v>1028</v>
      </c>
      <c r="C1030" s="6">
        <v>6</v>
      </c>
      <c r="D1030" s="4">
        <v>1</v>
      </c>
      <c r="E1030" s="30">
        <v>1.0833333333333333</v>
      </c>
      <c r="F1030" s="20">
        <f>'Dynamic Data'!C$4*E1030</f>
        <v>312</v>
      </c>
      <c r="G1030" s="12">
        <f>(0.5*'Dynamic Data'!C$21*'Dynamic Data'!C$11*'Dynamic Data'!C$13*D1030^2)</f>
        <v>0.20457494818136274</v>
      </c>
      <c r="H1030" s="12">
        <f>'Dynamic Data'!C$15</f>
        <v>56.505600000000001</v>
      </c>
      <c r="I1030" s="12">
        <f>'Dynamic Data'!C$15+G1030+F1030</f>
        <v>368.71017494818136</v>
      </c>
      <c r="J1030" s="12">
        <f t="shared" si="119"/>
        <v>368.71017494818136</v>
      </c>
      <c r="K1030" s="28">
        <f t="shared" si="120"/>
        <v>0</v>
      </c>
      <c r="L1030" s="20">
        <f>(D1030/1000)*(('Dynamic Data'!C$4*9.81*'Dynamic Data'!C$10)+(0.5*'Dynamic Data'!C$21*'Dynamic Data'!C$11*'Dynamic Data'!C$13*D1030^2)+('Dynamic Data'!C$4*'Dynamic Data'!C$18*E1030))</f>
        <v>0.38221665494818136</v>
      </c>
      <c r="M1030" s="12">
        <f t="shared" si="117"/>
        <v>0.38221665494818136</v>
      </c>
      <c r="N1030" s="28">
        <f t="shared" si="121"/>
        <v>0</v>
      </c>
      <c r="O1030" s="20">
        <f t="shared" si="116"/>
        <v>0.80830245665833755</v>
      </c>
      <c r="P1030" s="12">
        <f t="shared" si="122"/>
        <v>0.80830245665833755</v>
      </c>
      <c r="Q1030" s="42">
        <f t="shared" si="118"/>
        <v>0</v>
      </c>
      <c r="R1030" s="36"/>
      <c r="S1030" s="20">
        <f>SUM($P$2:P1030)</f>
        <v>965.15328222630853</v>
      </c>
      <c r="T1030" s="28">
        <f>SUM($Q$2:Q1030)</f>
        <v>249.55280762133978</v>
      </c>
      <c r="U1030" s="22">
        <f>T1030*'KERS System Values'!E$14</f>
        <v>146.13046302783314</v>
      </c>
    </row>
    <row r="1031" spans="1:21" x14ac:dyDescent="0.45">
      <c r="A1031" s="7" t="s">
        <v>14</v>
      </c>
      <c r="B1031" s="8">
        <v>1029</v>
      </c>
      <c r="C1031" s="8">
        <v>7</v>
      </c>
      <c r="D1031" s="3">
        <v>2.3888888888888888</v>
      </c>
      <c r="E1031" s="29">
        <v>1.5277777777777777</v>
      </c>
      <c r="F1031" s="21">
        <f>'Dynamic Data'!C$4*E1031</f>
        <v>440</v>
      </c>
      <c r="G1031" s="3">
        <f>(0.5*'Dynamic Data'!C$21*'Dynamic Data'!C$11*'Dynamic Data'!C$13*D1031^2)</f>
        <v>1.1674662937880853</v>
      </c>
      <c r="H1031" s="3">
        <f>'Dynamic Data'!C$15</f>
        <v>56.505600000000001</v>
      </c>
      <c r="I1031" s="3">
        <f>'Dynamic Data'!C$15+G1031+F1031</f>
        <v>497.67306629378811</v>
      </c>
      <c r="J1031" s="3">
        <f t="shared" si="119"/>
        <v>497.67306629378811</v>
      </c>
      <c r="K1031" s="29">
        <f t="shared" si="120"/>
        <v>0</v>
      </c>
      <c r="L1031" s="21">
        <f>(D1031/1000)*(('Dynamic Data'!C$4*9.81*'Dynamic Data'!C$10)+(0.5*'Dynamic Data'!C$21*'Dynamic Data'!C$11*'Dynamic Data'!C$13*D1031^2)+('Dynamic Data'!C$4*'Dynamic Data'!C$18*E1031))</f>
        <v>1.2343882583684938</v>
      </c>
      <c r="M1031" s="3">
        <f t="shared" si="117"/>
        <v>1.2343882583684938</v>
      </c>
      <c r="N1031" s="29">
        <f t="shared" si="121"/>
        <v>0</v>
      </c>
      <c r="O1031" s="21">
        <f t="shared" si="116"/>
        <v>1.7032933867542632</v>
      </c>
      <c r="P1031" s="3">
        <f t="shared" si="122"/>
        <v>1.7032933867542632</v>
      </c>
      <c r="Q1031" s="43">
        <f t="shared" si="118"/>
        <v>0</v>
      </c>
      <c r="R1031" s="37"/>
      <c r="S1031" s="21">
        <f>SUM($P$2:P1031)</f>
        <v>966.85657561306277</v>
      </c>
      <c r="T1031" s="29">
        <f>SUM($Q$2:Q1031)</f>
        <v>249.55280762133978</v>
      </c>
      <c r="U1031" s="22">
        <f>T1031*'KERS System Values'!E$14</f>
        <v>146.13046302783314</v>
      </c>
    </row>
    <row r="1032" spans="1:21" x14ac:dyDescent="0.45">
      <c r="A1032" s="5" t="s">
        <v>14</v>
      </c>
      <c r="B1032" s="6">
        <v>1030</v>
      </c>
      <c r="C1032" s="6">
        <v>8</v>
      </c>
      <c r="D1032" s="4">
        <v>4.0555555555555554</v>
      </c>
      <c r="E1032" s="30">
        <v>1.5833333333333333</v>
      </c>
      <c r="F1032" s="20">
        <f>'Dynamic Data'!C$4*E1032</f>
        <v>456</v>
      </c>
      <c r="G1032" s="12">
        <f>(0.5*'Dynamic Data'!C$21*'Dynamic Data'!C$11*'Dynamic Data'!C$13*D1032^2)</f>
        <v>3.3647527742545735</v>
      </c>
      <c r="H1032" s="12">
        <f>'Dynamic Data'!C$15</f>
        <v>56.505600000000001</v>
      </c>
      <c r="I1032" s="12">
        <f>'Dynamic Data'!C$15+G1032+F1032</f>
        <v>515.87035277425457</v>
      </c>
      <c r="J1032" s="12">
        <f t="shared" si="119"/>
        <v>515.87035277425457</v>
      </c>
      <c r="K1032" s="28">
        <f t="shared" si="120"/>
        <v>0</v>
      </c>
      <c r="L1032" s="20">
        <f>(D1032/1000)*(('Dynamic Data'!C$4*9.81*'Dynamic Data'!C$10)+(0.5*'Dynamic Data'!C$21*'Dynamic Data'!C$11*'Dynamic Data'!C$13*D1032^2)+('Dynamic Data'!C$4*'Dynamic Data'!C$18*E1032))</f>
        <v>2.1721985151400327</v>
      </c>
      <c r="M1032" s="12">
        <f t="shared" si="117"/>
        <v>2.1721985151400327</v>
      </c>
      <c r="N1032" s="28">
        <f t="shared" si="121"/>
        <v>0</v>
      </c>
      <c r="O1032" s="20">
        <f t="shared" si="116"/>
        <v>2.396625150932616</v>
      </c>
      <c r="P1032" s="12">
        <f t="shared" si="122"/>
        <v>2.396625150932616</v>
      </c>
      <c r="Q1032" s="42">
        <f t="shared" si="118"/>
        <v>0</v>
      </c>
      <c r="R1032" s="36"/>
      <c r="S1032" s="20">
        <f>SUM($P$2:P1032)</f>
        <v>969.25320076399544</v>
      </c>
      <c r="T1032" s="28">
        <f>SUM($Q$2:Q1032)</f>
        <v>249.55280762133978</v>
      </c>
      <c r="U1032" s="22">
        <f>T1032*'KERS System Values'!E$14</f>
        <v>146.13046302783314</v>
      </c>
    </row>
    <row r="1033" spans="1:21" x14ac:dyDescent="0.45">
      <c r="A1033" s="7" t="s">
        <v>14</v>
      </c>
      <c r="B1033" s="8">
        <v>1031</v>
      </c>
      <c r="C1033" s="8">
        <v>9</v>
      </c>
      <c r="D1033" s="3">
        <v>5.5555555555555554</v>
      </c>
      <c r="E1033" s="29">
        <v>1.3611111111111109</v>
      </c>
      <c r="F1033" s="21">
        <f>'Dynamic Data'!C$4*E1033</f>
        <v>391.99999999999994</v>
      </c>
      <c r="G1033" s="3">
        <f>(0.5*'Dynamic Data'!C$21*'Dynamic Data'!C$11*'Dynamic Data'!C$13*D1033^2)</f>
        <v>6.3140416105358863</v>
      </c>
      <c r="H1033" s="3">
        <f>'Dynamic Data'!C$15</f>
        <v>56.505600000000001</v>
      </c>
      <c r="I1033" s="3">
        <f>'Dynamic Data'!C$15+G1033+F1033</f>
        <v>454.81964161053583</v>
      </c>
      <c r="J1033" s="3">
        <f t="shared" si="119"/>
        <v>454.81964161053583</v>
      </c>
      <c r="K1033" s="29">
        <f t="shared" si="120"/>
        <v>0</v>
      </c>
      <c r="L1033" s="21">
        <f>(D1033/1000)*(('Dynamic Data'!C$4*9.81*'Dynamic Data'!C$10)+(0.5*'Dynamic Data'!C$21*'Dynamic Data'!C$11*'Dynamic Data'!C$13*D1033^2)+('Dynamic Data'!C$4*'Dynamic Data'!C$18*E1033))</f>
        <v>2.6210517867251992</v>
      </c>
      <c r="M1033" s="3">
        <f t="shared" si="117"/>
        <v>2.6210517867251992</v>
      </c>
      <c r="N1033" s="29">
        <f t="shared" si="121"/>
        <v>0</v>
      </c>
      <c r="O1033" s="21">
        <f t="shared" si="116"/>
        <v>2.6935400551137341</v>
      </c>
      <c r="P1033" s="3">
        <f t="shared" si="122"/>
        <v>2.6935400551137341</v>
      </c>
      <c r="Q1033" s="43">
        <f t="shared" si="118"/>
        <v>0</v>
      </c>
      <c r="R1033" s="37"/>
      <c r="S1033" s="21">
        <f>SUM($P$2:P1033)</f>
        <v>971.94674081910921</v>
      </c>
      <c r="T1033" s="29">
        <f>SUM($Q$2:Q1033)</f>
        <v>249.55280762133978</v>
      </c>
      <c r="U1033" s="22">
        <f>T1033*'KERS System Values'!E$14</f>
        <v>146.13046302783314</v>
      </c>
    </row>
    <row r="1034" spans="1:21" x14ac:dyDescent="0.45">
      <c r="A1034" s="5" t="s">
        <v>14</v>
      </c>
      <c r="B1034" s="6">
        <v>1032</v>
      </c>
      <c r="C1034" s="6">
        <v>10</v>
      </c>
      <c r="D1034" s="4">
        <v>6.7777777777777777</v>
      </c>
      <c r="E1034" s="30">
        <v>1.1388888888888888</v>
      </c>
      <c r="F1034" s="20">
        <f>'Dynamic Data'!C$4*E1034</f>
        <v>328</v>
      </c>
      <c r="G1034" s="12">
        <f>(0.5*'Dynamic Data'!C$21*'Dynamic Data'!C$11*'Dynamic Data'!C$13*D1034^2)</f>
        <v>9.3978195331216146</v>
      </c>
      <c r="H1034" s="12">
        <f>'Dynamic Data'!C$15</f>
        <v>56.505600000000001</v>
      </c>
      <c r="I1034" s="12">
        <f>'Dynamic Data'!C$15+G1034+F1034</f>
        <v>393.90341953312162</v>
      </c>
      <c r="J1034" s="12">
        <f t="shared" si="119"/>
        <v>393.90341953312162</v>
      </c>
      <c r="K1034" s="28">
        <f t="shared" si="120"/>
        <v>0</v>
      </c>
      <c r="L1034" s="20">
        <f>(D1034/1000)*(('Dynamic Data'!C$4*9.81*'Dynamic Data'!C$10)+(0.5*'Dynamic Data'!C$21*'Dynamic Data'!C$11*'Dynamic Data'!C$13*D1034^2)+('Dynamic Data'!C$4*'Dynamic Data'!C$18*E1034))</f>
        <v>2.7660283235022689</v>
      </c>
      <c r="M1034" s="12">
        <f t="shared" si="117"/>
        <v>2.7660283235022689</v>
      </c>
      <c r="N1034" s="28">
        <f t="shared" si="121"/>
        <v>0</v>
      </c>
      <c r="O1034" s="20">
        <f t="shared" si="116"/>
        <v>2.8466694640776016</v>
      </c>
      <c r="P1034" s="12">
        <f t="shared" si="122"/>
        <v>2.8466694640776016</v>
      </c>
      <c r="Q1034" s="42">
        <f t="shared" si="118"/>
        <v>0</v>
      </c>
      <c r="R1034" s="36"/>
      <c r="S1034" s="20">
        <f>SUM($P$2:P1034)</f>
        <v>974.79341028318686</v>
      </c>
      <c r="T1034" s="28">
        <f>SUM($Q$2:Q1034)</f>
        <v>249.55280762133978</v>
      </c>
      <c r="U1034" s="22">
        <f>T1034*'KERS System Values'!E$14</f>
        <v>146.13046302783314</v>
      </c>
    </row>
    <row r="1035" spans="1:21" x14ac:dyDescent="0.45">
      <c r="A1035" s="7" t="s">
        <v>14</v>
      </c>
      <c r="B1035" s="8">
        <v>1033</v>
      </c>
      <c r="C1035" s="8">
        <v>11</v>
      </c>
      <c r="D1035" s="3">
        <v>7.8333333333333339</v>
      </c>
      <c r="E1035" s="29">
        <v>1.0138888888888891</v>
      </c>
      <c r="F1035" s="21">
        <f>'Dynamic Data'!C$4*E1035</f>
        <v>292.00000000000006</v>
      </c>
      <c r="G1035" s="3">
        <f>(0.5*'Dynamic Data'!C$21*'Dynamic Data'!C$11*'Dynamic Data'!C$13*D1035^2)</f>
        <v>12.552946125906399</v>
      </c>
      <c r="H1035" s="3">
        <f>'Dynamic Data'!C$15</f>
        <v>56.505600000000001</v>
      </c>
      <c r="I1035" s="3">
        <f>'Dynamic Data'!C$15+G1035+F1035</f>
        <v>361.05854612590645</v>
      </c>
      <c r="J1035" s="3">
        <f t="shared" si="119"/>
        <v>361.05854612590645</v>
      </c>
      <c r="K1035" s="29">
        <f t="shared" si="120"/>
        <v>0</v>
      </c>
      <c r="L1035" s="21">
        <f>(D1035/1000)*(('Dynamic Data'!C$4*9.81*'Dynamic Data'!C$10)+(0.5*'Dynamic Data'!C$21*'Dynamic Data'!C$11*'Dynamic Data'!C$13*D1035^2)+('Dynamic Data'!C$4*'Dynamic Data'!C$18*E1035))</f>
        <v>2.9273106046529347</v>
      </c>
      <c r="M1035" s="3">
        <f t="shared" si="117"/>
        <v>2.9273106046529347</v>
      </c>
      <c r="N1035" s="29">
        <f t="shared" si="121"/>
        <v>0</v>
      </c>
      <c r="O1035" s="21">
        <f t="shared" si="116"/>
        <v>3.0316727898216627</v>
      </c>
      <c r="P1035" s="3">
        <f t="shared" si="122"/>
        <v>3.0316727898216627</v>
      </c>
      <c r="Q1035" s="43">
        <f t="shared" si="118"/>
        <v>0</v>
      </c>
      <c r="R1035" s="37"/>
      <c r="S1035" s="21">
        <f>SUM($P$2:P1035)</f>
        <v>977.8250830730085</v>
      </c>
      <c r="T1035" s="29">
        <f>SUM($Q$2:Q1035)</f>
        <v>249.55280762133978</v>
      </c>
      <c r="U1035" s="22">
        <f>T1035*'KERS System Values'!E$14</f>
        <v>146.13046302783314</v>
      </c>
    </row>
    <row r="1036" spans="1:21" x14ac:dyDescent="0.45">
      <c r="A1036" s="5" t="s">
        <v>14</v>
      </c>
      <c r="B1036" s="6">
        <v>1034</v>
      </c>
      <c r="C1036" s="6">
        <v>12</v>
      </c>
      <c r="D1036" s="4">
        <v>8.8055555555555554</v>
      </c>
      <c r="E1036" s="30">
        <v>0.94444444444444453</v>
      </c>
      <c r="F1036" s="20">
        <f>'Dynamic Data'!C$4*E1036</f>
        <v>272</v>
      </c>
      <c r="G1036" s="12">
        <f>(0.5*'Dynamic Data'!C$21*'Dynamic Data'!C$11*'Dynamic Data'!C$13*D1036^2)</f>
        <v>15.862293185028518</v>
      </c>
      <c r="H1036" s="12">
        <f>'Dynamic Data'!C$15</f>
        <v>56.505600000000001</v>
      </c>
      <c r="I1036" s="12">
        <f>'Dynamic Data'!C$15+G1036+F1036</f>
        <v>344.36789318502849</v>
      </c>
      <c r="J1036" s="12">
        <f t="shared" si="119"/>
        <v>344.36789318502849</v>
      </c>
      <c r="K1036" s="28">
        <f t="shared" si="120"/>
        <v>0</v>
      </c>
      <c r="L1036" s="20">
        <f>(D1036/1000)*(('Dynamic Data'!C$4*9.81*'Dynamic Data'!C$10)+(0.5*'Dynamic Data'!C$21*'Dynamic Data'!C$11*'Dynamic Data'!C$13*D1036^2)+('Dynamic Data'!C$4*'Dynamic Data'!C$18*E1036))</f>
        <v>3.1360349749903906</v>
      </c>
      <c r="M1036" s="12">
        <f t="shared" si="117"/>
        <v>3.1360349749903906</v>
      </c>
      <c r="N1036" s="28">
        <f t="shared" si="121"/>
        <v>0</v>
      </c>
      <c r="O1036" s="20">
        <f t="shared" si="116"/>
        <v>3.1335810618187119</v>
      </c>
      <c r="P1036" s="12">
        <f t="shared" si="122"/>
        <v>3.1335810618187119</v>
      </c>
      <c r="Q1036" s="42">
        <f t="shared" si="118"/>
        <v>0</v>
      </c>
      <c r="R1036" s="36"/>
      <c r="S1036" s="20">
        <f>SUM($P$2:P1036)</f>
        <v>980.95866413482725</v>
      </c>
      <c r="T1036" s="28">
        <f>SUM($Q$2:Q1036)</f>
        <v>249.55280762133978</v>
      </c>
      <c r="U1036" s="22">
        <f>T1036*'KERS System Values'!E$14</f>
        <v>146.13046302783314</v>
      </c>
    </row>
    <row r="1037" spans="1:21" x14ac:dyDescent="0.45">
      <c r="A1037" s="7" t="s">
        <v>14</v>
      </c>
      <c r="B1037" s="8">
        <v>1035</v>
      </c>
      <c r="C1037" s="8">
        <v>13</v>
      </c>
      <c r="D1037" s="3">
        <v>9.7222222222222232</v>
      </c>
      <c r="E1037" s="29">
        <v>0.81944444444444475</v>
      </c>
      <c r="F1037" s="21">
        <f>'Dynamic Data'!C$4*E1037</f>
        <v>236.00000000000009</v>
      </c>
      <c r="G1037" s="3">
        <f>(0.5*'Dynamic Data'!C$21*'Dynamic Data'!C$11*'Dynamic Data'!C$13*D1037^2)</f>
        <v>19.336752432266156</v>
      </c>
      <c r="H1037" s="3">
        <f>'Dynamic Data'!C$15</f>
        <v>56.505600000000001</v>
      </c>
      <c r="I1037" s="3">
        <f>'Dynamic Data'!C$15+G1037+F1037</f>
        <v>311.84235243226624</v>
      </c>
      <c r="J1037" s="3">
        <f t="shared" si="119"/>
        <v>311.84235243226624</v>
      </c>
      <c r="K1037" s="29">
        <f t="shared" si="120"/>
        <v>0</v>
      </c>
      <c r="L1037" s="21">
        <f>(D1037/1000)*(('Dynamic Data'!C$4*9.81*'Dynamic Data'!C$10)+(0.5*'Dynamic Data'!C$21*'Dynamic Data'!C$11*'Dynamic Data'!C$13*D1037^2)+('Dynamic Data'!C$4*'Dynamic Data'!C$18*E1037))</f>
        <v>3.1311271486470331</v>
      </c>
      <c r="M1037" s="3">
        <f t="shared" si="117"/>
        <v>3.1311271486470331</v>
      </c>
      <c r="N1037" s="29">
        <f t="shared" si="121"/>
        <v>0</v>
      </c>
      <c r="O1037" s="21">
        <f t="shared" si="116"/>
        <v>3.0014682440356362</v>
      </c>
      <c r="P1037" s="3">
        <f t="shared" si="122"/>
        <v>3.0014682440356362</v>
      </c>
      <c r="Q1037" s="43">
        <f t="shared" si="118"/>
        <v>0</v>
      </c>
      <c r="R1037" s="37"/>
      <c r="S1037" s="21">
        <f>SUM($P$2:P1037)</f>
        <v>983.96013237886291</v>
      </c>
      <c r="T1037" s="29">
        <f>SUM($Q$2:Q1037)</f>
        <v>249.55280762133978</v>
      </c>
      <c r="U1037" s="22">
        <f>T1037*'KERS System Values'!E$14</f>
        <v>146.13046302783314</v>
      </c>
    </row>
    <row r="1038" spans="1:21" x14ac:dyDescent="0.45">
      <c r="A1038" s="5" t="s">
        <v>14</v>
      </c>
      <c r="B1038" s="6">
        <v>1036</v>
      </c>
      <c r="C1038" s="6">
        <v>14</v>
      </c>
      <c r="D1038" s="4">
        <v>10.444444444444445</v>
      </c>
      <c r="E1038" s="30">
        <v>0.65277777777777812</v>
      </c>
      <c r="F1038" s="20">
        <f>'Dynamic Data'!C$4*E1038</f>
        <v>188.00000000000011</v>
      </c>
      <c r="G1038" s="12">
        <f>(0.5*'Dynamic Data'!C$21*'Dynamic Data'!C$11*'Dynamic Data'!C$13*D1038^2)</f>
        <v>22.316348668278039</v>
      </c>
      <c r="H1038" s="12">
        <f>'Dynamic Data'!C$15</f>
        <v>56.505600000000001</v>
      </c>
      <c r="I1038" s="12">
        <f>'Dynamic Data'!C$15+G1038+F1038</f>
        <v>266.82194866827814</v>
      </c>
      <c r="J1038" s="12">
        <f t="shared" si="119"/>
        <v>266.82194866827814</v>
      </c>
      <c r="K1038" s="28">
        <f t="shared" si="120"/>
        <v>0</v>
      </c>
      <c r="L1038" s="20">
        <f>(D1038/1000)*(('Dynamic Data'!C$4*9.81*'Dynamic Data'!C$10)+(0.5*'Dynamic Data'!C$21*'Dynamic Data'!C$11*'Dynamic Data'!C$13*D1038^2)+('Dynamic Data'!C$4*'Dynamic Data'!C$18*E1038))</f>
        <v>2.8718093394242388</v>
      </c>
      <c r="M1038" s="12">
        <f t="shared" si="117"/>
        <v>2.8718093394242388</v>
      </c>
      <c r="N1038" s="28">
        <f t="shared" si="121"/>
        <v>0</v>
      </c>
      <c r="O1038" s="20">
        <f t="shared" si="116"/>
        <v>2.7820521848251039</v>
      </c>
      <c r="P1038" s="12">
        <f t="shared" si="122"/>
        <v>2.7820521848251039</v>
      </c>
      <c r="Q1038" s="42">
        <f t="shared" si="118"/>
        <v>0</v>
      </c>
      <c r="R1038" s="36"/>
      <c r="S1038" s="20">
        <f>SUM($P$2:P1038)</f>
        <v>986.74218456368806</v>
      </c>
      <c r="T1038" s="28">
        <f>SUM($Q$2:Q1038)</f>
        <v>249.55280762133978</v>
      </c>
      <c r="U1038" s="22">
        <f>T1038*'KERS System Values'!E$14</f>
        <v>146.13046302783314</v>
      </c>
    </row>
    <row r="1039" spans="1:21" x14ac:dyDescent="0.45">
      <c r="A1039" s="7" t="s">
        <v>14</v>
      </c>
      <c r="B1039" s="8">
        <v>1037</v>
      </c>
      <c r="C1039" s="8">
        <v>15</v>
      </c>
      <c r="D1039" s="3">
        <v>11.027777777777779</v>
      </c>
      <c r="E1039" s="29">
        <v>0.54166666666666641</v>
      </c>
      <c r="F1039" s="21">
        <f>'Dynamic Data'!C$4*E1039</f>
        <v>155.99999999999991</v>
      </c>
      <c r="G1039" s="3">
        <f>(0.5*'Dynamic Data'!C$21*'Dynamic Data'!C$11*'Dynamic Data'!C$13*D1039^2)</f>
        <v>24.878744604873766</v>
      </c>
      <c r="H1039" s="3">
        <f>'Dynamic Data'!C$15</f>
        <v>56.505600000000001</v>
      </c>
      <c r="I1039" s="3">
        <f>'Dynamic Data'!C$15+G1039+F1039</f>
        <v>237.38434460487369</v>
      </c>
      <c r="J1039" s="3">
        <f t="shared" si="119"/>
        <v>237.38434460487369</v>
      </c>
      <c r="K1039" s="29">
        <f t="shared" si="120"/>
        <v>0</v>
      </c>
      <c r="L1039" s="21">
        <f>(D1039/1000)*(('Dynamic Data'!C$4*9.81*'Dynamic Data'!C$10)+(0.5*'Dynamic Data'!C$21*'Dynamic Data'!C$11*'Dynamic Data'!C$13*D1039^2)+('Dynamic Data'!C$4*'Dynamic Data'!C$18*E1039))</f>
        <v>2.6922950302259689</v>
      </c>
      <c r="M1039" s="3">
        <f t="shared" si="117"/>
        <v>2.6922950302259689</v>
      </c>
      <c r="N1039" s="29">
        <f t="shared" si="121"/>
        <v>0</v>
      </c>
      <c r="O1039" s="21">
        <f t="shared" si="116"/>
        <v>2.7666275872641775</v>
      </c>
      <c r="P1039" s="3">
        <f t="shared" si="122"/>
        <v>2.7666275872641775</v>
      </c>
      <c r="Q1039" s="43">
        <f t="shared" si="118"/>
        <v>0</v>
      </c>
      <c r="R1039" s="37"/>
      <c r="S1039" s="21">
        <f>SUM($P$2:P1039)</f>
        <v>989.50881215095228</v>
      </c>
      <c r="T1039" s="29">
        <f>SUM($Q$2:Q1039)</f>
        <v>249.55280762133978</v>
      </c>
      <c r="U1039" s="22">
        <f>T1039*'KERS System Values'!E$14</f>
        <v>146.13046302783314</v>
      </c>
    </row>
    <row r="1040" spans="1:21" x14ac:dyDescent="0.45">
      <c r="A1040" s="5" t="s">
        <v>14</v>
      </c>
      <c r="B1040" s="6">
        <v>1038</v>
      </c>
      <c r="C1040" s="6">
        <v>16</v>
      </c>
      <c r="D1040" s="4">
        <v>11.527777777777779</v>
      </c>
      <c r="E1040" s="30">
        <v>0.54166666666666641</v>
      </c>
      <c r="F1040" s="20">
        <f>'Dynamic Data'!C$4*E1040</f>
        <v>155.99999999999991</v>
      </c>
      <c r="G1040" s="12">
        <f>(0.5*'Dynamic Data'!C$21*'Dynamic Data'!C$11*'Dynamic Data'!C$13*D1040^2)</f>
        <v>27.185895409363578</v>
      </c>
      <c r="H1040" s="12">
        <f>'Dynamic Data'!C$15</f>
        <v>56.505600000000001</v>
      </c>
      <c r="I1040" s="12">
        <f>'Dynamic Data'!C$15+G1040+F1040</f>
        <v>239.69149540936348</v>
      </c>
      <c r="J1040" s="12">
        <f t="shared" si="119"/>
        <v>239.69149540936348</v>
      </c>
      <c r="K1040" s="28">
        <f t="shared" si="120"/>
        <v>0</v>
      </c>
      <c r="L1040" s="20">
        <f>(D1040/1000)*(('Dynamic Data'!C$4*9.81*'Dynamic Data'!C$10)+(0.5*'Dynamic Data'!C$21*'Dynamic Data'!C$11*'Dynamic Data'!C$13*D1040^2)+('Dynamic Data'!C$4*'Dynamic Data'!C$18*E1040))</f>
        <v>2.8409601443023855</v>
      </c>
      <c r="M1040" s="12">
        <f t="shared" si="117"/>
        <v>2.8409601443023855</v>
      </c>
      <c r="N1040" s="28">
        <f t="shared" si="121"/>
        <v>0</v>
      </c>
      <c r="O1040" s="20">
        <f t="shared" si="116"/>
        <v>3.081547127547875</v>
      </c>
      <c r="P1040" s="12">
        <f t="shared" si="122"/>
        <v>3.081547127547875</v>
      </c>
      <c r="Q1040" s="42">
        <f t="shared" si="118"/>
        <v>0</v>
      </c>
      <c r="R1040" s="36"/>
      <c r="S1040" s="20">
        <f>SUM($P$2:P1040)</f>
        <v>992.59035927850016</v>
      </c>
      <c r="T1040" s="28">
        <f>SUM($Q$2:Q1040)</f>
        <v>249.55280762133978</v>
      </c>
      <c r="U1040" s="22">
        <f>T1040*'KERS System Values'!E$14</f>
        <v>146.13046302783314</v>
      </c>
    </row>
    <row r="1041" spans="1:21" x14ac:dyDescent="0.45">
      <c r="A1041" s="7" t="s">
        <v>14</v>
      </c>
      <c r="B1041" s="8">
        <v>1039</v>
      </c>
      <c r="C1041" s="8">
        <v>17</v>
      </c>
      <c r="D1041" s="3">
        <v>12.111111111111112</v>
      </c>
      <c r="E1041" s="29">
        <v>0.625</v>
      </c>
      <c r="F1041" s="21">
        <f>'Dynamic Data'!C$4*E1041</f>
        <v>180</v>
      </c>
      <c r="G1041" s="3">
        <f>(0.5*'Dynamic Data'!C$21*'Dynamic Data'!C$11*'Dynamic Data'!C$13*D1041^2)</f>
        <v>30.006851349910754</v>
      </c>
      <c r="H1041" s="3">
        <f>'Dynamic Data'!C$15</f>
        <v>56.505600000000001</v>
      </c>
      <c r="I1041" s="3">
        <f>'Dynamic Data'!C$15+G1041+F1041</f>
        <v>266.51245134991075</v>
      </c>
      <c r="J1041" s="3">
        <f t="shared" si="119"/>
        <v>266.51245134991075</v>
      </c>
      <c r="K1041" s="29">
        <f t="shared" si="120"/>
        <v>0</v>
      </c>
      <c r="L1041" s="21">
        <f>(D1041/1000)*(('Dynamic Data'!C$4*9.81*'Dynamic Data'!C$10)+(0.5*'Dynamic Data'!C$21*'Dynamic Data'!C$11*'Dynamic Data'!C$13*D1041^2)+('Dynamic Data'!C$4*'Dynamic Data'!C$18*E1041))</f>
        <v>3.3221341107933644</v>
      </c>
      <c r="M1041" s="3">
        <f t="shared" si="117"/>
        <v>3.3221341107933644</v>
      </c>
      <c r="N1041" s="29">
        <f t="shared" si="121"/>
        <v>0</v>
      </c>
      <c r="O1041" s="21">
        <f t="shared" si="116"/>
        <v>3.5152411894949878</v>
      </c>
      <c r="P1041" s="3">
        <f t="shared" si="122"/>
        <v>3.5152411894949878</v>
      </c>
      <c r="Q1041" s="43">
        <f t="shared" si="118"/>
        <v>0</v>
      </c>
      <c r="R1041" s="37"/>
      <c r="S1041" s="21">
        <f>SUM($P$2:P1041)</f>
        <v>996.10560046799515</v>
      </c>
      <c r="T1041" s="29">
        <f>SUM($Q$2:Q1041)</f>
        <v>249.55280762133978</v>
      </c>
      <c r="U1041" s="22">
        <f>T1041*'KERS System Values'!E$14</f>
        <v>146.13046302783314</v>
      </c>
    </row>
    <row r="1042" spans="1:21" x14ac:dyDescent="0.45">
      <c r="A1042" s="5" t="s">
        <v>14</v>
      </c>
      <c r="B1042" s="6">
        <v>1040</v>
      </c>
      <c r="C1042" s="6">
        <v>18</v>
      </c>
      <c r="D1042" s="4">
        <v>12.777777777777779</v>
      </c>
      <c r="E1042" s="30">
        <v>0.6666666666666663</v>
      </c>
      <c r="F1042" s="20">
        <f>'Dynamic Data'!C$4*E1042</f>
        <v>191.99999999999989</v>
      </c>
      <c r="G1042" s="12">
        <f>(0.5*'Dynamic Data'!C$21*'Dynamic Data'!C$11*'Dynamic Data'!C$13*D1042^2)</f>
        <v>33.401280119734842</v>
      </c>
      <c r="H1042" s="12">
        <f>'Dynamic Data'!C$15</f>
        <v>56.505600000000001</v>
      </c>
      <c r="I1042" s="12">
        <f>'Dynamic Data'!C$15+G1042+F1042</f>
        <v>281.90688011973475</v>
      </c>
      <c r="J1042" s="12">
        <f t="shared" si="119"/>
        <v>281.90688011973475</v>
      </c>
      <c r="K1042" s="28">
        <f t="shared" si="120"/>
        <v>0</v>
      </c>
      <c r="L1042" s="20">
        <f>(D1042/1000)*(('Dynamic Data'!C$4*9.81*'Dynamic Data'!C$10)+(0.5*'Dynamic Data'!C$21*'Dynamic Data'!C$11*'Dynamic Data'!C$13*D1042^2)+('Dynamic Data'!C$4*'Dynamic Data'!C$18*E1042))</f>
        <v>3.7083482681966111</v>
      </c>
      <c r="M1042" s="12">
        <f t="shared" si="117"/>
        <v>3.7083482681966111</v>
      </c>
      <c r="N1042" s="28">
        <f t="shared" si="121"/>
        <v>0</v>
      </c>
      <c r="O1042" s="20">
        <f t="shared" si="116"/>
        <v>3.7449695645339185</v>
      </c>
      <c r="P1042" s="12">
        <f t="shared" si="122"/>
        <v>3.7449695645339185</v>
      </c>
      <c r="Q1042" s="42">
        <f t="shared" si="118"/>
        <v>0</v>
      </c>
      <c r="R1042" s="36"/>
      <c r="S1042" s="20">
        <f>SUM($P$2:P1042)</f>
        <v>999.85057003252905</v>
      </c>
      <c r="T1042" s="28">
        <f>SUM($Q$2:Q1042)</f>
        <v>249.55280762133978</v>
      </c>
      <c r="U1042" s="22">
        <f>T1042*'KERS System Values'!E$14</f>
        <v>146.13046302783314</v>
      </c>
    </row>
    <row r="1043" spans="1:21" x14ac:dyDescent="0.45">
      <c r="A1043" s="7" t="s">
        <v>14</v>
      </c>
      <c r="B1043" s="8">
        <v>1041</v>
      </c>
      <c r="C1043" s="8">
        <v>19</v>
      </c>
      <c r="D1043" s="3">
        <v>13.444444444444445</v>
      </c>
      <c r="E1043" s="29">
        <v>0.625</v>
      </c>
      <c r="F1043" s="21">
        <f>'Dynamic Data'!C$4*E1043</f>
        <v>180</v>
      </c>
      <c r="G1043" s="3">
        <f>(0.5*'Dynamic Data'!C$21*'Dynamic Data'!C$11*'Dynamic Data'!C$13*D1043^2)</f>
        <v>36.977553287942371</v>
      </c>
      <c r="H1043" s="3">
        <f>'Dynamic Data'!C$15</f>
        <v>56.505600000000001</v>
      </c>
      <c r="I1043" s="3">
        <f>'Dynamic Data'!C$15+G1043+F1043</f>
        <v>273.4831532879424</v>
      </c>
      <c r="J1043" s="3">
        <f t="shared" si="119"/>
        <v>273.4831532879424</v>
      </c>
      <c r="K1043" s="29">
        <f t="shared" si="120"/>
        <v>0</v>
      </c>
      <c r="L1043" s="21">
        <f>(D1043/1000)*(('Dynamic Data'!C$4*9.81*'Dynamic Data'!C$10)+(0.5*'Dynamic Data'!C$21*'Dynamic Data'!C$11*'Dynamic Data'!C$13*D1043^2)+('Dynamic Data'!C$4*'Dynamic Data'!C$18*E1043))</f>
        <v>3.7815908608712254</v>
      </c>
      <c r="M1043" s="3">
        <f t="shared" si="117"/>
        <v>3.7815908608712254</v>
      </c>
      <c r="N1043" s="29">
        <f t="shared" si="121"/>
        <v>0</v>
      </c>
      <c r="O1043" s="21">
        <f t="shared" si="116"/>
        <v>3.5939230912592564</v>
      </c>
      <c r="P1043" s="3">
        <f t="shared" si="122"/>
        <v>3.5939230912592564</v>
      </c>
      <c r="Q1043" s="43">
        <f t="shared" si="118"/>
        <v>0</v>
      </c>
      <c r="R1043" s="37"/>
      <c r="S1043" s="21">
        <f>SUM($P$2:P1043)</f>
        <v>1003.4444931237883</v>
      </c>
      <c r="T1043" s="29">
        <f>SUM($Q$2:Q1043)</f>
        <v>249.55280762133978</v>
      </c>
      <c r="U1043" s="22">
        <f>T1043*'KERS System Values'!E$14</f>
        <v>146.13046302783314</v>
      </c>
    </row>
    <row r="1044" spans="1:21" x14ac:dyDescent="0.45">
      <c r="A1044" s="5" t="s">
        <v>14</v>
      </c>
      <c r="B1044" s="6">
        <v>1042</v>
      </c>
      <c r="C1044" s="6">
        <v>20</v>
      </c>
      <c r="D1044" s="4">
        <v>14.027777777777779</v>
      </c>
      <c r="E1044" s="30">
        <v>0.4861111111111111</v>
      </c>
      <c r="F1044" s="20">
        <f>'Dynamic Data'!C$4*E1044</f>
        <v>140</v>
      </c>
      <c r="G1044" s="12">
        <f>(0.5*'Dynamic Data'!C$21*'Dynamic Data'!C$11*'Dynamic Data'!C$13*D1044^2)</f>
        <v>40.255961543172873</v>
      </c>
      <c r="H1044" s="12">
        <f>'Dynamic Data'!C$15</f>
        <v>56.505600000000001</v>
      </c>
      <c r="I1044" s="12">
        <f>'Dynamic Data'!C$15+G1044+F1044</f>
        <v>236.76156154317289</v>
      </c>
      <c r="J1044" s="12">
        <f t="shared" si="119"/>
        <v>236.76156154317289</v>
      </c>
      <c r="K1044" s="28">
        <f t="shared" si="120"/>
        <v>0</v>
      </c>
      <c r="L1044" s="20">
        <f>(D1044/1000)*(('Dynamic Data'!C$4*9.81*'Dynamic Data'!C$10)+(0.5*'Dynamic Data'!C$21*'Dynamic Data'!C$11*'Dynamic Data'!C$13*D1044^2)+('Dynamic Data'!C$4*'Dynamic Data'!C$18*E1044))</f>
        <v>3.4062553216472868</v>
      </c>
      <c r="M1044" s="12">
        <f t="shared" si="117"/>
        <v>3.4062553216472868</v>
      </c>
      <c r="N1044" s="28">
        <f t="shared" si="121"/>
        <v>0</v>
      </c>
      <c r="O1044" s="20">
        <f t="shared" si="116"/>
        <v>3.0486414613134474</v>
      </c>
      <c r="P1044" s="12">
        <f t="shared" si="122"/>
        <v>3.0486414613134474</v>
      </c>
      <c r="Q1044" s="42">
        <f t="shared" si="118"/>
        <v>0</v>
      </c>
      <c r="R1044" s="36"/>
      <c r="S1044" s="20">
        <f>SUM($P$2:P1044)</f>
        <v>1006.4931345851018</v>
      </c>
      <c r="T1044" s="28">
        <f>SUM($Q$2:Q1044)</f>
        <v>249.55280762133978</v>
      </c>
      <c r="U1044" s="22">
        <f>T1044*'KERS System Values'!E$14</f>
        <v>146.13046302783314</v>
      </c>
    </row>
    <row r="1045" spans="1:21" x14ac:dyDescent="0.45">
      <c r="A1045" s="7" t="s">
        <v>14</v>
      </c>
      <c r="B1045" s="8">
        <v>1043</v>
      </c>
      <c r="C1045" s="8">
        <v>21</v>
      </c>
      <c r="D1045" s="3">
        <v>14.416666666666666</v>
      </c>
      <c r="E1045" s="29">
        <v>0.29166666666666685</v>
      </c>
      <c r="F1045" s="21">
        <f>'Dynamic Data'!C$4*E1045</f>
        <v>84.000000000000057</v>
      </c>
      <c r="G1045" s="3">
        <f>(0.5*'Dynamic Data'!C$21*'Dynamic Data'!C$11*'Dynamic Data'!C$13*D1045^2)</f>
        <v>42.518914056388923</v>
      </c>
      <c r="H1045" s="3">
        <f>'Dynamic Data'!C$15</f>
        <v>56.505600000000001</v>
      </c>
      <c r="I1045" s="3">
        <f>'Dynamic Data'!C$15+G1045+F1045</f>
        <v>183.02451405638897</v>
      </c>
      <c r="J1045" s="3">
        <f t="shared" si="119"/>
        <v>183.02451405638897</v>
      </c>
      <c r="K1045" s="29">
        <f t="shared" si="120"/>
        <v>0</v>
      </c>
      <c r="L1045" s="21">
        <f>(D1045/1000)*(('Dynamic Data'!C$4*9.81*'Dynamic Data'!C$10)+(0.5*'Dynamic Data'!C$21*'Dynamic Data'!C$11*'Dynamic Data'!C$13*D1045^2)+('Dynamic Data'!C$4*'Dynamic Data'!C$18*E1045))</f>
        <v>2.6910276009796079</v>
      </c>
      <c r="M1045" s="3">
        <f t="shared" si="117"/>
        <v>2.6910276009796079</v>
      </c>
      <c r="N1045" s="29">
        <f t="shared" si="121"/>
        <v>0</v>
      </c>
      <c r="O1045" s="21">
        <f t="shared" si="116"/>
        <v>2.351763740806077</v>
      </c>
      <c r="P1045" s="3">
        <f t="shared" si="122"/>
        <v>2.351763740806077</v>
      </c>
      <c r="Q1045" s="43">
        <f t="shared" si="118"/>
        <v>0</v>
      </c>
      <c r="R1045" s="37"/>
      <c r="S1045" s="21">
        <f>SUM($P$2:P1045)</f>
        <v>1008.8448983259078</v>
      </c>
      <c r="T1045" s="29">
        <f>SUM($Q$2:Q1045)</f>
        <v>249.55280762133978</v>
      </c>
      <c r="U1045" s="22">
        <f>T1045*'KERS System Values'!E$14</f>
        <v>146.13046302783314</v>
      </c>
    </row>
    <row r="1046" spans="1:21" x14ac:dyDescent="0.45">
      <c r="A1046" s="5" t="s">
        <v>14</v>
      </c>
      <c r="B1046" s="6">
        <v>1044</v>
      </c>
      <c r="C1046" s="6">
        <v>22</v>
      </c>
      <c r="D1046" s="4">
        <v>14.611111111111112</v>
      </c>
      <c r="E1046" s="30">
        <v>0.12499999999999981</v>
      </c>
      <c r="F1046" s="20">
        <f>'Dynamic Data'!C$4*E1046</f>
        <v>35.999999999999943</v>
      </c>
      <c r="G1046" s="12">
        <f>(0.5*'Dynamic Data'!C$21*'Dynamic Data'!C$11*'Dynamic Data'!C$13*D1046^2)</f>
        <v>43.673594415915687</v>
      </c>
      <c r="H1046" s="12">
        <f>'Dynamic Data'!C$15</f>
        <v>56.505600000000001</v>
      </c>
      <c r="I1046" s="12">
        <f>'Dynamic Data'!C$15+G1046+F1046</f>
        <v>136.17919441591562</v>
      </c>
      <c r="J1046" s="12">
        <f t="shared" si="119"/>
        <v>136.17919441591562</v>
      </c>
      <c r="K1046" s="28">
        <f t="shared" si="120"/>
        <v>0</v>
      </c>
      <c r="L1046" s="20">
        <f>(D1046/1000)*(('Dynamic Data'!C$4*9.81*'Dynamic Data'!C$10)+(0.5*'Dynamic Data'!C$21*'Dynamic Data'!C$11*'Dynamic Data'!C$13*D1046^2)+('Dynamic Data'!C$4*'Dynamic Data'!C$18*E1046))</f>
        <v>2.0124998806325456</v>
      </c>
      <c r="M1046" s="12">
        <f t="shared" si="117"/>
        <v>2.0124998806325456</v>
      </c>
      <c r="N1046" s="28">
        <f t="shared" si="121"/>
        <v>0</v>
      </c>
      <c r="O1046" s="20">
        <f t="shared" si="116"/>
        <v>1.8351470526474054</v>
      </c>
      <c r="P1046" s="12">
        <f t="shared" si="122"/>
        <v>1.8351470526474054</v>
      </c>
      <c r="Q1046" s="42">
        <f t="shared" si="118"/>
        <v>0</v>
      </c>
      <c r="R1046" s="36"/>
      <c r="S1046" s="20">
        <f>SUM($P$2:P1046)</f>
        <v>1010.6800453785552</v>
      </c>
      <c r="T1046" s="28">
        <f>SUM($Q$2:Q1046)</f>
        <v>249.55280762133978</v>
      </c>
      <c r="U1046" s="22">
        <f>T1046*'KERS System Values'!E$14</f>
        <v>146.13046302783314</v>
      </c>
    </row>
    <row r="1047" spans="1:21" x14ac:dyDescent="0.45">
      <c r="A1047" s="7" t="s">
        <v>14</v>
      </c>
      <c r="B1047" s="8">
        <v>1045</v>
      </c>
      <c r="C1047" s="8">
        <v>23</v>
      </c>
      <c r="D1047" s="3">
        <v>14.666666666666666</v>
      </c>
      <c r="E1047" s="29">
        <v>4.1666666666666269E-2</v>
      </c>
      <c r="F1047" s="21">
        <f>'Dynamic Data'!C$4*E1047</f>
        <v>11.999999999999886</v>
      </c>
      <c r="G1047" s="3">
        <f>(0.5*'Dynamic Data'!C$21*'Dynamic Data'!C$11*'Dynamic Data'!C$13*D1047^2)</f>
        <v>44.006344408790909</v>
      </c>
      <c r="H1047" s="3">
        <f>'Dynamic Data'!C$15</f>
        <v>56.505600000000001</v>
      </c>
      <c r="I1047" s="3">
        <f>'Dynamic Data'!C$15+G1047+F1047</f>
        <v>112.5119444087908</v>
      </c>
      <c r="J1047" s="3">
        <f t="shared" si="119"/>
        <v>112.5119444087908</v>
      </c>
      <c r="K1047" s="29">
        <f t="shared" si="120"/>
        <v>0</v>
      </c>
      <c r="L1047" s="21">
        <f>(D1047/1000)*(('Dynamic Data'!C$4*9.81*'Dynamic Data'!C$10)+(0.5*'Dynamic Data'!C$21*'Dynamic Data'!C$11*'Dynamic Data'!C$13*D1047^2)+('Dynamic Data'!C$4*'Dynamic Data'!C$18*E1047))</f>
        <v>1.6577942246622652</v>
      </c>
      <c r="M1047" s="3">
        <f t="shared" si="117"/>
        <v>1.6577942246622652</v>
      </c>
      <c r="N1047" s="29">
        <f t="shared" si="121"/>
        <v>0</v>
      </c>
      <c r="O1047" s="21">
        <f t="shared" si="116"/>
        <v>1.6605899789278951</v>
      </c>
      <c r="P1047" s="3">
        <f t="shared" si="122"/>
        <v>1.6605899789278951</v>
      </c>
      <c r="Q1047" s="43">
        <f t="shared" si="118"/>
        <v>0</v>
      </c>
      <c r="R1047" s="37"/>
      <c r="S1047" s="21">
        <f>SUM($P$2:P1047)</f>
        <v>1012.3406353574831</v>
      </c>
      <c r="T1047" s="29">
        <f>SUM($Q$2:Q1047)</f>
        <v>249.55280762133978</v>
      </c>
      <c r="U1047" s="22">
        <f>T1047*'KERS System Values'!E$14</f>
        <v>146.13046302783314</v>
      </c>
    </row>
    <row r="1048" spans="1:21" x14ac:dyDescent="0.45">
      <c r="A1048" s="5" t="s">
        <v>14</v>
      </c>
      <c r="B1048" s="6">
        <v>1046</v>
      </c>
      <c r="C1048" s="6">
        <v>24</v>
      </c>
      <c r="D1048" s="4">
        <v>14.694444444444445</v>
      </c>
      <c r="E1048" s="30">
        <v>4.1666666666667261E-2</v>
      </c>
      <c r="F1048" s="20">
        <f>'Dynamic Data'!C$4*E1048</f>
        <v>12.000000000000171</v>
      </c>
      <c r="G1048" s="12">
        <f>(0.5*'Dynamic Data'!C$21*'Dynamic Data'!C$11*'Dynamic Data'!C$13*D1048^2)</f>
        <v>44.173192958349333</v>
      </c>
      <c r="H1048" s="12">
        <f>'Dynamic Data'!C$15</f>
        <v>56.505600000000001</v>
      </c>
      <c r="I1048" s="12">
        <f>'Dynamic Data'!C$15+G1048+F1048</f>
        <v>112.6787929583495</v>
      </c>
      <c r="J1048" s="12">
        <f t="shared" si="119"/>
        <v>112.6787929583495</v>
      </c>
      <c r="K1048" s="28">
        <f t="shared" si="120"/>
        <v>0</v>
      </c>
      <c r="L1048" s="20">
        <f>(D1048/1000)*(('Dynamic Data'!C$4*9.81*'Dynamic Data'!C$10)+(0.5*'Dynamic Data'!C$21*'Dynamic Data'!C$11*'Dynamic Data'!C$13*D1048^2)+('Dynamic Data'!C$4*'Dynamic Data'!C$18*E1048))</f>
        <v>1.6633857331935249</v>
      </c>
      <c r="M1048" s="12">
        <f t="shared" si="117"/>
        <v>1.6633857331935249</v>
      </c>
      <c r="N1048" s="28">
        <f t="shared" si="121"/>
        <v>0</v>
      </c>
      <c r="O1048" s="20">
        <f t="shared" si="116"/>
        <v>1.6997751856791066</v>
      </c>
      <c r="P1048" s="12">
        <f t="shared" si="122"/>
        <v>1.6997751856791066</v>
      </c>
      <c r="Q1048" s="42">
        <f t="shared" si="118"/>
        <v>0</v>
      </c>
      <c r="R1048" s="36"/>
      <c r="S1048" s="20">
        <f>SUM($P$2:P1048)</f>
        <v>1014.0404105431621</v>
      </c>
      <c r="T1048" s="28">
        <f>SUM($Q$2:Q1048)</f>
        <v>249.55280762133978</v>
      </c>
      <c r="U1048" s="22">
        <f>T1048*'KERS System Values'!E$14</f>
        <v>146.13046302783314</v>
      </c>
    </row>
    <row r="1049" spans="1:21" x14ac:dyDescent="0.45">
      <c r="A1049" s="7" t="s">
        <v>14</v>
      </c>
      <c r="B1049" s="8">
        <v>1047</v>
      </c>
      <c r="C1049" s="8">
        <v>25</v>
      </c>
      <c r="D1049" s="3">
        <v>14.750000000000002</v>
      </c>
      <c r="E1049" s="29">
        <v>5.5555555555555358E-2</v>
      </c>
      <c r="F1049" s="21">
        <f>'Dynamic Data'!C$4*E1049</f>
        <v>15.999999999999943</v>
      </c>
      <c r="G1049" s="3">
        <f>(0.5*'Dynamic Data'!C$21*'Dynamic Data'!C$11*'Dynamic Data'!C$13*D1049^2)</f>
        <v>44.507837163707741</v>
      </c>
      <c r="H1049" s="3">
        <f>'Dynamic Data'!C$15</f>
        <v>56.505600000000001</v>
      </c>
      <c r="I1049" s="3">
        <f>'Dynamic Data'!C$15+G1049+F1049</f>
        <v>117.01343716370769</v>
      </c>
      <c r="J1049" s="3">
        <f t="shared" si="119"/>
        <v>117.01343716370769</v>
      </c>
      <c r="K1049" s="29">
        <f t="shared" si="120"/>
        <v>0</v>
      </c>
      <c r="L1049" s="21">
        <f>(D1049/1000)*(('Dynamic Data'!C$4*9.81*'Dynamic Data'!C$10)+(0.5*'Dynamic Data'!C$21*'Dynamic Data'!C$11*'Dynamic Data'!C$13*D1049^2)+('Dynamic Data'!C$4*'Dynamic Data'!C$18*E1049))</f>
        <v>1.7361646381646885</v>
      </c>
      <c r="M1049" s="3">
        <f t="shared" si="117"/>
        <v>1.7361646381646885</v>
      </c>
      <c r="N1049" s="29">
        <f t="shared" si="121"/>
        <v>0</v>
      </c>
      <c r="O1049" s="21">
        <f t="shared" si="116"/>
        <v>1.6183489919510656</v>
      </c>
      <c r="P1049" s="3">
        <f t="shared" si="122"/>
        <v>1.6183489919510656</v>
      </c>
      <c r="Q1049" s="43">
        <f t="shared" si="118"/>
        <v>0</v>
      </c>
      <c r="R1049" s="37"/>
      <c r="S1049" s="21">
        <f>SUM($P$2:P1049)</f>
        <v>1015.6587595351132</v>
      </c>
      <c r="T1049" s="29">
        <f>SUM($Q$2:Q1049)</f>
        <v>249.55280762133978</v>
      </c>
      <c r="U1049" s="22">
        <f>T1049*'KERS System Values'!E$14</f>
        <v>146.13046302783314</v>
      </c>
    </row>
    <row r="1050" spans="1:21" x14ac:dyDescent="0.45">
      <c r="A1050" s="5" t="s">
        <v>14</v>
      </c>
      <c r="B1050" s="6">
        <v>1048</v>
      </c>
      <c r="C1050" s="6">
        <v>26</v>
      </c>
      <c r="D1050" s="4">
        <v>14.805555555555555</v>
      </c>
      <c r="E1050" s="30">
        <v>0</v>
      </c>
      <c r="F1050" s="20">
        <f>'Dynamic Data'!C$4*E1050</f>
        <v>0</v>
      </c>
      <c r="G1050" s="12">
        <f>(0.5*'Dynamic Data'!C$21*'Dynamic Data'!C$11*'Dynamic Data'!C$13*D1050^2)</f>
        <v>44.843744177388238</v>
      </c>
      <c r="H1050" s="12">
        <f>'Dynamic Data'!C$15</f>
        <v>56.505600000000001</v>
      </c>
      <c r="I1050" s="12">
        <f>'Dynamic Data'!C$15+G1050+F1050</f>
        <v>101.34934417738825</v>
      </c>
      <c r="J1050" s="12">
        <f t="shared" si="119"/>
        <v>101.34934417738825</v>
      </c>
      <c r="K1050" s="28">
        <f t="shared" si="120"/>
        <v>0</v>
      </c>
      <c r="L1050" s="20">
        <f>(D1050/1000)*(('Dynamic Data'!C$4*9.81*'Dynamic Data'!C$10)+(0.5*'Dynamic Data'!C$21*'Dynamic Data'!C$11*'Dynamic Data'!C$13*D1050^2)+('Dynamic Data'!C$4*'Dynamic Data'!C$18*E1050))</f>
        <v>1.5005333457374428</v>
      </c>
      <c r="M1050" s="12">
        <f t="shared" si="117"/>
        <v>1.5005333457374428</v>
      </c>
      <c r="N1050" s="28">
        <f t="shared" si="121"/>
        <v>0</v>
      </c>
      <c r="O1050" s="20">
        <f t="shared" si="116"/>
        <v>1.187470221951066</v>
      </c>
      <c r="P1050" s="12">
        <f t="shared" si="122"/>
        <v>1.187470221951066</v>
      </c>
      <c r="Q1050" s="42">
        <f t="shared" si="118"/>
        <v>0</v>
      </c>
      <c r="R1050" s="36"/>
      <c r="S1050" s="20">
        <f>SUM($P$2:P1050)</f>
        <v>1016.8462297570643</v>
      </c>
      <c r="T1050" s="28">
        <f>SUM($Q$2:Q1050)</f>
        <v>249.55280762133978</v>
      </c>
      <c r="U1050" s="22">
        <f>T1050*'KERS System Values'!E$14</f>
        <v>146.13046302783314</v>
      </c>
    </row>
    <row r="1051" spans="1:21" x14ac:dyDescent="0.45">
      <c r="A1051" s="7" t="s">
        <v>14</v>
      </c>
      <c r="B1051" s="8">
        <v>1049</v>
      </c>
      <c r="C1051" s="8">
        <v>27</v>
      </c>
      <c r="D1051" s="3">
        <v>14.750000000000002</v>
      </c>
      <c r="E1051" s="29">
        <v>-0.1388888888888889</v>
      </c>
      <c r="F1051" s="21">
        <f>'Dynamic Data'!C$4*E1051</f>
        <v>-40</v>
      </c>
      <c r="G1051" s="3">
        <f>(0.5*'Dynamic Data'!C$21*'Dynamic Data'!C$11*'Dynamic Data'!C$13*D1051^2)</f>
        <v>44.507837163707741</v>
      </c>
      <c r="H1051" s="3">
        <f>'Dynamic Data'!C$15</f>
        <v>56.505600000000001</v>
      </c>
      <c r="I1051" s="3">
        <f>'Dynamic Data'!C$15+G1051+F1051</f>
        <v>61.013437163707749</v>
      </c>
      <c r="J1051" s="3">
        <f t="shared" si="119"/>
        <v>61.013437163707749</v>
      </c>
      <c r="K1051" s="29">
        <f t="shared" si="120"/>
        <v>0</v>
      </c>
      <c r="L1051" s="21">
        <f>(D1051/1000)*(('Dynamic Data'!C$4*9.81*'Dynamic Data'!C$10)+(0.5*'Dynamic Data'!C$21*'Dynamic Data'!C$11*'Dynamic Data'!C$13*D1051^2)+('Dynamic Data'!C$4*'Dynamic Data'!C$18*E1051))</f>
        <v>0.8744070981646892</v>
      </c>
      <c r="M1051" s="3">
        <f t="shared" si="117"/>
        <v>0.8744070981646892</v>
      </c>
      <c r="N1051" s="29">
        <f t="shared" si="121"/>
        <v>0</v>
      </c>
      <c r="O1051" s="21">
        <f t="shared" si="116"/>
        <v>0.43376480368684694</v>
      </c>
      <c r="P1051" s="3">
        <f t="shared" si="122"/>
        <v>0.43376480368684694</v>
      </c>
      <c r="Q1051" s="43">
        <f t="shared" si="118"/>
        <v>0</v>
      </c>
      <c r="R1051" s="37"/>
      <c r="S1051" s="21">
        <f>SUM($P$2:P1051)</f>
        <v>1017.2799945607511</v>
      </c>
      <c r="T1051" s="29">
        <f>SUM($Q$2:Q1051)</f>
        <v>249.55280762133978</v>
      </c>
      <c r="U1051" s="22">
        <f>T1051*'KERS System Values'!E$14</f>
        <v>146.13046302783314</v>
      </c>
    </row>
    <row r="1052" spans="1:21" x14ac:dyDescent="0.45">
      <c r="A1052" s="5" t="s">
        <v>14</v>
      </c>
      <c r="B1052" s="6">
        <v>1050</v>
      </c>
      <c r="C1052" s="6">
        <v>28</v>
      </c>
      <c r="D1052" s="4">
        <v>14.527777777777777</v>
      </c>
      <c r="E1052" s="30">
        <v>-0.33333333333333315</v>
      </c>
      <c r="F1052" s="20">
        <f>'Dynamic Data'!C$4*E1052</f>
        <v>-95.999999999999943</v>
      </c>
      <c r="G1052" s="12">
        <f>(0.5*'Dynamic Data'!C$21*'Dynamic Data'!C$11*'Dynamic Data'!C$13*D1052^2)</f>
        <v>43.176837192206762</v>
      </c>
      <c r="H1052" s="12">
        <f>'Dynamic Data'!C$15</f>
        <v>56.505600000000001</v>
      </c>
      <c r="I1052" s="12">
        <f>'Dynamic Data'!C$15+G1052+F1052</f>
        <v>3.6824371922068195</v>
      </c>
      <c r="J1052" s="12">
        <f t="shared" si="119"/>
        <v>3.6824371922068195</v>
      </c>
      <c r="K1052" s="28">
        <f t="shared" si="120"/>
        <v>0</v>
      </c>
      <c r="L1052" s="20">
        <f>(D1052/1000)*(('Dynamic Data'!C$4*9.81*'Dynamic Data'!C$10)+(0.5*'Dynamic Data'!C$21*'Dynamic Data'!C$11*'Dynamic Data'!C$13*D1052^2)+('Dynamic Data'!C$4*'Dynamic Data'!C$18*E1052))</f>
        <v>-6.8774907909953387E-3</v>
      </c>
      <c r="M1052" s="12">
        <f t="shared" si="117"/>
        <v>0</v>
      </c>
      <c r="N1052" s="28">
        <f t="shared" si="121"/>
        <v>6.8774907909953387E-3</v>
      </c>
      <c r="O1052" s="20">
        <f t="shared" si="116"/>
        <v>-0.3483363955528081</v>
      </c>
      <c r="P1052" s="12">
        <f t="shared" si="122"/>
        <v>0</v>
      </c>
      <c r="Q1052" s="44">
        <f t="shared" si="118"/>
        <v>0.3483363955528081</v>
      </c>
      <c r="R1052" s="36"/>
      <c r="S1052" s="20">
        <f>SUM($P$2:P1052)</f>
        <v>1017.2799945607511</v>
      </c>
      <c r="T1052" s="28">
        <f>SUM($Q$2:Q1052)</f>
        <v>249.9011440168926</v>
      </c>
      <c r="U1052" s="22">
        <f>T1052*'KERS System Values'!E$14</f>
        <v>146.33443812735922</v>
      </c>
    </row>
    <row r="1053" spans="1:21" x14ac:dyDescent="0.45">
      <c r="A1053" s="7" t="s">
        <v>14</v>
      </c>
      <c r="B1053" s="8">
        <v>1051</v>
      </c>
      <c r="C1053" s="8">
        <v>29</v>
      </c>
      <c r="D1053" s="3">
        <v>14.083333333333334</v>
      </c>
      <c r="E1053" s="29">
        <v>-0.4861111111111111</v>
      </c>
      <c r="F1053" s="21">
        <f>'Dynamic Data'!C$4*E1053</f>
        <v>-140</v>
      </c>
      <c r="G1053" s="3">
        <f>(0.5*'Dynamic Data'!C$21*'Dynamic Data'!C$11*'Dynamic Data'!C$13*D1053^2)</f>
        <v>40.575452048665987</v>
      </c>
      <c r="H1053" s="3">
        <f>'Dynamic Data'!C$15</f>
        <v>56.505600000000001</v>
      </c>
      <c r="I1053" s="3">
        <f>'Dynamic Data'!C$15+G1053+F1053</f>
        <v>-42.918947951334019</v>
      </c>
      <c r="J1053" s="3">
        <f t="shared" si="119"/>
        <v>0</v>
      </c>
      <c r="K1053" s="29">
        <f t="shared" si="120"/>
        <v>42.918947951334019</v>
      </c>
      <c r="L1053" s="21">
        <f>(D1053/1000)*(('Dynamic Data'!C$4*9.81*'Dynamic Data'!C$10)+(0.5*'Dynamic Data'!C$21*'Dynamic Data'!C$11*'Dynamic Data'!C$13*D1053^2)+('Dynamic Data'!C$4*'Dynamic Data'!C$18*E1053))</f>
        <v>-0.68979530031462089</v>
      </c>
      <c r="M1053" s="3">
        <f t="shared" si="117"/>
        <v>0</v>
      </c>
      <c r="N1053" s="29">
        <f t="shared" si="121"/>
        <v>0.68979530031462089</v>
      </c>
      <c r="O1053" s="21">
        <f t="shared" si="116"/>
        <v>-0.89508946725934746</v>
      </c>
      <c r="P1053" s="3">
        <f t="shared" si="122"/>
        <v>0</v>
      </c>
      <c r="Q1053" s="45">
        <f t="shared" si="118"/>
        <v>0.89508946725934746</v>
      </c>
      <c r="R1053" s="37"/>
      <c r="S1053" s="21">
        <f>SUM($P$2:P1053)</f>
        <v>1017.2799945607511</v>
      </c>
      <c r="T1053" s="29">
        <f>SUM($Q$2:Q1053)</f>
        <v>250.79623348415194</v>
      </c>
      <c r="U1053" s="22">
        <f>T1053*'KERS System Values'!E$14</f>
        <v>146.85857504069909</v>
      </c>
    </row>
    <row r="1054" spans="1:21" x14ac:dyDescent="0.45">
      <c r="A1054" s="5" t="s">
        <v>14</v>
      </c>
      <c r="B1054" s="6">
        <v>1052</v>
      </c>
      <c r="C1054" s="6">
        <v>30</v>
      </c>
      <c r="D1054" s="4">
        <v>13.555555555555555</v>
      </c>
      <c r="E1054" s="30">
        <v>-0.5833333333333337</v>
      </c>
      <c r="F1054" s="20">
        <f>'Dynamic Data'!C$4*E1054</f>
        <v>-168.00000000000011</v>
      </c>
      <c r="G1054" s="12">
        <f>(0.5*'Dynamic Data'!C$21*'Dynamic Data'!C$11*'Dynamic Data'!C$13*D1054^2)</f>
        <v>37.591278132486458</v>
      </c>
      <c r="H1054" s="12">
        <f>'Dynamic Data'!C$15</f>
        <v>56.505600000000001</v>
      </c>
      <c r="I1054" s="12">
        <f>'Dynamic Data'!C$15+G1054+F1054</f>
        <v>-73.903121867513647</v>
      </c>
      <c r="J1054" s="12">
        <f t="shared" si="119"/>
        <v>0</v>
      </c>
      <c r="K1054" s="28">
        <f t="shared" si="120"/>
        <v>73.903121867513647</v>
      </c>
      <c r="L1054" s="20">
        <f>(D1054/1000)*(('Dynamic Data'!C$4*9.81*'Dynamic Data'!C$10)+(0.5*'Dynamic Data'!C$21*'Dynamic Data'!C$11*'Dynamic Data'!C$13*D1054^2)+('Dynamic Data'!C$4*'Dynamic Data'!C$18*E1054))</f>
        <v>-1.100383634204074</v>
      </c>
      <c r="M1054" s="12">
        <f t="shared" si="117"/>
        <v>0</v>
      </c>
      <c r="N1054" s="28">
        <f t="shared" si="121"/>
        <v>1.100383634204074</v>
      </c>
      <c r="O1054" s="20">
        <f t="shared" si="116"/>
        <v>-1.3124111553083819</v>
      </c>
      <c r="P1054" s="12">
        <f t="shared" si="122"/>
        <v>0</v>
      </c>
      <c r="Q1054" s="44">
        <f t="shared" si="118"/>
        <v>1.3124111553083819</v>
      </c>
      <c r="R1054" s="36"/>
      <c r="S1054" s="20">
        <f>SUM($P$2:P1054)</f>
        <v>1017.2799945607511</v>
      </c>
      <c r="T1054" s="28">
        <f>SUM($Q$2:Q1054)</f>
        <v>252.10864463946032</v>
      </c>
      <c r="U1054" s="22">
        <f>T1054*'KERS System Values'!E$14</f>
        <v>147.62708272304548</v>
      </c>
    </row>
    <row r="1055" spans="1:21" x14ac:dyDescent="0.45">
      <c r="A1055" s="7" t="s">
        <v>14</v>
      </c>
      <c r="B1055" s="8">
        <v>1053</v>
      </c>
      <c r="C1055" s="8">
        <v>31</v>
      </c>
      <c r="D1055" s="3">
        <v>12.916666666666668</v>
      </c>
      <c r="E1055" s="29">
        <v>-0.69444444444444442</v>
      </c>
      <c r="F1055" s="21">
        <f>'Dynamic Data'!C$4*E1055</f>
        <v>-200</v>
      </c>
      <c r="G1055" s="3">
        <f>(0.5*'Dynamic Data'!C$21*'Dynamic Data'!C$11*'Dynamic Data'!C$13*D1055^2)</f>
        <v>34.131341180953058</v>
      </c>
      <c r="H1055" s="3">
        <f>'Dynamic Data'!C$15</f>
        <v>56.505600000000001</v>
      </c>
      <c r="I1055" s="3">
        <f>'Dynamic Data'!C$15+G1055+F1055</f>
        <v>-109.36305881904694</v>
      </c>
      <c r="J1055" s="3">
        <f t="shared" si="119"/>
        <v>0</v>
      </c>
      <c r="K1055" s="29">
        <f t="shared" si="120"/>
        <v>109.36305881904694</v>
      </c>
      <c r="L1055" s="21">
        <f>(D1055/1000)*(('Dynamic Data'!C$4*9.81*'Dynamic Data'!C$10)+(0.5*'Dynamic Data'!C$21*'Dynamic Data'!C$11*'Dynamic Data'!C$13*D1055^2)+('Dynamic Data'!C$4*'Dynamic Data'!C$18*E1055))</f>
        <v>-1.5244386764126898</v>
      </c>
      <c r="M1055" s="3">
        <f t="shared" si="117"/>
        <v>0</v>
      </c>
      <c r="N1055" s="29">
        <f t="shared" si="121"/>
        <v>1.5244386764126898</v>
      </c>
      <c r="O1055" s="21">
        <f t="shared" si="116"/>
        <v>-1.8082335704825743</v>
      </c>
      <c r="P1055" s="3">
        <f t="shared" si="122"/>
        <v>0</v>
      </c>
      <c r="Q1055" s="45">
        <f t="shared" si="118"/>
        <v>1.8082335704825743</v>
      </c>
      <c r="R1055" s="37"/>
      <c r="S1055" s="21">
        <f>SUM($P$2:P1055)</f>
        <v>1017.2799945607511</v>
      </c>
      <c r="T1055" s="29">
        <f>SUM($Q$2:Q1055)</f>
        <v>253.91687820994289</v>
      </c>
      <c r="U1055" s="22">
        <f>T1055*'KERS System Values'!E$14</f>
        <v>148.6859287902796</v>
      </c>
    </row>
    <row r="1056" spans="1:21" x14ac:dyDescent="0.45">
      <c r="A1056" s="5" t="s">
        <v>14</v>
      </c>
      <c r="B1056" s="6">
        <v>1054</v>
      </c>
      <c r="C1056" s="6">
        <v>32</v>
      </c>
      <c r="D1056" s="4">
        <v>12.166666666666666</v>
      </c>
      <c r="E1056" s="30">
        <v>-0.86111111111111149</v>
      </c>
      <c r="F1056" s="20">
        <f>'Dynamic Data'!C$4*E1056</f>
        <v>-248.00000000000011</v>
      </c>
      <c r="G1056" s="12">
        <f>(0.5*'Dynamic Data'!C$21*'Dynamic Data'!C$11*'Dynamic Data'!C$13*D1056^2)</f>
        <v>30.282774968291164</v>
      </c>
      <c r="H1056" s="12">
        <f>'Dynamic Data'!C$15</f>
        <v>56.505600000000001</v>
      </c>
      <c r="I1056" s="12">
        <f>'Dynamic Data'!C$15+G1056+F1056</f>
        <v>-161.21162503170893</v>
      </c>
      <c r="J1056" s="12">
        <f t="shared" si="119"/>
        <v>0</v>
      </c>
      <c r="K1056" s="28">
        <f t="shared" si="120"/>
        <v>161.21162503170893</v>
      </c>
      <c r="L1056" s="20">
        <f>(D1056/1000)*(('Dynamic Data'!C$4*9.81*'Dynamic Data'!C$10)+(0.5*'Dynamic Data'!C$21*'Dynamic Data'!C$11*'Dynamic Data'!C$13*D1056^2)+('Dynamic Data'!C$4*'Dynamic Data'!C$18*E1056))</f>
        <v>-2.0920284645524587</v>
      </c>
      <c r="M1056" s="12">
        <f t="shared" si="117"/>
        <v>0</v>
      </c>
      <c r="N1056" s="28">
        <f t="shared" si="121"/>
        <v>2.0920284645524587</v>
      </c>
      <c r="O1056" s="20">
        <f t="shared" si="116"/>
        <v>-2.4081791421644283</v>
      </c>
      <c r="P1056" s="12">
        <f t="shared" si="122"/>
        <v>0</v>
      </c>
      <c r="Q1056" s="44">
        <f t="shared" si="118"/>
        <v>2.4081791421644283</v>
      </c>
      <c r="R1056" s="36"/>
      <c r="S1056" s="20">
        <f>SUM($P$2:P1056)</f>
        <v>1017.2799945607511</v>
      </c>
      <c r="T1056" s="28">
        <f>SUM($Q$2:Q1056)</f>
        <v>256.32505735210731</v>
      </c>
      <c r="U1056" s="22">
        <f>T1056*'KERS System Values'!E$14</f>
        <v>150.09608456633651</v>
      </c>
    </row>
    <row r="1057" spans="1:21" x14ac:dyDescent="0.45">
      <c r="A1057" s="7" t="s">
        <v>14</v>
      </c>
      <c r="B1057" s="8">
        <v>1055</v>
      </c>
      <c r="C1057" s="8">
        <v>33</v>
      </c>
      <c r="D1057" s="3">
        <v>11.194444444444445</v>
      </c>
      <c r="E1057" s="29">
        <v>-1.0833333333333328</v>
      </c>
      <c r="F1057" s="21">
        <f>'Dynamic Data'!C$4*E1057</f>
        <v>-311.99999999999983</v>
      </c>
      <c r="G1057" s="3">
        <f>(0.5*'Dynamic Data'!C$21*'Dynamic Data'!C$11*'Dynamic Data'!C$13*D1057^2)</f>
        <v>25.636429598138072</v>
      </c>
      <c r="H1057" s="3">
        <f>'Dynamic Data'!C$15</f>
        <v>56.505600000000001</v>
      </c>
      <c r="I1057" s="3">
        <f>'Dynamic Data'!C$15+G1057+F1057</f>
        <v>-229.85797040186176</v>
      </c>
      <c r="J1057" s="3">
        <f t="shared" si="119"/>
        <v>0</v>
      </c>
      <c r="K1057" s="29">
        <f t="shared" si="120"/>
        <v>229.85797040186176</v>
      </c>
      <c r="L1057" s="21">
        <f>(D1057/1000)*(('Dynamic Data'!C$4*9.81*'Dynamic Data'!C$10)+(0.5*'Dynamic Data'!C$21*'Dynamic Data'!C$11*'Dynamic Data'!C$13*D1057^2)+('Dynamic Data'!C$4*'Dynamic Data'!C$18*E1057))</f>
        <v>-2.7243298197763974</v>
      </c>
      <c r="M1057" s="3">
        <f t="shared" si="117"/>
        <v>0</v>
      </c>
      <c r="N1057" s="29">
        <f t="shared" si="121"/>
        <v>2.7243298197763974</v>
      </c>
      <c r="O1057" s="21">
        <f t="shared" si="116"/>
        <v>-2.9804662357975173</v>
      </c>
      <c r="P1057" s="3">
        <f t="shared" si="122"/>
        <v>0</v>
      </c>
      <c r="Q1057" s="45">
        <f t="shared" si="118"/>
        <v>2.9804662357975173</v>
      </c>
      <c r="R1057" s="37"/>
      <c r="S1057" s="21">
        <f>SUM($P$2:P1057)</f>
        <v>1017.2799945607511</v>
      </c>
      <c r="T1057" s="29">
        <f>SUM($Q$2:Q1057)</f>
        <v>259.30552358790482</v>
      </c>
      <c r="U1057" s="22">
        <f>T1057*'KERS System Values'!E$14</f>
        <v>151.8413540955689</v>
      </c>
    </row>
    <row r="1058" spans="1:21" x14ac:dyDescent="0.45">
      <c r="A1058" s="5" t="s">
        <v>14</v>
      </c>
      <c r="B1058" s="6">
        <v>1056</v>
      </c>
      <c r="C1058" s="6">
        <v>34</v>
      </c>
      <c r="D1058" s="4">
        <v>10</v>
      </c>
      <c r="E1058" s="30">
        <v>-1.333333333333333</v>
      </c>
      <c r="F1058" s="20">
        <f>'Dynamic Data'!C$4*E1058</f>
        <v>-383.99999999999989</v>
      </c>
      <c r="G1058" s="12">
        <f>(0.5*'Dynamic Data'!C$21*'Dynamic Data'!C$11*'Dynamic Data'!C$13*D1058^2)</f>
        <v>20.457494818136272</v>
      </c>
      <c r="H1058" s="12">
        <f>'Dynamic Data'!C$15</f>
        <v>56.505600000000001</v>
      </c>
      <c r="I1058" s="12">
        <f>'Dynamic Data'!C$15+G1058+F1058</f>
        <v>-307.03690518186363</v>
      </c>
      <c r="J1058" s="12">
        <f t="shared" si="119"/>
        <v>0</v>
      </c>
      <c r="K1058" s="28">
        <f t="shared" si="120"/>
        <v>307.03690518186363</v>
      </c>
      <c r="L1058" s="20">
        <f>(D1058/1000)*(('Dynamic Data'!C$4*9.81*'Dynamic Data'!C$10)+(0.5*'Dynamic Data'!C$21*'Dynamic Data'!C$11*'Dynamic Data'!C$13*D1058^2)+('Dynamic Data'!C$4*'Dynamic Data'!C$18*E1058))</f>
        <v>-3.2366026518186368</v>
      </c>
      <c r="M1058" s="12">
        <f t="shared" si="117"/>
        <v>0</v>
      </c>
      <c r="N1058" s="28">
        <f t="shared" si="121"/>
        <v>3.2366026518186368</v>
      </c>
      <c r="O1058" s="20">
        <f t="shared" si="116"/>
        <v>-3.2000849591455411</v>
      </c>
      <c r="P1058" s="12">
        <f t="shared" si="122"/>
        <v>0</v>
      </c>
      <c r="Q1058" s="44">
        <f t="shared" si="118"/>
        <v>3.2000849591455411</v>
      </c>
      <c r="R1058" s="36"/>
      <c r="S1058" s="20">
        <f>SUM($P$2:P1058)</f>
        <v>1017.2799945607511</v>
      </c>
      <c r="T1058" s="28">
        <f>SUM($Q$2:Q1058)</f>
        <v>262.50560854705037</v>
      </c>
      <c r="U1058" s="22">
        <f>T1058*'KERS System Values'!E$14</f>
        <v>153.71522560703633</v>
      </c>
    </row>
    <row r="1059" spans="1:21" x14ac:dyDescent="0.45">
      <c r="A1059" s="7" t="s">
        <v>14</v>
      </c>
      <c r="B1059" s="8">
        <v>1057</v>
      </c>
      <c r="C1059" s="8">
        <v>35</v>
      </c>
      <c r="D1059" s="3">
        <v>8.5277777777777786</v>
      </c>
      <c r="E1059" s="29">
        <v>-1.4722222222222223</v>
      </c>
      <c r="F1059" s="21">
        <f>'Dynamic Data'!C$4*E1059</f>
        <v>-424</v>
      </c>
      <c r="G1059" s="3">
        <f>(0.5*'Dynamic Data'!C$21*'Dynamic Data'!C$11*'Dynamic Data'!C$13*D1059^2)</f>
        <v>14.877302693784923</v>
      </c>
      <c r="H1059" s="3">
        <f>'Dynamic Data'!C$15</f>
        <v>56.505600000000001</v>
      </c>
      <c r="I1059" s="3">
        <f>'Dynamic Data'!C$15+G1059+F1059</f>
        <v>-352.6170973062151</v>
      </c>
      <c r="J1059" s="3">
        <f t="shared" si="119"/>
        <v>0</v>
      </c>
      <c r="K1059" s="29">
        <f t="shared" si="120"/>
        <v>352.6170973062151</v>
      </c>
      <c r="L1059" s="21">
        <f>(D1059/1000)*(('Dynamic Data'!C$4*9.81*'Dynamic Data'!C$10)+(0.5*'Dynamic Data'!C$21*'Dynamic Data'!C$11*'Dynamic Data'!C$13*D1059^2)+('Dynamic Data'!C$4*'Dynamic Data'!C$18*E1059))</f>
        <v>-3.1635672664724455</v>
      </c>
      <c r="M1059" s="3">
        <f t="shared" si="117"/>
        <v>0</v>
      </c>
      <c r="N1059" s="29">
        <f t="shared" si="121"/>
        <v>3.1635672664724455</v>
      </c>
      <c r="O1059" s="21">
        <f t="shared" si="116"/>
        <v>-2.7745500024131271</v>
      </c>
      <c r="P1059" s="3">
        <f t="shared" si="122"/>
        <v>0</v>
      </c>
      <c r="Q1059" s="45">
        <f t="shared" si="118"/>
        <v>2.7745500024131271</v>
      </c>
      <c r="R1059" s="37"/>
      <c r="S1059" s="21">
        <f>SUM($P$2:P1059)</f>
        <v>1017.2799945607511</v>
      </c>
      <c r="T1059" s="29">
        <f>SUM($Q$2:Q1059)</f>
        <v>265.28015854946352</v>
      </c>
      <c r="U1059" s="22">
        <f>T1059*'KERS System Values'!E$14</f>
        <v>155.33991691149851</v>
      </c>
    </row>
    <row r="1060" spans="1:21" x14ac:dyDescent="0.45">
      <c r="A1060" s="5" t="s">
        <v>14</v>
      </c>
      <c r="B1060" s="6">
        <v>1058</v>
      </c>
      <c r="C1060" s="6">
        <v>36</v>
      </c>
      <c r="D1060" s="4">
        <v>7.0555555555555554</v>
      </c>
      <c r="E1060" s="30">
        <v>-1.3472222222222221</v>
      </c>
      <c r="F1060" s="20">
        <f>'Dynamic Data'!C$4*E1060</f>
        <v>-387.99999999999994</v>
      </c>
      <c r="G1060" s="12">
        <f>(0.5*'Dynamic Data'!C$21*'Dynamic Data'!C$11*'Dynamic Data'!C$13*D1060^2)</f>
        <v>10.183917713633331</v>
      </c>
      <c r="H1060" s="12">
        <f>'Dynamic Data'!C$15</f>
        <v>56.505600000000001</v>
      </c>
      <c r="I1060" s="12">
        <f>'Dynamic Data'!C$15+G1060+F1060</f>
        <v>-321.31048228636661</v>
      </c>
      <c r="J1060" s="12">
        <f t="shared" si="119"/>
        <v>0</v>
      </c>
      <c r="K1060" s="28">
        <f t="shared" si="120"/>
        <v>321.31048228636661</v>
      </c>
      <c r="L1060" s="20">
        <f>(D1060/1000)*(('Dynamic Data'!C$4*9.81*'Dynamic Data'!C$10)+(0.5*'Dynamic Data'!C$21*'Dynamic Data'!C$11*'Dynamic Data'!C$13*D1060^2)+('Dynamic Data'!C$4*'Dynamic Data'!C$18*E1060))</f>
        <v>-2.3855327383538092</v>
      </c>
      <c r="M1060" s="12">
        <f t="shared" si="117"/>
        <v>0</v>
      </c>
      <c r="N1060" s="28">
        <f t="shared" si="121"/>
        <v>2.3855327383538092</v>
      </c>
      <c r="O1060" s="20">
        <f t="shared" si="116"/>
        <v>-2.0665941291230254</v>
      </c>
      <c r="P1060" s="12">
        <f t="shared" si="122"/>
        <v>0</v>
      </c>
      <c r="Q1060" s="44">
        <f t="shared" si="118"/>
        <v>2.0665941291230254</v>
      </c>
      <c r="R1060" s="36"/>
      <c r="S1060" s="20">
        <f>SUM($P$2:P1060)</f>
        <v>1017.2799945607511</v>
      </c>
      <c r="T1060" s="28">
        <f>SUM($Q$2:Q1060)</f>
        <v>267.34675267858654</v>
      </c>
      <c r="U1060" s="22">
        <f>T1060*'KERS System Values'!E$14</f>
        <v>156.55005099036481</v>
      </c>
    </row>
    <row r="1061" spans="1:21" x14ac:dyDescent="0.45">
      <c r="A1061" s="7" t="s">
        <v>14</v>
      </c>
      <c r="B1061" s="8">
        <v>1059</v>
      </c>
      <c r="C1061" s="8">
        <v>37</v>
      </c>
      <c r="D1061" s="3">
        <v>5.8333333333333339</v>
      </c>
      <c r="E1061" s="29">
        <v>-1.2083333333333333</v>
      </c>
      <c r="F1061" s="21">
        <f>'Dynamic Data'!C$4*E1061</f>
        <v>-348</v>
      </c>
      <c r="G1061" s="3">
        <f>(0.5*'Dynamic Data'!C$21*'Dynamic Data'!C$11*'Dynamic Data'!C$13*D1061^2)</f>
        <v>6.9612308756158168</v>
      </c>
      <c r="H1061" s="3">
        <f>'Dynamic Data'!C$15</f>
        <v>56.505600000000001</v>
      </c>
      <c r="I1061" s="3">
        <f>'Dynamic Data'!C$15+G1061+F1061</f>
        <v>-284.53316912438419</v>
      </c>
      <c r="J1061" s="3">
        <f t="shared" si="119"/>
        <v>0</v>
      </c>
      <c r="K1061" s="29">
        <f t="shared" si="120"/>
        <v>284.53316912438419</v>
      </c>
      <c r="L1061" s="21">
        <f>(D1061/1000)*(('Dynamic Data'!C$4*9.81*'Dynamic Data'!C$10)+(0.5*'Dynamic Data'!C$21*'Dynamic Data'!C$11*'Dynamic Data'!C$13*D1061^2)+('Dynamic Data'!C$4*'Dynamic Data'!C$18*E1061))</f>
        <v>-1.7476555198922414</v>
      </c>
      <c r="M1061" s="3">
        <f t="shared" si="117"/>
        <v>0</v>
      </c>
      <c r="N1061" s="29">
        <f t="shared" si="121"/>
        <v>1.7476555198922414</v>
      </c>
      <c r="O1061" s="21">
        <f t="shared" si="116"/>
        <v>-1.468190623008089</v>
      </c>
      <c r="P1061" s="3">
        <f t="shared" si="122"/>
        <v>0</v>
      </c>
      <c r="Q1061" s="45">
        <f t="shared" si="118"/>
        <v>1.468190623008089</v>
      </c>
      <c r="R1061" s="37"/>
      <c r="S1061" s="21">
        <f>SUM($P$2:P1061)</f>
        <v>1017.2799945607511</v>
      </c>
      <c r="T1061" s="29">
        <f>SUM($Q$2:Q1061)</f>
        <v>268.81494330159461</v>
      </c>
      <c r="U1061" s="22">
        <f>T1061*'KERS System Values'!E$14</f>
        <v>157.40977834666381</v>
      </c>
    </row>
    <row r="1062" spans="1:21" x14ac:dyDescent="0.45">
      <c r="A1062" s="5" t="s">
        <v>14</v>
      </c>
      <c r="B1062" s="6">
        <v>1060</v>
      </c>
      <c r="C1062" s="6">
        <v>38</v>
      </c>
      <c r="D1062" s="4">
        <v>4.6388888888888893</v>
      </c>
      <c r="E1062" s="30">
        <v>-1.0555555555555556</v>
      </c>
      <c r="F1062" s="20">
        <f>'Dynamic Data'!C$4*E1062</f>
        <v>-304</v>
      </c>
      <c r="G1062" s="12">
        <f>(0.5*'Dynamic Data'!C$21*'Dynamic Data'!C$11*'Dynamic Data'!C$13*D1062^2)</f>
        <v>4.4023076619058843</v>
      </c>
      <c r="H1062" s="12">
        <f>'Dynamic Data'!C$15</f>
        <v>56.505600000000001</v>
      </c>
      <c r="I1062" s="12">
        <f>'Dynamic Data'!C$15+G1062+F1062</f>
        <v>-243.09209233809412</v>
      </c>
      <c r="J1062" s="12">
        <f t="shared" si="119"/>
        <v>0</v>
      </c>
      <c r="K1062" s="28">
        <f t="shared" si="120"/>
        <v>243.09209233809412</v>
      </c>
      <c r="L1062" s="20">
        <f>(D1062/1000)*(('Dynamic Data'!C$4*9.81*'Dynamic Data'!C$10)+(0.5*'Dynamic Data'!C$21*'Dynamic Data'!C$11*'Dynamic Data'!C$13*D1062^2)+('Dynamic Data'!C$4*'Dynamic Data'!C$18*E1062))</f>
        <v>-1.1887257261239368</v>
      </c>
      <c r="M1062" s="12">
        <f t="shared" si="117"/>
        <v>0</v>
      </c>
      <c r="N1062" s="28">
        <f t="shared" si="121"/>
        <v>1.1887257261239368</v>
      </c>
      <c r="O1062" s="20">
        <f t="shared" si="116"/>
        <v>-0.84896015834833061</v>
      </c>
      <c r="P1062" s="12">
        <f t="shared" si="122"/>
        <v>0</v>
      </c>
      <c r="Q1062" s="44">
        <f t="shared" si="118"/>
        <v>0.84896015834833061</v>
      </c>
      <c r="R1062" s="36"/>
      <c r="S1062" s="20">
        <f>SUM($P$2:P1062)</f>
        <v>1017.2799945607511</v>
      </c>
      <c r="T1062" s="28">
        <f>SUM($Q$2:Q1062)</f>
        <v>269.66390345994296</v>
      </c>
      <c r="U1062" s="22">
        <f>T1062*'KERS System Values'!E$14</f>
        <v>157.90690335284634</v>
      </c>
    </row>
    <row r="1063" spans="1:21" x14ac:dyDescent="0.45">
      <c r="A1063" s="7" t="s">
        <v>14</v>
      </c>
      <c r="B1063" s="8">
        <v>1061</v>
      </c>
      <c r="C1063" s="8">
        <v>39</v>
      </c>
      <c r="D1063" s="3">
        <v>3.7222222222222223</v>
      </c>
      <c r="E1063" s="29">
        <v>-0.65277777777777768</v>
      </c>
      <c r="F1063" s="21">
        <f>'Dynamic Data'!C$4*E1063</f>
        <v>-187.99999999999997</v>
      </c>
      <c r="G1063" s="3">
        <f>(0.5*'Dynamic Data'!C$21*'Dynamic Data'!C$11*'Dynamic Data'!C$13*D1063^2)</f>
        <v>2.8343732789695597</v>
      </c>
      <c r="H1063" s="3">
        <f>'Dynamic Data'!C$15</f>
        <v>56.505600000000001</v>
      </c>
      <c r="I1063" s="3">
        <f>'Dynamic Data'!C$15+G1063+F1063</f>
        <v>-128.66002672103042</v>
      </c>
      <c r="J1063" s="3">
        <f t="shared" si="119"/>
        <v>0</v>
      </c>
      <c r="K1063" s="29">
        <f t="shared" si="120"/>
        <v>128.66002672103042</v>
      </c>
      <c r="L1063" s="21">
        <f>(D1063/1000)*(('Dynamic Data'!C$4*9.81*'Dynamic Data'!C$10)+(0.5*'Dynamic Data'!C$21*'Dynamic Data'!C$11*'Dynamic Data'!C$13*D1063^2)+('Dynamic Data'!C$4*'Dynamic Data'!C$18*E1063))</f>
        <v>-0.50919459057272443</v>
      </c>
      <c r="M1063" s="3">
        <f t="shared" si="117"/>
        <v>0</v>
      </c>
      <c r="N1063" s="29">
        <f t="shared" si="121"/>
        <v>0.50919459057272443</v>
      </c>
      <c r="O1063" s="21">
        <f t="shared" si="116"/>
        <v>-0.24705133698670739</v>
      </c>
      <c r="P1063" s="3">
        <f t="shared" si="122"/>
        <v>0</v>
      </c>
      <c r="Q1063" s="45">
        <f t="shared" si="118"/>
        <v>0.24705133698670739</v>
      </c>
      <c r="R1063" s="38">
        <f>SUM(Q1052:Q1063)</f>
        <v>20.358147175589878</v>
      </c>
      <c r="S1063" s="21">
        <f>SUM($P$2:P1063)</f>
        <v>1017.2799945607511</v>
      </c>
      <c r="T1063" s="29">
        <f>SUM($Q$2:Q1063)</f>
        <v>269.91095479692967</v>
      </c>
      <c r="U1063" s="22">
        <f>T1063*'KERS System Values'!E$14</f>
        <v>158.05156903146414</v>
      </c>
    </row>
    <row r="1064" spans="1:21" x14ac:dyDescent="0.45">
      <c r="A1064" s="5" t="s">
        <v>14</v>
      </c>
      <c r="B1064" s="6">
        <v>1062</v>
      </c>
      <c r="C1064" s="6">
        <v>40</v>
      </c>
      <c r="D1064" s="4">
        <v>3.3333333333333335</v>
      </c>
      <c r="E1064" s="30">
        <v>-0.18055555555555566</v>
      </c>
      <c r="F1064" s="20">
        <f>'Dynamic Data'!C$4*E1064</f>
        <v>-52.000000000000028</v>
      </c>
      <c r="G1064" s="12">
        <f>(0.5*'Dynamic Data'!C$21*'Dynamic Data'!C$11*'Dynamic Data'!C$13*D1064^2)</f>
        <v>2.2730549797929194</v>
      </c>
      <c r="H1064" s="12">
        <f>'Dynamic Data'!C$15</f>
        <v>56.505600000000001</v>
      </c>
      <c r="I1064" s="12">
        <f>'Dynamic Data'!C$15+G1064+F1064</f>
        <v>6.7786549797928899</v>
      </c>
      <c r="J1064" s="12">
        <f t="shared" si="119"/>
        <v>6.7786549797928899</v>
      </c>
      <c r="K1064" s="28">
        <f t="shared" si="120"/>
        <v>0</v>
      </c>
      <c r="L1064" s="20">
        <f>(D1064/1000)*(('Dynamic Data'!C$4*9.81*'Dynamic Data'!C$10)+(0.5*'Dynamic Data'!C$21*'Dynamic Data'!C$11*'Dynamic Data'!C$13*D1064^2)+('Dynamic Data'!C$4*'Dynamic Data'!C$18*E1064))</f>
        <v>1.5091916599309628E-2</v>
      </c>
      <c r="M1064" s="12">
        <f t="shared" si="117"/>
        <v>1.5091916599309628E-2</v>
      </c>
      <c r="N1064" s="28">
        <f t="shared" si="121"/>
        <v>0</v>
      </c>
      <c r="O1064" s="20">
        <f t="shared" si="116"/>
        <v>0.1624965031154891</v>
      </c>
      <c r="P1064" s="12">
        <f t="shared" si="122"/>
        <v>0.1624965031154891</v>
      </c>
      <c r="Q1064" s="42">
        <f t="shared" si="118"/>
        <v>0</v>
      </c>
      <c r="R1064" s="36"/>
      <c r="S1064" s="20">
        <f>SUM($P$2:P1064)</f>
        <v>1017.4424910638666</v>
      </c>
      <c r="T1064" s="28">
        <f>SUM($Q$2:Q1064)</f>
        <v>269.91095479692967</v>
      </c>
      <c r="U1064" s="22">
        <f>T1064*'KERS System Values'!E$14</f>
        <v>158.05156903146414</v>
      </c>
    </row>
    <row r="1065" spans="1:21" x14ac:dyDescent="0.45">
      <c r="A1065" s="7" t="s">
        <v>14</v>
      </c>
      <c r="B1065" s="8">
        <v>1063</v>
      </c>
      <c r="C1065" s="8">
        <v>41</v>
      </c>
      <c r="D1065" s="3">
        <v>3.3611111111111112</v>
      </c>
      <c r="E1065" s="29">
        <v>0.1111111111111112</v>
      </c>
      <c r="F1065" s="21">
        <f>'Dynamic Data'!C$4*E1065</f>
        <v>32.000000000000028</v>
      </c>
      <c r="G1065" s="3">
        <f>(0.5*'Dynamic Data'!C$21*'Dynamic Data'!C$11*'Dynamic Data'!C$13*D1065^2)</f>
        <v>2.3110970804963982</v>
      </c>
      <c r="H1065" s="3">
        <f>'Dynamic Data'!C$15</f>
        <v>56.505600000000001</v>
      </c>
      <c r="I1065" s="3">
        <f>'Dynamic Data'!C$15+G1065+F1065</f>
        <v>90.816697080496425</v>
      </c>
      <c r="J1065" s="3">
        <f t="shared" si="119"/>
        <v>90.816697080496425</v>
      </c>
      <c r="K1065" s="29">
        <f t="shared" si="120"/>
        <v>0</v>
      </c>
      <c r="L1065" s="21">
        <f>(D1065/1000)*(('Dynamic Data'!C$4*9.81*'Dynamic Data'!C$10)+(0.5*'Dynamic Data'!C$21*'Dynamic Data'!C$11*'Dynamic Data'!C$13*D1065^2)+('Dynamic Data'!C$4*'Dynamic Data'!C$18*E1065))</f>
        <v>0.30990108963166857</v>
      </c>
      <c r="M1065" s="3">
        <f t="shared" si="117"/>
        <v>0.30990108963166857</v>
      </c>
      <c r="N1065" s="29">
        <f t="shared" si="121"/>
        <v>0</v>
      </c>
      <c r="O1065" s="21">
        <f t="shared" si="116"/>
        <v>0.51966597849347973</v>
      </c>
      <c r="P1065" s="3">
        <f t="shared" si="122"/>
        <v>0.51966597849347973</v>
      </c>
      <c r="Q1065" s="43">
        <f t="shared" si="118"/>
        <v>0</v>
      </c>
      <c r="R1065" s="37"/>
      <c r="S1065" s="21">
        <f>SUM($P$2:P1065)</f>
        <v>1017.96215704236</v>
      </c>
      <c r="T1065" s="29">
        <f>SUM($Q$2:Q1065)</f>
        <v>269.91095479692967</v>
      </c>
      <c r="U1065" s="22">
        <f>T1065*'KERS System Values'!E$14</f>
        <v>158.05156903146414</v>
      </c>
    </row>
    <row r="1066" spans="1:21" x14ac:dyDescent="0.45">
      <c r="A1066" s="5" t="s">
        <v>14</v>
      </c>
      <c r="B1066" s="6">
        <v>1064</v>
      </c>
      <c r="C1066" s="6">
        <v>42</v>
      </c>
      <c r="D1066" s="4">
        <v>3.5555555555555558</v>
      </c>
      <c r="E1066" s="30">
        <v>0.4861111111111111</v>
      </c>
      <c r="F1066" s="20">
        <f>'Dynamic Data'!C$4*E1066</f>
        <v>140</v>
      </c>
      <c r="G1066" s="12">
        <f>(0.5*'Dynamic Data'!C$21*'Dynamic Data'!C$11*'Dynamic Data'!C$13*D1066^2)</f>
        <v>2.5862314436754996</v>
      </c>
      <c r="H1066" s="12">
        <f>'Dynamic Data'!C$15</f>
        <v>56.505600000000001</v>
      </c>
      <c r="I1066" s="12">
        <f>'Dynamic Data'!C$15+G1066+F1066</f>
        <v>199.09183144367552</v>
      </c>
      <c r="J1066" s="12">
        <f t="shared" si="119"/>
        <v>199.09183144367552</v>
      </c>
      <c r="K1066" s="28">
        <f t="shared" si="120"/>
        <v>0</v>
      </c>
      <c r="L1066" s="20">
        <f>(D1066/1000)*(('Dynamic Data'!C$4*9.81*'Dynamic Data'!C$10)+(0.5*'Dynamic Data'!C$21*'Dynamic Data'!C$11*'Dynamic Data'!C$13*D1066^2)+('Dynamic Data'!C$4*'Dynamic Data'!C$18*E1066))</f>
        <v>0.72943086735529084</v>
      </c>
      <c r="M1066" s="12">
        <f t="shared" si="117"/>
        <v>0.72943086735529084</v>
      </c>
      <c r="N1066" s="28">
        <f t="shared" si="121"/>
        <v>0</v>
      </c>
      <c r="O1066" s="20">
        <f t="shared" si="116"/>
        <v>1.1374385166619869</v>
      </c>
      <c r="P1066" s="12">
        <f t="shared" si="122"/>
        <v>1.1374385166619869</v>
      </c>
      <c r="Q1066" s="42">
        <f t="shared" si="118"/>
        <v>0</v>
      </c>
      <c r="R1066" s="36"/>
      <c r="S1066" s="20">
        <f>SUM($P$2:P1066)</f>
        <v>1019.099595559022</v>
      </c>
      <c r="T1066" s="28">
        <f>SUM($Q$2:Q1066)</f>
        <v>269.91095479692967</v>
      </c>
      <c r="U1066" s="22">
        <f>T1066*'KERS System Values'!E$14</f>
        <v>158.05156903146414</v>
      </c>
    </row>
    <row r="1067" spans="1:21" x14ac:dyDescent="0.45">
      <c r="A1067" s="7" t="s">
        <v>14</v>
      </c>
      <c r="B1067" s="8">
        <v>1065</v>
      </c>
      <c r="C1067" s="8">
        <v>43</v>
      </c>
      <c r="D1067" s="3">
        <v>4.333333333333333</v>
      </c>
      <c r="E1067" s="29">
        <v>0.98611111111111083</v>
      </c>
      <c r="F1067" s="21">
        <f>'Dynamic Data'!C$4*E1067</f>
        <v>283.99999999999994</v>
      </c>
      <c r="G1067" s="3">
        <f>(0.5*'Dynamic Data'!C$21*'Dynamic Data'!C$11*'Dynamic Data'!C$13*D1067^2)</f>
        <v>3.8414629158500331</v>
      </c>
      <c r="H1067" s="3">
        <f>'Dynamic Data'!C$15</f>
        <v>56.505600000000001</v>
      </c>
      <c r="I1067" s="3">
        <f>'Dynamic Data'!C$15+G1067+F1067</f>
        <v>344.34706291584996</v>
      </c>
      <c r="J1067" s="3">
        <f t="shared" si="119"/>
        <v>344.34706291584996</v>
      </c>
      <c r="K1067" s="29">
        <f t="shared" si="120"/>
        <v>0</v>
      </c>
      <c r="L1067" s="21">
        <f>(D1067/1000)*(('Dynamic Data'!C$4*9.81*'Dynamic Data'!C$10)+(0.5*'Dynamic Data'!C$21*'Dynamic Data'!C$11*'Dynamic Data'!C$13*D1067^2)+('Dynamic Data'!C$4*'Dynamic Data'!C$18*E1067))</f>
        <v>1.5454461659686831</v>
      </c>
      <c r="M1067" s="3">
        <f t="shared" si="117"/>
        <v>1.5454461659686831</v>
      </c>
      <c r="N1067" s="29">
        <f t="shared" si="121"/>
        <v>0</v>
      </c>
      <c r="O1067" s="21">
        <f t="shared" si="116"/>
        <v>1.8458392589572399</v>
      </c>
      <c r="P1067" s="3">
        <f t="shared" si="122"/>
        <v>1.8458392589572399</v>
      </c>
      <c r="Q1067" s="43">
        <f t="shared" si="118"/>
        <v>0</v>
      </c>
      <c r="R1067" s="37"/>
      <c r="S1067" s="21">
        <f>SUM($P$2:P1067)</f>
        <v>1020.9454348179792</v>
      </c>
      <c r="T1067" s="29">
        <f>SUM($Q$2:Q1067)</f>
        <v>269.91095479692967</v>
      </c>
      <c r="U1067" s="22">
        <f>T1067*'KERS System Values'!E$14</f>
        <v>158.05156903146414</v>
      </c>
    </row>
    <row r="1068" spans="1:21" x14ac:dyDescent="0.45">
      <c r="A1068" s="5" t="s">
        <v>14</v>
      </c>
      <c r="B1068" s="6">
        <v>1066</v>
      </c>
      <c r="C1068" s="6">
        <v>44</v>
      </c>
      <c r="D1068" s="4">
        <v>5.5277777777777777</v>
      </c>
      <c r="E1068" s="30">
        <v>1.0833333333333333</v>
      </c>
      <c r="F1068" s="20">
        <f>'Dynamic Data'!C$4*E1068</f>
        <v>312</v>
      </c>
      <c r="G1068" s="12">
        <f>(0.5*'Dynamic Data'!C$21*'Dynamic Data'!C$11*'Dynamic Data'!C$13*D1068^2)</f>
        <v>6.2510590454707913</v>
      </c>
      <c r="H1068" s="12">
        <f>'Dynamic Data'!C$15</f>
        <v>56.505600000000001</v>
      </c>
      <c r="I1068" s="12">
        <f>'Dynamic Data'!C$15+G1068+F1068</f>
        <v>374.75665904547077</v>
      </c>
      <c r="J1068" s="12">
        <f t="shared" si="119"/>
        <v>374.75665904547077</v>
      </c>
      <c r="K1068" s="28">
        <f t="shared" si="120"/>
        <v>0</v>
      </c>
      <c r="L1068" s="20">
        <f>(D1068/1000)*(('Dynamic Data'!C$4*9.81*'Dynamic Data'!C$10)+(0.5*'Dynamic Data'!C$21*'Dynamic Data'!C$11*'Dynamic Data'!C$13*D1068^2)+('Dynamic Data'!C$4*'Dynamic Data'!C$18*E1068))</f>
        <v>2.1462323519457964</v>
      </c>
      <c r="M1068" s="12">
        <f t="shared" si="117"/>
        <v>2.1462323519457964</v>
      </c>
      <c r="N1068" s="28">
        <f t="shared" si="121"/>
        <v>0</v>
      </c>
      <c r="O1068" s="20">
        <f t="shared" si="116"/>
        <v>1.9223002635450519</v>
      </c>
      <c r="P1068" s="12">
        <f t="shared" si="122"/>
        <v>1.9223002635450519</v>
      </c>
      <c r="Q1068" s="42">
        <f t="shared" si="118"/>
        <v>0</v>
      </c>
      <c r="R1068" s="36"/>
      <c r="S1068" s="20">
        <f>SUM($P$2:P1068)</f>
        <v>1022.8677350815242</v>
      </c>
      <c r="T1068" s="28">
        <f>SUM($Q$2:Q1068)</f>
        <v>269.91095479692967</v>
      </c>
      <c r="U1068" s="22">
        <f>T1068*'KERS System Values'!E$14</f>
        <v>158.05156903146414</v>
      </c>
    </row>
    <row r="1069" spans="1:21" x14ac:dyDescent="0.45">
      <c r="A1069" s="7" t="s">
        <v>14</v>
      </c>
      <c r="B1069" s="8">
        <v>1067</v>
      </c>
      <c r="C1069" s="8">
        <v>45</v>
      </c>
      <c r="D1069" s="3">
        <v>6.5</v>
      </c>
      <c r="E1069" s="29">
        <v>0.65277777777777812</v>
      </c>
      <c r="F1069" s="21">
        <f>'Dynamic Data'!C$4*E1069</f>
        <v>188.00000000000011</v>
      </c>
      <c r="G1069" s="3">
        <f>(0.5*'Dynamic Data'!C$21*'Dynamic Data'!C$11*'Dynamic Data'!C$13*D1069^2)</f>
        <v>8.6432915606625755</v>
      </c>
      <c r="H1069" s="3">
        <f>'Dynamic Data'!C$15</f>
        <v>56.505600000000001</v>
      </c>
      <c r="I1069" s="3">
        <f>'Dynamic Data'!C$15+G1069+F1069</f>
        <v>253.14889156066269</v>
      </c>
      <c r="J1069" s="3">
        <f t="shared" si="119"/>
        <v>253.14889156066269</v>
      </c>
      <c r="K1069" s="29">
        <f t="shared" si="120"/>
        <v>0</v>
      </c>
      <c r="L1069" s="21">
        <f>(D1069/1000)*(('Dynamic Data'!C$4*9.81*'Dynamic Data'!C$10)+(0.5*'Dynamic Data'!C$21*'Dynamic Data'!C$11*'Dynamic Data'!C$13*D1069^2)+('Dynamic Data'!C$4*'Dynamic Data'!C$18*E1069))</f>
        <v>1.6983681751443074</v>
      </c>
      <c r="M1069" s="3">
        <f t="shared" si="117"/>
        <v>1.6983681751443074</v>
      </c>
      <c r="N1069" s="29">
        <f t="shared" si="121"/>
        <v>0</v>
      </c>
      <c r="O1069" s="21">
        <f t="shared" si="116"/>
        <v>1.3315319822101346</v>
      </c>
      <c r="P1069" s="3">
        <f t="shared" si="122"/>
        <v>1.3315319822101346</v>
      </c>
      <c r="Q1069" s="43">
        <f t="shared" si="118"/>
        <v>0</v>
      </c>
      <c r="R1069" s="37"/>
      <c r="S1069" s="21">
        <f>SUM($P$2:P1069)</f>
        <v>1024.1992670637344</v>
      </c>
      <c r="T1069" s="29">
        <f>SUM($Q$2:Q1069)</f>
        <v>269.91095479692967</v>
      </c>
      <c r="U1069" s="22">
        <f>T1069*'KERS System Values'!E$14</f>
        <v>158.05156903146414</v>
      </c>
    </row>
    <row r="1070" spans="1:21" x14ac:dyDescent="0.45">
      <c r="A1070" s="5" t="s">
        <v>14</v>
      </c>
      <c r="B1070" s="6">
        <v>1068</v>
      </c>
      <c r="C1070" s="6">
        <v>46</v>
      </c>
      <c r="D1070" s="4">
        <v>6.8333333333333339</v>
      </c>
      <c r="E1070" s="30">
        <v>0.25000000000000011</v>
      </c>
      <c r="F1070" s="20">
        <f>'Dynamic Data'!C$4*E1070</f>
        <v>72.000000000000028</v>
      </c>
      <c r="G1070" s="12">
        <f>(0.5*'Dynamic Data'!C$21*'Dynamic Data'!C$11*'Dynamic Data'!C$13*D1070^2)</f>
        <v>9.5525135525797449</v>
      </c>
      <c r="H1070" s="12">
        <f>'Dynamic Data'!C$15</f>
        <v>56.505600000000001</v>
      </c>
      <c r="I1070" s="12">
        <f>'Dynamic Data'!C$15+G1070+F1070</f>
        <v>138.05811355257975</v>
      </c>
      <c r="J1070" s="12">
        <f t="shared" si="119"/>
        <v>138.05811355257975</v>
      </c>
      <c r="K1070" s="28">
        <f t="shared" si="120"/>
        <v>0</v>
      </c>
      <c r="L1070" s="20">
        <f>(D1070/1000)*(('Dynamic Data'!C$4*9.81*'Dynamic Data'!C$10)+(0.5*'Dynamic Data'!C$21*'Dynamic Data'!C$11*'Dynamic Data'!C$13*D1070^2)+('Dynamic Data'!C$4*'Dynamic Data'!C$18*E1070))</f>
        <v>0.964695789275962</v>
      </c>
      <c r="M1070" s="12">
        <f t="shared" si="117"/>
        <v>0.964695789275962</v>
      </c>
      <c r="N1070" s="28">
        <f t="shared" si="121"/>
        <v>0</v>
      </c>
      <c r="O1070" s="20">
        <f t="shared" si="116"/>
        <v>0.9781111782510844</v>
      </c>
      <c r="P1070" s="12">
        <f t="shared" si="122"/>
        <v>0.9781111782510844</v>
      </c>
      <c r="Q1070" s="42">
        <f t="shared" si="118"/>
        <v>0</v>
      </c>
      <c r="R1070" s="36"/>
      <c r="S1070" s="20">
        <f>SUM($P$2:P1070)</f>
        <v>1025.1773782419855</v>
      </c>
      <c r="T1070" s="28">
        <f>SUM($Q$2:Q1070)</f>
        <v>269.91095479692967</v>
      </c>
      <c r="U1070" s="22">
        <f>T1070*'KERS System Values'!E$14</f>
        <v>158.05156903146414</v>
      </c>
    </row>
    <row r="1071" spans="1:21" x14ac:dyDescent="0.45">
      <c r="A1071" s="7" t="s">
        <v>14</v>
      </c>
      <c r="B1071" s="8">
        <v>1069</v>
      </c>
      <c r="C1071" s="8">
        <v>47</v>
      </c>
      <c r="D1071" s="3">
        <v>7</v>
      </c>
      <c r="E1071" s="29">
        <v>0.24999999999999961</v>
      </c>
      <c r="F1071" s="21">
        <f>'Dynamic Data'!C$4*E1071</f>
        <v>71.999999999999886</v>
      </c>
      <c r="G1071" s="3">
        <f>(0.5*'Dynamic Data'!C$21*'Dynamic Data'!C$11*'Dynamic Data'!C$13*D1071^2)</f>
        <v>10.024172460886774</v>
      </c>
      <c r="H1071" s="3">
        <f>'Dynamic Data'!C$15</f>
        <v>56.505600000000001</v>
      </c>
      <c r="I1071" s="3">
        <f>'Dynamic Data'!C$15+G1071+F1071</f>
        <v>138.52977246088665</v>
      </c>
      <c r="J1071" s="3">
        <f t="shared" si="119"/>
        <v>138.52977246088665</v>
      </c>
      <c r="K1071" s="29">
        <f t="shared" si="120"/>
        <v>0</v>
      </c>
      <c r="L1071" s="21">
        <f>(D1071/1000)*(('Dynamic Data'!C$4*9.81*'Dynamic Data'!C$10)+(0.5*'Dynamic Data'!C$21*'Dynamic Data'!C$11*'Dynamic Data'!C$13*D1071^2)+('Dynamic Data'!C$4*'Dynamic Data'!C$18*E1071))</f>
        <v>0.9915265672262068</v>
      </c>
      <c r="M1071" s="3">
        <f t="shared" si="117"/>
        <v>0.9915265672262068</v>
      </c>
      <c r="N1071" s="29">
        <f t="shared" si="121"/>
        <v>0</v>
      </c>
      <c r="O1071" s="21">
        <f t="shared" si="116"/>
        <v>1.2941467526544954</v>
      </c>
      <c r="P1071" s="3">
        <f t="shared" si="122"/>
        <v>1.2941467526544954</v>
      </c>
      <c r="Q1071" s="43">
        <f t="shared" si="118"/>
        <v>0</v>
      </c>
      <c r="R1071" s="37"/>
      <c r="S1071" s="21">
        <f>SUM($P$2:P1071)</f>
        <v>1026.47152499464</v>
      </c>
      <c r="T1071" s="29">
        <f>SUM($Q$2:Q1071)</f>
        <v>269.91095479692967</v>
      </c>
      <c r="U1071" s="22">
        <f>T1071*'KERS System Values'!E$14</f>
        <v>158.05156903146414</v>
      </c>
    </row>
    <row r="1072" spans="1:21" x14ac:dyDescent="0.45">
      <c r="A1072" s="5" t="s">
        <v>14</v>
      </c>
      <c r="B1072" s="6">
        <v>1070</v>
      </c>
      <c r="C1072" s="6">
        <v>48</v>
      </c>
      <c r="D1072" s="4">
        <v>7.333333333333333</v>
      </c>
      <c r="E1072" s="30">
        <v>0.50000000000000022</v>
      </c>
      <c r="F1072" s="20">
        <f>'Dynamic Data'!C$4*E1072</f>
        <v>144.00000000000006</v>
      </c>
      <c r="G1072" s="12">
        <f>(0.5*'Dynamic Data'!C$21*'Dynamic Data'!C$11*'Dynamic Data'!C$13*D1072^2)</f>
        <v>11.001586102197727</v>
      </c>
      <c r="H1072" s="12">
        <f>'Dynamic Data'!C$15</f>
        <v>56.505600000000001</v>
      </c>
      <c r="I1072" s="12">
        <f>'Dynamic Data'!C$15+G1072+F1072</f>
        <v>211.50718610219778</v>
      </c>
      <c r="J1072" s="12">
        <f t="shared" si="119"/>
        <v>211.50718610219778</v>
      </c>
      <c r="K1072" s="28">
        <f t="shared" si="120"/>
        <v>0</v>
      </c>
      <c r="L1072" s="20">
        <f>(D1072/1000)*(('Dynamic Data'!C$4*9.81*'Dynamic Data'!C$10)+(0.5*'Dynamic Data'!C$21*'Dynamic Data'!C$11*'Dynamic Data'!C$13*D1072^2)+('Dynamic Data'!C$4*'Dynamic Data'!C$18*E1072))</f>
        <v>1.596766938082784</v>
      </c>
      <c r="M1072" s="12">
        <f t="shared" si="117"/>
        <v>1.596766938082784</v>
      </c>
      <c r="N1072" s="28">
        <f t="shared" si="121"/>
        <v>0</v>
      </c>
      <c r="O1072" s="20">
        <f t="shared" si="116"/>
        <v>1.9781796157758211</v>
      </c>
      <c r="P1072" s="12">
        <f t="shared" si="122"/>
        <v>1.9781796157758211</v>
      </c>
      <c r="Q1072" s="42">
        <f t="shared" si="118"/>
        <v>0</v>
      </c>
      <c r="R1072" s="36"/>
      <c r="S1072" s="20">
        <f>SUM($P$2:P1072)</f>
        <v>1028.4497046104159</v>
      </c>
      <c r="T1072" s="28">
        <f>SUM($Q$2:Q1072)</f>
        <v>269.91095479692967</v>
      </c>
      <c r="U1072" s="22">
        <f>T1072*'KERS System Values'!E$14</f>
        <v>158.05156903146414</v>
      </c>
    </row>
    <row r="1073" spans="1:21" x14ac:dyDescent="0.45">
      <c r="A1073" s="7" t="s">
        <v>14</v>
      </c>
      <c r="B1073" s="8">
        <v>1071</v>
      </c>
      <c r="C1073" s="8">
        <v>49</v>
      </c>
      <c r="D1073" s="3">
        <v>8</v>
      </c>
      <c r="E1073" s="29">
        <v>0.75000000000000022</v>
      </c>
      <c r="F1073" s="21">
        <f>'Dynamic Data'!C$4*E1073</f>
        <v>216.00000000000006</v>
      </c>
      <c r="G1073" s="3">
        <f>(0.5*'Dynamic Data'!C$21*'Dynamic Data'!C$11*'Dynamic Data'!C$13*D1073^2)</f>
        <v>13.092796683607215</v>
      </c>
      <c r="H1073" s="3">
        <f>'Dynamic Data'!C$15</f>
        <v>56.505600000000001</v>
      </c>
      <c r="I1073" s="3">
        <f>'Dynamic Data'!C$15+G1073+F1073</f>
        <v>285.59839668360729</v>
      </c>
      <c r="J1073" s="3">
        <f t="shared" si="119"/>
        <v>285.59839668360729</v>
      </c>
      <c r="K1073" s="29">
        <f t="shared" si="120"/>
        <v>0</v>
      </c>
      <c r="L1073" s="21">
        <f>(D1073/1000)*(('Dynamic Data'!C$4*9.81*'Dynamic Data'!C$10)+(0.5*'Dynamic Data'!C$21*'Dynamic Data'!C$11*'Dynamic Data'!C$13*D1073^2)+('Dynamic Data'!C$4*'Dynamic Data'!C$18*E1073))</f>
        <v>2.3595922934688582</v>
      </c>
      <c r="M1073" s="3">
        <f t="shared" si="117"/>
        <v>2.3595922934688582</v>
      </c>
      <c r="N1073" s="29">
        <f t="shared" si="121"/>
        <v>0</v>
      </c>
      <c r="O1073" s="21">
        <f t="shared" si="116"/>
        <v>2.6979083980316432</v>
      </c>
      <c r="P1073" s="3">
        <f t="shared" si="122"/>
        <v>2.6979083980316432</v>
      </c>
      <c r="Q1073" s="43">
        <f t="shared" si="118"/>
        <v>0</v>
      </c>
      <c r="R1073" s="37"/>
      <c r="S1073" s="21">
        <f>SUM($P$2:P1073)</f>
        <v>1031.1476130084475</v>
      </c>
      <c r="T1073" s="29">
        <f>SUM($Q$2:Q1073)</f>
        <v>269.91095479692967</v>
      </c>
      <c r="U1073" s="22">
        <f>T1073*'KERS System Values'!E$14</f>
        <v>158.05156903146414</v>
      </c>
    </row>
    <row r="1074" spans="1:21" x14ac:dyDescent="0.45">
      <c r="A1074" s="5" t="s">
        <v>14</v>
      </c>
      <c r="B1074" s="6">
        <v>1072</v>
      </c>
      <c r="C1074" s="6">
        <v>50</v>
      </c>
      <c r="D1074" s="4">
        <v>8.8333333333333339</v>
      </c>
      <c r="E1074" s="30">
        <v>0.90277777777777724</v>
      </c>
      <c r="F1074" s="20">
        <f>'Dynamic Data'!C$4*E1074</f>
        <v>259.99999999999983</v>
      </c>
      <c r="G1074" s="12">
        <f>(0.5*'Dynamic Data'!C$21*'Dynamic Data'!C$11*'Dynamic Data'!C$13*D1074^2)</f>
        <v>15.962528595595778</v>
      </c>
      <c r="H1074" s="12">
        <f>'Dynamic Data'!C$15</f>
        <v>56.505600000000001</v>
      </c>
      <c r="I1074" s="12">
        <f>'Dynamic Data'!C$15+G1074+F1074</f>
        <v>332.4681285955956</v>
      </c>
      <c r="J1074" s="12">
        <f t="shared" si="119"/>
        <v>332.4681285955956</v>
      </c>
      <c r="K1074" s="28">
        <f t="shared" si="120"/>
        <v>0</v>
      </c>
      <c r="L1074" s="20">
        <f>(D1074/1000)*(('Dynamic Data'!C$4*9.81*'Dynamic Data'!C$10)+(0.5*'Dynamic Data'!C$21*'Dynamic Data'!C$11*'Dynamic Data'!C$13*D1074^2)+('Dynamic Data'!C$4*'Dynamic Data'!C$18*E1074))</f>
        <v>3.0362245025944286</v>
      </c>
      <c r="M1074" s="12">
        <f t="shared" si="117"/>
        <v>3.0362245025944286</v>
      </c>
      <c r="N1074" s="28">
        <f t="shared" si="121"/>
        <v>0</v>
      </c>
      <c r="O1074" s="20">
        <f t="shared" si="116"/>
        <v>3.4670084851512715</v>
      </c>
      <c r="P1074" s="12">
        <f t="shared" si="122"/>
        <v>3.4670084851512715</v>
      </c>
      <c r="Q1074" s="42">
        <f t="shared" si="118"/>
        <v>0</v>
      </c>
      <c r="R1074" s="36"/>
      <c r="S1074" s="20">
        <f>SUM($P$2:P1074)</f>
        <v>1034.6146214935989</v>
      </c>
      <c r="T1074" s="28">
        <f>SUM($Q$2:Q1074)</f>
        <v>269.91095479692967</v>
      </c>
      <c r="U1074" s="22">
        <f>T1074*'KERS System Values'!E$14</f>
        <v>158.05156903146414</v>
      </c>
    </row>
    <row r="1075" spans="1:21" x14ac:dyDescent="0.45">
      <c r="A1075" s="7" t="s">
        <v>14</v>
      </c>
      <c r="B1075" s="8">
        <v>1073</v>
      </c>
      <c r="C1075" s="8">
        <v>51</v>
      </c>
      <c r="D1075" s="3">
        <v>9.8055555555555554</v>
      </c>
      <c r="E1075" s="29">
        <v>1.0694444444444444</v>
      </c>
      <c r="F1075" s="21">
        <f>'Dynamic Data'!C$4*E1075</f>
        <v>308</v>
      </c>
      <c r="G1075" s="3">
        <f>(0.5*'Dynamic Data'!C$21*'Dynamic Data'!C$11*'Dynamic Data'!C$13*D1075^2)</f>
        <v>19.669660276181659</v>
      </c>
      <c r="H1075" s="3">
        <f>'Dynamic Data'!C$15</f>
        <v>56.505600000000001</v>
      </c>
      <c r="I1075" s="3">
        <f>'Dynamic Data'!C$15+G1075+F1075</f>
        <v>384.17526027618169</v>
      </c>
      <c r="J1075" s="3">
        <f t="shared" si="119"/>
        <v>384.17526027618169</v>
      </c>
      <c r="K1075" s="29">
        <f t="shared" si="120"/>
        <v>0</v>
      </c>
      <c r="L1075" s="21">
        <f>(D1075/1000)*(('Dynamic Data'!C$4*9.81*'Dynamic Data'!C$10)+(0.5*'Dynamic Data'!C$21*'Dynamic Data'!C$11*'Dynamic Data'!C$13*D1075^2)+('Dynamic Data'!C$4*'Dynamic Data'!C$18*E1075))</f>
        <v>3.8977924677081144</v>
      </c>
      <c r="M1075" s="3">
        <f t="shared" si="117"/>
        <v>3.8977924677081144</v>
      </c>
      <c r="N1075" s="29">
        <f t="shared" si="121"/>
        <v>0</v>
      </c>
      <c r="O1075" s="21">
        <f t="shared" si="116"/>
        <v>4.5002946544103519</v>
      </c>
      <c r="P1075" s="3">
        <f t="shared" si="122"/>
        <v>4.5002946544103519</v>
      </c>
      <c r="Q1075" s="43">
        <f t="shared" si="118"/>
        <v>0</v>
      </c>
      <c r="R1075" s="37"/>
      <c r="S1075" s="21">
        <f>SUM($P$2:P1075)</f>
        <v>1039.1149161480091</v>
      </c>
      <c r="T1075" s="29">
        <f>SUM($Q$2:Q1075)</f>
        <v>269.91095479692967</v>
      </c>
      <c r="U1075" s="22">
        <f>T1075*'KERS System Values'!E$14</f>
        <v>158.05156903146414</v>
      </c>
    </row>
    <row r="1076" spans="1:21" x14ac:dyDescent="0.45">
      <c r="A1076" s="5" t="s">
        <v>14</v>
      </c>
      <c r="B1076" s="6">
        <v>1074</v>
      </c>
      <c r="C1076" s="6">
        <v>52</v>
      </c>
      <c r="D1076" s="4">
        <v>10.972222222222223</v>
      </c>
      <c r="E1076" s="30">
        <v>1.2777777777777781</v>
      </c>
      <c r="F1076" s="20">
        <f>'Dynamic Data'!C$4*E1076</f>
        <v>368.00000000000011</v>
      </c>
      <c r="G1076" s="12">
        <f>(0.5*'Dynamic Data'!C$21*'Dynamic Data'!C$11*'Dynamic Data'!C$13*D1076^2)</f>
        <v>24.628708557096548</v>
      </c>
      <c r="H1076" s="12">
        <f>'Dynamic Data'!C$15</f>
        <v>56.505600000000001</v>
      </c>
      <c r="I1076" s="12">
        <f>'Dynamic Data'!C$15+G1076+F1076</f>
        <v>449.13430855709669</v>
      </c>
      <c r="J1076" s="12">
        <f t="shared" si="119"/>
        <v>449.13430855709669</v>
      </c>
      <c r="K1076" s="28">
        <f t="shared" si="120"/>
        <v>0</v>
      </c>
      <c r="L1076" s="20">
        <f>(D1076/1000)*(('Dynamic Data'!C$4*9.81*'Dynamic Data'!C$10)+(0.5*'Dynamic Data'!C$21*'Dynamic Data'!C$11*'Dynamic Data'!C$13*D1076^2)+('Dynamic Data'!C$4*'Dynamic Data'!C$18*E1076))</f>
        <v>5.102796841112589</v>
      </c>
      <c r="M1076" s="12">
        <f t="shared" si="117"/>
        <v>5.102796841112589</v>
      </c>
      <c r="N1076" s="28">
        <f t="shared" si="121"/>
        <v>0</v>
      </c>
      <c r="O1076" s="20">
        <f t="shared" si="116"/>
        <v>5.6214888490345007</v>
      </c>
      <c r="P1076" s="12">
        <f t="shared" si="122"/>
        <v>5.6214888490345007</v>
      </c>
      <c r="Q1076" s="42">
        <f t="shared" si="118"/>
        <v>0</v>
      </c>
      <c r="R1076" s="36"/>
      <c r="S1076" s="20">
        <f>SUM($P$2:P1076)</f>
        <v>1044.7364049970436</v>
      </c>
      <c r="T1076" s="28">
        <f>SUM($Q$2:Q1076)</f>
        <v>269.91095479692967</v>
      </c>
      <c r="U1076" s="22">
        <f>T1076*'KERS System Values'!E$14</f>
        <v>158.05156903146414</v>
      </c>
    </row>
    <row r="1077" spans="1:21" x14ac:dyDescent="0.45">
      <c r="A1077" s="7" t="s">
        <v>14</v>
      </c>
      <c r="B1077" s="8">
        <v>1075</v>
      </c>
      <c r="C1077" s="8">
        <v>53</v>
      </c>
      <c r="D1077" s="3">
        <v>12.361111111111112</v>
      </c>
      <c r="E1077" s="29">
        <v>1.3611111111111107</v>
      </c>
      <c r="F1077" s="21">
        <f>'Dynamic Data'!C$4*E1077</f>
        <v>391.99999999999989</v>
      </c>
      <c r="G1077" s="3">
        <f>(0.5*'Dynamic Data'!C$21*'Dynamic Data'!C$11*'Dynamic Data'!C$13*D1077^2)</f>
        <v>31.258452248159234</v>
      </c>
      <c r="H1077" s="3">
        <f>'Dynamic Data'!C$15</f>
        <v>56.505600000000001</v>
      </c>
      <c r="I1077" s="3">
        <f>'Dynamic Data'!C$15+G1077+F1077</f>
        <v>479.76405224815915</v>
      </c>
      <c r="J1077" s="3">
        <f t="shared" si="119"/>
        <v>479.76405224815915</v>
      </c>
      <c r="K1077" s="29">
        <f t="shared" si="120"/>
        <v>0</v>
      </c>
      <c r="L1077" s="21">
        <f>(D1077/1000)*(('Dynamic Data'!C$4*9.81*'Dynamic Data'!C$10)+(0.5*'Dynamic Data'!C$21*'Dynamic Data'!C$11*'Dynamic Data'!C$13*D1077^2)+('Dynamic Data'!C$4*'Dynamic Data'!C$18*E1077))</f>
        <v>6.1401808569564134</v>
      </c>
      <c r="M1077" s="3">
        <f t="shared" si="117"/>
        <v>6.1401808569564134</v>
      </c>
      <c r="N1077" s="29">
        <f t="shared" si="121"/>
        <v>0</v>
      </c>
      <c r="O1077" s="21">
        <f t="shared" si="116"/>
        <v>6.234254931535073</v>
      </c>
      <c r="P1077" s="3">
        <f t="shared" si="122"/>
        <v>6.234254931535073</v>
      </c>
      <c r="Q1077" s="43">
        <f t="shared" si="118"/>
        <v>0</v>
      </c>
      <c r="R1077" s="37"/>
      <c r="S1077" s="21">
        <f>SUM($P$2:P1077)</f>
        <v>1050.9706599285787</v>
      </c>
      <c r="T1077" s="29">
        <f>SUM($Q$2:Q1077)</f>
        <v>269.91095479692967</v>
      </c>
      <c r="U1077" s="22">
        <f>T1077*'KERS System Values'!E$14</f>
        <v>158.05156903146414</v>
      </c>
    </row>
    <row r="1078" spans="1:21" x14ac:dyDescent="0.45">
      <c r="A1078" s="5" t="s">
        <v>14</v>
      </c>
      <c r="B1078" s="6">
        <v>1076</v>
      </c>
      <c r="C1078" s="6">
        <v>54</v>
      </c>
      <c r="D1078" s="4">
        <v>13.694444444444445</v>
      </c>
      <c r="E1078" s="30">
        <v>1.2222222222222219</v>
      </c>
      <c r="F1078" s="20">
        <f>'Dynamic Data'!C$4*E1078</f>
        <v>351.99999999999989</v>
      </c>
      <c r="G1078" s="12">
        <f>(0.5*'Dynamic Data'!C$21*'Dynamic Data'!C$11*'Dynamic Data'!C$13*D1078^2)</f>
        <v>38.365537484978418</v>
      </c>
      <c r="H1078" s="12">
        <f>'Dynamic Data'!C$15</f>
        <v>56.505600000000001</v>
      </c>
      <c r="I1078" s="12">
        <f>'Dynamic Data'!C$15+G1078+F1078</f>
        <v>446.87113748497831</v>
      </c>
      <c r="J1078" s="12">
        <f t="shared" si="119"/>
        <v>446.87113748497831</v>
      </c>
      <c r="K1078" s="28">
        <f t="shared" si="120"/>
        <v>0</v>
      </c>
      <c r="L1078" s="20">
        <f>(D1078/1000)*(('Dynamic Data'!C$4*9.81*'Dynamic Data'!C$10)+(0.5*'Dynamic Data'!C$21*'Dynamic Data'!C$11*'Dynamic Data'!C$13*D1078^2)+('Dynamic Data'!C$4*'Dynamic Data'!C$18*E1078))</f>
        <v>6.3283290061137318</v>
      </c>
      <c r="M1078" s="12">
        <f t="shared" si="117"/>
        <v>6.3283290061137318</v>
      </c>
      <c r="N1078" s="28">
        <f t="shared" si="121"/>
        <v>0</v>
      </c>
      <c r="O1078" s="20">
        <f t="shared" si="116"/>
        <v>6.1078324798144772</v>
      </c>
      <c r="P1078" s="12">
        <f t="shared" si="122"/>
        <v>6.1078324798144772</v>
      </c>
      <c r="Q1078" s="42">
        <f t="shared" si="118"/>
        <v>0</v>
      </c>
      <c r="R1078" s="36"/>
      <c r="S1078" s="20">
        <f>SUM($P$2:P1078)</f>
        <v>1057.0784924083932</v>
      </c>
      <c r="T1078" s="28">
        <f>SUM($Q$2:Q1078)</f>
        <v>269.91095479692967</v>
      </c>
      <c r="U1078" s="22">
        <f>T1078*'KERS System Values'!E$14</f>
        <v>158.05156903146414</v>
      </c>
    </row>
    <row r="1079" spans="1:21" x14ac:dyDescent="0.45">
      <c r="A1079" s="7" t="s">
        <v>14</v>
      </c>
      <c r="B1079" s="8">
        <v>1077</v>
      </c>
      <c r="C1079" s="8">
        <v>55</v>
      </c>
      <c r="D1079" s="3">
        <v>14.805555555555555</v>
      </c>
      <c r="E1079" s="29">
        <v>0.98611111111111127</v>
      </c>
      <c r="F1079" s="21">
        <f>'Dynamic Data'!C$4*E1079</f>
        <v>284.00000000000006</v>
      </c>
      <c r="G1079" s="3">
        <f>(0.5*'Dynamic Data'!C$21*'Dynamic Data'!C$11*'Dynamic Data'!C$13*D1079^2)</f>
        <v>44.843744177388238</v>
      </c>
      <c r="H1079" s="3">
        <f>'Dynamic Data'!C$15</f>
        <v>56.505600000000001</v>
      </c>
      <c r="I1079" s="3">
        <f>'Dynamic Data'!C$15+G1079+F1079</f>
        <v>385.34934417738828</v>
      </c>
      <c r="J1079" s="3">
        <f t="shared" si="119"/>
        <v>385.34934417738828</v>
      </c>
      <c r="K1079" s="29">
        <f t="shared" si="120"/>
        <v>0</v>
      </c>
      <c r="L1079" s="21">
        <f>(D1079/1000)*(('Dynamic Data'!C$4*9.81*'Dynamic Data'!C$10)+(0.5*'Dynamic Data'!C$21*'Dynamic Data'!C$11*'Dynamic Data'!C$13*D1079^2)+('Dynamic Data'!C$4*'Dynamic Data'!C$18*E1079))</f>
        <v>5.8873359535152225</v>
      </c>
      <c r="M1079" s="3">
        <f t="shared" si="117"/>
        <v>5.8873359535152225</v>
      </c>
      <c r="N1079" s="29">
        <f t="shared" si="121"/>
        <v>0</v>
      </c>
      <c r="O1079" s="21">
        <f t="shared" si="116"/>
        <v>5.6102470087026788</v>
      </c>
      <c r="P1079" s="3">
        <f t="shared" si="122"/>
        <v>5.6102470087026788</v>
      </c>
      <c r="Q1079" s="43">
        <f t="shared" si="118"/>
        <v>0</v>
      </c>
      <c r="R1079" s="37"/>
      <c r="S1079" s="21">
        <f>SUM($P$2:P1079)</f>
        <v>1062.6887394170958</v>
      </c>
      <c r="T1079" s="29">
        <f>SUM($Q$2:Q1079)</f>
        <v>269.91095479692967</v>
      </c>
      <c r="U1079" s="22">
        <f>T1079*'KERS System Values'!E$14</f>
        <v>158.05156903146414</v>
      </c>
    </row>
    <row r="1080" spans="1:21" x14ac:dyDescent="0.45">
      <c r="A1080" s="5" t="s">
        <v>14</v>
      </c>
      <c r="B1080" s="6">
        <v>1078</v>
      </c>
      <c r="C1080" s="6">
        <v>56</v>
      </c>
      <c r="D1080" s="4">
        <v>15.666666666666668</v>
      </c>
      <c r="E1080" s="30">
        <v>0.7777777777777779</v>
      </c>
      <c r="F1080" s="20">
        <f>'Dynamic Data'!C$4*E1080</f>
        <v>224.00000000000003</v>
      </c>
      <c r="G1080" s="12">
        <f>(0.5*'Dynamic Data'!C$21*'Dynamic Data'!C$11*'Dynamic Data'!C$13*D1080^2)</f>
        <v>50.211784503625594</v>
      </c>
      <c r="H1080" s="12">
        <f>'Dynamic Data'!C$15</f>
        <v>56.505600000000001</v>
      </c>
      <c r="I1080" s="12">
        <f>'Dynamic Data'!C$15+G1080+F1080</f>
        <v>330.71738450362562</v>
      </c>
      <c r="J1080" s="12">
        <f t="shared" si="119"/>
        <v>330.71738450362562</v>
      </c>
      <c r="K1080" s="28">
        <f t="shared" si="120"/>
        <v>0</v>
      </c>
      <c r="L1080" s="20">
        <f>(D1080/1000)*(('Dynamic Data'!C$4*9.81*'Dynamic Data'!C$10)+(0.5*'Dynamic Data'!C$21*'Dynamic Data'!C$11*'Dynamic Data'!C$13*D1080^2)+('Dynamic Data'!C$4*'Dynamic Data'!C$18*E1080))</f>
        <v>5.3331580638901359</v>
      </c>
      <c r="M1080" s="12">
        <f t="shared" si="117"/>
        <v>5.3331580638901359</v>
      </c>
      <c r="N1080" s="28">
        <f t="shared" si="121"/>
        <v>0</v>
      </c>
      <c r="O1080" s="20">
        <f t="shared" si="116"/>
        <v>5.2154693391033948</v>
      </c>
      <c r="P1080" s="12">
        <f t="shared" si="122"/>
        <v>5.2154693391033948</v>
      </c>
      <c r="Q1080" s="42">
        <f t="shared" si="118"/>
        <v>0</v>
      </c>
      <c r="R1080" s="36"/>
      <c r="S1080" s="20">
        <f>SUM($P$2:P1080)</f>
        <v>1067.9042087561993</v>
      </c>
      <c r="T1080" s="28">
        <f>SUM($Q$2:Q1080)</f>
        <v>269.91095479692967</v>
      </c>
      <c r="U1080" s="22">
        <f>T1080*'KERS System Values'!E$14</f>
        <v>158.05156903146414</v>
      </c>
    </row>
    <row r="1081" spans="1:21" x14ac:dyDescent="0.45">
      <c r="A1081" s="7" t="s">
        <v>14</v>
      </c>
      <c r="B1081" s="8">
        <v>1079</v>
      </c>
      <c r="C1081" s="8">
        <v>57</v>
      </c>
      <c r="D1081" s="3">
        <v>16.361111111111111</v>
      </c>
      <c r="E1081" s="29">
        <v>0.6666666666666673</v>
      </c>
      <c r="F1081" s="21">
        <f>'Dynamic Data'!C$4*E1081</f>
        <v>192.00000000000017</v>
      </c>
      <c r="G1081" s="3">
        <f>(0.5*'Dynamic Data'!C$21*'Dynamic Data'!C$11*'Dynamic Data'!C$13*D1081^2)</f>
        <v>54.761840739218009</v>
      </c>
      <c r="H1081" s="3">
        <f>'Dynamic Data'!C$15</f>
        <v>56.505600000000001</v>
      </c>
      <c r="I1081" s="3">
        <f>'Dynamic Data'!C$15+G1081+F1081</f>
        <v>303.26744073921816</v>
      </c>
      <c r="J1081" s="3">
        <f t="shared" si="119"/>
        <v>303.26744073921816</v>
      </c>
      <c r="K1081" s="29">
        <f t="shared" si="120"/>
        <v>0</v>
      </c>
      <c r="L1081" s="21">
        <f>(D1081/1000)*(('Dynamic Data'!C$4*9.81*'Dynamic Data'!C$10)+(0.5*'Dynamic Data'!C$21*'Dynamic Data'!C$11*'Dynamic Data'!C$13*D1081^2)+('Dynamic Data'!C$4*'Dynamic Data'!C$18*E1081))</f>
        <v>5.0977806143166537</v>
      </c>
      <c r="M1081" s="3">
        <f t="shared" si="117"/>
        <v>5.0977806143166537</v>
      </c>
      <c r="N1081" s="29">
        <f t="shared" si="121"/>
        <v>0</v>
      </c>
      <c r="O1081" s="21">
        <f t="shared" si="116"/>
        <v>4.8441850873658456</v>
      </c>
      <c r="P1081" s="3">
        <f t="shared" si="122"/>
        <v>4.8441850873658456</v>
      </c>
      <c r="Q1081" s="43">
        <f t="shared" si="118"/>
        <v>0</v>
      </c>
      <c r="R1081" s="37"/>
      <c r="S1081" s="21">
        <f>SUM($P$2:P1081)</f>
        <v>1072.7483938435651</v>
      </c>
      <c r="T1081" s="29">
        <f>SUM($Q$2:Q1081)</f>
        <v>269.91095479692967</v>
      </c>
      <c r="U1081" s="22">
        <f>T1081*'KERS System Values'!E$14</f>
        <v>158.05156903146414</v>
      </c>
    </row>
    <row r="1082" spans="1:21" x14ac:dyDescent="0.45">
      <c r="A1082" s="5" t="s">
        <v>14</v>
      </c>
      <c r="B1082" s="6">
        <v>1080</v>
      </c>
      <c r="C1082" s="6">
        <v>58</v>
      </c>
      <c r="D1082" s="4">
        <v>17</v>
      </c>
      <c r="E1082" s="30">
        <v>0.51388888888888928</v>
      </c>
      <c r="F1082" s="20">
        <f>'Dynamic Data'!C$4*E1082</f>
        <v>148.00000000000011</v>
      </c>
      <c r="G1082" s="12">
        <f>(0.5*'Dynamic Data'!C$21*'Dynamic Data'!C$11*'Dynamic Data'!C$13*D1082^2)</f>
        <v>59.12216002441383</v>
      </c>
      <c r="H1082" s="12">
        <f>'Dynamic Data'!C$15</f>
        <v>56.505600000000001</v>
      </c>
      <c r="I1082" s="12">
        <f>'Dynamic Data'!C$15+G1082+F1082</f>
        <v>263.62776002441393</v>
      </c>
      <c r="J1082" s="12">
        <f t="shared" si="119"/>
        <v>263.62776002441393</v>
      </c>
      <c r="K1082" s="28">
        <f t="shared" si="120"/>
        <v>0</v>
      </c>
      <c r="L1082" s="20">
        <f>(D1082/1000)*(('Dynamic Data'!C$4*9.81*'Dynamic Data'!C$10)+(0.5*'Dynamic Data'!C$21*'Dynamic Data'!C$11*'Dynamic Data'!C$13*D1082^2)+('Dynamic Data'!C$4*'Dynamic Data'!C$18*E1082))</f>
        <v>4.5905895604150384</v>
      </c>
      <c r="M1082" s="12">
        <f t="shared" si="117"/>
        <v>4.5905895604150384</v>
      </c>
      <c r="N1082" s="28">
        <f t="shared" si="121"/>
        <v>0</v>
      </c>
      <c r="O1082" s="20">
        <f t="shared" si="116"/>
        <v>3.9775003624737151</v>
      </c>
      <c r="P1082" s="12">
        <f t="shared" si="122"/>
        <v>3.9775003624737151</v>
      </c>
      <c r="Q1082" s="42">
        <f t="shared" si="118"/>
        <v>0</v>
      </c>
      <c r="R1082" s="36"/>
      <c r="S1082" s="20">
        <f>SUM($P$2:P1082)</f>
        <v>1076.7258942060387</v>
      </c>
      <c r="T1082" s="28">
        <f>SUM($Q$2:Q1082)</f>
        <v>269.91095479692967</v>
      </c>
      <c r="U1082" s="22">
        <f>T1082*'KERS System Values'!E$14</f>
        <v>158.05156903146414</v>
      </c>
    </row>
    <row r="1083" spans="1:21" x14ac:dyDescent="0.45">
      <c r="A1083" s="7" t="s">
        <v>14</v>
      </c>
      <c r="B1083" s="8">
        <v>1081</v>
      </c>
      <c r="C1083" s="8">
        <v>59</v>
      </c>
      <c r="D1083" s="3">
        <v>17.388888888888889</v>
      </c>
      <c r="E1083" s="29">
        <v>0.24999999999999961</v>
      </c>
      <c r="F1083" s="21">
        <f>'Dynamic Data'!C$4*E1083</f>
        <v>71.999999999999886</v>
      </c>
      <c r="G1083" s="3">
        <f>(0.5*'Dynamic Data'!C$21*'Dynamic Data'!C$11*'Dynamic Data'!C$13*D1083^2)</f>
        <v>61.858034254259039</v>
      </c>
      <c r="H1083" s="3">
        <f>'Dynamic Data'!C$15</f>
        <v>56.505600000000001</v>
      </c>
      <c r="I1083" s="3">
        <f>'Dynamic Data'!C$15+G1083+F1083</f>
        <v>190.36363425425893</v>
      </c>
      <c r="J1083" s="3">
        <f t="shared" si="119"/>
        <v>190.36363425425893</v>
      </c>
      <c r="K1083" s="29">
        <f t="shared" si="120"/>
        <v>0</v>
      </c>
      <c r="L1083" s="21">
        <f>(D1083/1000)*(('Dynamic Data'!C$4*9.81*'Dynamic Data'!C$10)+(0.5*'Dynamic Data'!C$21*'Dynamic Data'!C$11*'Dynamic Data'!C$13*D1083^2)+('Dynamic Data'!C$4*'Dynamic Data'!C$18*E1083))</f>
        <v>3.3644111645323913</v>
      </c>
      <c r="M1083" s="3">
        <f t="shared" si="117"/>
        <v>3.3644111645323913</v>
      </c>
      <c r="N1083" s="29">
        <f t="shared" si="121"/>
        <v>0</v>
      </c>
      <c r="O1083" s="21">
        <f t="shared" si="116"/>
        <v>2.6883113637209406</v>
      </c>
      <c r="P1083" s="3">
        <f t="shared" si="122"/>
        <v>2.6883113637209406</v>
      </c>
      <c r="Q1083" s="43">
        <f t="shared" si="118"/>
        <v>0</v>
      </c>
      <c r="R1083" s="37"/>
      <c r="S1083" s="21">
        <f>SUM($P$2:P1083)</f>
        <v>1079.4142055697596</v>
      </c>
      <c r="T1083" s="29">
        <f>SUM($Q$2:Q1083)</f>
        <v>269.91095479692967</v>
      </c>
      <c r="U1083" s="22">
        <f>T1083*'KERS System Values'!E$14</f>
        <v>158.05156903146414</v>
      </c>
    </row>
    <row r="1084" spans="1:21" x14ac:dyDescent="0.45">
      <c r="A1084" s="5" t="s">
        <v>14</v>
      </c>
      <c r="B1084" s="6">
        <v>1082</v>
      </c>
      <c r="C1084" s="6">
        <v>60</v>
      </c>
      <c r="D1084" s="4">
        <v>17.5</v>
      </c>
      <c r="E1084" s="30">
        <v>-1.3888888888889086E-2</v>
      </c>
      <c r="F1084" s="20">
        <f>'Dynamic Data'!C$4*E1084</f>
        <v>-4.0000000000000568</v>
      </c>
      <c r="G1084" s="12">
        <f>(0.5*'Dynamic Data'!C$21*'Dynamic Data'!C$11*'Dynamic Data'!C$13*D1084^2)</f>
        <v>62.651077880542339</v>
      </c>
      <c r="H1084" s="12">
        <f>'Dynamic Data'!C$15</f>
        <v>56.505600000000001</v>
      </c>
      <c r="I1084" s="12">
        <f>'Dynamic Data'!C$15+G1084+F1084</f>
        <v>115.15667788054228</v>
      </c>
      <c r="J1084" s="12">
        <f t="shared" si="119"/>
        <v>115.15667788054228</v>
      </c>
      <c r="K1084" s="28">
        <f t="shared" si="120"/>
        <v>0</v>
      </c>
      <c r="L1084" s="20">
        <f>(D1084/1000)*(('Dynamic Data'!C$4*9.81*'Dynamic Data'!C$10)+(0.5*'Dynamic Data'!C$21*'Dynamic Data'!C$11*'Dynamic Data'!C$13*D1084^2)+('Dynamic Data'!C$4*'Dynamic Data'!C$18*E1084))</f>
        <v>2.0122115629094899</v>
      </c>
      <c r="M1084" s="12">
        <f t="shared" si="117"/>
        <v>2.0122115629094899</v>
      </c>
      <c r="N1084" s="28">
        <f t="shared" si="121"/>
        <v>0</v>
      </c>
      <c r="O1084" s="20">
        <f t="shared" si="116"/>
        <v>1.2711214290492716</v>
      </c>
      <c r="P1084" s="12">
        <f t="shared" si="122"/>
        <v>1.2711214290492716</v>
      </c>
      <c r="Q1084" s="42">
        <f t="shared" si="118"/>
        <v>0</v>
      </c>
      <c r="R1084" s="36"/>
      <c r="S1084" s="20">
        <f>SUM($P$2:P1084)</f>
        <v>1080.6853269988089</v>
      </c>
      <c r="T1084" s="28">
        <f>SUM($Q$2:Q1084)</f>
        <v>269.91095479692967</v>
      </c>
      <c r="U1084" s="22">
        <f>T1084*'KERS System Values'!E$14</f>
        <v>158.05156903146414</v>
      </c>
    </row>
    <row r="1085" spans="1:21" x14ac:dyDescent="0.45">
      <c r="A1085" s="7" t="s">
        <v>14</v>
      </c>
      <c r="B1085" s="8">
        <v>1083</v>
      </c>
      <c r="C1085" s="8">
        <v>61</v>
      </c>
      <c r="D1085" s="3">
        <v>17.361111111111111</v>
      </c>
      <c r="E1085" s="29">
        <v>-0.29166666666666685</v>
      </c>
      <c r="F1085" s="21">
        <f>'Dynamic Data'!C$4*E1085</f>
        <v>-84.000000000000057</v>
      </c>
      <c r="G1085" s="3">
        <f>(0.5*'Dynamic Data'!C$21*'Dynamic Data'!C$11*'Dynamic Data'!C$13*D1085^2)</f>
        <v>61.66056260288952</v>
      </c>
      <c r="H1085" s="3">
        <f>'Dynamic Data'!C$15</f>
        <v>56.505600000000001</v>
      </c>
      <c r="I1085" s="3">
        <f>'Dynamic Data'!C$15+G1085+F1085</f>
        <v>34.166162602889472</v>
      </c>
      <c r="J1085" s="3">
        <f t="shared" si="119"/>
        <v>34.166162602889472</v>
      </c>
      <c r="K1085" s="29">
        <f t="shared" si="120"/>
        <v>0</v>
      </c>
      <c r="L1085" s="21">
        <f>(D1085/1000)*(('Dynamic Data'!C$4*9.81*'Dynamic Data'!C$10)+(0.5*'Dynamic Data'!C$21*'Dynamic Data'!C$11*'Dynamic Data'!C$13*D1085^2)+('Dynamic Data'!C$4*'Dynamic Data'!C$18*E1085))</f>
        <v>0.53003129518905312</v>
      </c>
      <c r="M1085" s="3">
        <f t="shared" si="117"/>
        <v>0.53003129518905312</v>
      </c>
      <c r="N1085" s="29">
        <f t="shared" si="121"/>
        <v>0</v>
      </c>
      <c r="O1085" s="21">
        <f t="shared" si="116"/>
        <v>0.10860779875192519</v>
      </c>
      <c r="P1085" s="3">
        <f t="shared" si="122"/>
        <v>0.10860779875192519</v>
      </c>
      <c r="Q1085" s="43">
        <f t="shared" si="118"/>
        <v>0</v>
      </c>
      <c r="R1085" s="37"/>
      <c r="S1085" s="21">
        <f>SUM($P$2:P1085)</f>
        <v>1080.793934797561</v>
      </c>
      <c r="T1085" s="29">
        <f>SUM($Q$2:Q1085)</f>
        <v>269.91095479692967</v>
      </c>
      <c r="U1085" s="22">
        <f>T1085*'KERS System Values'!E$14</f>
        <v>158.05156903146414</v>
      </c>
    </row>
    <row r="1086" spans="1:21" x14ac:dyDescent="0.45">
      <c r="A1086" s="5" t="s">
        <v>14</v>
      </c>
      <c r="B1086" s="6">
        <v>1084</v>
      </c>
      <c r="C1086" s="6">
        <v>62</v>
      </c>
      <c r="D1086" s="4">
        <v>16.916666666666668</v>
      </c>
      <c r="E1086" s="30">
        <v>-0.44444444444444481</v>
      </c>
      <c r="F1086" s="20">
        <f>'Dynamic Data'!C$4*E1086</f>
        <v>-128.00000000000011</v>
      </c>
      <c r="G1086" s="12">
        <f>(0.5*'Dynamic Data'!C$21*'Dynamic Data'!C$11*'Dynamic Data'!C$13*D1086^2)</f>
        <v>58.543951663929015</v>
      </c>
      <c r="H1086" s="12">
        <f>'Dynamic Data'!C$15</f>
        <v>56.505600000000001</v>
      </c>
      <c r="I1086" s="12">
        <f>'Dynamic Data'!C$15+G1086+F1086</f>
        <v>-12.950448336071105</v>
      </c>
      <c r="J1086" s="12">
        <f t="shared" si="119"/>
        <v>0</v>
      </c>
      <c r="K1086" s="28">
        <f t="shared" si="120"/>
        <v>12.950448336071105</v>
      </c>
      <c r="L1086" s="20">
        <f>(D1086/1000)*(('Dynamic Data'!C$4*9.81*'Dynamic Data'!C$10)+(0.5*'Dynamic Data'!C$21*'Dynamic Data'!C$11*'Dynamic Data'!C$13*D1086^2)+('Dynamic Data'!C$4*'Dynamic Data'!C$18*E1086))</f>
        <v>-0.31281569768520273</v>
      </c>
      <c r="M1086" s="12">
        <f t="shared" si="117"/>
        <v>0</v>
      </c>
      <c r="N1086" s="28">
        <f t="shared" si="121"/>
        <v>0.31281569768520273</v>
      </c>
      <c r="O1086" s="20">
        <f t="shared" si="116"/>
        <v>-2.4374088962781953E-2</v>
      </c>
      <c r="P1086" s="12">
        <f t="shared" si="122"/>
        <v>0</v>
      </c>
      <c r="Q1086" s="46">
        <f t="shared" si="118"/>
        <v>2.4374088962781953E-2</v>
      </c>
      <c r="R1086" s="40">
        <f>SUM(Q1086)</f>
        <v>2.4374088962781953E-2</v>
      </c>
      <c r="S1086" s="20">
        <f>SUM($P$2:P1086)</f>
        <v>1080.793934797561</v>
      </c>
      <c r="T1086" s="28">
        <f>SUM($Q$2:Q1086)</f>
        <v>269.93532888589243</v>
      </c>
      <c r="U1086" s="22">
        <f>T1086*'KERS System Values'!E$14</f>
        <v>158.06584174969143</v>
      </c>
    </row>
    <row r="1087" spans="1:21" x14ac:dyDescent="0.45">
      <c r="A1087" s="7" t="s">
        <v>14</v>
      </c>
      <c r="B1087" s="8">
        <v>1085</v>
      </c>
      <c r="C1087" s="8">
        <v>63</v>
      </c>
      <c r="D1087" s="3">
        <v>16.472222222222221</v>
      </c>
      <c r="E1087" s="29">
        <v>-0.31944444444444403</v>
      </c>
      <c r="F1087" s="21">
        <f>'Dynamic Data'!C$4*E1087</f>
        <v>-91.999999999999886</v>
      </c>
      <c r="G1087" s="3">
        <f>(0.5*'Dynamic Data'!C$21*'Dynamic Data'!C$11*'Dynamic Data'!C$13*D1087^2)</f>
        <v>55.508160457583351</v>
      </c>
      <c r="H1087" s="3">
        <f>'Dynamic Data'!C$15</f>
        <v>56.505600000000001</v>
      </c>
      <c r="I1087" s="3">
        <f>'Dynamic Data'!C$15+G1087+F1087</f>
        <v>20.013760457583459</v>
      </c>
      <c r="J1087" s="3">
        <f t="shared" si="119"/>
        <v>20.013760457583459</v>
      </c>
      <c r="K1087" s="29">
        <f t="shared" si="120"/>
        <v>0</v>
      </c>
      <c r="L1087" s="21">
        <f>(D1087/1000)*(('Dynamic Data'!C$4*9.81*'Dynamic Data'!C$10)+(0.5*'Dynamic Data'!C$21*'Dynamic Data'!C$11*'Dynamic Data'!C$13*D1087^2)+('Dynamic Data'!C$4*'Dynamic Data'!C$18*E1087))</f>
        <v>0.26406751975963882</v>
      </c>
      <c r="M1087" s="3">
        <f t="shared" si="117"/>
        <v>0.26406751975963882</v>
      </c>
      <c r="N1087" s="29">
        <f t="shared" si="121"/>
        <v>0</v>
      </c>
      <c r="O1087" s="21">
        <f t="shared" si="116"/>
        <v>0.79534421754456641</v>
      </c>
      <c r="P1087" s="3">
        <f t="shared" si="122"/>
        <v>0.79534421754456641</v>
      </c>
      <c r="Q1087" s="43">
        <f t="shared" si="118"/>
        <v>0</v>
      </c>
      <c r="R1087" s="37"/>
      <c r="S1087" s="21">
        <f>SUM($P$2:P1087)</f>
        <v>1081.5892790151056</v>
      </c>
      <c r="T1087" s="29">
        <f>SUM($Q$2:Q1087)</f>
        <v>269.93532888589243</v>
      </c>
      <c r="U1087" s="22">
        <f>T1087*'KERS System Values'!E$14</f>
        <v>158.06584174969143</v>
      </c>
    </row>
    <row r="1088" spans="1:21" x14ac:dyDescent="0.45">
      <c r="A1088" s="5" t="s">
        <v>14</v>
      </c>
      <c r="B1088" s="6">
        <v>1086</v>
      </c>
      <c r="C1088" s="6">
        <v>64</v>
      </c>
      <c r="D1088" s="4">
        <v>16.277777777777779</v>
      </c>
      <c r="E1088" s="30">
        <v>-9.7222222222221627E-2</v>
      </c>
      <c r="F1088" s="20">
        <f>'Dynamic Data'!C$4*E1088</f>
        <v>-27.999999999999829</v>
      </c>
      <c r="G1088" s="12">
        <f>(0.5*'Dynamic Data'!C$21*'Dynamic Data'!C$11*'Dynamic Data'!C$13*D1088^2)</f>
        <v>54.205415822289538</v>
      </c>
      <c r="H1088" s="12">
        <f>'Dynamic Data'!C$15</f>
        <v>56.505600000000001</v>
      </c>
      <c r="I1088" s="12">
        <f>'Dynamic Data'!C$15+G1088+F1088</f>
        <v>82.71101582228971</v>
      </c>
      <c r="J1088" s="12">
        <f t="shared" si="119"/>
        <v>82.71101582228971</v>
      </c>
      <c r="K1088" s="28">
        <f t="shared" si="120"/>
        <v>0</v>
      </c>
      <c r="L1088" s="20">
        <f>(D1088/1000)*(('Dynamic Data'!C$4*9.81*'Dynamic Data'!C$10)+(0.5*'Dynamic Data'!C$21*'Dynamic Data'!C$11*'Dynamic Data'!C$13*D1088^2)+('Dynamic Data'!C$4*'Dynamic Data'!C$18*E1088))</f>
        <v>1.3266209153294939</v>
      </c>
      <c r="M1088" s="12">
        <f t="shared" si="117"/>
        <v>1.3266209153294939</v>
      </c>
      <c r="N1088" s="28">
        <f t="shared" si="121"/>
        <v>0</v>
      </c>
      <c r="O1088" s="20">
        <f t="shared" si="116"/>
        <v>1.5983399997739374</v>
      </c>
      <c r="P1088" s="12">
        <f t="shared" si="122"/>
        <v>1.5983399997739374</v>
      </c>
      <c r="Q1088" s="42">
        <f t="shared" si="118"/>
        <v>0</v>
      </c>
      <c r="R1088" s="36"/>
      <c r="S1088" s="20">
        <f>SUM($P$2:P1088)</f>
        <v>1083.1876190148796</v>
      </c>
      <c r="T1088" s="28">
        <f>SUM($Q$2:Q1088)</f>
        <v>269.93532888589243</v>
      </c>
      <c r="U1088" s="22">
        <f>T1088*'KERS System Values'!E$14</f>
        <v>158.06584174969143</v>
      </c>
    </row>
    <row r="1089" spans="1:21" x14ac:dyDescent="0.45">
      <c r="A1089" s="7" t="s">
        <v>14</v>
      </c>
      <c r="B1089" s="8">
        <v>1087</v>
      </c>
      <c r="C1089" s="8">
        <v>65</v>
      </c>
      <c r="D1089" s="3">
        <v>16.277777777777779</v>
      </c>
      <c r="E1089" s="29">
        <v>1.3888888888889086E-2</v>
      </c>
      <c r="F1089" s="21">
        <f>'Dynamic Data'!C$4*E1089</f>
        <v>4.0000000000000568</v>
      </c>
      <c r="G1089" s="3">
        <f>(0.5*'Dynamic Data'!C$21*'Dynamic Data'!C$11*'Dynamic Data'!C$13*D1089^2)</f>
        <v>54.205415822289538</v>
      </c>
      <c r="H1089" s="3">
        <f>'Dynamic Data'!C$15</f>
        <v>56.505600000000001</v>
      </c>
      <c r="I1089" s="3">
        <f>'Dynamic Data'!C$15+G1089+F1089</f>
        <v>114.7110158222896</v>
      </c>
      <c r="J1089" s="3">
        <f t="shared" si="119"/>
        <v>114.7110158222896</v>
      </c>
      <c r="K1089" s="29">
        <f t="shared" si="120"/>
        <v>0</v>
      </c>
      <c r="L1089" s="21">
        <f>(D1089/1000)*(('Dynamic Data'!C$4*9.81*'Dynamic Data'!C$10)+(0.5*'Dynamic Data'!C$21*'Dynamic Data'!C$11*'Dynamic Data'!C$13*D1089^2)+('Dynamic Data'!C$4*'Dynamic Data'!C$18*E1089))</f>
        <v>1.8700590842183809</v>
      </c>
      <c r="M1089" s="3">
        <f t="shared" si="117"/>
        <v>1.8700590842183809</v>
      </c>
      <c r="N1089" s="29">
        <f t="shared" si="121"/>
        <v>0</v>
      </c>
      <c r="O1089" s="21">
        <f t="shared" si="116"/>
        <v>1.9071871062662495</v>
      </c>
      <c r="P1089" s="3">
        <f t="shared" si="122"/>
        <v>1.9071871062662495</v>
      </c>
      <c r="Q1089" s="43">
        <f t="shared" si="118"/>
        <v>0</v>
      </c>
      <c r="R1089" s="37"/>
      <c r="S1089" s="21">
        <f>SUM($P$2:P1089)</f>
        <v>1085.0948061211459</v>
      </c>
      <c r="T1089" s="29">
        <f>SUM($Q$2:Q1089)</f>
        <v>269.93532888589243</v>
      </c>
      <c r="U1089" s="22">
        <f>T1089*'KERS System Values'!E$14</f>
        <v>158.06584174969143</v>
      </c>
    </row>
    <row r="1090" spans="1:21" x14ac:dyDescent="0.45">
      <c r="A1090" s="5" t="s">
        <v>14</v>
      </c>
      <c r="B1090" s="6">
        <v>1088</v>
      </c>
      <c r="C1090" s="6">
        <v>66</v>
      </c>
      <c r="D1090" s="4">
        <v>16.305555555555557</v>
      </c>
      <c r="E1090" s="30">
        <v>2.7777777777777186E-2</v>
      </c>
      <c r="F1090" s="20">
        <f>'Dynamic Data'!C$4*E1090</f>
        <v>7.9999999999998295</v>
      </c>
      <c r="G1090" s="12">
        <f>(0.5*'Dynamic Data'!C$21*'Dynamic Data'!C$11*'Dynamic Data'!C$13*D1090^2)</f>
        <v>54.390575092518517</v>
      </c>
      <c r="H1090" s="12">
        <f>'Dynamic Data'!C$15</f>
        <v>56.505600000000001</v>
      </c>
      <c r="I1090" s="12">
        <f>'Dynamic Data'!C$15+G1090+F1090</f>
        <v>118.89617509251835</v>
      </c>
      <c r="J1090" s="12">
        <f t="shared" si="119"/>
        <v>118.89617509251835</v>
      </c>
      <c r="K1090" s="28">
        <f t="shared" si="120"/>
        <v>0</v>
      </c>
      <c r="L1090" s="20">
        <f>(D1090/1000)*(('Dynamic Data'!C$4*9.81*'Dynamic Data'!C$10)+(0.5*'Dynamic Data'!C$21*'Dynamic Data'!C$11*'Dynamic Data'!C$13*D1090^2)+('Dynamic Data'!C$4*'Dynamic Data'!C$18*E1090))</f>
        <v>1.9443151283141185</v>
      </c>
      <c r="M1090" s="12">
        <f t="shared" si="117"/>
        <v>1.9443151283141185</v>
      </c>
      <c r="N1090" s="28">
        <f t="shared" si="121"/>
        <v>0</v>
      </c>
      <c r="O1090" s="20">
        <f t="shared" ref="O1090:O1153" si="123">(B1091 - B1090) * (L1091 + L1090) / 2</f>
        <v>1.9134051796864857</v>
      </c>
      <c r="P1090" s="12">
        <f t="shared" si="122"/>
        <v>1.9134051796864857</v>
      </c>
      <c r="Q1090" s="42">
        <f t="shared" si="118"/>
        <v>0</v>
      </c>
      <c r="R1090" s="36"/>
      <c r="S1090" s="20">
        <f>SUM($P$2:P1090)</f>
        <v>1087.0082113008323</v>
      </c>
      <c r="T1090" s="28">
        <f>SUM($Q$2:Q1090)</f>
        <v>269.93532888589243</v>
      </c>
      <c r="U1090" s="22">
        <f>T1090*'KERS System Values'!E$14</f>
        <v>158.06584174969143</v>
      </c>
    </row>
    <row r="1091" spans="1:21" x14ac:dyDescent="0.45">
      <c r="A1091" s="7" t="s">
        <v>14</v>
      </c>
      <c r="B1091" s="8">
        <v>1089</v>
      </c>
      <c r="C1091" s="8">
        <v>67</v>
      </c>
      <c r="D1091" s="3">
        <v>16.333333333333332</v>
      </c>
      <c r="E1091" s="29">
        <v>1.3888888888888099E-2</v>
      </c>
      <c r="F1091" s="21">
        <f>'Dynamic Data'!C$4*E1091</f>
        <v>3.9999999999997726</v>
      </c>
      <c r="G1091" s="3">
        <f>(0.5*'Dynamic Data'!C$21*'Dynamic Data'!C$11*'Dynamic Data'!C$13*D1091^2)</f>
        <v>54.576050064827982</v>
      </c>
      <c r="H1091" s="3">
        <f>'Dynamic Data'!C$15</f>
        <v>56.505600000000001</v>
      </c>
      <c r="I1091" s="3">
        <f>'Dynamic Data'!C$15+G1091+F1091</f>
        <v>115.08165006482776</v>
      </c>
      <c r="J1091" s="3">
        <f t="shared" si="119"/>
        <v>115.08165006482776</v>
      </c>
      <c r="K1091" s="29">
        <f t="shared" si="120"/>
        <v>0</v>
      </c>
      <c r="L1091" s="21">
        <f>(D1091/1000)*(('Dynamic Data'!C$4*9.81*'Dynamic Data'!C$10)+(0.5*'Dynamic Data'!C$21*'Dynamic Data'!C$11*'Dynamic Data'!C$13*D1091^2)+('Dynamic Data'!C$4*'Dynamic Data'!C$18*E1091))</f>
        <v>1.882495231058853</v>
      </c>
      <c r="M1091" s="3">
        <f t="shared" si="117"/>
        <v>1.882495231058853</v>
      </c>
      <c r="N1091" s="29">
        <f t="shared" si="121"/>
        <v>0</v>
      </c>
      <c r="O1091" s="21">
        <f t="shared" si="123"/>
        <v>1.8484144243921883</v>
      </c>
      <c r="P1091" s="3">
        <f t="shared" si="122"/>
        <v>1.8484144243921883</v>
      </c>
      <c r="Q1091" s="43">
        <f t="shared" si="118"/>
        <v>0</v>
      </c>
      <c r="R1091" s="37"/>
      <c r="S1091" s="21">
        <f>SUM($P$2:P1091)</f>
        <v>1088.8566257252244</v>
      </c>
      <c r="T1091" s="29">
        <f>SUM($Q$2:Q1091)</f>
        <v>269.93532888589243</v>
      </c>
      <c r="U1091" s="22">
        <f>T1091*'KERS System Values'!E$14</f>
        <v>158.06584174969143</v>
      </c>
    </row>
    <row r="1092" spans="1:21" x14ac:dyDescent="0.45">
      <c r="A1092" s="5" t="s">
        <v>14</v>
      </c>
      <c r="B1092" s="6">
        <v>1090</v>
      </c>
      <c r="C1092" s="6">
        <v>68</v>
      </c>
      <c r="D1092" s="4">
        <v>16.333333333333332</v>
      </c>
      <c r="E1092" s="30">
        <v>0</v>
      </c>
      <c r="F1092" s="20">
        <f>'Dynamic Data'!C$4*E1092</f>
        <v>0</v>
      </c>
      <c r="G1092" s="12">
        <f>(0.5*'Dynamic Data'!C$21*'Dynamic Data'!C$11*'Dynamic Data'!C$13*D1092^2)</f>
        <v>54.576050064827982</v>
      </c>
      <c r="H1092" s="12">
        <f>'Dynamic Data'!C$15</f>
        <v>56.505600000000001</v>
      </c>
      <c r="I1092" s="12">
        <f>'Dynamic Data'!C$15+G1092+F1092</f>
        <v>111.08165006482798</v>
      </c>
      <c r="J1092" s="12">
        <f t="shared" si="119"/>
        <v>111.08165006482798</v>
      </c>
      <c r="K1092" s="28">
        <f t="shared" si="120"/>
        <v>0</v>
      </c>
      <c r="L1092" s="20">
        <f>(D1092/1000)*(('Dynamic Data'!C$4*9.81*'Dynamic Data'!C$10)+(0.5*'Dynamic Data'!C$21*'Dynamic Data'!C$11*'Dynamic Data'!C$13*D1092^2)+('Dynamic Data'!C$4*'Dynamic Data'!C$18*E1092))</f>
        <v>1.8143336177255236</v>
      </c>
      <c r="M1092" s="12">
        <f t="shared" ref="M1092:M1155" si="124">IF(L1092 &gt; 0, L1092,)</f>
        <v>1.8143336177255236</v>
      </c>
      <c r="N1092" s="28">
        <f t="shared" si="121"/>
        <v>0</v>
      </c>
      <c r="O1092" s="20">
        <f t="shared" si="123"/>
        <v>1.916576037725525</v>
      </c>
      <c r="P1092" s="12">
        <f t="shared" si="122"/>
        <v>1.916576037725525</v>
      </c>
      <c r="Q1092" s="42">
        <f t="shared" ref="Q1092:Q1155" si="125">ABS(IF(O1092 &lt;= 0, O1092,))</f>
        <v>0</v>
      </c>
      <c r="R1092" s="36"/>
      <c r="S1092" s="20">
        <f>SUM($P$2:P1092)</f>
        <v>1090.7732017629498</v>
      </c>
      <c r="T1092" s="28">
        <f>SUM($Q$2:Q1092)</f>
        <v>269.93532888589243</v>
      </c>
      <c r="U1092" s="22">
        <f>T1092*'KERS System Values'!E$14</f>
        <v>158.06584174969143</v>
      </c>
    </row>
    <row r="1093" spans="1:21" x14ac:dyDescent="0.45">
      <c r="A1093" s="7" t="s">
        <v>14</v>
      </c>
      <c r="B1093" s="8">
        <v>1091</v>
      </c>
      <c r="C1093" s="8">
        <v>69</v>
      </c>
      <c r="D1093" s="3">
        <v>16.333333333333332</v>
      </c>
      <c r="E1093" s="29">
        <v>4.1666666666667261E-2</v>
      </c>
      <c r="F1093" s="21">
        <f>'Dynamic Data'!C$4*E1093</f>
        <v>12.000000000000171</v>
      </c>
      <c r="G1093" s="3">
        <f>(0.5*'Dynamic Data'!C$21*'Dynamic Data'!C$11*'Dynamic Data'!C$13*D1093^2)</f>
        <v>54.576050064827982</v>
      </c>
      <c r="H1093" s="3">
        <f>'Dynamic Data'!C$15</f>
        <v>56.505600000000001</v>
      </c>
      <c r="I1093" s="3">
        <f>'Dynamic Data'!C$15+G1093+F1093</f>
        <v>123.08165006482815</v>
      </c>
      <c r="J1093" s="3">
        <f t="shared" ref="J1093:J1156" si="126">IF(I1093 &gt; 0, I1093,)</f>
        <v>123.08165006482815</v>
      </c>
      <c r="K1093" s="29">
        <f t="shared" ref="K1093:K1156" si="127">IF(I1093 &lt;= 0, I1093,)*-1</f>
        <v>0</v>
      </c>
      <c r="L1093" s="21">
        <f>(D1093/1000)*(('Dynamic Data'!C$4*9.81*'Dynamic Data'!C$10)+(0.5*'Dynamic Data'!C$21*'Dynamic Data'!C$11*'Dynamic Data'!C$13*D1093^2)+('Dynamic Data'!C$4*'Dynamic Data'!C$18*E1093))</f>
        <v>2.0188184577255264</v>
      </c>
      <c r="M1093" s="3">
        <f t="shared" si="124"/>
        <v>2.0188184577255264</v>
      </c>
      <c r="N1093" s="29">
        <f t="shared" ref="N1093:N1156" si="128">ABS(IF(L1093 &lt;= 0, L1093,))</f>
        <v>0</v>
      </c>
      <c r="O1093" s="21">
        <f t="shared" si="123"/>
        <v>2.3710982576654818</v>
      </c>
      <c r="P1093" s="3">
        <f t="shared" ref="P1093:P1156" si="129">IF(O1093 &gt;= 0, O1093,)</f>
        <v>2.3710982576654818</v>
      </c>
      <c r="Q1093" s="43">
        <f t="shared" si="125"/>
        <v>0</v>
      </c>
      <c r="R1093" s="37"/>
      <c r="S1093" s="21">
        <f>SUM($P$2:P1093)</f>
        <v>1093.1443000206152</v>
      </c>
      <c r="T1093" s="29">
        <f>SUM($Q$2:Q1093)</f>
        <v>269.93532888589243</v>
      </c>
      <c r="U1093" s="22">
        <f>T1093*'KERS System Values'!E$14</f>
        <v>158.06584174969143</v>
      </c>
    </row>
    <row r="1094" spans="1:21" x14ac:dyDescent="0.45">
      <c r="A1094" s="5" t="s">
        <v>14</v>
      </c>
      <c r="B1094" s="6">
        <v>1092</v>
      </c>
      <c r="C1094" s="6">
        <v>70</v>
      </c>
      <c r="D1094" s="4">
        <v>16.416666666666668</v>
      </c>
      <c r="E1094" s="30">
        <v>0.18055555555555614</v>
      </c>
      <c r="F1094" s="20">
        <f>'Dynamic Data'!C$4*E1094</f>
        <v>52.000000000000171</v>
      </c>
      <c r="G1094" s="12">
        <f>(0.5*'Dynamic Data'!C$21*'Dynamic Data'!C$11*'Dynamic Data'!C$13*D1094^2)</f>
        <v>55.134369194239632</v>
      </c>
      <c r="H1094" s="12">
        <f>'Dynamic Data'!C$15</f>
        <v>56.505600000000001</v>
      </c>
      <c r="I1094" s="12">
        <f>'Dynamic Data'!C$15+G1094+F1094</f>
        <v>163.6399691942398</v>
      </c>
      <c r="J1094" s="12">
        <f t="shared" si="126"/>
        <v>163.6399691942398</v>
      </c>
      <c r="K1094" s="28">
        <f t="shared" si="127"/>
        <v>0</v>
      </c>
      <c r="L1094" s="20">
        <f>(D1094/1000)*(('Dynamic Data'!C$4*9.81*'Dynamic Data'!C$10)+(0.5*'Dynamic Data'!C$21*'Dynamic Data'!C$11*'Dynamic Data'!C$13*D1094^2)+('Dynamic Data'!C$4*'Dynamic Data'!C$18*E1094))</f>
        <v>2.7233780576054372</v>
      </c>
      <c r="M1094" s="12">
        <f t="shared" si="124"/>
        <v>2.7233780576054372</v>
      </c>
      <c r="N1094" s="28">
        <f t="shared" si="128"/>
        <v>0</v>
      </c>
      <c r="O1094" s="20">
        <f t="shared" si="123"/>
        <v>3.2149703047763554</v>
      </c>
      <c r="P1094" s="12">
        <f t="shared" si="129"/>
        <v>3.2149703047763554</v>
      </c>
      <c r="Q1094" s="42">
        <f t="shared" si="125"/>
        <v>0</v>
      </c>
      <c r="R1094" s="36"/>
      <c r="S1094" s="20">
        <f>SUM($P$2:P1094)</f>
        <v>1096.3592703253917</v>
      </c>
      <c r="T1094" s="28">
        <f>SUM($Q$2:Q1094)</f>
        <v>269.93532888589243</v>
      </c>
      <c r="U1094" s="22">
        <f>T1094*'KERS System Values'!E$14</f>
        <v>158.06584174969143</v>
      </c>
    </row>
    <row r="1095" spans="1:21" x14ac:dyDescent="0.45">
      <c r="A1095" s="7" t="s">
        <v>14</v>
      </c>
      <c r="B1095" s="8">
        <v>1093</v>
      </c>
      <c r="C1095" s="8">
        <v>71</v>
      </c>
      <c r="D1095" s="3">
        <v>16.694444444444446</v>
      </c>
      <c r="E1095" s="29">
        <v>0.36111111111111133</v>
      </c>
      <c r="F1095" s="21">
        <f>'Dynamic Data'!C$4*E1095</f>
        <v>104.00000000000006</v>
      </c>
      <c r="G1095" s="3">
        <f>(0.5*'Dynamic Data'!C$21*'Dynamic Data'!C$11*'Dynamic Data'!C$13*D1095^2)</f>
        <v>57.015953594179337</v>
      </c>
      <c r="H1095" s="3">
        <f>'Dynamic Data'!C$15</f>
        <v>56.505600000000001</v>
      </c>
      <c r="I1095" s="3">
        <f>'Dynamic Data'!C$15+G1095+F1095</f>
        <v>217.52155359417941</v>
      </c>
      <c r="J1095" s="3">
        <f t="shared" si="126"/>
        <v>217.52155359417941</v>
      </c>
      <c r="K1095" s="29">
        <f t="shared" si="127"/>
        <v>0</v>
      </c>
      <c r="L1095" s="21">
        <f>(D1095/1000)*(('Dynamic Data'!C$4*9.81*'Dynamic Data'!C$10)+(0.5*'Dynamic Data'!C$21*'Dynamic Data'!C$11*'Dynamic Data'!C$13*D1095^2)+('Dynamic Data'!C$4*'Dynamic Data'!C$18*E1095))</f>
        <v>3.7065625519472731</v>
      </c>
      <c r="M1095" s="3">
        <f t="shared" si="124"/>
        <v>3.7065625519472731</v>
      </c>
      <c r="N1095" s="29">
        <f t="shared" si="128"/>
        <v>0</v>
      </c>
      <c r="O1095" s="21">
        <f t="shared" si="123"/>
        <v>3.8895474774935757</v>
      </c>
      <c r="P1095" s="3">
        <f t="shared" si="129"/>
        <v>3.8895474774935757</v>
      </c>
      <c r="Q1095" s="43">
        <f t="shared" si="125"/>
        <v>0</v>
      </c>
      <c r="R1095" s="37"/>
      <c r="S1095" s="21">
        <f>SUM($P$2:P1095)</f>
        <v>1100.2488178028852</v>
      </c>
      <c r="T1095" s="29">
        <f>SUM($Q$2:Q1095)</f>
        <v>269.93532888589243</v>
      </c>
      <c r="U1095" s="22">
        <f>T1095*'KERS System Values'!E$14</f>
        <v>158.06584174969143</v>
      </c>
    </row>
    <row r="1096" spans="1:21" x14ac:dyDescent="0.45">
      <c r="A1096" s="5" t="s">
        <v>14</v>
      </c>
      <c r="B1096" s="6">
        <v>1094</v>
      </c>
      <c r="C1096" s="6">
        <v>72</v>
      </c>
      <c r="D1096" s="4">
        <v>17.138888888888889</v>
      </c>
      <c r="E1096" s="30">
        <v>0.40277777777777757</v>
      </c>
      <c r="F1096" s="20">
        <f>'Dynamic Data'!C$4*E1096</f>
        <v>115.99999999999994</v>
      </c>
      <c r="G1096" s="12">
        <f>(0.5*'Dynamic Data'!C$21*'Dynamic Data'!C$11*'Dynamic Data'!C$13*D1096^2)</f>
        <v>60.092154666832414</v>
      </c>
      <c r="H1096" s="12">
        <f>'Dynamic Data'!C$15</f>
        <v>56.505600000000001</v>
      </c>
      <c r="I1096" s="12">
        <f>'Dynamic Data'!C$15+G1096+F1096</f>
        <v>232.59775466683237</v>
      </c>
      <c r="J1096" s="12">
        <f t="shared" si="126"/>
        <v>232.59775466683237</v>
      </c>
      <c r="K1096" s="28">
        <f t="shared" si="127"/>
        <v>0</v>
      </c>
      <c r="L1096" s="20">
        <f>(D1096/1000)*(('Dynamic Data'!C$4*9.81*'Dynamic Data'!C$10)+(0.5*'Dynamic Data'!C$21*'Dynamic Data'!C$11*'Dynamic Data'!C$13*D1096^2)+('Dynamic Data'!C$4*'Dynamic Data'!C$18*E1096))</f>
        <v>4.0725324030398777</v>
      </c>
      <c r="M1096" s="12">
        <f t="shared" si="124"/>
        <v>4.0725324030398777</v>
      </c>
      <c r="N1096" s="28">
        <f t="shared" si="128"/>
        <v>0</v>
      </c>
      <c r="O1096" s="20">
        <f t="shared" si="123"/>
        <v>3.8091901329746847</v>
      </c>
      <c r="P1096" s="12">
        <f t="shared" si="129"/>
        <v>3.8091901329746847</v>
      </c>
      <c r="Q1096" s="42">
        <f t="shared" si="125"/>
        <v>0</v>
      </c>
      <c r="R1096" s="36"/>
      <c r="S1096" s="20">
        <f>SUM($P$2:P1096)</f>
        <v>1104.0580079358599</v>
      </c>
      <c r="T1096" s="28">
        <f>SUM($Q$2:Q1096)</f>
        <v>269.93532888589243</v>
      </c>
      <c r="U1096" s="22">
        <f>T1096*'KERS System Values'!E$14</f>
        <v>158.06584174969143</v>
      </c>
    </row>
    <row r="1097" spans="1:21" x14ac:dyDescent="0.45">
      <c r="A1097" s="7" t="s">
        <v>14</v>
      </c>
      <c r="B1097" s="8">
        <v>1095</v>
      </c>
      <c r="C1097" s="8">
        <v>73</v>
      </c>
      <c r="D1097" s="3">
        <v>17.5</v>
      </c>
      <c r="E1097" s="29">
        <v>0.27777777777777779</v>
      </c>
      <c r="F1097" s="21">
        <f>'Dynamic Data'!C$4*E1097</f>
        <v>80</v>
      </c>
      <c r="G1097" s="3">
        <f>(0.5*'Dynamic Data'!C$21*'Dynamic Data'!C$11*'Dynamic Data'!C$13*D1097^2)</f>
        <v>62.651077880542339</v>
      </c>
      <c r="H1097" s="3">
        <f>'Dynamic Data'!C$15</f>
        <v>56.505600000000001</v>
      </c>
      <c r="I1097" s="3">
        <f>'Dynamic Data'!C$15+G1097+F1097</f>
        <v>199.15667788054233</v>
      </c>
      <c r="J1097" s="3">
        <f t="shared" si="126"/>
        <v>199.15667788054233</v>
      </c>
      <c r="K1097" s="29">
        <f t="shared" si="127"/>
        <v>0</v>
      </c>
      <c r="L1097" s="21">
        <f>(D1097/1000)*(('Dynamic Data'!C$4*9.81*'Dynamic Data'!C$10)+(0.5*'Dynamic Data'!C$21*'Dynamic Data'!C$11*'Dynamic Data'!C$13*D1097^2)+('Dynamic Data'!C$4*'Dynamic Data'!C$18*E1097))</f>
        <v>3.5458478629094916</v>
      </c>
      <c r="M1097" s="3">
        <f t="shared" si="124"/>
        <v>3.5458478629094916</v>
      </c>
      <c r="N1097" s="29">
        <f t="shared" si="128"/>
        <v>0</v>
      </c>
      <c r="O1097" s="21">
        <f t="shared" si="123"/>
        <v>3.1718033468433382</v>
      </c>
      <c r="P1097" s="3">
        <f t="shared" si="129"/>
        <v>3.1718033468433382</v>
      </c>
      <c r="Q1097" s="43">
        <f t="shared" si="125"/>
        <v>0</v>
      </c>
      <c r="R1097" s="37"/>
      <c r="S1097" s="21">
        <f>SUM($P$2:P1097)</f>
        <v>1107.2298112827032</v>
      </c>
      <c r="T1097" s="29">
        <f>SUM($Q$2:Q1097)</f>
        <v>269.93532888589243</v>
      </c>
      <c r="U1097" s="22">
        <f>T1097*'KERS System Values'!E$14</f>
        <v>158.06584174969143</v>
      </c>
    </row>
    <row r="1098" spans="1:21" x14ac:dyDescent="0.45">
      <c r="A1098" s="5" t="s">
        <v>14</v>
      </c>
      <c r="B1098" s="6">
        <v>1096</v>
      </c>
      <c r="C1098" s="6">
        <v>74</v>
      </c>
      <c r="D1098" s="4">
        <v>17.694444444444446</v>
      </c>
      <c r="E1098" s="30">
        <v>0.12499999999999981</v>
      </c>
      <c r="F1098" s="20">
        <f>'Dynamic Data'!C$4*E1098</f>
        <v>35.999999999999943</v>
      </c>
      <c r="G1098" s="12">
        <f>(0.5*'Dynamic Data'!C$21*'Dynamic Data'!C$11*'Dynamic Data'!C$13*D1098^2)</f>
        <v>64.051058756638426</v>
      </c>
      <c r="H1098" s="12">
        <f>'Dynamic Data'!C$15</f>
        <v>56.505600000000001</v>
      </c>
      <c r="I1098" s="12">
        <f>'Dynamic Data'!C$15+G1098+F1098</f>
        <v>156.55665875663837</v>
      </c>
      <c r="J1098" s="12">
        <f t="shared" si="126"/>
        <v>156.55665875663837</v>
      </c>
      <c r="K1098" s="28">
        <f t="shared" si="127"/>
        <v>0</v>
      </c>
      <c r="L1098" s="20">
        <f>(D1098/1000)*(('Dynamic Data'!C$4*9.81*'Dynamic Data'!C$10)+(0.5*'Dynamic Data'!C$21*'Dynamic Data'!C$11*'Dynamic Data'!C$13*D1098^2)+('Dynamic Data'!C$4*'Dynamic Data'!C$18*E1098))</f>
        <v>2.7977588307771848</v>
      </c>
      <c r="M1098" s="12">
        <f t="shared" si="124"/>
        <v>2.7977588307771848</v>
      </c>
      <c r="N1098" s="28">
        <f t="shared" si="128"/>
        <v>0</v>
      </c>
      <c r="O1098" s="20">
        <f t="shared" si="123"/>
        <v>2.3983213400646828</v>
      </c>
      <c r="P1098" s="12">
        <f t="shared" si="129"/>
        <v>2.3983213400646828</v>
      </c>
      <c r="Q1098" s="42">
        <f t="shared" si="125"/>
        <v>0</v>
      </c>
      <c r="R1098" s="36"/>
      <c r="S1098" s="20">
        <f>SUM($P$2:P1098)</f>
        <v>1109.6281326227679</v>
      </c>
      <c r="T1098" s="28">
        <f>SUM($Q$2:Q1098)</f>
        <v>269.93532888589243</v>
      </c>
      <c r="U1098" s="22">
        <f>T1098*'KERS System Values'!E$14</f>
        <v>158.06584174969143</v>
      </c>
    </row>
    <row r="1099" spans="1:21" x14ac:dyDescent="0.45">
      <c r="A1099" s="7" t="s">
        <v>14</v>
      </c>
      <c r="B1099" s="8">
        <v>1097</v>
      </c>
      <c r="C1099" s="8">
        <v>75</v>
      </c>
      <c r="D1099" s="3">
        <v>17.75</v>
      </c>
      <c r="E1099" s="29">
        <v>-2.7777777777778172E-2</v>
      </c>
      <c r="F1099" s="21">
        <f>'Dynamic Data'!C$4*E1099</f>
        <v>-8.0000000000001137</v>
      </c>
      <c r="G1099" s="3">
        <f>(0.5*'Dynamic Data'!C$21*'Dynamic Data'!C$11*'Dynamic Data'!C$13*D1099^2)</f>
        <v>64.453894611390595</v>
      </c>
      <c r="H1099" s="3">
        <f>'Dynamic Data'!C$15</f>
        <v>56.505600000000001</v>
      </c>
      <c r="I1099" s="3">
        <f>'Dynamic Data'!C$15+G1099+F1099</f>
        <v>112.95949461139048</v>
      </c>
      <c r="J1099" s="3">
        <f t="shared" si="126"/>
        <v>112.95949461139048</v>
      </c>
      <c r="K1099" s="29">
        <f t="shared" si="127"/>
        <v>0</v>
      </c>
      <c r="L1099" s="21">
        <f>(D1099/1000)*(('Dynamic Data'!C$4*9.81*'Dynamic Data'!C$10)+(0.5*'Dynamic Data'!C$21*'Dynamic Data'!C$11*'Dynamic Data'!C$13*D1099^2)+('Dynamic Data'!C$4*'Dynamic Data'!C$18*E1099))</f>
        <v>1.9988838493521808</v>
      </c>
      <c r="M1099" s="3">
        <f t="shared" si="124"/>
        <v>1.9988838493521808</v>
      </c>
      <c r="N1099" s="29">
        <f t="shared" si="128"/>
        <v>0</v>
      </c>
      <c r="O1099" s="21">
        <f t="shared" si="123"/>
        <v>1.4702637833702883</v>
      </c>
      <c r="P1099" s="3">
        <f t="shared" si="129"/>
        <v>1.4702637833702883</v>
      </c>
      <c r="Q1099" s="43">
        <f t="shared" si="125"/>
        <v>0</v>
      </c>
      <c r="R1099" s="37"/>
      <c r="S1099" s="21">
        <f>SUM($P$2:P1099)</f>
        <v>1111.0983964061381</v>
      </c>
      <c r="T1099" s="29">
        <f>SUM($Q$2:Q1099)</f>
        <v>269.93532888589243</v>
      </c>
      <c r="U1099" s="22">
        <f>T1099*'KERS System Values'!E$14</f>
        <v>158.06584174969143</v>
      </c>
    </row>
    <row r="1100" spans="1:21" x14ac:dyDescent="0.45">
      <c r="A1100" s="5" t="s">
        <v>14</v>
      </c>
      <c r="B1100" s="6">
        <v>1098</v>
      </c>
      <c r="C1100" s="6">
        <v>76</v>
      </c>
      <c r="D1100" s="4">
        <v>17.638888888888889</v>
      </c>
      <c r="E1100" s="30">
        <v>-0.2222222222222224</v>
      </c>
      <c r="F1100" s="20">
        <f>'Dynamic Data'!C$4*E1100</f>
        <v>-64.000000000000057</v>
      </c>
      <c r="G1100" s="12">
        <f>(0.5*'Dynamic Data'!C$21*'Dynamic Data'!C$11*'Dynamic Data'!C$13*D1100^2)</f>
        <v>63.649485710208324</v>
      </c>
      <c r="H1100" s="12">
        <f>'Dynamic Data'!C$15</f>
        <v>56.505600000000001</v>
      </c>
      <c r="I1100" s="12">
        <f>'Dynamic Data'!C$15+G1100+F1100</f>
        <v>56.155085710208269</v>
      </c>
      <c r="J1100" s="12">
        <f t="shared" si="126"/>
        <v>56.155085710208269</v>
      </c>
      <c r="K1100" s="28">
        <f t="shared" si="127"/>
        <v>0</v>
      </c>
      <c r="L1100" s="20">
        <f>(D1100/1000)*(('Dynamic Data'!C$4*9.81*'Dynamic Data'!C$10)+(0.5*'Dynamic Data'!C$21*'Dynamic Data'!C$11*'Dynamic Data'!C$13*D1100^2)+('Dynamic Data'!C$4*'Dynamic Data'!C$18*E1100))</f>
        <v>0.94164371738839603</v>
      </c>
      <c r="M1100" s="12">
        <f t="shared" si="124"/>
        <v>0.94164371738839603</v>
      </c>
      <c r="N1100" s="28">
        <f t="shared" si="128"/>
        <v>0</v>
      </c>
      <c r="O1100" s="20">
        <f t="shared" si="123"/>
        <v>0.33437660746061748</v>
      </c>
      <c r="P1100" s="12">
        <f t="shared" si="129"/>
        <v>0.33437660746061748</v>
      </c>
      <c r="Q1100" s="42">
        <f t="shared" si="125"/>
        <v>0</v>
      </c>
      <c r="R1100" s="36"/>
      <c r="S1100" s="20">
        <f>SUM($P$2:P1100)</f>
        <v>1111.4327730135988</v>
      </c>
      <c r="T1100" s="28">
        <f>SUM($Q$2:Q1100)</f>
        <v>269.93532888589243</v>
      </c>
      <c r="U1100" s="22">
        <f>T1100*'KERS System Values'!E$14</f>
        <v>158.06584174969143</v>
      </c>
    </row>
    <row r="1101" spans="1:21" x14ac:dyDescent="0.45">
      <c r="A1101" s="7" t="s">
        <v>14</v>
      </c>
      <c r="B1101" s="8">
        <v>1099</v>
      </c>
      <c r="C1101" s="8">
        <v>77</v>
      </c>
      <c r="D1101" s="3">
        <v>17.305555555555557</v>
      </c>
      <c r="E1101" s="29">
        <v>-0.44444444444444481</v>
      </c>
      <c r="F1101" s="21">
        <f>'Dynamic Data'!C$4*E1101</f>
        <v>-128.00000000000011</v>
      </c>
      <c r="G1101" s="3">
        <f>(0.5*'Dynamic Data'!C$21*'Dynamic Data'!C$11*'Dynamic Data'!C$13*D1101^2)</f>
        <v>61.266566406392094</v>
      </c>
      <c r="H1101" s="3">
        <f>'Dynamic Data'!C$15</f>
        <v>56.505600000000001</v>
      </c>
      <c r="I1101" s="3">
        <f>'Dynamic Data'!C$15+G1101+F1101</f>
        <v>-10.227833593608011</v>
      </c>
      <c r="J1101" s="3">
        <f t="shared" si="126"/>
        <v>0</v>
      </c>
      <c r="K1101" s="29">
        <f t="shared" si="127"/>
        <v>10.227833593608011</v>
      </c>
      <c r="L1101" s="21">
        <f>(D1101/1000)*(('Dynamic Data'!C$4*9.81*'Dynamic Data'!C$10)+(0.5*'Dynamic Data'!C$21*'Dynamic Data'!C$11*'Dynamic Data'!C$13*D1101^2)+('Dynamic Data'!C$4*'Dynamic Data'!C$18*E1101))</f>
        <v>-0.27289050246716101</v>
      </c>
      <c r="M1101" s="3">
        <f t="shared" si="124"/>
        <v>0</v>
      </c>
      <c r="N1101" s="29">
        <f t="shared" si="128"/>
        <v>0.27289050246716101</v>
      </c>
      <c r="O1101" s="21">
        <f t="shared" si="123"/>
        <v>-0.37082616795333617</v>
      </c>
      <c r="P1101" s="3">
        <f t="shared" si="129"/>
        <v>0</v>
      </c>
      <c r="Q1101" s="45">
        <f t="shared" si="125"/>
        <v>0.37082616795333617</v>
      </c>
      <c r="R1101" s="38">
        <f>SUM(Q1101)</f>
        <v>0.37082616795333617</v>
      </c>
      <c r="S1101" s="21">
        <f>SUM($P$2:P1101)</f>
        <v>1111.4327730135988</v>
      </c>
      <c r="T1101" s="29">
        <f>SUM($Q$2:Q1101)</f>
        <v>270.30615505384577</v>
      </c>
      <c r="U1101" s="22">
        <f>T1101*'KERS System Values'!E$14</f>
        <v>158.28298616951332</v>
      </c>
    </row>
    <row r="1102" spans="1:21" x14ac:dyDescent="0.45">
      <c r="A1102" s="5" t="s">
        <v>14</v>
      </c>
      <c r="B1102" s="6">
        <v>1100</v>
      </c>
      <c r="C1102" s="6">
        <v>78</v>
      </c>
      <c r="D1102" s="4">
        <v>16.75</v>
      </c>
      <c r="E1102" s="30">
        <v>-0.47222222222222199</v>
      </c>
      <c r="F1102" s="20">
        <f>'Dynamic Data'!C$4*E1102</f>
        <v>-135.99999999999994</v>
      </c>
      <c r="G1102" s="12">
        <f>(0.5*'Dynamic Data'!C$21*'Dynamic Data'!C$11*'Dynamic Data'!C$13*D1102^2)</f>
        <v>57.396058899133585</v>
      </c>
      <c r="H1102" s="12">
        <f>'Dynamic Data'!C$15</f>
        <v>56.505600000000001</v>
      </c>
      <c r="I1102" s="12">
        <f>'Dynamic Data'!C$15+G1102+F1102</f>
        <v>-22.09834110086635</v>
      </c>
      <c r="J1102" s="12">
        <f t="shared" si="126"/>
        <v>0</v>
      </c>
      <c r="K1102" s="28">
        <f t="shared" si="127"/>
        <v>22.09834110086635</v>
      </c>
      <c r="L1102" s="20">
        <f>(D1102/1000)*(('Dynamic Data'!C$4*9.81*'Dynamic Data'!C$10)+(0.5*'Dynamic Data'!C$21*'Dynamic Data'!C$11*'Dynamic Data'!C$13*D1102^2)+('Dynamic Data'!C$4*'Dynamic Data'!C$18*E1102))</f>
        <v>-0.46876183343951133</v>
      </c>
      <c r="M1102" s="12">
        <f t="shared" si="124"/>
        <v>0</v>
      </c>
      <c r="N1102" s="28">
        <f t="shared" si="128"/>
        <v>0.46876183343951133</v>
      </c>
      <c r="O1102" s="20">
        <f t="shared" si="123"/>
        <v>2.7211986549681016E-2</v>
      </c>
      <c r="P1102" s="12">
        <f t="shared" si="129"/>
        <v>2.7211986549681016E-2</v>
      </c>
      <c r="Q1102" s="42">
        <f t="shared" si="125"/>
        <v>0</v>
      </c>
      <c r="R1102" s="36"/>
      <c r="S1102" s="20">
        <f>SUM($P$2:P1102)</f>
        <v>1111.4599850001484</v>
      </c>
      <c r="T1102" s="28">
        <f>SUM($Q$2:Q1102)</f>
        <v>270.30615505384577</v>
      </c>
      <c r="U1102" s="22">
        <f>T1102*'KERS System Values'!E$14</f>
        <v>158.28298616951332</v>
      </c>
    </row>
    <row r="1103" spans="1:21" x14ac:dyDescent="0.45">
      <c r="A1103" s="7" t="s">
        <v>14</v>
      </c>
      <c r="B1103" s="8">
        <v>1101</v>
      </c>
      <c r="C1103" s="8">
        <v>79</v>
      </c>
      <c r="D1103" s="3">
        <v>16.361111111111111</v>
      </c>
      <c r="E1103" s="29">
        <v>-0.26388888888888867</v>
      </c>
      <c r="F1103" s="21">
        <f>'Dynamic Data'!C$4*E1103</f>
        <v>-75.999999999999943</v>
      </c>
      <c r="G1103" s="3">
        <f>(0.5*'Dynamic Data'!C$21*'Dynamic Data'!C$11*'Dynamic Data'!C$13*D1103^2)</f>
        <v>54.761840739218009</v>
      </c>
      <c r="H1103" s="3">
        <f>'Dynamic Data'!C$15</f>
        <v>56.505600000000001</v>
      </c>
      <c r="I1103" s="3">
        <f>'Dynamic Data'!C$15+G1103+F1103</f>
        <v>35.267440739218074</v>
      </c>
      <c r="J1103" s="3">
        <f t="shared" si="126"/>
        <v>35.267440739218074</v>
      </c>
      <c r="K1103" s="29">
        <f t="shared" si="127"/>
        <v>0</v>
      </c>
      <c r="L1103" s="21">
        <f>(D1103/1000)*(('Dynamic Data'!C$4*9.81*'Dynamic Data'!C$10)+(0.5*'Dynamic Data'!C$21*'Dynamic Data'!C$11*'Dynamic Data'!C$13*D1103^2)+('Dynamic Data'!C$4*'Dynamic Data'!C$18*E1103))</f>
        <v>0.52318580653887337</v>
      </c>
      <c r="M1103" s="3">
        <f t="shared" si="124"/>
        <v>0.52318580653887337</v>
      </c>
      <c r="N1103" s="29">
        <f t="shared" si="128"/>
        <v>0</v>
      </c>
      <c r="O1103" s="21">
        <f t="shared" si="123"/>
        <v>1.1227372766393631</v>
      </c>
      <c r="P1103" s="3">
        <f t="shared" si="129"/>
        <v>1.1227372766393631</v>
      </c>
      <c r="Q1103" s="43">
        <f t="shared" si="125"/>
        <v>0</v>
      </c>
      <c r="R1103" s="37"/>
      <c r="S1103" s="21">
        <f>SUM($P$2:P1103)</f>
        <v>1112.5827222767878</v>
      </c>
      <c r="T1103" s="29">
        <f>SUM($Q$2:Q1103)</f>
        <v>270.30615505384577</v>
      </c>
      <c r="U1103" s="22">
        <f>T1103*'KERS System Values'!E$14</f>
        <v>158.28298616951332</v>
      </c>
    </row>
    <row r="1104" spans="1:21" x14ac:dyDescent="0.45">
      <c r="A1104" s="5" t="s">
        <v>14</v>
      </c>
      <c r="B1104" s="6">
        <v>1102</v>
      </c>
      <c r="C1104" s="6">
        <v>80</v>
      </c>
      <c r="D1104" s="4">
        <v>16.222222222222221</v>
      </c>
      <c r="E1104" s="30">
        <v>-1.3888888888889086E-2</v>
      </c>
      <c r="F1104" s="20">
        <f>'Dynamic Data'!C$4*E1104</f>
        <v>-4.0000000000000568</v>
      </c>
      <c r="G1104" s="12">
        <f>(0.5*'Dynamic Data'!C$21*'Dynamic Data'!C$11*'Dynamic Data'!C$13*D1104^2)</f>
        <v>53.836044388073176</v>
      </c>
      <c r="H1104" s="12">
        <f>'Dynamic Data'!C$15</f>
        <v>56.505600000000001</v>
      </c>
      <c r="I1104" s="12">
        <f>'Dynamic Data'!C$15+G1104+F1104</f>
        <v>106.34164438807312</v>
      </c>
      <c r="J1104" s="12">
        <f t="shared" si="126"/>
        <v>106.34164438807312</v>
      </c>
      <c r="K1104" s="28">
        <f t="shared" si="127"/>
        <v>0</v>
      </c>
      <c r="L1104" s="20">
        <f>(D1104/1000)*(('Dynamic Data'!C$4*9.81*'Dynamic Data'!C$10)+(0.5*'Dynamic Data'!C$21*'Dynamic Data'!C$11*'Dynamic Data'!C$13*D1104^2)+('Dynamic Data'!C$4*'Dynamic Data'!C$18*E1104))</f>
        <v>1.7222887467398529</v>
      </c>
      <c r="M1104" s="12">
        <f t="shared" si="124"/>
        <v>1.7222887467398529</v>
      </c>
      <c r="N1104" s="28">
        <f t="shared" si="128"/>
        <v>0</v>
      </c>
      <c r="O1104" s="20">
        <f t="shared" si="123"/>
        <v>2.3817657022326895</v>
      </c>
      <c r="P1104" s="12">
        <f t="shared" si="129"/>
        <v>2.3817657022326895</v>
      </c>
      <c r="Q1104" s="42">
        <f t="shared" si="125"/>
        <v>0</v>
      </c>
      <c r="R1104" s="36"/>
      <c r="S1104" s="20">
        <f>SUM($P$2:P1104)</f>
        <v>1114.9644879790205</v>
      </c>
      <c r="T1104" s="28">
        <f>SUM($Q$2:Q1104)</f>
        <v>270.30615505384577</v>
      </c>
      <c r="U1104" s="22">
        <f>T1104*'KERS System Values'!E$14</f>
        <v>158.28298616951332</v>
      </c>
    </row>
    <row r="1105" spans="1:21" x14ac:dyDescent="0.45">
      <c r="A1105" s="7" t="s">
        <v>14</v>
      </c>
      <c r="B1105" s="8">
        <v>1103</v>
      </c>
      <c r="C1105" s="8">
        <v>81</v>
      </c>
      <c r="D1105" s="3">
        <v>16.333333333333332</v>
      </c>
      <c r="E1105" s="29">
        <v>0.25000000000000061</v>
      </c>
      <c r="F1105" s="21">
        <f>'Dynamic Data'!C$4*E1105</f>
        <v>72.000000000000171</v>
      </c>
      <c r="G1105" s="3">
        <f>(0.5*'Dynamic Data'!C$21*'Dynamic Data'!C$11*'Dynamic Data'!C$13*D1105^2)</f>
        <v>54.576050064827982</v>
      </c>
      <c r="H1105" s="3">
        <f>'Dynamic Data'!C$15</f>
        <v>56.505600000000001</v>
      </c>
      <c r="I1105" s="3">
        <f>'Dynamic Data'!C$15+G1105+F1105</f>
        <v>183.08165006482815</v>
      </c>
      <c r="J1105" s="3">
        <f t="shared" si="126"/>
        <v>183.08165006482815</v>
      </c>
      <c r="K1105" s="29">
        <f t="shared" si="127"/>
        <v>0</v>
      </c>
      <c r="L1105" s="21">
        <f>(D1105/1000)*(('Dynamic Data'!C$4*9.81*'Dynamic Data'!C$10)+(0.5*'Dynamic Data'!C$21*'Dynamic Data'!C$11*'Dynamic Data'!C$13*D1105^2)+('Dynamic Data'!C$4*'Dynamic Data'!C$18*E1105))</f>
        <v>3.0412426577255265</v>
      </c>
      <c r="M1105" s="3">
        <f t="shared" si="124"/>
        <v>3.0412426577255265</v>
      </c>
      <c r="N1105" s="29">
        <f t="shared" si="128"/>
        <v>0</v>
      </c>
      <c r="O1105" s="21">
        <f t="shared" si="123"/>
        <v>3.6926042890594442</v>
      </c>
      <c r="P1105" s="3">
        <f t="shared" si="129"/>
        <v>3.6926042890594442</v>
      </c>
      <c r="Q1105" s="43">
        <f t="shared" si="125"/>
        <v>0</v>
      </c>
      <c r="R1105" s="37"/>
      <c r="S1105" s="21">
        <f>SUM($P$2:P1105)</f>
        <v>1118.6570922680801</v>
      </c>
      <c r="T1105" s="29">
        <f>SUM($Q$2:Q1105)</f>
        <v>270.30615505384577</v>
      </c>
      <c r="U1105" s="22">
        <f>T1105*'KERS System Values'!E$14</f>
        <v>158.28298616951332</v>
      </c>
    </row>
    <row r="1106" spans="1:21" x14ac:dyDescent="0.45">
      <c r="A1106" s="5" t="s">
        <v>14</v>
      </c>
      <c r="B1106" s="6">
        <v>1104</v>
      </c>
      <c r="C1106" s="6">
        <v>82</v>
      </c>
      <c r="D1106" s="4">
        <v>16.722222222222225</v>
      </c>
      <c r="E1106" s="30">
        <v>0.4861111111111111</v>
      </c>
      <c r="F1106" s="20">
        <f>'Dynamic Data'!C$4*E1106</f>
        <v>140</v>
      </c>
      <c r="G1106" s="12">
        <f>(0.5*'Dynamic Data'!C$21*'Dynamic Data'!C$11*'Dynamic Data'!C$13*D1106^2)</f>
        <v>57.205848395616208</v>
      </c>
      <c r="H1106" s="12">
        <f>'Dynamic Data'!C$15</f>
        <v>56.505600000000001</v>
      </c>
      <c r="I1106" s="12">
        <f>'Dynamic Data'!C$15+G1106+F1106</f>
        <v>253.7114483956162</v>
      </c>
      <c r="J1106" s="12">
        <f t="shared" si="126"/>
        <v>253.7114483956162</v>
      </c>
      <c r="K1106" s="28">
        <f t="shared" si="127"/>
        <v>0</v>
      </c>
      <c r="L1106" s="20">
        <f>(D1106/1000)*(('Dynamic Data'!C$4*9.81*'Dynamic Data'!C$10)+(0.5*'Dynamic Data'!C$21*'Dynamic Data'!C$11*'Dynamic Data'!C$13*D1106^2)+('Dynamic Data'!C$4*'Dynamic Data'!C$18*E1106))</f>
        <v>4.3439659203933614</v>
      </c>
      <c r="M1106" s="12">
        <f t="shared" si="124"/>
        <v>4.3439659203933614</v>
      </c>
      <c r="N1106" s="28">
        <f t="shared" si="128"/>
        <v>0</v>
      </c>
      <c r="O1106" s="20">
        <f t="shared" si="123"/>
        <v>4.5270881106297667</v>
      </c>
      <c r="P1106" s="12">
        <f t="shared" si="129"/>
        <v>4.5270881106297667</v>
      </c>
      <c r="Q1106" s="42">
        <f t="shared" si="125"/>
        <v>0</v>
      </c>
      <c r="R1106" s="36"/>
      <c r="S1106" s="20">
        <f>SUM($P$2:P1106)</f>
        <v>1123.1841803787099</v>
      </c>
      <c r="T1106" s="28">
        <f>SUM($Q$2:Q1106)</f>
        <v>270.30615505384577</v>
      </c>
      <c r="U1106" s="22">
        <f>T1106*'KERS System Values'!E$14</f>
        <v>158.28298616951332</v>
      </c>
    </row>
    <row r="1107" spans="1:21" x14ac:dyDescent="0.45">
      <c r="A1107" s="7" t="s">
        <v>14</v>
      </c>
      <c r="B1107" s="8">
        <v>1105</v>
      </c>
      <c r="C1107" s="8">
        <v>83</v>
      </c>
      <c r="D1107" s="3">
        <v>17.305555555555557</v>
      </c>
      <c r="E1107" s="29">
        <v>0.51388888888888828</v>
      </c>
      <c r="F1107" s="21">
        <f>'Dynamic Data'!C$4*E1107</f>
        <v>147.99999999999983</v>
      </c>
      <c r="G1107" s="3">
        <f>(0.5*'Dynamic Data'!C$21*'Dynamic Data'!C$11*'Dynamic Data'!C$13*D1107^2)</f>
        <v>61.266566406392094</v>
      </c>
      <c r="H1107" s="3">
        <f>'Dynamic Data'!C$15</f>
        <v>56.505600000000001</v>
      </c>
      <c r="I1107" s="3">
        <f>'Dynamic Data'!C$15+G1107+F1107</f>
        <v>265.77216640639193</v>
      </c>
      <c r="J1107" s="3">
        <f t="shared" si="126"/>
        <v>265.77216640639193</v>
      </c>
      <c r="K1107" s="29">
        <f t="shared" si="127"/>
        <v>0</v>
      </c>
      <c r="L1107" s="21">
        <f>(D1107/1000)*(('Dynamic Data'!C$4*9.81*'Dynamic Data'!C$10)+(0.5*'Dynamic Data'!C$21*'Dynamic Data'!C$11*'Dynamic Data'!C$13*D1107^2)+('Dynamic Data'!C$4*'Dynamic Data'!C$18*E1107))</f>
        <v>4.710210300866172</v>
      </c>
      <c r="M1107" s="3">
        <f t="shared" si="124"/>
        <v>4.710210300866172</v>
      </c>
      <c r="N1107" s="29">
        <f t="shared" si="128"/>
        <v>0</v>
      </c>
      <c r="O1107" s="21">
        <f t="shared" si="123"/>
        <v>4.2434301551091789</v>
      </c>
      <c r="P1107" s="3">
        <f t="shared" si="129"/>
        <v>4.2434301551091789</v>
      </c>
      <c r="Q1107" s="43">
        <f t="shared" si="125"/>
        <v>0</v>
      </c>
      <c r="R1107" s="37"/>
      <c r="S1107" s="21">
        <f>SUM($P$2:P1107)</f>
        <v>1127.427610533819</v>
      </c>
      <c r="T1107" s="29">
        <f>SUM($Q$2:Q1107)</f>
        <v>270.30615505384577</v>
      </c>
      <c r="U1107" s="22">
        <f>T1107*'KERS System Values'!E$14</f>
        <v>158.28298616951332</v>
      </c>
    </row>
    <row r="1108" spans="1:21" x14ac:dyDescent="0.45">
      <c r="A1108" s="5" t="s">
        <v>14</v>
      </c>
      <c r="B1108" s="6">
        <v>1106</v>
      </c>
      <c r="C1108" s="6">
        <v>84</v>
      </c>
      <c r="D1108" s="4">
        <v>17.75</v>
      </c>
      <c r="E1108" s="30">
        <v>0.30555555555555597</v>
      </c>
      <c r="F1108" s="20">
        <f>'Dynamic Data'!C$4*E1108</f>
        <v>88.000000000000114</v>
      </c>
      <c r="G1108" s="12">
        <f>(0.5*'Dynamic Data'!C$21*'Dynamic Data'!C$11*'Dynamic Data'!C$13*D1108^2)</f>
        <v>64.453894611390595</v>
      </c>
      <c r="H1108" s="12">
        <f>'Dynamic Data'!C$15</f>
        <v>56.505600000000001</v>
      </c>
      <c r="I1108" s="12">
        <f>'Dynamic Data'!C$15+G1108+F1108</f>
        <v>208.95949461139071</v>
      </c>
      <c r="J1108" s="12">
        <f t="shared" si="126"/>
        <v>208.95949461139071</v>
      </c>
      <c r="K1108" s="28">
        <f t="shared" si="127"/>
        <v>0</v>
      </c>
      <c r="L1108" s="20">
        <f>(D1108/1000)*(('Dynamic Data'!C$4*9.81*'Dynamic Data'!C$10)+(0.5*'Dynamic Data'!C$21*'Dynamic Data'!C$11*'Dynamic Data'!C$13*D1108^2)+('Dynamic Data'!C$4*'Dynamic Data'!C$18*E1108))</f>
        <v>3.7766500093521853</v>
      </c>
      <c r="M1108" s="12">
        <f t="shared" si="124"/>
        <v>3.7766500093521853</v>
      </c>
      <c r="N1108" s="28">
        <f t="shared" si="128"/>
        <v>0</v>
      </c>
      <c r="O1108" s="20">
        <f t="shared" si="123"/>
        <v>3.1697373584469144</v>
      </c>
      <c r="P1108" s="12">
        <f t="shared" si="129"/>
        <v>3.1697373584469144</v>
      </c>
      <c r="Q1108" s="42">
        <f t="shared" si="125"/>
        <v>0</v>
      </c>
      <c r="R1108" s="36"/>
      <c r="S1108" s="20">
        <f>SUM($P$2:P1108)</f>
        <v>1130.5973478922658</v>
      </c>
      <c r="T1108" s="28">
        <f>SUM($Q$2:Q1108)</f>
        <v>270.30615505384577</v>
      </c>
      <c r="U1108" s="22">
        <f>T1108*'KERS System Values'!E$14</f>
        <v>158.28298616951332</v>
      </c>
    </row>
    <row r="1109" spans="1:21" x14ac:dyDescent="0.45">
      <c r="A1109" s="7" t="s">
        <v>14</v>
      </c>
      <c r="B1109" s="8">
        <v>1107</v>
      </c>
      <c r="C1109" s="8">
        <v>85</v>
      </c>
      <c r="D1109" s="3">
        <v>17.916666666666668</v>
      </c>
      <c r="E1109" s="29">
        <v>6.9444444444445433E-2</v>
      </c>
      <c r="F1109" s="21">
        <f>'Dynamic Data'!C$4*E1109</f>
        <v>20.000000000000284</v>
      </c>
      <c r="G1109" s="3">
        <f>(0.5*'Dynamic Data'!C$21*'Dynamic Data'!C$11*'Dynamic Data'!C$13*D1109^2)</f>
        <v>65.669979025579821</v>
      </c>
      <c r="H1109" s="3">
        <f>'Dynamic Data'!C$15</f>
        <v>56.505600000000001</v>
      </c>
      <c r="I1109" s="3">
        <f>'Dynamic Data'!C$15+G1109+F1109</f>
        <v>142.17557902558011</v>
      </c>
      <c r="J1109" s="3">
        <f t="shared" si="126"/>
        <v>142.17557902558011</v>
      </c>
      <c r="K1109" s="29">
        <f t="shared" si="127"/>
        <v>0</v>
      </c>
      <c r="L1109" s="21">
        <f>(D1109/1000)*(('Dynamic Data'!C$4*9.81*'Dynamic Data'!C$10)+(0.5*'Dynamic Data'!C$21*'Dynamic Data'!C$11*'Dynamic Data'!C$13*D1109^2)+('Dynamic Data'!C$4*'Dynamic Data'!C$18*E1109))</f>
        <v>2.5628247075416439</v>
      </c>
      <c r="M1109" s="3">
        <f t="shared" si="124"/>
        <v>2.5628247075416439</v>
      </c>
      <c r="N1109" s="29">
        <f t="shared" si="128"/>
        <v>0</v>
      </c>
      <c r="O1109" s="21">
        <f t="shared" si="123"/>
        <v>1.9991191290254626</v>
      </c>
      <c r="P1109" s="3">
        <f t="shared" si="129"/>
        <v>1.9991191290254626</v>
      </c>
      <c r="Q1109" s="43">
        <f t="shared" si="125"/>
        <v>0</v>
      </c>
      <c r="R1109" s="37"/>
      <c r="S1109" s="21">
        <f>SUM($P$2:P1109)</f>
        <v>1132.5964670212913</v>
      </c>
      <c r="T1109" s="29">
        <f>SUM($Q$2:Q1109)</f>
        <v>270.30615505384577</v>
      </c>
      <c r="U1109" s="22">
        <f>T1109*'KERS System Values'!E$14</f>
        <v>158.28298616951332</v>
      </c>
    </row>
    <row r="1110" spans="1:21" x14ac:dyDescent="0.45">
      <c r="A1110" s="5" t="s">
        <v>14</v>
      </c>
      <c r="B1110" s="6">
        <v>1108</v>
      </c>
      <c r="C1110" s="6">
        <v>86</v>
      </c>
      <c r="D1110" s="4">
        <v>17.888888888888893</v>
      </c>
      <c r="E1110" s="30">
        <v>-0.1388888888888889</v>
      </c>
      <c r="F1110" s="20">
        <f>'Dynamic Data'!C$4*E1110</f>
        <v>-40</v>
      </c>
      <c r="G1110" s="12">
        <f>(0.5*'Dynamic Data'!C$21*'Dynamic Data'!C$11*'Dynamic Data'!C$13*D1110^2)</f>
        <v>65.466509034680314</v>
      </c>
      <c r="H1110" s="12">
        <f>'Dynamic Data'!C$15</f>
        <v>56.505600000000001</v>
      </c>
      <c r="I1110" s="12">
        <f>'Dynamic Data'!C$15+G1110+F1110</f>
        <v>81.972109034680315</v>
      </c>
      <c r="J1110" s="12">
        <f t="shared" si="126"/>
        <v>81.972109034680315</v>
      </c>
      <c r="K1110" s="28">
        <f t="shared" si="127"/>
        <v>0</v>
      </c>
      <c r="L1110" s="20">
        <f>(D1110/1000)*(('Dynamic Data'!C$4*9.81*'Dynamic Data'!C$10)+(0.5*'Dynamic Data'!C$21*'Dynamic Data'!C$11*'Dynamic Data'!C$13*D1110^2)+('Dynamic Data'!C$4*'Dynamic Data'!C$18*E1110))</f>
        <v>1.4354135505092813</v>
      </c>
      <c r="M1110" s="12">
        <f t="shared" si="124"/>
        <v>1.4354135505092813</v>
      </c>
      <c r="N1110" s="28">
        <f t="shared" si="128"/>
        <v>0</v>
      </c>
      <c r="O1110" s="20">
        <f t="shared" si="123"/>
        <v>0.89408901172661492</v>
      </c>
      <c r="P1110" s="12">
        <f t="shared" si="129"/>
        <v>0.89408901172661492</v>
      </c>
      <c r="Q1110" s="42">
        <f t="shared" si="125"/>
        <v>0</v>
      </c>
      <c r="R1110" s="36"/>
      <c r="S1110" s="20">
        <f>SUM($P$2:P1110)</f>
        <v>1133.490556033018</v>
      </c>
      <c r="T1110" s="28">
        <f>SUM($Q$2:Q1110)</f>
        <v>270.30615505384577</v>
      </c>
      <c r="U1110" s="22">
        <f>T1110*'KERS System Values'!E$14</f>
        <v>158.28298616951332</v>
      </c>
    </row>
    <row r="1111" spans="1:21" x14ac:dyDescent="0.45">
      <c r="A1111" s="7" t="s">
        <v>14</v>
      </c>
      <c r="B1111" s="8">
        <v>1109</v>
      </c>
      <c r="C1111" s="8">
        <v>87</v>
      </c>
      <c r="D1111" s="3">
        <v>17.638888888888889</v>
      </c>
      <c r="E1111" s="29">
        <v>-0.33333333333333409</v>
      </c>
      <c r="F1111" s="21">
        <f>'Dynamic Data'!C$4*E1111</f>
        <v>-96.000000000000213</v>
      </c>
      <c r="G1111" s="3">
        <f>(0.5*'Dynamic Data'!C$21*'Dynamic Data'!C$11*'Dynamic Data'!C$13*D1111^2)</f>
        <v>63.649485710208324</v>
      </c>
      <c r="H1111" s="3">
        <f>'Dynamic Data'!C$15</f>
        <v>56.505600000000001</v>
      </c>
      <c r="I1111" s="3">
        <f>'Dynamic Data'!C$15+G1111+F1111</f>
        <v>24.155085710208112</v>
      </c>
      <c r="J1111" s="3">
        <f t="shared" si="126"/>
        <v>24.155085710208112</v>
      </c>
      <c r="K1111" s="29">
        <f t="shared" si="127"/>
        <v>0</v>
      </c>
      <c r="L1111" s="21">
        <f>(D1111/1000)*(('Dynamic Data'!C$4*9.81*'Dynamic Data'!C$10)+(0.5*'Dynamic Data'!C$21*'Dynamic Data'!C$11*'Dynamic Data'!C$13*D1111^2)+('Dynamic Data'!C$4*'Dynamic Data'!C$18*E1111))</f>
        <v>0.35276447294394842</v>
      </c>
      <c r="M1111" s="3">
        <f t="shared" si="124"/>
        <v>0.35276447294394842</v>
      </c>
      <c r="N1111" s="29">
        <f t="shared" si="128"/>
        <v>0</v>
      </c>
      <c r="O1111" s="21">
        <f t="shared" si="123"/>
        <v>0.35894519652607126</v>
      </c>
      <c r="P1111" s="3">
        <f t="shared" si="129"/>
        <v>0.35894519652607126</v>
      </c>
      <c r="Q1111" s="43">
        <f t="shared" si="125"/>
        <v>0</v>
      </c>
      <c r="R1111" s="37"/>
      <c r="S1111" s="21">
        <f>SUM($P$2:P1111)</f>
        <v>1133.8495012295441</v>
      </c>
      <c r="T1111" s="29">
        <f>SUM($Q$2:Q1111)</f>
        <v>270.30615505384577</v>
      </c>
      <c r="U1111" s="22">
        <f>T1111*'KERS System Values'!E$14</f>
        <v>158.28298616951332</v>
      </c>
    </row>
    <row r="1112" spans="1:21" x14ac:dyDescent="0.45">
      <c r="A1112" s="5" t="s">
        <v>14</v>
      </c>
      <c r="B1112" s="6">
        <v>1110</v>
      </c>
      <c r="C1112" s="6">
        <v>88</v>
      </c>
      <c r="D1112" s="4">
        <v>17.222222222222221</v>
      </c>
      <c r="E1112" s="30">
        <v>-0.31944444444444403</v>
      </c>
      <c r="F1112" s="20">
        <f>'Dynamic Data'!C$4*E1112</f>
        <v>-91.999999999999886</v>
      </c>
      <c r="G1112" s="12">
        <f>(0.5*'Dynamic Data'!C$21*'Dynamic Data'!C$11*'Dynamic Data'!C$13*D1112^2)</f>
        <v>60.677939877249869</v>
      </c>
      <c r="H1112" s="12">
        <f>'Dynamic Data'!C$15</f>
        <v>56.505600000000001</v>
      </c>
      <c r="I1112" s="12">
        <f>'Dynamic Data'!C$15+G1112+F1112</f>
        <v>25.183539877249984</v>
      </c>
      <c r="J1112" s="12">
        <f t="shared" si="126"/>
        <v>25.183539877249984</v>
      </c>
      <c r="K1112" s="28">
        <f t="shared" si="127"/>
        <v>0</v>
      </c>
      <c r="L1112" s="20">
        <f>(D1112/1000)*(('Dynamic Data'!C$4*9.81*'Dynamic Data'!C$10)+(0.5*'Dynamic Data'!C$21*'Dynamic Data'!C$11*'Dynamic Data'!C$13*D1112^2)+('Dynamic Data'!C$4*'Dynamic Data'!C$18*E1112))</f>
        <v>0.36512592010819411</v>
      </c>
      <c r="M1112" s="12">
        <f t="shared" si="124"/>
        <v>0.36512592010819411</v>
      </c>
      <c r="N1112" s="28">
        <f t="shared" si="128"/>
        <v>0</v>
      </c>
      <c r="O1112" s="20">
        <f t="shared" si="123"/>
        <v>0.91709590026161392</v>
      </c>
      <c r="P1112" s="12">
        <f t="shared" si="129"/>
        <v>0.91709590026161392</v>
      </c>
      <c r="Q1112" s="42">
        <f t="shared" si="125"/>
        <v>0</v>
      </c>
      <c r="R1112" s="36"/>
      <c r="S1112" s="20">
        <f>SUM($P$2:P1112)</f>
        <v>1134.7665971298056</v>
      </c>
      <c r="T1112" s="28">
        <f>SUM($Q$2:Q1112)</f>
        <v>270.30615505384577</v>
      </c>
      <c r="U1112" s="22">
        <f>T1112*'KERS System Values'!E$14</f>
        <v>158.28298616951332</v>
      </c>
    </row>
    <row r="1113" spans="1:21" x14ac:dyDescent="0.45">
      <c r="A1113" s="7" t="s">
        <v>14</v>
      </c>
      <c r="B1113" s="8">
        <v>1111</v>
      </c>
      <c r="C1113" s="8">
        <v>89</v>
      </c>
      <c r="D1113" s="3">
        <v>17</v>
      </c>
      <c r="E1113" s="29">
        <v>-9.7222222222222612E-2</v>
      </c>
      <c r="F1113" s="21">
        <f>'Dynamic Data'!C$4*E1113</f>
        <v>-28.000000000000114</v>
      </c>
      <c r="G1113" s="3">
        <f>(0.5*'Dynamic Data'!C$21*'Dynamic Data'!C$11*'Dynamic Data'!C$13*D1113^2)</f>
        <v>59.12216002441383</v>
      </c>
      <c r="H1113" s="3">
        <f>'Dynamic Data'!C$15</f>
        <v>56.505600000000001</v>
      </c>
      <c r="I1113" s="3">
        <f>'Dynamic Data'!C$15+G1113+F1113</f>
        <v>87.627760024413718</v>
      </c>
      <c r="J1113" s="3">
        <f t="shared" si="126"/>
        <v>87.627760024413718</v>
      </c>
      <c r="K1113" s="29">
        <f t="shared" si="127"/>
        <v>0</v>
      </c>
      <c r="L1113" s="21">
        <f>(D1113/1000)*(('Dynamic Data'!C$4*9.81*'Dynamic Data'!C$10)+(0.5*'Dynamic Data'!C$21*'Dynamic Data'!C$11*'Dynamic Data'!C$13*D1113^2)+('Dynamic Data'!C$4*'Dynamic Data'!C$18*E1113))</f>
        <v>1.4690658804150336</v>
      </c>
      <c r="M1113" s="3">
        <f t="shared" si="124"/>
        <v>1.4690658804150336</v>
      </c>
      <c r="N1113" s="29">
        <f t="shared" si="128"/>
        <v>0</v>
      </c>
      <c r="O1113" s="21">
        <f t="shared" si="123"/>
        <v>2.2180386389210645</v>
      </c>
      <c r="P1113" s="3">
        <f t="shared" si="129"/>
        <v>2.2180386389210645</v>
      </c>
      <c r="Q1113" s="43">
        <f t="shared" si="125"/>
        <v>0</v>
      </c>
      <c r="R1113" s="37"/>
      <c r="S1113" s="21">
        <f>SUM($P$2:P1113)</f>
        <v>1136.9846357687268</v>
      </c>
      <c r="T1113" s="29">
        <f>SUM($Q$2:Q1113)</f>
        <v>270.30615505384577</v>
      </c>
      <c r="U1113" s="22">
        <f>T1113*'KERS System Values'!E$14</f>
        <v>158.28298616951332</v>
      </c>
    </row>
    <row r="1114" spans="1:21" x14ac:dyDescent="0.45">
      <c r="A1114" s="5" t="s">
        <v>14</v>
      </c>
      <c r="B1114" s="6">
        <v>1112</v>
      </c>
      <c r="C1114" s="6">
        <v>90</v>
      </c>
      <c r="D1114" s="4">
        <v>17.027777777777779</v>
      </c>
      <c r="E1114" s="30">
        <v>0.19444444444444425</v>
      </c>
      <c r="F1114" s="20">
        <f>'Dynamic Data'!C$4*E1114</f>
        <v>55.999999999999943</v>
      </c>
      <c r="G1114" s="12">
        <f>(0.5*'Dynamic Data'!C$21*'Dynamic Data'!C$11*'Dynamic Data'!C$13*D1114^2)</f>
        <v>59.315527548736497</v>
      </c>
      <c r="H1114" s="12">
        <f>'Dynamic Data'!C$15</f>
        <v>56.505600000000001</v>
      </c>
      <c r="I1114" s="12">
        <f>'Dynamic Data'!C$15+G1114+F1114</f>
        <v>171.82112754873646</v>
      </c>
      <c r="J1114" s="12">
        <f t="shared" si="126"/>
        <v>171.82112754873646</v>
      </c>
      <c r="K1114" s="28">
        <f t="shared" si="127"/>
        <v>0</v>
      </c>
      <c r="L1114" s="20">
        <f>(D1114/1000)*(('Dynamic Data'!C$4*9.81*'Dynamic Data'!C$10)+(0.5*'Dynamic Data'!C$21*'Dynamic Data'!C$11*'Dynamic Data'!C$13*D1114^2)+('Dynamic Data'!C$4*'Dynamic Data'!C$18*E1114))</f>
        <v>2.9670113974270955</v>
      </c>
      <c r="M1114" s="12">
        <f t="shared" si="124"/>
        <v>2.9670113974270955</v>
      </c>
      <c r="N1114" s="28">
        <f t="shared" si="128"/>
        <v>0</v>
      </c>
      <c r="O1114" s="20">
        <f t="shared" si="123"/>
        <v>3.9639440520908558</v>
      </c>
      <c r="P1114" s="12">
        <f t="shared" si="129"/>
        <v>3.9639440520908558</v>
      </c>
      <c r="Q1114" s="42">
        <f t="shared" si="125"/>
        <v>0</v>
      </c>
      <c r="R1114" s="36"/>
      <c r="S1114" s="20">
        <f>SUM($P$2:P1114)</f>
        <v>1140.9485798208177</v>
      </c>
      <c r="T1114" s="28">
        <f>SUM($Q$2:Q1114)</f>
        <v>270.30615505384577</v>
      </c>
      <c r="U1114" s="22">
        <f>T1114*'KERS System Values'!E$14</f>
        <v>158.28298616951332</v>
      </c>
    </row>
    <row r="1115" spans="1:21" x14ac:dyDescent="0.45">
      <c r="A1115" s="7" t="s">
        <v>14</v>
      </c>
      <c r="B1115" s="8">
        <v>1113</v>
      </c>
      <c r="C1115" s="8">
        <v>91</v>
      </c>
      <c r="D1115" s="3">
        <v>17.388888888888889</v>
      </c>
      <c r="E1115" s="29">
        <v>0.55555555555555558</v>
      </c>
      <c r="F1115" s="21">
        <f>'Dynamic Data'!C$4*E1115</f>
        <v>160</v>
      </c>
      <c r="G1115" s="3">
        <f>(0.5*'Dynamic Data'!C$21*'Dynamic Data'!C$11*'Dynamic Data'!C$13*D1115^2)</f>
        <v>61.858034254259039</v>
      </c>
      <c r="H1115" s="3">
        <f>'Dynamic Data'!C$15</f>
        <v>56.505600000000001</v>
      </c>
      <c r="I1115" s="3">
        <f>'Dynamic Data'!C$15+G1115+F1115</f>
        <v>278.36363425425907</v>
      </c>
      <c r="J1115" s="3">
        <f t="shared" si="126"/>
        <v>278.36363425425907</v>
      </c>
      <c r="K1115" s="29">
        <f t="shared" si="127"/>
        <v>0</v>
      </c>
      <c r="L1115" s="21">
        <f>(D1115/1000)*(('Dynamic Data'!C$4*9.81*'Dynamic Data'!C$10)+(0.5*'Dynamic Data'!C$21*'Dynamic Data'!C$11*'Dynamic Data'!C$13*D1115^2)+('Dynamic Data'!C$4*'Dynamic Data'!C$18*E1115))</f>
        <v>4.9608767067546156</v>
      </c>
      <c r="M1115" s="3">
        <f t="shared" si="124"/>
        <v>4.9608767067546156</v>
      </c>
      <c r="N1115" s="29">
        <f t="shared" si="128"/>
        <v>0</v>
      </c>
      <c r="O1115" s="21">
        <f t="shared" si="123"/>
        <v>5.647174044775527</v>
      </c>
      <c r="P1115" s="3">
        <f t="shared" si="129"/>
        <v>5.647174044775527</v>
      </c>
      <c r="Q1115" s="43">
        <f t="shared" si="125"/>
        <v>0</v>
      </c>
      <c r="R1115" s="37"/>
      <c r="S1115" s="21">
        <f>SUM($P$2:P1115)</f>
        <v>1146.5957538655932</v>
      </c>
      <c r="T1115" s="29">
        <f>SUM($Q$2:Q1115)</f>
        <v>270.30615505384577</v>
      </c>
      <c r="U1115" s="22">
        <f>T1115*'KERS System Values'!E$14</f>
        <v>158.28298616951332</v>
      </c>
    </row>
    <row r="1116" spans="1:21" x14ac:dyDescent="0.45">
      <c r="A1116" s="5" t="s">
        <v>14</v>
      </c>
      <c r="B1116" s="6">
        <v>1114</v>
      </c>
      <c r="C1116" s="6">
        <v>92</v>
      </c>
      <c r="D1116" s="4">
        <v>18.138888888888889</v>
      </c>
      <c r="E1116" s="30">
        <v>0.74999999999999978</v>
      </c>
      <c r="F1116" s="20">
        <f>'Dynamic Data'!C$4*E1116</f>
        <v>215.99999999999994</v>
      </c>
      <c r="G1116" s="12">
        <f>(0.5*'Dynamic Data'!C$21*'Dynamic Data'!C$11*'Dynamic Data'!C$13*D1116^2)</f>
        <v>67.309104227674936</v>
      </c>
      <c r="H1116" s="12">
        <f>'Dynamic Data'!C$15</f>
        <v>56.505600000000001</v>
      </c>
      <c r="I1116" s="12">
        <f>'Dynamic Data'!C$15+G1116+F1116</f>
        <v>339.81470422767489</v>
      </c>
      <c r="J1116" s="12">
        <f t="shared" si="126"/>
        <v>339.81470422767489</v>
      </c>
      <c r="K1116" s="28">
        <f t="shared" si="127"/>
        <v>0</v>
      </c>
      <c r="L1116" s="20">
        <f>(D1116/1000)*(('Dynamic Data'!C$4*9.81*'Dynamic Data'!C$10)+(0.5*'Dynamic Data'!C$21*'Dynamic Data'!C$11*'Dynamic Data'!C$13*D1116^2)+('Dynamic Data'!C$4*'Dynamic Data'!C$18*E1116))</f>
        <v>6.3334713827964375</v>
      </c>
      <c r="M1116" s="12">
        <f t="shared" si="124"/>
        <v>6.3334713827964375</v>
      </c>
      <c r="N1116" s="28">
        <f t="shared" si="128"/>
        <v>0</v>
      </c>
      <c r="O1116" s="20">
        <f t="shared" si="123"/>
        <v>6.0056930121218404</v>
      </c>
      <c r="P1116" s="12">
        <f t="shared" si="129"/>
        <v>6.0056930121218404</v>
      </c>
      <c r="Q1116" s="42">
        <f t="shared" si="125"/>
        <v>0</v>
      </c>
      <c r="R1116" s="36"/>
      <c r="S1116" s="20">
        <f>SUM($P$2:P1116)</f>
        <v>1152.601446877715</v>
      </c>
      <c r="T1116" s="28">
        <f>SUM($Q$2:Q1116)</f>
        <v>270.30615505384577</v>
      </c>
      <c r="U1116" s="22">
        <f>T1116*'KERS System Values'!E$14</f>
        <v>158.28298616951332</v>
      </c>
    </row>
    <row r="1117" spans="1:21" x14ac:dyDescent="0.45">
      <c r="A1117" s="7" t="s">
        <v>14</v>
      </c>
      <c r="B1117" s="8">
        <v>1115</v>
      </c>
      <c r="C1117" s="8">
        <v>93</v>
      </c>
      <c r="D1117" s="3">
        <v>18.888888888888889</v>
      </c>
      <c r="E1117" s="29">
        <v>0.56944444444444564</v>
      </c>
      <c r="F1117" s="21">
        <f>'Dynamic Data'!C$4*E1117</f>
        <v>164.00000000000034</v>
      </c>
      <c r="G1117" s="3">
        <f>(0.5*'Dynamic Data'!C$21*'Dynamic Data'!C$11*'Dynamic Data'!C$13*D1117^2)</f>
        <v>72.990321017794855</v>
      </c>
      <c r="H1117" s="3">
        <f>'Dynamic Data'!C$15</f>
        <v>56.505600000000001</v>
      </c>
      <c r="I1117" s="3">
        <f>'Dynamic Data'!C$15+G1117+F1117</f>
        <v>293.49592101779518</v>
      </c>
      <c r="J1117" s="3">
        <f t="shared" si="126"/>
        <v>293.49592101779518</v>
      </c>
      <c r="K1117" s="29">
        <f t="shared" si="127"/>
        <v>0</v>
      </c>
      <c r="L1117" s="21">
        <f>(D1117/1000)*(('Dynamic Data'!C$4*9.81*'Dynamic Data'!C$10)+(0.5*'Dynamic Data'!C$21*'Dynamic Data'!C$11*'Dynamic Data'!C$13*D1117^2)+('Dynamic Data'!C$4*'Dynamic Data'!C$18*E1117))</f>
        <v>5.6779146414472432</v>
      </c>
      <c r="M1117" s="3">
        <f t="shared" si="124"/>
        <v>5.6779146414472432</v>
      </c>
      <c r="N1117" s="29">
        <f t="shared" si="128"/>
        <v>0</v>
      </c>
      <c r="O1117" s="21">
        <f t="shared" si="123"/>
        <v>4.8002404895853079</v>
      </c>
      <c r="P1117" s="3">
        <f t="shared" si="129"/>
        <v>4.8002404895853079</v>
      </c>
      <c r="Q1117" s="43">
        <f t="shared" si="125"/>
        <v>0</v>
      </c>
      <c r="R1117" s="37"/>
      <c r="S1117" s="21">
        <f>SUM($P$2:P1117)</f>
        <v>1157.4016873673004</v>
      </c>
      <c r="T1117" s="29">
        <f>SUM($Q$2:Q1117)</f>
        <v>270.30615505384577</v>
      </c>
      <c r="U1117" s="22">
        <f>T1117*'KERS System Values'!E$14</f>
        <v>158.28298616951332</v>
      </c>
    </row>
    <row r="1118" spans="1:21" x14ac:dyDescent="0.45">
      <c r="A1118" s="5" t="s">
        <v>14</v>
      </c>
      <c r="B1118" s="6">
        <v>1116</v>
      </c>
      <c r="C1118" s="6">
        <v>94</v>
      </c>
      <c r="D1118" s="4">
        <v>19.277777777777779</v>
      </c>
      <c r="E1118" s="30">
        <v>0.23611111111111149</v>
      </c>
      <c r="F1118" s="20">
        <f>'Dynamic Data'!C$4*E1118</f>
        <v>68.000000000000114</v>
      </c>
      <c r="G1118" s="12">
        <f>(0.5*'Dynamic Data'!C$21*'Dynamic Data'!C$11*'Dynamic Data'!C$13*D1118^2)</f>
        <v>76.02674362830156</v>
      </c>
      <c r="H1118" s="12">
        <f>'Dynamic Data'!C$15</f>
        <v>56.505600000000001</v>
      </c>
      <c r="I1118" s="12">
        <f>'Dynamic Data'!C$15+G1118+F1118</f>
        <v>200.53234362830167</v>
      </c>
      <c r="J1118" s="12">
        <f t="shared" si="126"/>
        <v>200.53234362830167</v>
      </c>
      <c r="K1118" s="28">
        <f t="shared" si="127"/>
        <v>0</v>
      </c>
      <c r="L1118" s="20">
        <f>(D1118/1000)*(('Dynamic Data'!C$4*9.81*'Dynamic Data'!C$10)+(0.5*'Dynamic Data'!C$21*'Dynamic Data'!C$11*'Dynamic Data'!C$13*D1118^2)+('Dynamic Data'!C$4*'Dynamic Data'!C$18*E1118))</f>
        <v>3.9225663377233717</v>
      </c>
      <c r="M1118" s="12">
        <f t="shared" si="124"/>
        <v>3.9225663377233717</v>
      </c>
      <c r="N1118" s="28">
        <f t="shared" si="128"/>
        <v>0</v>
      </c>
      <c r="O1118" s="20">
        <f t="shared" si="123"/>
        <v>3.2102480789376067</v>
      </c>
      <c r="P1118" s="12">
        <f t="shared" si="129"/>
        <v>3.2102480789376067</v>
      </c>
      <c r="Q1118" s="42">
        <f t="shared" si="125"/>
        <v>0</v>
      </c>
      <c r="R1118" s="36"/>
      <c r="S1118" s="20">
        <f>SUM($P$2:P1118)</f>
        <v>1160.611935446238</v>
      </c>
      <c r="T1118" s="28">
        <f>SUM($Q$2:Q1118)</f>
        <v>270.30615505384577</v>
      </c>
      <c r="U1118" s="22">
        <f>T1118*'KERS System Values'!E$14</f>
        <v>158.28298616951332</v>
      </c>
    </row>
    <row r="1119" spans="1:21" x14ac:dyDescent="0.45">
      <c r="A1119" s="7" t="s">
        <v>14</v>
      </c>
      <c r="B1119" s="8">
        <v>1117</v>
      </c>
      <c r="C1119" s="8">
        <v>95</v>
      </c>
      <c r="D1119" s="3">
        <v>19.361111111111114</v>
      </c>
      <c r="E1119" s="29">
        <v>-1.3888888888890073E-2</v>
      </c>
      <c r="F1119" s="21">
        <f>'Dynamic Data'!C$4*E1119</f>
        <v>-4.0000000000003411</v>
      </c>
      <c r="G1119" s="3">
        <f>(0.5*'Dynamic Data'!C$21*'Dynamic Data'!C$11*'Dynamic Data'!C$13*D1119^2)</f>
        <v>76.685456019320739</v>
      </c>
      <c r="H1119" s="3">
        <f>'Dynamic Data'!C$15</f>
        <v>56.505600000000001</v>
      </c>
      <c r="I1119" s="3">
        <f>'Dynamic Data'!C$15+G1119+F1119</f>
        <v>129.1910560193204</v>
      </c>
      <c r="J1119" s="3">
        <f t="shared" si="126"/>
        <v>129.1910560193204</v>
      </c>
      <c r="K1119" s="29">
        <f t="shared" si="127"/>
        <v>0</v>
      </c>
      <c r="L1119" s="21">
        <f>(D1119/1000)*(('Dynamic Data'!C$4*9.81*'Dynamic Data'!C$10)+(0.5*'Dynamic Data'!C$21*'Dynamic Data'!C$11*'Dynamic Data'!C$13*D1119^2)+('Dynamic Data'!C$4*'Dynamic Data'!C$18*E1119))</f>
        <v>2.4979298201518421</v>
      </c>
      <c r="M1119" s="3">
        <f t="shared" si="124"/>
        <v>2.4979298201518421</v>
      </c>
      <c r="N1119" s="29">
        <f t="shared" si="128"/>
        <v>0</v>
      </c>
      <c r="O1119" s="21">
        <f t="shared" si="123"/>
        <v>1.8798147858421839</v>
      </c>
      <c r="P1119" s="3">
        <f t="shared" si="129"/>
        <v>1.8798147858421839</v>
      </c>
      <c r="Q1119" s="43">
        <f t="shared" si="125"/>
        <v>0</v>
      </c>
      <c r="R1119" s="37"/>
      <c r="S1119" s="21">
        <f>SUM($P$2:P1119)</f>
        <v>1162.4917502320802</v>
      </c>
      <c r="T1119" s="29">
        <f>SUM($Q$2:Q1119)</f>
        <v>270.30615505384577</v>
      </c>
      <c r="U1119" s="22">
        <f>T1119*'KERS System Values'!E$14</f>
        <v>158.28298616951332</v>
      </c>
    </row>
    <row r="1120" spans="1:21" x14ac:dyDescent="0.45">
      <c r="A1120" s="5" t="s">
        <v>14</v>
      </c>
      <c r="B1120" s="6">
        <v>1118</v>
      </c>
      <c r="C1120" s="6">
        <v>96</v>
      </c>
      <c r="D1120" s="4">
        <v>19.25</v>
      </c>
      <c r="E1120" s="30">
        <v>-0.2222222222222234</v>
      </c>
      <c r="F1120" s="20">
        <f>'Dynamic Data'!C$4*E1120</f>
        <v>-64.000000000000341</v>
      </c>
      <c r="G1120" s="12">
        <f>(0.5*'Dynamic Data'!C$21*'Dynamic Data'!C$11*'Dynamic Data'!C$13*D1120^2)</f>
        <v>75.807804235456231</v>
      </c>
      <c r="H1120" s="12">
        <f>'Dynamic Data'!C$15</f>
        <v>56.505600000000001</v>
      </c>
      <c r="I1120" s="12">
        <f>'Dynamic Data'!C$15+G1120+F1120</f>
        <v>68.313404235455891</v>
      </c>
      <c r="J1120" s="12">
        <f t="shared" si="126"/>
        <v>68.313404235455891</v>
      </c>
      <c r="K1120" s="28">
        <f t="shared" si="127"/>
        <v>0</v>
      </c>
      <c r="L1120" s="20">
        <f>(D1120/1000)*(('Dynamic Data'!C$4*9.81*'Dynamic Data'!C$10)+(0.5*'Dynamic Data'!C$21*'Dynamic Data'!C$11*'Dynamic Data'!C$13*D1120^2)+('Dynamic Data'!C$4*'Dynamic Data'!C$18*E1120))</f>
        <v>1.2616997515325254</v>
      </c>
      <c r="M1120" s="12">
        <f t="shared" si="124"/>
        <v>1.2616997515325254</v>
      </c>
      <c r="N1120" s="28">
        <f t="shared" si="128"/>
        <v>0</v>
      </c>
      <c r="O1120" s="20">
        <f t="shared" si="123"/>
        <v>0.9103901256152529</v>
      </c>
      <c r="P1120" s="12">
        <f t="shared" si="129"/>
        <v>0.9103901256152529</v>
      </c>
      <c r="Q1120" s="42">
        <f t="shared" si="125"/>
        <v>0</v>
      </c>
      <c r="R1120" s="36"/>
      <c r="S1120" s="20">
        <f>SUM($P$2:P1120)</f>
        <v>1163.4021403576955</v>
      </c>
      <c r="T1120" s="28">
        <f>SUM($Q$2:Q1120)</f>
        <v>270.30615505384577</v>
      </c>
      <c r="U1120" s="22">
        <f>T1120*'KERS System Values'!E$14</f>
        <v>158.28298616951332</v>
      </c>
    </row>
    <row r="1121" spans="1:21" x14ac:dyDescent="0.45">
      <c r="A1121" s="7" t="s">
        <v>14</v>
      </c>
      <c r="B1121" s="8">
        <v>1119</v>
      </c>
      <c r="C1121" s="8">
        <v>97</v>
      </c>
      <c r="D1121" s="3">
        <v>18.916666666666664</v>
      </c>
      <c r="E1121" s="29">
        <v>-0.33333333333333215</v>
      </c>
      <c r="F1121" s="21">
        <f>'Dynamic Data'!C$4*E1121</f>
        <v>-95.999999999999659</v>
      </c>
      <c r="G1121" s="3">
        <f>(0.5*'Dynamic Data'!C$21*'Dynamic Data'!C$11*'Dynamic Data'!C$13*D1121^2)</f>
        <v>73.205156283593325</v>
      </c>
      <c r="H1121" s="3">
        <f>'Dynamic Data'!C$15</f>
        <v>56.505600000000001</v>
      </c>
      <c r="I1121" s="3">
        <f>'Dynamic Data'!C$15+G1121+F1121</f>
        <v>33.710756283593668</v>
      </c>
      <c r="J1121" s="3">
        <f t="shared" si="126"/>
        <v>33.710756283593668</v>
      </c>
      <c r="K1121" s="29">
        <f t="shared" si="127"/>
        <v>0</v>
      </c>
      <c r="L1121" s="21">
        <f>(D1121/1000)*(('Dynamic Data'!C$4*9.81*'Dynamic Data'!C$10)+(0.5*'Dynamic Data'!C$21*'Dynamic Data'!C$11*'Dynamic Data'!C$13*D1121^2)+('Dynamic Data'!C$4*'Dynamic Data'!C$18*E1121))</f>
        <v>0.55908049969798024</v>
      </c>
      <c r="M1121" s="3">
        <f t="shared" si="124"/>
        <v>0.55908049969798024</v>
      </c>
      <c r="N1121" s="29">
        <f t="shared" si="128"/>
        <v>0</v>
      </c>
      <c r="O1121" s="21">
        <f t="shared" si="123"/>
        <v>0.72427221081506732</v>
      </c>
      <c r="P1121" s="3">
        <f t="shared" si="129"/>
        <v>0.72427221081506732</v>
      </c>
      <c r="Q1121" s="43">
        <f t="shared" si="125"/>
        <v>0</v>
      </c>
      <c r="R1121" s="37"/>
      <c r="S1121" s="21">
        <f>SUM($P$2:P1121)</f>
        <v>1164.1264125685107</v>
      </c>
      <c r="T1121" s="29">
        <f>SUM($Q$2:Q1121)</f>
        <v>270.30615505384577</v>
      </c>
      <c r="U1121" s="22">
        <f>T1121*'KERS System Values'!E$14</f>
        <v>158.28298616951332</v>
      </c>
    </row>
    <row r="1122" spans="1:21" x14ac:dyDescent="0.45">
      <c r="A1122" s="5" t="s">
        <v>14</v>
      </c>
      <c r="B1122" s="6">
        <v>1120</v>
      </c>
      <c r="C1122" s="6">
        <v>98</v>
      </c>
      <c r="D1122" s="4">
        <v>18.583333333333336</v>
      </c>
      <c r="E1122" s="30">
        <v>-0.26388888888888767</v>
      </c>
      <c r="F1122" s="20">
        <f>'Dynamic Data'!C$4*E1122</f>
        <v>-75.999999999999645</v>
      </c>
      <c r="G1122" s="12">
        <f>(0.5*'Dynamic Data'!C$21*'Dynamic Data'!C$11*'Dynamic Data'!C$13*D1122^2)</f>
        <v>70.647969431326331</v>
      </c>
      <c r="H1122" s="12">
        <f>'Dynamic Data'!C$15</f>
        <v>56.505600000000001</v>
      </c>
      <c r="I1122" s="12">
        <f>'Dynamic Data'!C$15+G1122+F1122</f>
        <v>51.153569431326687</v>
      </c>
      <c r="J1122" s="12">
        <f t="shared" si="126"/>
        <v>51.153569431326687</v>
      </c>
      <c r="K1122" s="28">
        <f t="shared" si="127"/>
        <v>0</v>
      </c>
      <c r="L1122" s="20">
        <f>(D1122/1000)*(('Dynamic Data'!C$4*9.81*'Dynamic Data'!C$10)+(0.5*'Dynamic Data'!C$21*'Dynamic Data'!C$11*'Dynamic Data'!C$13*D1122^2)+('Dynamic Data'!C$4*'Dynamic Data'!C$18*E1122))</f>
        <v>0.8894639219321544</v>
      </c>
      <c r="M1122" s="12">
        <f t="shared" si="124"/>
        <v>0.8894639219321544</v>
      </c>
      <c r="N1122" s="28">
        <f t="shared" si="128"/>
        <v>0</v>
      </c>
      <c r="O1122" s="20">
        <f t="shared" si="123"/>
        <v>1.1398774853194824</v>
      </c>
      <c r="P1122" s="12">
        <f t="shared" si="129"/>
        <v>1.1398774853194824</v>
      </c>
      <c r="Q1122" s="42">
        <f t="shared" si="125"/>
        <v>0</v>
      </c>
      <c r="R1122" s="36"/>
      <c r="S1122" s="20">
        <f>SUM($P$2:P1122)</f>
        <v>1165.2662900538301</v>
      </c>
      <c r="T1122" s="28">
        <f>SUM($Q$2:Q1122)</f>
        <v>270.30615505384577</v>
      </c>
      <c r="U1122" s="22">
        <f>T1122*'KERS System Values'!E$14</f>
        <v>158.28298616951332</v>
      </c>
    </row>
    <row r="1123" spans="1:21" x14ac:dyDescent="0.45">
      <c r="A1123" s="7" t="s">
        <v>14</v>
      </c>
      <c r="B1123" s="8">
        <v>1121</v>
      </c>
      <c r="C1123" s="8">
        <v>99</v>
      </c>
      <c r="D1123" s="3">
        <v>18.388888888888889</v>
      </c>
      <c r="E1123" s="29">
        <v>-0.16666666666666705</v>
      </c>
      <c r="F1123" s="21">
        <f>'Dynamic Data'!C$4*E1123</f>
        <v>-48.000000000000107</v>
      </c>
      <c r="G1123" s="3">
        <f>(0.5*'Dynamic Data'!C$21*'Dynamic Data'!C$11*'Dynamic Data'!C$13*D1123^2)</f>
        <v>69.177271289192234</v>
      </c>
      <c r="H1123" s="3">
        <f>'Dynamic Data'!C$15</f>
        <v>56.505600000000001</v>
      </c>
      <c r="I1123" s="3">
        <f>'Dynamic Data'!C$15+G1123+F1123</f>
        <v>77.682871289192121</v>
      </c>
      <c r="J1123" s="3">
        <f t="shared" si="126"/>
        <v>77.682871289192121</v>
      </c>
      <c r="K1123" s="29">
        <f t="shared" si="127"/>
        <v>0</v>
      </c>
      <c r="L1123" s="21">
        <f>(D1123/1000)*(('Dynamic Data'!C$4*9.81*'Dynamic Data'!C$10)+(0.5*'Dynamic Data'!C$21*'Dynamic Data'!C$11*'Dynamic Data'!C$13*D1123^2)+('Dynamic Data'!C$4*'Dynamic Data'!C$18*E1123))</f>
        <v>1.3902910487068105</v>
      </c>
      <c r="M1123" s="3">
        <f t="shared" si="124"/>
        <v>1.3902910487068105</v>
      </c>
      <c r="N1123" s="29">
        <f t="shared" si="128"/>
        <v>0</v>
      </c>
      <c r="O1123" s="21">
        <f t="shared" si="123"/>
        <v>1.3374612429211343</v>
      </c>
      <c r="P1123" s="3">
        <f t="shared" si="129"/>
        <v>1.3374612429211343</v>
      </c>
      <c r="Q1123" s="43">
        <f t="shared" si="125"/>
        <v>0</v>
      </c>
      <c r="R1123" s="37"/>
      <c r="S1123" s="21">
        <f>SUM($P$2:P1123)</f>
        <v>1166.6037512967512</v>
      </c>
      <c r="T1123" s="29">
        <f>SUM($Q$2:Q1123)</f>
        <v>270.30615505384577</v>
      </c>
      <c r="U1123" s="22">
        <f>T1123*'KERS System Values'!E$14</f>
        <v>158.28298616951332</v>
      </c>
    </row>
    <row r="1124" spans="1:21" x14ac:dyDescent="0.45">
      <c r="A1124" s="5" t="s">
        <v>14</v>
      </c>
      <c r="B1124" s="6">
        <v>1122</v>
      </c>
      <c r="C1124" s="6">
        <v>100</v>
      </c>
      <c r="D1124" s="4">
        <v>18.25</v>
      </c>
      <c r="E1124" s="30">
        <v>-0.18055555555555516</v>
      </c>
      <c r="F1124" s="20">
        <f>'Dynamic Data'!C$4*E1124</f>
        <v>-51.999999999999886</v>
      </c>
      <c r="G1124" s="12">
        <f>(0.5*'Dynamic Data'!C$21*'Dynamic Data'!C$11*'Dynamic Data'!C$13*D1124^2)</f>
        <v>68.13624367865512</v>
      </c>
      <c r="H1124" s="12">
        <f>'Dynamic Data'!C$15</f>
        <v>56.505600000000001</v>
      </c>
      <c r="I1124" s="12">
        <f>'Dynamic Data'!C$15+G1124+F1124</f>
        <v>72.641843678655235</v>
      </c>
      <c r="J1124" s="12">
        <f t="shared" si="126"/>
        <v>72.641843678655235</v>
      </c>
      <c r="K1124" s="28">
        <f t="shared" si="127"/>
        <v>0</v>
      </c>
      <c r="L1124" s="20">
        <f>(D1124/1000)*(('Dynamic Data'!C$4*9.81*'Dynamic Data'!C$10)+(0.5*'Dynamic Data'!C$21*'Dynamic Data'!C$11*'Dynamic Data'!C$13*D1124^2)+('Dynamic Data'!C$4*'Dynamic Data'!C$18*E1124))</f>
        <v>1.2846314371354581</v>
      </c>
      <c r="M1124" s="12">
        <f t="shared" si="124"/>
        <v>1.2846314371354581</v>
      </c>
      <c r="N1124" s="28">
        <f t="shared" si="128"/>
        <v>0</v>
      </c>
      <c r="O1124" s="20">
        <f t="shared" si="123"/>
        <v>0.81054747954660489</v>
      </c>
      <c r="P1124" s="12">
        <f t="shared" si="129"/>
        <v>0.81054747954660489</v>
      </c>
      <c r="Q1124" s="42">
        <f t="shared" si="125"/>
        <v>0</v>
      </c>
      <c r="R1124" s="36"/>
      <c r="S1124" s="20">
        <f>SUM($P$2:P1124)</f>
        <v>1167.4142987762978</v>
      </c>
      <c r="T1124" s="28">
        <f>SUM($Q$2:Q1124)</f>
        <v>270.30615505384577</v>
      </c>
      <c r="U1124" s="22">
        <f>T1124*'KERS System Values'!E$14</f>
        <v>158.28298616951332</v>
      </c>
    </row>
    <row r="1125" spans="1:21" x14ac:dyDescent="0.45">
      <c r="A1125" s="7" t="s">
        <v>14</v>
      </c>
      <c r="B1125" s="8">
        <v>1123</v>
      </c>
      <c r="C1125" s="8">
        <v>101</v>
      </c>
      <c r="D1125" s="3">
        <v>18.027777777777779</v>
      </c>
      <c r="E1125" s="29">
        <v>-0.34722222222222221</v>
      </c>
      <c r="F1125" s="21">
        <f>'Dynamic Data'!C$4*E1125</f>
        <v>-100</v>
      </c>
      <c r="G1125" s="3">
        <f>(0.5*'Dynamic Data'!C$21*'Dynamic Data'!C$11*'Dynamic Data'!C$13*D1125^2)</f>
        <v>66.487016009983151</v>
      </c>
      <c r="H1125" s="3">
        <f>'Dynamic Data'!C$15</f>
        <v>56.505600000000001</v>
      </c>
      <c r="I1125" s="3">
        <f>'Dynamic Data'!C$15+G1125+F1125</f>
        <v>22.992616009983152</v>
      </c>
      <c r="J1125" s="3">
        <f t="shared" si="126"/>
        <v>22.992616009983152</v>
      </c>
      <c r="K1125" s="29">
        <f t="shared" si="127"/>
        <v>0</v>
      </c>
      <c r="L1125" s="21">
        <f>(D1125/1000)*(('Dynamic Data'!C$4*9.81*'Dynamic Data'!C$10)+(0.5*'Dynamic Data'!C$21*'Dynamic Data'!C$11*'Dynamic Data'!C$13*D1125^2)+('Dynamic Data'!C$4*'Dynamic Data'!C$18*E1125))</f>
        <v>0.3364635219577517</v>
      </c>
      <c r="M1125" s="3">
        <f t="shared" si="124"/>
        <v>0.3364635219577517</v>
      </c>
      <c r="N1125" s="29">
        <f t="shared" si="128"/>
        <v>0</v>
      </c>
      <c r="O1125" s="21">
        <f t="shared" si="123"/>
        <v>-0.46736946362254894</v>
      </c>
      <c r="P1125" s="3">
        <f t="shared" si="129"/>
        <v>0</v>
      </c>
      <c r="Q1125" s="44">
        <f t="shared" si="125"/>
        <v>0.46736946362254894</v>
      </c>
      <c r="R1125" s="37"/>
      <c r="S1125" s="21">
        <f>SUM($P$2:P1125)</f>
        <v>1167.4142987762978</v>
      </c>
      <c r="T1125" s="29">
        <f>SUM($Q$2:Q1125)</f>
        <v>270.77352451746833</v>
      </c>
      <c r="U1125" s="22">
        <f>T1125*'KERS System Values'!E$14</f>
        <v>158.55666337946025</v>
      </c>
    </row>
    <row r="1126" spans="1:21" x14ac:dyDescent="0.45">
      <c r="A1126" s="5" t="s">
        <v>14</v>
      </c>
      <c r="B1126" s="6">
        <v>1124</v>
      </c>
      <c r="C1126" s="6">
        <v>102</v>
      </c>
      <c r="D1126" s="4">
        <v>17.555555555555557</v>
      </c>
      <c r="E1126" s="30">
        <v>-0.63888888888889006</v>
      </c>
      <c r="F1126" s="20">
        <f>'Dynamic Data'!C$4*E1126</f>
        <v>-184.00000000000034</v>
      </c>
      <c r="G1126" s="12">
        <f>(0.5*'Dynamic Data'!C$21*'Dynamic Data'!C$11*'Dynamic Data'!C$13*D1126^2)</f>
        <v>63.049493906167164</v>
      </c>
      <c r="H1126" s="12">
        <f>'Dynamic Data'!C$15</f>
        <v>56.505600000000001</v>
      </c>
      <c r="I1126" s="12">
        <f>'Dynamic Data'!C$15+G1126+F1126</f>
        <v>-64.444906093833168</v>
      </c>
      <c r="J1126" s="12">
        <f t="shared" si="126"/>
        <v>0</v>
      </c>
      <c r="K1126" s="28">
        <f t="shared" si="127"/>
        <v>64.444906093833168</v>
      </c>
      <c r="L1126" s="20">
        <f>(D1126/1000)*(('Dynamic Data'!C$4*9.81*'Dynamic Data'!C$10)+(0.5*'Dynamic Data'!C$21*'Dynamic Data'!C$11*'Dynamic Data'!C$13*D1126^2)+('Dynamic Data'!C$4*'Dynamic Data'!C$18*E1126))</f>
        <v>-1.2712024492028495</v>
      </c>
      <c r="M1126" s="12">
        <f t="shared" si="124"/>
        <v>0</v>
      </c>
      <c r="N1126" s="28">
        <f t="shared" si="128"/>
        <v>1.2712024492028495</v>
      </c>
      <c r="O1126" s="20">
        <f t="shared" si="123"/>
        <v>-2.2679907413211833</v>
      </c>
      <c r="P1126" s="12">
        <f t="shared" si="129"/>
        <v>0</v>
      </c>
      <c r="Q1126" s="45">
        <f t="shared" si="125"/>
        <v>2.2679907413211833</v>
      </c>
      <c r="R1126" s="36"/>
      <c r="S1126" s="20">
        <f>SUM($P$2:P1126)</f>
        <v>1167.4142987762978</v>
      </c>
      <c r="T1126" s="28">
        <f>SUM($Q$2:Q1126)</f>
        <v>273.0415152587895</v>
      </c>
      <c r="U1126" s="22">
        <f>T1126*'KERS System Values'!E$14</f>
        <v>159.88472913167968</v>
      </c>
    </row>
    <row r="1127" spans="1:21" x14ac:dyDescent="0.45">
      <c r="A1127" s="7" t="s">
        <v>14</v>
      </c>
      <c r="B1127" s="8">
        <v>1125</v>
      </c>
      <c r="C1127" s="8">
        <v>103</v>
      </c>
      <c r="D1127" s="3">
        <v>16.75</v>
      </c>
      <c r="E1127" s="29">
        <v>-1.0277777777777786</v>
      </c>
      <c r="F1127" s="21">
        <f>'Dynamic Data'!C$4*E1127</f>
        <v>-296.00000000000023</v>
      </c>
      <c r="G1127" s="3">
        <f>(0.5*'Dynamic Data'!C$21*'Dynamic Data'!C$11*'Dynamic Data'!C$13*D1127^2)</f>
        <v>57.396058899133585</v>
      </c>
      <c r="H1127" s="3">
        <f>'Dynamic Data'!C$15</f>
        <v>56.505600000000001</v>
      </c>
      <c r="I1127" s="3">
        <f>'Dynamic Data'!C$15+G1127+F1127</f>
        <v>-182.09834110086663</v>
      </c>
      <c r="J1127" s="3">
        <f t="shared" si="126"/>
        <v>0</v>
      </c>
      <c r="K1127" s="29">
        <f t="shared" si="127"/>
        <v>182.09834110086663</v>
      </c>
      <c r="L1127" s="21">
        <f>(D1127/1000)*(('Dynamic Data'!C$4*9.81*'Dynamic Data'!C$10)+(0.5*'Dynamic Data'!C$21*'Dynamic Data'!C$11*'Dynamic Data'!C$13*D1127^2)+('Dynamic Data'!C$4*'Dynamic Data'!C$18*E1127))</f>
        <v>-3.2647790334395168</v>
      </c>
      <c r="M1127" s="3">
        <f t="shared" si="124"/>
        <v>0</v>
      </c>
      <c r="N1127" s="29">
        <f t="shared" si="128"/>
        <v>3.2647790334395168</v>
      </c>
      <c r="O1127" s="21">
        <f t="shared" si="123"/>
        <v>-3.9830803691403216</v>
      </c>
      <c r="P1127" s="3">
        <f t="shared" si="129"/>
        <v>0</v>
      </c>
      <c r="Q1127" s="44">
        <f t="shared" si="125"/>
        <v>3.9830803691403216</v>
      </c>
      <c r="R1127" s="37"/>
      <c r="S1127" s="21">
        <f>SUM($P$2:P1127)</f>
        <v>1167.4142987762978</v>
      </c>
      <c r="T1127" s="29">
        <f>SUM($Q$2:Q1127)</f>
        <v>277.02459562792984</v>
      </c>
      <c r="U1127" s="22">
        <f>T1127*'KERS System Values'!E$14</f>
        <v>162.21709871777034</v>
      </c>
    </row>
    <row r="1128" spans="1:21" x14ac:dyDescent="0.45">
      <c r="A1128" s="5" t="s">
        <v>14</v>
      </c>
      <c r="B1128" s="6">
        <v>1126</v>
      </c>
      <c r="C1128" s="6">
        <v>104</v>
      </c>
      <c r="D1128" s="4">
        <v>15.5</v>
      </c>
      <c r="E1128" s="30">
        <v>-1.3611111111111107</v>
      </c>
      <c r="F1128" s="20">
        <f>'Dynamic Data'!C$4*E1128</f>
        <v>-391.99999999999989</v>
      </c>
      <c r="G1128" s="12">
        <f>(0.5*'Dynamic Data'!C$21*'Dynamic Data'!C$11*'Dynamic Data'!C$13*D1128^2)</f>
        <v>49.1491313005724</v>
      </c>
      <c r="H1128" s="12">
        <f>'Dynamic Data'!C$15</f>
        <v>56.505600000000001</v>
      </c>
      <c r="I1128" s="12">
        <f>'Dynamic Data'!C$15+G1128+F1128</f>
        <v>-286.34526869942749</v>
      </c>
      <c r="J1128" s="12">
        <f t="shared" si="126"/>
        <v>0</v>
      </c>
      <c r="K1128" s="28">
        <f t="shared" si="127"/>
        <v>286.34526869942749</v>
      </c>
      <c r="L1128" s="20">
        <f>(D1128/1000)*(('Dynamic Data'!C$4*9.81*'Dynamic Data'!C$10)+(0.5*'Dynamic Data'!C$21*'Dynamic Data'!C$11*'Dynamic Data'!C$13*D1128^2)+('Dynamic Data'!C$4*'Dynamic Data'!C$18*E1128))</f>
        <v>-4.7013817048411264</v>
      </c>
      <c r="M1128" s="12">
        <f t="shared" si="124"/>
        <v>0</v>
      </c>
      <c r="N1128" s="28">
        <f t="shared" si="128"/>
        <v>4.7013817048411264</v>
      </c>
      <c r="O1128" s="20">
        <f t="shared" si="123"/>
        <v>-4.7746445499302528</v>
      </c>
      <c r="P1128" s="12">
        <f t="shared" si="129"/>
        <v>0</v>
      </c>
      <c r="Q1128" s="45">
        <f t="shared" si="125"/>
        <v>4.7746445499302528</v>
      </c>
      <c r="R1128" s="36"/>
      <c r="S1128" s="20">
        <f>SUM($P$2:P1128)</f>
        <v>1167.4142987762978</v>
      </c>
      <c r="T1128" s="28">
        <f>SUM($Q$2:Q1128)</f>
        <v>281.7992401778601</v>
      </c>
      <c r="U1128" s="22">
        <f>T1128*'KERS System Values'!E$14</f>
        <v>165.01298398760596</v>
      </c>
    </row>
    <row r="1129" spans="1:21" x14ac:dyDescent="0.45">
      <c r="A1129" s="7" t="s">
        <v>14</v>
      </c>
      <c r="B1129" s="8">
        <v>1127</v>
      </c>
      <c r="C1129" s="8">
        <v>105</v>
      </c>
      <c r="D1129" s="3">
        <v>14.027777777777779</v>
      </c>
      <c r="E1129" s="29">
        <v>-1.4722222222222214</v>
      </c>
      <c r="F1129" s="21">
        <f>'Dynamic Data'!C$4*E1129</f>
        <v>-423.99999999999977</v>
      </c>
      <c r="G1129" s="3">
        <f>(0.5*'Dynamic Data'!C$21*'Dynamic Data'!C$11*'Dynamic Data'!C$13*D1129^2)</f>
        <v>40.255961543172873</v>
      </c>
      <c r="H1129" s="3">
        <f>'Dynamic Data'!C$15</f>
        <v>56.505600000000001</v>
      </c>
      <c r="I1129" s="3">
        <f>'Dynamic Data'!C$15+G1129+F1129</f>
        <v>-327.23843845682688</v>
      </c>
      <c r="J1129" s="3">
        <f t="shared" si="126"/>
        <v>0</v>
      </c>
      <c r="K1129" s="29">
        <f t="shared" si="127"/>
        <v>327.23843845682688</v>
      </c>
      <c r="L1129" s="21">
        <f>(D1129/1000)*(('Dynamic Data'!C$4*9.81*'Dynamic Data'!C$10)+(0.5*'Dynamic Data'!C$21*'Dynamic Data'!C$11*'Dynamic Data'!C$13*D1129^2)+('Dynamic Data'!C$4*'Dynamic Data'!C$18*E1129))</f>
        <v>-4.8479073950193783</v>
      </c>
      <c r="M1129" s="3">
        <f t="shared" si="124"/>
        <v>0</v>
      </c>
      <c r="N1129" s="29">
        <f t="shared" si="128"/>
        <v>4.8479073950193783</v>
      </c>
      <c r="O1129" s="21">
        <f t="shared" si="123"/>
        <v>-4.5913780775604138</v>
      </c>
      <c r="P1129" s="3">
        <f t="shared" si="129"/>
        <v>0</v>
      </c>
      <c r="Q1129" s="44">
        <f t="shared" si="125"/>
        <v>4.5913780775604138</v>
      </c>
      <c r="R1129" s="37"/>
      <c r="S1129" s="21">
        <f>SUM($P$2:P1129)</f>
        <v>1167.4142987762978</v>
      </c>
      <c r="T1129" s="29">
        <f>SUM($Q$2:Q1129)</f>
        <v>286.39061825542052</v>
      </c>
      <c r="U1129" s="22">
        <f>T1129*'KERS System Values'!E$14</f>
        <v>167.70155403738798</v>
      </c>
    </row>
    <row r="1130" spans="1:21" x14ac:dyDescent="0.45">
      <c r="A1130" s="5" t="s">
        <v>14</v>
      </c>
      <c r="B1130" s="6">
        <v>1128</v>
      </c>
      <c r="C1130" s="6">
        <v>106</v>
      </c>
      <c r="D1130" s="4">
        <v>12.555555555555557</v>
      </c>
      <c r="E1130" s="30">
        <v>-1.4444444444444442</v>
      </c>
      <c r="F1130" s="20">
        <f>'Dynamic Data'!C$4*E1130</f>
        <v>-415.99999999999994</v>
      </c>
      <c r="G1130" s="12">
        <f>(0.5*'Dynamic Data'!C$21*'Dynamic Data'!C$11*'Dynamic Data'!C$13*D1130^2)</f>
        <v>32.249598929973104</v>
      </c>
      <c r="H1130" s="12">
        <f>'Dynamic Data'!C$15</f>
        <v>56.505600000000001</v>
      </c>
      <c r="I1130" s="12">
        <f>'Dynamic Data'!C$15+G1130+F1130</f>
        <v>-327.24480107002682</v>
      </c>
      <c r="J1130" s="12">
        <f t="shared" si="126"/>
        <v>0</v>
      </c>
      <c r="K1130" s="28">
        <f t="shared" si="127"/>
        <v>327.24480107002682</v>
      </c>
      <c r="L1130" s="20">
        <f>(D1130/1000)*(('Dynamic Data'!C$4*9.81*'Dynamic Data'!C$10)+(0.5*'Dynamic Data'!C$21*'Dynamic Data'!C$11*'Dynamic Data'!C$13*D1130^2)+('Dynamic Data'!C$4*'Dynamic Data'!C$18*E1130))</f>
        <v>-4.3348487601014485</v>
      </c>
      <c r="M1130" s="12">
        <f t="shared" si="124"/>
        <v>0</v>
      </c>
      <c r="N1130" s="28">
        <f t="shared" si="128"/>
        <v>4.3348487601014485</v>
      </c>
      <c r="O1130" s="20">
        <f t="shared" si="123"/>
        <v>-3.8031490209495691</v>
      </c>
      <c r="P1130" s="12">
        <f t="shared" si="129"/>
        <v>0</v>
      </c>
      <c r="Q1130" s="45">
        <f t="shared" si="125"/>
        <v>3.8031490209495691</v>
      </c>
      <c r="R1130" s="36"/>
      <c r="S1130" s="20">
        <f>SUM($P$2:P1130)</f>
        <v>1167.4142987762978</v>
      </c>
      <c r="T1130" s="28">
        <f>SUM($Q$2:Q1130)</f>
        <v>290.19376727637007</v>
      </c>
      <c r="U1130" s="22">
        <f>T1130*'KERS System Values'!E$14</f>
        <v>169.92856134975807</v>
      </c>
    </row>
    <row r="1131" spans="1:21" x14ac:dyDescent="0.45">
      <c r="A1131" s="7" t="s">
        <v>14</v>
      </c>
      <c r="B1131" s="8">
        <v>1129</v>
      </c>
      <c r="C1131" s="8">
        <v>107</v>
      </c>
      <c r="D1131" s="3">
        <v>11.138888888888889</v>
      </c>
      <c r="E1131" s="29">
        <v>-1.25</v>
      </c>
      <c r="F1131" s="21">
        <f>'Dynamic Data'!C$4*E1131</f>
        <v>-360</v>
      </c>
      <c r="G1131" s="3">
        <f>(0.5*'Dynamic Data'!C$21*'Dynamic Data'!C$11*'Dynamic Data'!C$13*D1131^2)</f>
        <v>25.38260512539453</v>
      </c>
      <c r="H1131" s="3">
        <f>'Dynamic Data'!C$15</f>
        <v>56.505600000000001</v>
      </c>
      <c r="I1131" s="3">
        <f>'Dynamic Data'!C$15+G1131+F1131</f>
        <v>-278.11179487460549</v>
      </c>
      <c r="J1131" s="3">
        <f t="shared" si="126"/>
        <v>0</v>
      </c>
      <c r="K1131" s="29">
        <f t="shared" si="127"/>
        <v>278.11179487460549</v>
      </c>
      <c r="L1131" s="21">
        <f>(D1131/1000)*(('Dynamic Data'!C$4*9.81*'Dynamic Data'!C$10)+(0.5*'Dynamic Data'!C$21*'Dynamic Data'!C$11*'Dynamic Data'!C$13*D1131^2)+('Dynamic Data'!C$4*'Dynamic Data'!C$18*E1131))</f>
        <v>-3.2714492817976897</v>
      </c>
      <c r="M1131" s="3">
        <f t="shared" si="124"/>
        <v>0</v>
      </c>
      <c r="N1131" s="29">
        <f t="shared" si="128"/>
        <v>3.2714492817976897</v>
      </c>
      <c r="O1131" s="21">
        <f t="shared" si="123"/>
        <v>-2.7583092069718993</v>
      </c>
      <c r="P1131" s="3">
        <f t="shared" si="129"/>
        <v>0</v>
      </c>
      <c r="Q1131" s="44">
        <f t="shared" si="125"/>
        <v>2.7583092069718993</v>
      </c>
      <c r="R1131" s="37"/>
      <c r="S1131" s="21">
        <f>SUM($P$2:P1131)</f>
        <v>1167.4142987762978</v>
      </c>
      <c r="T1131" s="29">
        <f>SUM($Q$2:Q1131)</f>
        <v>292.95207648334195</v>
      </c>
      <c r="U1131" s="22">
        <f>T1131*'KERS System Values'!E$14</f>
        <v>171.54374254299211</v>
      </c>
    </row>
    <row r="1132" spans="1:21" x14ac:dyDescent="0.45">
      <c r="A1132" s="5" t="s">
        <v>14</v>
      </c>
      <c r="B1132" s="6">
        <v>1130</v>
      </c>
      <c r="C1132" s="6">
        <v>108</v>
      </c>
      <c r="D1132" s="4">
        <v>10.055555555555557</v>
      </c>
      <c r="E1132" s="30">
        <v>-1.0000000000000004</v>
      </c>
      <c r="F1132" s="20">
        <f>'Dynamic Data'!C$4*E1132</f>
        <v>-288.00000000000011</v>
      </c>
      <c r="G1132" s="12">
        <f>(0.5*'Dynamic Data'!C$21*'Dynamic Data'!C$11*'Dynamic Data'!C$13*D1132^2)</f>
        <v>20.685431720276625</v>
      </c>
      <c r="H1132" s="12">
        <f>'Dynamic Data'!C$15</f>
        <v>56.505600000000001</v>
      </c>
      <c r="I1132" s="12">
        <f>'Dynamic Data'!C$15+G1132+F1132</f>
        <v>-210.8089682797235</v>
      </c>
      <c r="J1132" s="12">
        <f t="shared" si="126"/>
        <v>0</v>
      </c>
      <c r="K1132" s="28">
        <f t="shared" si="127"/>
        <v>210.8089682797235</v>
      </c>
      <c r="L1132" s="20">
        <f>(D1132/1000)*(('Dynamic Data'!C$4*9.81*'Dynamic Data'!C$10)+(0.5*'Dynamic Data'!C$21*'Dynamic Data'!C$11*'Dynamic Data'!C$13*D1132^2)+('Dynamic Data'!C$4*'Dynamic Data'!C$18*E1132))</f>
        <v>-2.2451691321461089</v>
      </c>
      <c r="M1132" s="12">
        <f t="shared" si="124"/>
        <v>0</v>
      </c>
      <c r="N1132" s="28">
        <f t="shared" si="128"/>
        <v>2.2451691321461089</v>
      </c>
      <c r="O1132" s="20">
        <f t="shared" si="123"/>
        <v>-2.0067295042151319</v>
      </c>
      <c r="P1132" s="12">
        <f t="shared" si="129"/>
        <v>0</v>
      </c>
      <c r="Q1132" s="45">
        <f t="shared" si="125"/>
        <v>2.0067295042151319</v>
      </c>
      <c r="R1132" s="36"/>
      <c r="S1132" s="20">
        <f>SUM($P$2:P1132)</f>
        <v>1167.4142987762978</v>
      </c>
      <c r="T1132" s="28">
        <f>SUM($Q$2:Q1132)</f>
        <v>294.95880598755707</v>
      </c>
      <c r="U1132" s="22">
        <f>T1132*'KERS System Values'!E$14</f>
        <v>172.7188217353189</v>
      </c>
    </row>
    <row r="1133" spans="1:21" x14ac:dyDescent="0.45">
      <c r="A1133" s="7" t="s">
        <v>14</v>
      </c>
      <c r="B1133" s="8">
        <v>1131</v>
      </c>
      <c r="C1133" s="8">
        <v>109</v>
      </c>
      <c r="D1133" s="3">
        <v>9.1388888888888893</v>
      </c>
      <c r="E1133" s="29">
        <v>-0.88888888888888917</v>
      </c>
      <c r="F1133" s="21">
        <f>'Dynamic Data'!C$4*E1133</f>
        <v>-256.00000000000006</v>
      </c>
      <c r="G1133" s="3">
        <f>(0.5*'Dynamic Data'!C$21*'Dynamic Data'!C$11*'Dynamic Data'!C$13*D1133^2)</f>
        <v>17.085954449150375</v>
      </c>
      <c r="H1133" s="3">
        <f>'Dynamic Data'!C$15</f>
        <v>56.505600000000001</v>
      </c>
      <c r="I1133" s="3">
        <f>'Dynamic Data'!C$15+G1133+F1133</f>
        <v>-182.40844555084968</v>
      </c>
      <c r="J1133" s="3">
        <f t="shared" si="126"/>
        <v>0</v>
      </c>
      <c r="K1133" s="29">
        <f t="shared" si="127"/>
        <v>182.40844555084968</v>
      </c>
      <c r="L1133" s="21">
        <f>(D1133/1000)*(('Dynamic Data'!C$4*9.81*'Dynamic Data'!C$10)+(0.5*'Dynamic Data'!C$21*'Dynamic Data'!C$11*'Dynamic Data'!C$13*D1133^2)+('Dynamic Data'!C$4*'Dynamic Data'!C$18*E1133))</f>
        <v>-1.7682898762841546</v>
      </c>
      <c r="M1133" s="3">
        <f t="shared" si="124"/>
        <v>0</v>
      </c>
      <c r="N1133" s="29">
        <f t="shared" si="128"/>
        <v>1.7682898762841546</v>
      </c>
      <c r="O1133" s="21">
        <f t="shared" si="123"/>
        <v>-1.6804078758322696</v>
      </c>
      <c r="P1133" s="3">
        <f t="shared" si="129"/>
        <v>0</v>
      </c>
      <c r="Q1133" s="44">
        <f t="shared" si="125"/>
        <v>1.6804078758322696</v>
      </c>
      <c r="R1133" s="37"/>
      <c r="S1133" s="21">
        <f>SUM($P$2:P1133)</f>
        <v>1167.4142987762978</v>
      </c>
      <c r="T1133" s="29">
        <f>SUM($Q$2:Q1133)</f>
        <v>296.63921386338933</v>
      </c>
      <c r="U1133" s="22">
        <f>T1133*'KERS System Values'!E$14</f>
        <v>173.70281699993473</v>
      </c>
    </row>
    <row r="1134" spans="1:21" x14ac:dyDescent="0.45">
      <c r="A1134" s="5" t="s">
        <v>14</v>
      </c>
      <c r="B1134" s="6">
        <v>1132</v>
      </c>
      <c r="C1134" s="6">
        <v>110</v>
      </c>
      <c r="D1134" s="4">
        <v>8.2777777777777786</v>
      </c>
      <c r="E1134" s="30">
        <v>-0.87499999999999956</v>
      </c>
      <c r="F1134" s="20">
        <f>'Dynamic Data'!C$4*E1134</f>
        <v>-251.99999999999989</v>
      </c>
      <c r="G1134" s="12">
        <f>(0.5*'Dynamic Data'!C$21*'Dynamic Data'!C$11*'Dynamic Data'!C$13*D1134^2)</f>
        <v>14.017803779550727</v>
      </c>
      <c r="H1134" s="12">
        <f>'Dynamic Data'!C$15</f>
        <v>56.505600000000001</v>
      </c>
      <c r="I1134" s="12">
        <f>'Dynamic Data'!C$15+G1134+F1134</f>
        <v>-181.47659622044915</v>
      </c>
      <c r="J1134" s="12">
        <f t="shared" si="126"/>
        <v>0</v>
      </c>
      <c r="K1134" s="28">
        <f t="shared" si="127"/>
        <v>181.47659622044915</v>
      </c>
      <c r="L1134" s="20">
        <f>(D1134/1000)*(('Dynamic Data'!C$4*9.81*'Dynamic Data'!C$10)+(0.5*'Dynamic Data'!C$21*'Dynamic Data'!C$11*'Dynamic Data'!C$13*D1134^2)+('Dynamic Data'!C$4*'Dynamic Data'!C$18*E1134))</f>
        <v>-1.5925258753803848</v>
      </c>
      <c r="M1134" s="12">
        <f t="shared" si="124"/>
        <v>0</v>
      </c>
      <c r="N1134" s="28">
        <f t="shared" si="128"/>
        <v>1.5925258753803848</v>
      </c>
      <c r="O1134" s="20">
        <f t="shared" si="123"/>
        <v>-1.5946337557110639</v>
      </c>
      <c r="P1134" s="12">
        <f t="shared" si="129"/>
        <v>0</v>
      </c>
      <c r="Q1134" s="45">
        <f t="shared" si="125"/>
        <v>1.5946337557110639</v>
      </c>
      <c r="R1134" s="36"/>
      <c r="S1134" s="20">
        <f>SUM($P$2:P1134)</f>
        <v>1167.4142987762978</v>
      </c>
      <c r="T1134" s="28">
        <f>SUM($Q$2:Q1134)</f>
        <v>298.2338476191004</v>
      </c>
      <c r="U1134" s="22">
        <f>T1134*'KERS System Values'!E$14</f>
        <v>174.63658557301949</v>
      </c>
    </row>
    <row r="1135" spans="1:21" x14ac:dyDescent="0.45">
      <c r="A1135" s="7" t="s">
        <v>14</v>
      </c>
      <c r="B1135" s="8">
        <v>1133</v>
      </c>
      <c r="C1135" s="8">
        <v>111</v>
      </c>
      <c r="D1135" s="3">
        <v>7.3888888888888893</v>
      </c>
      <c r="E1135" s="29">
        <v>-0.94444444444444453</v>
      </c>
      <c r="F1135" s="21">
        <f>'Dynamic Data'!C$4*E1135</f>
        <v>-272</v>
      </c>
      <c r="G1135" s="3">
        <f>(0.5*'Dynamic Data'!C$21*'Dynamic Data'!C$11*'Dynamic Data'!C$13*D1135^2)</f>
        <v>11.168908204876931</v>
      </c>
      <c r="H1135" s="3">
        <f>'Dynamic Data'!C$15</f>
        <v>56.505600000000001</v>
      </c>
      <c r="I1135" s="3">
        <f>'Dynamic Data'!C$15+G1135+F1135</f>
        <v>-204.32549179512307</v>
      </c>
      <c r="J1135" s="3">
        <f t="shared" si="126"/>
        <v>0</v>
      </c>
      <c r="K1135" s="29">
        <f t="shared" si="127"/>
        <v>204.32549179512307</v>
      </c>
      <c r="L1135" s="21">
        <f>(D1135/1000)*(('Dynamic Data'!C$4*9.81*'Dynamic Data'!C$10)+(0.5*'Dynamic Data'!C$21*'Dynamic Data'!C$11*'Dynamic Data'!C$13*D1135^2)+('Dynamic Data'!C$4*'Dynamic Data'!C$18*E1135))</f>
        <v>-1.5967416360417432</v>
      </c>
      <c r="M1135" s="3">
        <f t="shared" si="124"/>
        <v>0</v>
      </c>
      <c r="N1135" s="29">
        <f t="shared" si="128"/>
        <v>1.5967416360417432</v>
      </c>
      <c r="O1135" s="21">
        <f t="shared" si="123"/>
        <v>-1.5510189845919173</v>
      </c>
      <c r="P1135" s="3">
        <f t="shared" si="129"/>
        <v>0</v>
      </c>
      <c r="Q1135" s="44">
        <f t="shared" si="125"/>
        <v>1.5510189845919173</v>
      </c>
      <c r="R1135" s="37"/>
      <c r="S1135" s="21">
        <f>SUM($P$2:P1135)</f>
        <v>1167.4142987762978</v>
      </c>
      <c r="T1135" s="29">
        <f>SUM($Q$2:Q1135)</f>
        <v>299.78486660369231</v>
      </c>
      <c r="U1135" s="22">
        <f>T1135*'KERS System Values'!E$14</f>
        <v>175.54481467508307</v>
      </c>
    </row>
    <row r="1136" spans="1:21" x14ac:dyDescent="0.45">
      <c r="A1136" s="5" t="s">
        <v>14</v>
      </c>
      <c r="B1136" s="6">
        <v>1134</v>
      </c>
      <c r="C1136" s="6">
        <v>112</v>
      </c>
      <c r="D1136" s="4">
        <v>6.3888888888888893</v>
      </c>
      <c r="E1136" s="30">
        <v>-1.0000000000000004</v>
      </c>
      <c r="F1136" s="20">
        <f>'Dynamic Data'!C$4*E1136</f>
        <v>-288.00000000000011</v>
      </c>
      <c r="G1136" s="12">
        <f>(0.5*'Dynamic Data'!C$21*'Dynamic Data'!C$11*'Dynamic Data'!C$13*D1136^2)</f>
        <v>8.3503200299337106</v>
      </c>
      <c r="H1136" s="12">
        <f>'Dynamic Data'!C$15</f>
        <v>56.505600000000001</v>
      </c>
      <c r="I1136" s="12">
        <f>'Dynamic Data'!C$15+G1136+F1136</f>
        <v>-223.1440799700664</v>
      </c>
      <c r="J1136" s="12">
        <f t="shared" si="126"/>
        <v>0</v>
      </c>
      <c r="K1136" s="28">
        <f t="shared" si="127"/>
        <v>223.1440799700664</v>
      </c>
      <c r="L1136" s="20">
        <f>(D1136/1000)*(('Dynamic Data'!C$4*9.81*'Dynamic Data'!C$10)+(0.5*'Dynamic Data'!C$21*'Dynamic Data'!C$11*'Dynamic Data'!C$13*D1136^2)+('Dynamic Data'!C$4*'Dynamic Data'!C$18*E1136))</f>
        <v>-1.5052963331420912</v>
      </c>
      <c r="M1136" s="12">
        <f t="shared" si="124"/>
        <v>0</v>
      </c>
      <c r="N1136" s="28">
        <f t="shared" si="128"/>
        <v>1.5052963331420912</v>
      </c>
      <c r="O1136" s="20">
        <f t="shared" si="123"/>
        <v>-1.3377608918521215</v>
      </c>
      <c r="P1136" s="12">
        <f t="shared" si="129"/>
        <v>0</v>
      </c>
      <c r="Q1136" s="45">
        <f t="shared" si="125"/>
        <v>1.3377608918521215</v>
      </c>
      <c r="R1136" s="36"/>
      <c r="S1136" s="20">
        <f>SUM($P$2:P1136)</f>
        <v>1167.4142987762978</v>
      </c>
      <c r="T1136" s="28">
        <f>SUM($Q$2:Q1136)</f>
        <v>301.12262749554441</v>
      </c>
      <c r="U1136" s="22">
        <f>T1136*'KERS System Values'!E$14</f>
        <v>176.32816638492838</v>
      </c>
    </row>
    <row r="1137" spans="1:21" x14ac:dyDescent="0.45">
      <c r="A1137" s="7" t="s">
        <v>14</v>
      </c>
      <c r="B1137" s="8">
        <v>1135</v>
      </c>
      <c r="C1137" s="8">
        <v>113</v>
      </c>
      <c r="D1137" s="3">
        <v>5.3888888888888884</v>
      </c>
      <c r="E1137" s="29">
        <v>-0.93055555555555547</v>
      </c>
      <c r="F1137" s="21">
        <f>'Dynamic Data'!C$4*E1137</f>
        <v>-268</v>
      </c>
      <c r="G1137" s="3">
        <f>(0.5*'Dynamic Data'!C$21*'Dynamic Data'!C$11*'Dynamic Data'!C$13*D1137^2)</f>
        <v>5.9408817513532153</v>
      </c>
      <c r="H1137" s="3">
        <f>'Dynamic Data'!C$15</f>
        <v>56.505600000000001</v>
      </c>
      <c r="I1137" s="3">
        <f>'Dynamic Data'!C$15+G1137+F1137</f>
        <v>-205.55351824864678</v>
      </c>
      <c r="J1137" s="3">
        <f t="shared" si="126"/>
        <v>0</v>
      </c>
      <c r="K1137" s="29">
        <f t="shared" si="127"/>
        <v>205.55351824864678</v>
      </c>
      <c r="L1137" s="21">
        <f>(D1137/1000)*(('Dynamic Data'!C$4*9.81*'Dynamic Data'!C$10)+(0.5*'Dynamic Data'!C$21*'Dynamic Data'!C$11*'Dynamic Data'!C$13*D1137^2)+('Dynamic Data'!C$4*'Dynamic Data'!C$18*E1137))</f>
        <v>-1.1702254505621519</v>
      </c>
      <c r="M1137" s="3">
        <f t="shared" si="124"/>
        <v>0</v>
      </c>
      <c r="N1137" s="29">
        <f t="shared" si="128"/>
        <v>1.1702254505621519</v>
      </c>
      <c r="O1137" s="21">
        <f t="shared" si="123"/>
        <v>-0.9011790880718038</v>
      </c>
      <c r="P1137" s="3">
        <f t="shared" si="129"/>
        <v>0</v>
      </c>
      <c r="Q1137" s="44">
        <f t="shared" si="125"/>
        <v>0.9011790880718038</v>
      </c>
      <c r="R1137" s="37"/>
      <c r="S1137" s="21">
        <f>SUM($P$2:P1137)</f>
        <v>1167.4142987762978</v>
      </c>
      <c r="T1137" s="29">
        <f>SUM($Q$2:Q1137)</f>
        <v>302.02380658361619</v>
      </c>
      <c r="U1137" s="22">
        <f>T1137*'KERS System Values'!E$14</f>
        <v>176.85586919326843</v>
      </c>
    </row>
    <row r="1138" spans="1:21" x14ac:dyDescent="0.45">
      <c r="A1138" s="5" t="s">
        <v>14</v>
      </c>
      <c r="B1138" s="6">
        <v>1136</v>
      </c>
      <c r="C1138" s="6">
        <v>114</v>
      </c>
      <c r="D1138" s="4">
        <v>4.5277777777777786</v>
      </c>
      <c r="E1138" s="30">
        <v>-0.66666666666666652</v>
      </c>
      <c r="F1138" s="20">
        <f>'Dynamic Data'!C$4*E1138</f>
        <v>-191.99999999999994</v>
      </c>
      <c r="G1138" s="12">
        <f>(0.5*'Dynamic Data'!C$21*'Dynamic Data'!C$11*'Dynamic Data'!C$13*D1138^2)</f>
        <v>4.1939442887582015</v>
      </c>
      <c r="H1138" s="12">
        <f>'Dynamic Data'!C$15</f>
        <v>56.505600000000001</v>
      </c>
      <c r="I1138" s="12">
        <f>'Dynamic Data'!C$15+G1138+F1138</f>
        <v>-131.30045571124174</v>
      </c>
      <c r="J1138" s="12">
        <f t="shared" si="126"/>
        <v>0</v>
      </c>
      <c r="K1138" s="28">
        <f t="shared" si="127"/>
        <v>131.30045571124174</v>
      </c>
      <c r="L1138" s="20">
        <f>(D1138/1000)*(('Dynamic Data'!C$4*9.81*'Dynamic Data'!C$10)+(0.5*'Dynamic Data'!C$21*'Dynamic Data'!C$11*'Dynamic Data'!C$13*D1138^2)+('Dynamic Data'!C$4*'Dynamic Data'!C$18*E1138))</f>
        <v>-0.63213272558145583</v>
      </c>
      <c r="M1138" s="12">
        <f t="shared" si="124"/>
        <v>0</v>
      </c>
      <c r="N1138" s="28">
        <f t="shared" si="128"/>
        <v>0.63213272558145583</v>
      </c>
      <c r="O1138" s="20">
        <f t="shared" si="123"/>
        <v>-0.3723696552207118</v>
      </c>
      <c r="P1138" s="12">
        <f t="shared" si="129"/>
        <v>0</v>
      </c>
      <c r="Q1138" s="45">
        <f t="shared" si="125"/>
        <v>0.3723696552207118</v>
      </c>
      <c r="R1138" s="40">
        <f>SUM(Q1125:Q1138)</f>
        <v>32.090021184991208</v>
      </c>
      <c r="S1138" s="20">
        <f>SUM($P$2:P1138)</f>
        <v>1167.4142987762978</v>
      </c>
      <c r="T1138" s="28">
        <f>SUM($Q$2:Q1138)</f>
        <v>302.39617623883692</v>
      </c>
      <c r="U1138" s="22">
        <f>T1138*'KERS System Values'!E$14</f>
        <v>177.07391743185002</v>
      </c>
    </row>
    <row r="1139" spans="1:21" x14ac:dyDescent="0.45">
      <c r="A1139" s="7" t="s">
        <v>14</v>
      </c>
      <c r="B1139" s="8">
        <v>1137</v>
      </c>
      <c r="C1139" s="8">
        <v>115</v>
      </c>
      <c r="D1139" s="3">
        <v>4.0555555555555554</v>
      </c>
      <c r="E1139" s="29">
        <v>-0.29166666666666685</v>
      </c>
      <c r="F1139" s="21">
        <f>'Dynamic Data'!C$4*E1139</f>
        <v>-84.000000000000057</v>
      </c>
      <c r="G1139" s="3">
        <f>(0.5*'Dynamic Data'!C$21*'Dynamic Data'!C$11*'Dynamic Data'!C$13*D1139^2)</f>
        <v>3.3647527742545735</v>
      </c>
      <c r="H1139" s="3">
        <f>'Dynamic Data'!C$15</f>
        <v>56.505600000000001</v>
      </c>
      <c r="I1139" s="3">
        <f>'Dynamic Data'!C$15+G1139+F1139</f>
        <v>-24.129647225745479</v>
      </c>
      <c r="J1139" s="3">
        <f t="shared" si="126"/>
        <v>0</v>
      </c>
      <c r="K1139" s="29">
        <f t="shared" si="127"/>
        <v>24.129647225745479</v>
      </c>
      <c r="L1139" s="21">
        <f>(D1139/1000)*(('Dynamic Data'!C$4*9.81*'Dynamic Data'!C$10)+(0.5*'Dynamic Data'!C$21*'Dynamic Data'!C$11*'Dynamic Data'!C$13*D1139^2)+('Dynamic Data'!C$4*'Dynamic Data'!C$18*E1139))</f>
        <v>-0.11260658485996779</v>
      </c>
      <c r="M1139" s="3">
        <f t="shared" si="124"/>
        <v>0</v>
      </c>
      <c r="N1139" s="29">
        <f t="shared" si="128"/>
        <v>0.11260658485996779</v>
      </c>
      <c r="O1139" s="21">
        <f t="shared" si="123"/>
        <v>3.6724513533539858E-2</v>
      </c>
      <c r="P1139" s="3">
        <f t="shared" si="129"/>
        <v>3.6724513533539858E-2</v>
      </c>
      <c r="Q1139" s="43">
        <f t="shared" si="125"/>
        <v>0</v>
      </c>
      <c r="R1139" s="37"/>
      <c r="S1139" s="21">
        <f>SUM($P$2:P1139)</f>
        <v>1167.4510232898313</v>
      </c>
      <c r="T1139" s="29">
        <f>SUM($Q$2:Q1139)</f>
        <v>302.39617623883692</v>
      </c>
      <c r="U1139" s="22">
        <f>T1139*'KERS System Values'!E$14</f>
        <v>177.07391743185002</v>
      </c>
    </row>
    <row r="1140" spans="1:21" x14ac:dyDescent="0.45">
      <c r="A1140" s="5" t="s">
        <v>14</v>
      </c>
      <c r="B1140" s="6">
        <v>1138</v>
      </c>
      <c r="C1140" s="6">
        <v>116</v>
      </c>
      <c r="D1140" s="4">
        <v>3.9444444444444446</v>
      </c>
      <c r="E1140" s="30">
        <v>-4.1666666666666519E-2</v>
      </c>
      <c r="F1140" s="20">
        <f>'Dynamic Data'!C$4*E1140</f>
        <v>-11.999999999999957</v>
      </c>
      <c r="G1140" s="12">
        <f>(0.5*'Dynamic Data'!C$21*'Dynamic Data'!C$11*'Dynamic Data'!C$13*D1140^2)</f>
        <v>3.1829083758711412</v>
      </c>
      <c r="H1140" s="12">
        <f>'Dynamic Data'!C$15</f>
        <v>56.505600000000001</v>
      </c>
      <c r="I1140" s="12">
        <f>'Dynamic Data'!C$15+G1140+F1140</f>
        <v>47.688508375871187</v>
      </c>
      <c r="J1140" s="12">
        <f t="shared" si="126"/>
        <v>47.688508375871187</v>
      </c>
      <c r="K1140" s="28">
        <f t="shared" si="127"/>
        <v>0</v>
      </c>
      <c r="L1140" s="20">
        <f>(D1140/1000)*(('Dynamic Data'!C$4*9.81*'Dynamic Data'!C$10)+(0.5*'Dynamic Data'!C$21*'Dynamic Data'!C$11*'Dynamic Data'!C$13*D1140^2)+('Dynamic Data'!C$4*'Dynamic Data'!C$18*E1140))</f>
        <v>0.1860556119270475</v>
      </c>
      <c r="M1140" s="12">
        <f t="shared" si="124"/>
        <v>0.1860556119270475</v>
      </c>
      <c r="N1140" s="28">
        <f t="shared" si="128"/>
        <v>0</v>
      </c>
      <c r="O1140" s="20">
        <f t="shared" si="123"/>
        <v>0.24481860369818365</v>
      </c>
      <c r="P1140" s="12">
        <f t="shared" si="129"/>
        <v>0.24481860369818365</v>
      </c>
      <c r="Q1140" s="42">
        <f t="shared" si="125"/>
        <v>0</v>
      </c>
      <c r="R1140" s="36"/>
      <c r="S1140" s="20">
        <f>SUM($P$2:P1140)</f>
        <v>1167.6958418935294</v>
      </c>
      <c r="T1140" s="28">
        <f>SUM($Q$2:Q1140)</f>
        <v>302.39617623883692</v>
      </c>
      <c r="U1140" s="22">
        <f>T1140*'KERS System Values'!E$14</f>
        <v>177.07391743185002</v>
      </c>
    </row>
    <row r="1141" spans="1:21" x14ac:dyDescent="0.45">
      <c r="A1141" s="7" t="s">
        <v>14</v>
      </c>
      <c r="B1141" s="8">
        <v>1139</v>
      </c>
      <c r="C1141" s="8">
        <v>117</v>
      </c>
      <c r="D1141" s="3">
        <v>3.9722222222222228</v>
      </c>
      <c r="E1141" s="29">
        <v>5.5555555555555601E-2</v>
      </c>
      <c r="F1141" s="21">
        <f>'Dynamic Data'!C$4*E1141</f>
        <v>16.000000000000014</v>
      </c>
      <c r="G1141" s="3">
        <f>(0.5*'Dynamic Data'!C$21*'Dynamic Data'!C$11*'Dynamic Data'!C$13*D1141^2)</f>
        <v>3.2278959223462098</v>
      </c>
      <c r="H1141" s="3">
        <f>'Dynamic Data'!C$15</f>
        <v>56.505600000000001</v>
      </c>
      <c r="I1141" s="3">
        <f>'Dynamic Data'!C$15+G1141+F1141</f>
        <v>75.733495922346222</v>
      </c>
      <c r="J1141" s="3">
        <f t="shared" si="126"/>
        <v>75.733495922346222</v>
      </c>
      <c r="K1141" s="29">
        <f t="shared" si="127"/>
        <v>0</v>
      </c>
      <c r="L1141" s="21">
        <f>(D1141/1000)*(('Dynamic Data'!C$4*9.81*'Dynamic Data'!C$10)+(0.5*'Dynamic Data'!C$21*'Dynamic Data'!C$11*'Dynamic Data'!C$13*D1141^2)+('Dynamic Data'!C$4*'Dynamic Data'!C$18*E1141))</f>
        <v>0.30358159546931979</v>
      </c>
      <c r="M1141" s="3">
        <f t="shared" si="124"/>
        <v>0.30358159546931979</v>
      </c>
      <c r="N1141" s="29">
        <f t="shared" si="128"/>
        <v>0</v>
      </c>
      <c r="O1141" s="21">
        <f t="shared" si="123"/>
        <v>0.34089249752689821</v>
      </c>
      <c r="P1141" s="3">
        <f t="shared" si="129"/>
        <v>0.34089249752689821</v>
      </c>
      <c r="Q1141" s="43">
        <f t="shared" si="125"/>
        <v>0</v>
      </c>
      <c r="R1141" s="37"/>
      <c r="S1141" s="21">
        <f>SUM($P$2:P1141)</f>
        <v>1168.0367343910564</v>
      </c>
      <c r="T1141" s="29">
        <f>SUM($Q$2:Q1141)</f>
        <v>302.39617623883692</v>
      </c>
      <c r="U1141" s="22">
        <f>T1141*'KERS System Values'!E$14</f>
        <v>177.07391743185002</v>
      </c>
    </row>
    <row r="1142" spans="1:21" x14ac:dyDescent="0.45">
      <c r="A1142" s="5" t="s">
        <v>14</v>
      </c>
      <c r="B1142" s="6">
        <v>1140</v>
      </c>
      <c r="C1142" s="6">
        <v>118</v>
      </c>
      <c r="D1142" s="4">
        <v>4.0555555555555554</v>
      </c>
      <c r="E1142" s="30">
        <v>0.11111111111111097</v>
      </c>
      <c r="F1142" s="20">
        <f>'Dynamic Data'!C$4*E1142</f>
        <v>31.999999999999957</v>
      </c>
      <c r="G1142" s="12">
        <f>(0.5*'Dynamic Data'!C$21*'Dynamic Data'!C$11*'Dynamic Data'!C$13*D1142^2)</f>
        <v>3.3647527742545735</v>
      </c>
      <c r="H1142" s="12">
        <f>'Dynamic Data'!C$15</f>
        <v>56.505600000000001</v>
      </c>
      <c r="I1142" s="12">
        <f>'Dynamic Data'!C$15+G1142+F1142</f>
        <v>91.870352774254542</v>
      </c>
      <c r="J1142" s="12">
        <f t="shared" si="126"/>
        <v>91.870352774254542</v>
      </c>
      <c r="K1142" s="28">
        <f t="shared" si="127"/>
        <v>0</v>
      </c>
      <c r="L1142" s="20">
        <f>(D1142/1000)*(('Dynamic Data'!C$4*9.81*'Dynamic Data'!C$10)+(0.5*'Dynamic Data'!C$21*'Dynamic Data'!C$11*'Dynamic Data'!C$13*D1142^2)+('Dynamic Data'!C$4*'Dynamic Data'!C$18*E1142))</f>
        <v>0.37820339958447668</v>
      </c>
      <c r="M1142" s="12">
        <f t="shared" si="124"/>
        <v>0.37820339958447668</v>
      </c>
      <c r="N1142" s="28">
        <f t="shared" si="128"/>
        <v>0</v>
      </c>
      <c r="O1142" s="20">
        <f t="shared" si="123"/>
        <v>0.47269153141620912</v>
      </c>
      <c r="P1142" s="12">
        <f t="shared" si="129"/>
        <v>0.47269153141620912</v>
      </c>
      <c r="Q1142" s="42">
        <f t="shared" si="125"/>
        <v>0</v>
      </c>
      <c r="R1142" s="36"/>
      <c r="S1142" s="20">
        <f>SUM($P$2:P1142)</f>
        <v>1168.5094259224725</v>
      </c>
      <c r="T1142" s="28">
        <f>SUM($Q$2:Q1142)</f>
        <v>302.39617623883692</v>
      </c>
      <c r="U1142" s="22">
        <f>T1142*'KERS System Values'!E$14</f>
        <v>177.07391743185002</v>
      </c>
    </row>
    <row r="1143" spans="1:21" x14ac:dyDescent="0.45">
      <c r="A1143" s="7" t="s">
        <v>14</v>
      </c>
      <c r="B1143" s="8">
        <v>1141</v>
      </c>
      <c r="C1143" s="8">
        <v>119</v>
      </c>
      <c r="D1143" s="3">
        <v>4.1944444444444446</v>
      </c>
      <c r="E1143" s="29">
        <v>0.24999999999999983</v>
      </c>
      <c r="F1143" s="21">
        <f>'Dynamic Data'!C$4*E1143</f>
        <v>71.999999999999957</v>
      </c>
      <c r="G1143" s="3">
        <f>(0.5*'Dynamic Data'!C$21*'Dynamic Data'!C$11*'Dynamic Data'!C$13*D1143^2)</f>
        <v>3.5991615690457195</v>
      </c>
      <c r="H1143" s="3">
        <f>'Dynamic Data'!C$15</f>
        <v>56.505600000000001</v>
      </c>
      <c r="I1143" s="3">
        <f>'Dynamic Data'!C$15+G1143+F1143</f>
        <v>132.10476156904568</v>
      </c>
      <c r="J1143" s="3">
        <f t="shared" si="126"/>
        <v>132.10476156904568</v>
      </c>
      <c r="K1143" s="29">
        <f t="shared" si="127"/>
        <v>0</v>
      </c>
      <c r="L1143" s="21">
        <f>(D1143/1000)*(('Dynamic Data'!C$4*9.81*'Dynamic Data'!C$10)+(0.5*'Dynamic Data'!C$21*'Dynamic Data'!C$11*'Dynamic Data'!C$13*D1143^2)+('Dynamic Data'!C$4*'Dynamic Data'!C$18*E1143))</f>
        <v>0.56717966324794156</v>
      </c>
      <c r="M1143" s="3">
        <f t="shared" si="124"/>
        <v>0.56717966324794156</v>
      </c>
      <c r="N1143" s="29">
        <f t="shared" si="128"/>
        <v>0</v>
      </c>
      <c r="O1143" s="21">
        <f t="shared" si="123"/>
        <v>0.80218872188707646</v>
      </c>
      <c r="P1143" s="3">
        <f t="shared" si="129"/>
        <v>0.80218872188707646</v>
      </c>
      <c r="Q1143" s="43">
        <f t="shared" si="125"/>
        <v>0</v>
      </c>
      <c r="R1143" s="37"/>
      <c r="S1143" s="21">
        <f>SUM($P$2:P1143)</f>
        <v>1169.3116146443595</v>
      </c>
      <c r="T1143" s="29">
        <f>SUM($Q$2:Q1143)</f>
        <v>302.39617623883692</v>
      </c>
      <c r="U1143" s="22">
        <f>T1143*'KERS System Values'!E$14</f>
        <v>177.07391743185002</v>
      </c>
    </row>
    <row r="1144" spans="1:21" x14ac:dyDescent="0.45">
      <c r="A1144" s="5" t="s">
        <v>14</v>
      </c>
      <c r="B1144" s="6">
        <v>1142</v>
      </c>
      <c r="C1144" s="6">
        <v>120</v>
      </c>
      <c r="D1144" s="4">
        <v>4.5555555555555554</v>
      </c>
      <c r="E1144" s="30">
        <v>0.5555555555555558</v>
      </c>
      <c r="F1144" s="20">
        <f>'Dynamic Data'!C$4*E1144</f>
        <v>160.00000000000006</v>
      </c>
      <c r="G1144" s="12">
        <f>(0.5*'Dynamic Data'!C$21*'Dynamic Data'!C$11*'Dynamic Data'!C$13*D1144^2)</f>
        <v>4.2455615789243302</v>
      </c>
      <c r="H1144" s="12">
        <f>'Dynamic Data'!C$15</f>
        <v>56.505600000000001</v>
      </c>
      <c r="I1144" s="12">
        <f>'Dynamic Data'!C$15+G1144+F1144</f>
        <v>220.75116157892438</v>
      </c>
      <c r="J1144" s="12">
        <f t="shared" si="126"/>
        <v>220.75116157892438</v>
      </c>
      <c r="K1144" s="28">
        <f t="shared" si="127"/>
        <v>0</v>
      </c>
      <c r="L1144" s="20">
        <f>(D1144/1000)*(('Dynamic Data'!C$4*9.81*'Dynamic Data'!C$10)+(0.5*'Dynamic Data'!C$21*'Dynamic Data'!C$11*'Dynamic Data'!C$13*D1144^2)+('Dynamic Data'!C$4*'Dynamic Data'!C$18*E1144))</f>
        <v>1.0371977805262114</v>
      </c>
      <c r="M1144" s="12">
        <f t="shared" si="124"/>
        <v>1.0371977805262114</v>
      </c>
      <c r="N1144" s="28">
        <f t="shared" si="128"/>
        <v>0</v>
      </c>
      <c r="O1144" s="20">
        <f t="shared" si="123"/>
        <v>1.3590703131210389</v>
      </c>
      <c r="P1144" s="12">
        <f t="shared" si="129"/>
        <v>1.3590703131210389</v>
      </c>
      <c r="Q1144" s="42">
        <f t="shared" si="125"/>
        <v>0</v>
      </c>
      <c r="R1144" s="36"/>
      <c r="S1144" s="20">
        <f>SUM($P$2:P1144)</f>
        <v>1170.6706849574805</v>
      </c>
      <c r="T1144" s="28">
        <f>SUM($Q$2:Q1144)</f>
        <v>302.39617623883692</v>
      </c>
      <c r="U1144" s="22">
        <f>T1144*'KERS System Values'!E$14</f>
        <v>177.07391743185002</v>
      </c>
    </row>
    <row r="1145" spans="1:21" x14ac:dyDescent="0.45">
      <c r="A1145" s="7" t="s">
        <v>14</v>
      </c>
      <c r="B1145" s="8">
        <v>1143</v>
      </c>
      <c r="C1145" s="8">
        <v>121</v>
      </c>
      <c r="D1145" s="3">
        <v>5.3055555555555562</v>
      </c>
      <c r="E1145" s="29">
        <v>0.84722222222222243</v>
      </c>
      <c r="F1145" s="21">
        <f>'Dynamic Data'!C$4*E1145</f>
        <v>244.00000000000006</v>
      </c>
      <c r="G1145" s="3">
        <f>(0.5*'Dynamic Data'!C$21*'Dynamic Data'!C$11*'Dynamic Data'!C$13*D1145^2)</f>
        <v>5.7585637998489938</v>
      </c>
      <c r="H1145" s="3">
        <f>'Dynamic Data'!C$15</f>
        <v>56.505600000000001</v>
      </c>
      <c r="I1145" s="3">
        <f>'Dynamic Data'!C$15+G1145+F1145</f>
        <v>306.26416379984903</v>
      </c>
      <c r="J1145" s="3">
        <f t="shared" si="126"/>
        <v>306.26416379984903</v>
      </c>
      <c r="K1145" s="29">
        <f t="shared" si="127"/>
        <v>0</v>
      </c>
      <c r="L1145" s="21">
        <f>(D1145/1000)*(('Dynamic Data'!C$4*9.81*'Dynamic Data'!C$10)+(0.5*'Dynamic Data'!C$21*'Dynamic Data'!C$11*'Dynamic Data'!C$13*D1145^2)+('Dynamic Data'!C$4*'Dynamic Data'!C$18*E1145))</f>
        <v>1.6809428457158662</v>
      </c>
      <c r="M1145" s="3">
        <f t="shared" si="124"/>
        <v>1.6809428457158662</v>
      </c>
      <c r="N1145" s="29">
        <f t="shared" si="128"/>
        <v>0</v>
      </c>
      <c r="O1145" s="21">
        <f t="shared" si="123"/>
        <v>1.7332035757121032</v>
      </c>
      <c r="P1145" s="3">
        <f t="shared" si="129"/>
        <v>1.7332035757121032</v>
      </c>
      <c r="Q1145" s="43">
        <f t="shared" si="125"/>
        <v>0</v>
      </c>
      <c r="R1145" s="37"/>
      <c r="S1145" s="21">
        <f>SUM($P$2:P1145)</f>
        <v>1172.4038885331927</v>
      </c>
      <c r="T1145" s="29">
        <f>SUM($Q$2:Q1145)</f>
        <v>302.39617623883692</v>
      </c>
      <c r="U1145" s="22">
        <f>T1145*'KERS System Values'!E$14</f>
        <v>177.07391743185002</v>
      </c>
    </row>
    <row r="1146" spans="1:21" x14ac:dyDescent="0.45">
      <c r="A1146" s="5" t="s">
        <v>14</v>
      </c>
      <c r="B1146" s="6">
        <v>1144</v>
      </c>
      <c r="C1146" s="6">
        <v>122</v>
      </c>
      <c r="D1146" s="4">
        <v>6.25</v>
      </c>
      <c r="E1146" s="30">
        <v>0.73611111111111072</v>
      </c>
      <c r="F1146" s="20">
        <f>'Dynamic Data'!C$4*E1146</f>
        <v>211.99999999999989</v>
      </c>
      <c r="G1146" s="12">
        <f>(0.5*'Dynamic Data'!C$21*'Dynamic Data'!C$11*'Dynamic Data'!C$13*D1146^2)</f>
        <v>7.9912089133344821</v>
      </c>
      <c r="H1146" s="12">
        <f>'Dynamic Data'!C$15</f>
        <v>56.505600000000001</v>
      </c>
      <c r="I1146" s="12">
        <f>'Dynamic Data'!C$15+G1146+F1146</f>
        <v>276.49680891333435</v>
      </c>
      <c r="J1146" s="12">
        <f t="shared" si="126"/>
        <v>276.49680891333435</v>
      </c>
      <c r="K1146" s="28">
        <f t="shared" si="127"/>
        <v>0</v>
      </c>
      <c r="L1146" s="20">
        <f>(D1146/1000)*(('Dynamic Data'!C$4*9.81*'Dynamic Data'!C$10)+(0.5*'Dynamic Data'!C$21*'Dynamic Data'!C$11*'Dynamic Data'!C$13*D1146^2)+('Dynamic Data'!C$4*'Dynamic Data'!C$18*E1146))</f>
        <v>1.7854643057083401</v>
      </c>
      <c r="M1146" s="12">
        <f t="shared" si="124"/>
        <v>1.7854643057083401</v>
      </c>
      <c r="N1146" s="28">
        <f t="shared" si="128"/>
        <v>0</v>
      </c>
      <c r="O1146" s="20">
        <f t="shared" si="123"/>
        <v>1.4413461568275268</v>
      </c>
      <c r="P1146" s="12">
        <f t="shared" si="129"/>
        <v>1.4413461568275268</v>
      </c>
      <c r="Q1146" s="42">
        <f t="shared" si="125"/>
        <v>0</v>
      </c>
      <c r="R1146" s="36"/>
      <c r="S1146" s="20">
        <f>SUM($P$2:P1146)</f>
        <v>1173.8452346900201</v>
      </c>
      <c r="T1146" s="28">
        <f>SUM($Q$2:Q1146)</f>
        <v>302.39617623883692</v>
      </c>
      <c r="U1146" s="22">
        <f>T1146*'KERS System Values'!E$14</f>
        <v>177.07391743185002</v>
      </c>
    </row>
    <row r="1147" spans="1:21" x14ac:dyDescent="0.45">
      <c r="A1147" s="7" t="s">
        <v>14</v>
      </c>
      <c r="B1147" s="8">
        <v>1145</v>
      </c>
      <c r="C1147" s="8">
        <v>123</v>
      </c>
      <c r="D1147" s="3">
        <v>6.7777777777777777</v>
      </c>
      <c r="E1147" s="29">
        <v>0.31944444444444453</v>
      </c>
      <c r="F1147" s="21">
        <f>'Dynamic Data'!C$4*E1147</f>
        <v>92.000000000000028</v>
      </c>
      <c r="G1147" s="3">
        <f>(0.5*'Dynamic Data'!C$21*'Dynamic Data'!C$11*'Dynamic Data'!C$13*D1147^2)</f>
        <v>9.3978195331216146</v>
      </c>
      <c r="H1147" s="3">
        <f>'Dynamic Data'!C$15</f>
        <v>56.505600000000001</v>
      </c>
      <c r="I1147" s="3">
        <f>'Dynamic Data'!C$15+G1147+F1147</f>
        <v>157.90341953312165</v>
      </c>
      <c r="J1147" s="3">
        <f t="shared" si="126"/>
        <v>157.90341953312165</v>
      </c>
      <c r="K1147" s="29">
        <f t="shared" si="127"/>
        <v>0</v>
      </c>
      <c r="L1147" s="21">
        <f>(D1147/1000)*(('Dynamic Data'!C$4*9.81*'Dynamic Data'!C$10)+(0.5*'Dynamic Data'!C$21*'Dynamic Data'!C$11*'Dynamic Data'!C$13*D1147^2)+('Dynamic Data'!C$4*'Dynamic Data'!C$18*E1147))</f>
        <v>1.0972280079467134</v>
      </c>
      <c r="M1147" s="3">
        <f t="shared" si="124"/>
        <v>1.0972280079467134</v>
      </c>
      <c r="N1147" s="29">
        <f t="shared" si="128"/>
        <v>0</v>
      </c>
      <c r="O1147" s="21">
        <f t="shared" si="123"/>
        <v>0.53232298861681893</v>
      </c>
      <c r="P1147" s="3">
        <f t="shared" si="129"/>
        <v>0.53232298861681893</v>
      </c>
      <c r="Q1147" s="43">
        <f t="shared" si="125"/>
        <v>0</v>
      </c>
      <c r="R1147" s="37"/>
      <c r="S1147" s="21">
        <f>SUM($P$2:P1147)</f>
        <v>1174.377557678637</v>
      </c>
      <c r="T1147" s="29">
        <f>SUM($Q$2:Q1147)</f>
        <v>302.39617623883692</v>
      </c>
      <c r="U1147" s="22">
        <f>T1147*'KERS System Values'!E$14</f>
        <v>177.07391743185002</v>
      </c>
    </row>
    <row r="1148" spans="1:21" x14ac:dyDescent="0.45">
      <c r="A1148" s="5" t="s">
        <v>14</v>
      </c>
      <c r="B1148" s="6">
        <v>1146</v>
      </c>
      <c r="C1148" s="6">
        <v>124</v>
      </c>
      <c r="D1148" s="4">
        <v>6.8888888888888893</v>
      </c>
      <c r="E1148" s="30">
        <v>-0.23611111111111099</v>
      </c>
      <c r="F1148" s="20">
        <f>'Dynamic Data'!C$4*E1148</f>
        <v>-67.999999999999972</v>
      </c>
      <c r="G1148" s="12">
        <f>(0.5*'Dynamic Data'!C$21*'Dynamic Data'!C$11*'Dynamic Data'!C$13*D1148^2)</f>
        <v>9.7084703803599819</v>
      </c>
      <c r="H1148" s="12">
        <f>'Dynamic Data'!C$15</f>
        <v>56.505600000000001</v>
      </c>
      <c r="I1148" s="12">
        <f>'Dynamic Data'!C$15+G1148+F1148</f>
        <v>-1.7859296196399868</v>
      </c>
      <c r="J1148" s="12">
        <f t="shared" si="126"/>
        <v>0</v>
      </c>
      <c r="K1148" s="28">
        <f t="shared" si="127"/>
        <v>1.7859296196399868</v>
      </c>
      <c r="L1148" s="20">
        <f>(D1148/1000)*(('Dynamic Data'!C$4*9.81*'Dynamic Data'!C$10)+(0.5*'Dynamic Data'!C$21*'Dynamic Data'!C$11*'Dynamic Data'!C$13*D1148^2)+('Dynamic Data'!C$4*'Dynamic Data'!C$18*E1148))</f>
        <v>-3.2582030713075465E-2</v>
      </c>
      <c r="M1148" s="12">
        <f t="shared" si="124"/>
        <v>0</v>
      </c>
      <c r="N1148" s="28">
        <f t="shared" si="128"/>
        <v>3.2582030713075465E-2</v>
      </c>
      <c r="O1148" s="20">
        <f t="shared" si="123"/>
        <v>-0.78611842869546456</v>
      </c>
      <c r="P1148" s="12">
        <f t="shared" si="129"/>
        <v>0</v>
      </c>
      <c r="Q1148" s="44">
        <f t="shared" si="125"/>
        <v>0.78611842869546456</v>
      </c>
      <c r="R1148" s="36"/>
      <c r="S1148" s="20">
        <f>SUM($P$2:P1148)</f>
        <v>1174.377557678637</v>
      </c>
      <c r="T1148" s="28">
        <f>SUM($Q$2:Q1148)</f>
        <v>303.1822946675324</v>
      </c>
      <c r="U1148" s="22">
        <f>T1148*'KERS System Values'!E$14</f>
        <v>177.53424425034964</v>
      </c>
    </row>
    <row r="1149" spans="1:21" x14ac:dyDescent="0.45">
      <c r="A1149" s="7" t="s">
        <v>14</v>
      </c>
      <c r="B1149" s="8">
        <v>1147</v>
      </c>
      <c r="C1149" s="8">
        <v>125</v>
      </c>
      <c r="D1149" s="3">
        <v>6.3055555555555554</v>
      </c>
      <c r="E1149" s="29">
        <v>-1.0277777777777781</v>
      </c>
      <c r="F1149" s="21">
        <f>'Dynamic Data'!C$4*E1149</f>
        <v>-296.00000000000011</v>
      </c>
      <c r="G1149" s="3">
        <f>(0.5*'Dynamic Data'!C$21*'Dynamic Data'!C$11*'Dynamic Data'!C$13*D1149^2)</f>
        <v>8.1339062537325937</v>
      </c>
      <c r="H1149" s="3">
        <f>'Dynamic Data'!C$15</f>
        <v>56.505600000000001</v>
      </c>
      <c r="I1149" s="3">
        <f>'Dynamic Data'!C$15+G1149+F1149</f>
        <v>-231.36049374626754</v>
      </c>
      <c r="J1149" s="3">
        <f t="shared" si="126"/>
        <v>0</v>
      </c>
      <c r="K1149" s="29">
        <f t="shared" si="127"/>
        <v>231.36049374626754</v>
      </c>
      <c r="L1149" s="21">
        <f>(D1149/1000)*(('Dynamic Data'!C$4*9.81*'Dynamic Data'!C$10)+(0.5*'Dynamic Data'!C$21*'Dynamic Data'!C$11*'Dynamic Data'!C$13*D1149^2)+('Dynamic Data'!C$4*'Dynamic Data'!C$18*E1149))</f>
        <v>-1.5396548266778536</v>
      </c>
      <c r="M1149" s="3">
        <f t="shared" si="124"/>
        <v>0</v>
      </c>
      <c r="N1149" s="29">
        <f t="shared" si="128"/>
        <v>1.5396548266778536</v>
      </c>
      <c r="O1149" s="21">
        <f t="shared" si="123"/>
        <v>-1.5192998896093082</v>
      </c>
      <c r="P1149" s="3">
        <f t="shared" si="129"/>
        <v>0</v>
      </c>
      <c r="Q1149" s="45">
        <f t="shared" si="125"/>
        <v>1.5192998896093082</v>
      </c>
      <c r="R1149" s="37"/>
      <c r="S1149" s="21">
        <f>SUM($P$2:P1149)</f>
        <v>1174.377557678637</v>
      </c>
      <c r="T1149" s="29">
        <f>SUM($Q$2:Q1149)</f>
        <v>304.70159455714173</v>
      </c>
      <c r="U1149" s="22">
        <f>T1149*'KERS System Values'!E$14</f>
        <v>178.42389962414782</v>
      </c>
    </row>
    <row r="1150" spans="1:21" x14ac:dyDescent="0.45">
      <c r="A1150" s="5" t="s">
        <v>14</v>
      </c>
      <c r="B1150" s="6">
        <v>1148</v>
      </c>
      <c r="C1150" s="6">
        <v>126</v>
      </c>
      <c r="D1150" s="4">
        <v>4.833333333333333</v>
      </c>
      <c r="E1150" s="30">
        <v>-1.2361111111111109</v>
      </c>
      <c r="F1150" s="20">
        <f>'Dynamic Data'!C$4*E1150</f>
        <v>-355.99999999999994</v>
      </c>
      <c r="G1150" s="12">
        <f>(0.5*'Dynamic Data'!C$21*'Dynamic Data'!C$11*'Dynamic Data'!C$13*D1150^2)</f>
        <v>4.7790980950146116</v>
      </c>
      <c r="H1150" s="12">
        <f>'Dynamic Data'!C$15</f>
        <v>56.505600000000001</v>
      </c>
      <c r="I1150" s="12">
        <f>'Dynamic Data'!C$15+G1150+F1150</f>
        <v>-294.71530190498532</v>
      </c>
      <c r="J1150" s="12">
        <f t="shared" si="126"/>
        <v>0</v>
      </c>
      <c r="K1150" s="28">
        <f t="shared" si="127"/>
        <v>294.71530190498532</v>
      </c>
      <c r="L1150" s="20">
        <f>(D1150/1000)*(('Dynamic Data'!C$4*9.81*'Dynamic Data'!C$10)+(0.5*'Dynamic Data'!C$21*'Dynamic Data'!C$11*'Dynamic Data'!C$13*D1150^2)+('Dynamic Data'!C$4*'Dynamic Data'!C$18*E1150))</f>
        <v>-1.4989449525407625</v>
      </c>
      <c r="M1150" s="12">
        <f t="shared" si="124"/>
        <v>0</v>
      </c>
      <c r="N1150" s="28">
        <f t="shared" si="128"/>
        <v>1.4989449525407625</v>
      </c>
      <c r="O1150" s="20">
        <f t="shared" si="123"/>
        <v>-1.067330415449727</v>
      </c>
      <c r="P1150" s="12">
        <f t="shared" si="129"/>
        <v>0</v>
      </c>
      <c r="Q1150" s="44">
        <f t="shared" si="125"/>
        <v>1.067330415449727</v>
      </c>
      <c r="R1150" s="36"/>
      <c r="S1150" s="20">
        <f>SUM($P$2:P1150)</f>
        <v>1174.377557678637</v>
      </c>
      <c r="T1150" s="28">
        <f>SUM($Q$2:Q1150)</f>
        <v>305.76892497259144</v>
      </c>
      <c r="U1150" s="22">
        <f>T1150*'KERS System Values'!E$14</f>
        <v>179.0488955490585</v>
      </c>
    </row>
    <row r="1151" spans="1:21" x14ac:dyDescent="0.45">
      <c r="A1151" s="7" t="s">
        <v>14</v>
      </c>
      <c r="B1151" s="8">
        <v>1149</v>
      </c>
      <c r="C1151" s="8">
        <v>127</v>
      </c>
      <c r="D1151" s="3">
        <v>3.8333333333333335</v>
      </c>
      <c r="E1151" s="29">
        <v>-0.74999999999999978</v>
      </c>
      <c r="F1151" s="21">
        <f>'Dynamic Data'!C$4*E1151</f>
        <v>-215.99999999999994</v>
      </c>
      <c r="G1151" s="3">
        <f>(0.5*'Dynamic Data'!C$21*'Dynamic Data'!C$11*'Dynamic Data'!C$13*D1151^2)</f>
        <v>3.006115210776136</v>
      </c>
      <c r="H1151" s="3">
        <f>'Dynamic Data'!C$15</f>
        <v>56.505600000000001</v>
      </c>
      <c r="I1151" s="3">
        <f>'Dynamic Data'!C$15+G1151+F1151</f>
        <v>-156.4882847892238</v>
      </c>
      <c r="J1151" s="3">
        <f t="shared" si="126"/>
        <v>0</v>
      </c>
      <c r="K1151" s="29">
        <f t="shared" si="127"/>
        <v>156.4882847892238</v>
      </c>
      <c r="L1151" s="21">
        <f>(D1151/1000)*(('Dynamic Data'!C$4*9.81*'Dynamic Data'!C$10)+(0.5*'Dynamic Data'!C$21*'Dynamic Data'!C$11*'Dynamic Data'!C$13*D1151^2)+('Dynamic Data'!C$4*'Dynamic Data'!C$18*E1151))</f>
        <v>-0.63571587835869137</v>
      </c>
      <c r="M1151" s="3">
        <f t="shared" si="124"/>
        <v>0</v>
      </c>
      <c r="N1151" s="29">
        <f t="shared" si="128"/>
        <v>0.63571587835869137</v>
      </c>
      <c r="O1151" s="21">
        <f t="shared" si="123"/>
        <v>-0.34508831421302422</v>
      </c>
      <c r="P1151" s="3">
        <f t="shared" si="129"/>
        <v>0</v>
      </c>
      <c r="Q1151" s="45">
        <f t="shared" si="125"/>
        <v>0.34508831421302422</v>
      </c>
      <c r="R1151" s="38">
        <f>SUM(Q1148:Q1151)</f>
        <v>3.7178370479675236</v>
      </c>
      <c r="S1151" s="21">
        <f>SUM($P$2:P1151)</f>
        <v>1174.377557678637</v>
      </c>
      <c r="T1151" s="29">
        <f>SUM($Q$2:Q1151)</f>
        <v>306.11401328680444</v>
      </c>
      <c r="U1151" s="22">
        <f>T1151*'KERS System Values'!E$14</f>
        <v>179.25096867186608</v>
      </c>
    </row>
    <row r="1152" spans="1:21" x14ac:dyDescent="0.45">
      <c r="A1152" s="5" t="s">
        <v>14</v>
      </c>
      <c r="B1152" s="6">
        <v>1150</v>
      </c>
      <c r="C1152" s="6">
        <v>128</v>
      </c>
      <c r="D1152" s="4">
        <v>3.3333333333333335</v>
      </c>
      <c r="E1152" s="30">
        <v>-0.25000000000000011</v>
      </c>
      <c r="F1152" s="20">
        <f>'Dynamic Data'!C$4*E1152</f>
        <v>-72.000000000000028</v>
      </c>
      <c r="G1152" s="12">
        <f>(0.5*'Dynamic Data'!C$21*'Dynamic Data'!C$11*'Dynamic Data'!C$13*D1152^2)</f>
        <v>2.2730549797929194</v>
      </c>
      <c r="H1152" s="12">
        <f>'Dynamic Data'!C$15</f>
        <v>56.505600000000001</v>
      </c>
      <c r="I1152" s="12">
        <f>'Dynamic Data'!C$15+G1152+F1152</f>
        <v>-13.22134502020711</v>
      </c>
      <c r="J1152" s="12">
        <f t="shared" si="126"/>
        <v>0</v>
      </c>
      <c r="K1152" s="28">
        <f t="shared" si="127"/>
        <v>13.22134502020711</v>
      </c>
      <c r="L1152" s="20">
        <f>(D1152/1000)*(('Dynamic Data'!C$4*9.81*'Dynamic Data'!C$10)+(0.5*'Dynamic Data'!C$21*'Dynamic Data'!C$11*'Dynamic Data'!C$13*D1152^2)+('Dynamic Data'!C$4*'Dynamic Data'!C$18*E1152))</f>
        <v>-5.4460750067357046E-2</v>
      </c>
      <c r="M1152" s="12">
        <f t="shared" si="124"/>
        <v>0</v>
      </c>
      <c r="N1152" s="28">
        <f t="shared" si="128"/>
        <v>5.4460750067357046E-2</v>
      </c>
      <c r="O1152" s="20">
        <f t="shared" si="123"/>
        <v>7.0734049932643026E-2</v>
      </c>
      <c r="P1152" s="12">
        <f t="shared" si="129"/>
        <v>7.0734049932643026E-2</v>
      </c>
      <c r="Q1152" s="42">
        <f t="shared" si="125"/>
        <v>0</v>
      </c>
      <c r="R1152" s="36"/>
      <c r="S1152" s="20">
        <f>SUM($P$2:P1152)</f>
        <v>1174.4482917285698</v>
      </c>
      <c r="T1152" s="28">
        <f>SUM($Q$2:Q1152)</f>
        <v>306.11401328680444</v>
      </c>
      <c r="U1152" s="22">
        <f>T1152*'KERS System Values'!E$14</f>
        <v>179.25096867186608</v>
      </c>
    </row>
    <row r="1153" spans="1:21" x14ac:dyDescent="0.45">
      <c r="A1153" s="7" t="s">
        <v>14</v>
      </c>
      <c r="B1153" s="8">
        <v>1151</v>
      </c>
      <c r="C1153" s="8">
        <v>129</v>
      </c>
      <c r="D1153" s="3">
        <v>3.3333333333333335</v>
      </c>
      <c r="E1153" s="29">
        <v>0</v>
      </c>
      <c r="F1153" s="21">
        <f>'Dynamic Data'!C$4*E1153</f>
        <v>0</v>
      </c>
      <c r="G1153" s="3">
        <f>(0.5*'Dynamic Data'!C$21*'Dynamic Data'!C$11*'Dynamic Data'!C$13*D1153^2)</f>
        <v>2.2730549797929194</v>
      </c>
      <c r="H1153" s="3">
        <f>'Dynamic Data'!C$15</f>
        <v>56.505600000000001</v>
      </c>
      <c r="I1153" s="3">
        <f>'Dynamic Data'!C$15+G1153+F1153</f>
        <v>58.778654979792918</v>
      </c>
      <c r="J1153" s="3">
        <f t="shared" si="126"/>
        <v>58.778654979792918</v>
      </c>
      <c r="K1153" s="29">
        <f t="shared" si="127"/>
        <v>0</v>
      </c>
      <c r="L1153" s="21">
        <f>(D1153/1000)*(('Dynamic Data'!C$4*9.81*'Dynamic Data'!C$10)+(0.5*'Dynamic Data'!C$21*'Dynamic Data'!C$11*'Dynamic Data'!C$13*D1153^2)+('Dynamic Data'!C$4*'Dynamic Data'!C$18*E1153))</f>
        <v>0.19592884993264309</v>
      </c>
      <c r="M1153" s="3">
        <f t="shared" si="124"/>
        <v>0.19592884993264309</v>
      </c>
      <c r="N1153" s="29">
        <f t="shared" si="128"/>
        <v>0</v>
      </c>
      <c r="O1153" s="21">
        <f t="shared" si="123"/>
        <v>0.32807891659930982</v>
      </c>
      <c r="P1153" s="3">
        <f t="shared" si="129"/>
        <v>0.32807891659930982</v>
      </c>
      <c r="Q1153" s="43">
        <f t="shared" si="125"/>
        <v>0</v>
      </c>
      <c r="R1153" s="37"/>
      <c r="S1153" s="21">
        <f>SUM($P$2:P1153)</f>
        <v>1174.776370645169</v>
      </c>
      <c r="T1153" s="29">
        <f>SUM($Q$2:Q1153)</f>
        <v>306.11401328680444</v>
      </c>
      <c r="U1153" s="22">
        <f>T1153*'KERS System Values'!E$14</f>
        <v>179.25096867186608</v>
      </c>
    </row>
    <row r="1154" spans="1:21" x14ac:dyDescent="0.45">
      <c r="A1154" s="5" t="s">
        <v>14</v>
      </c>
      <c r="B1154" s="6">
        <v>1152</v>
      </c>
      <c r="C1154" s="6">
        <v>130</v>
      </c>
      <c r="D1154" s="4">
        <v>3.3333333333333335</v>
      </c>
      <c r="E1154" s="30">
        <v>0.26388888888888895</v>
      </c>
      <c r="F1154" s="20">
        <f>'Dynamic Data'!C$4*E1154</f>
        <v>76.000000000000014</v>
      </c>
      <c r="G1154" s="12">
        <f>(0.5*'Dynamic Data'!C$21*'Dynamic Data'!C$11*'Dynamic Data'!C$13*D1154^2)</f>
        <v>2.2730549797929194</v>
      </c>
      <c r="H1154" s="12">
        <f>'Dynamic Data'!C$15</f>
        <v>56.505600000000001</v>
      </c>
      <c r="I1154" s="12">
        <f>'Dynamic Data'!C$15+G1154+F1154</f>
        <v>134.77865497979292</v>
      </c>
      <c r="J1154" s="12">
        <f t="shared" si="126"/>
        <v>134.77865497979292</v>
      </c>
      <c r="K1154" s="28">
        <f t="shared" si="127"/>
        <v>0</v>
      </c>
      <c r="L1154" s="20">
        <f>(D1154/1000)*(('Dynamic Data'!C$4*9.81*'Dynamic Data'!C$10)+(0.5*'Dynamic Data'!C$21*'Dynamic Data'!C$11*'Dynamic Data'!C$13*D1154^2)+('Dynamic Data'!C$4*'Dynamic Data'!C$18*E1154))</f>
        <v>0.46022898326597655</v>
      </c>
      <c r="M1154" s="12">
        <f t="shared" si="124"/>
        <v>0.46022898326597655</v>
      </c>
      <c r="N1154" s="28">
        <f t="shared" si="128"/>
        <v>0</v>
      </c>
      <c r="O1154" s="20">
        <f t="shared" ref="O1154:O1217" si="130">(B1155 - B1154) * (L1155 + L1154) / 2</f>
        <v>0.89293274820105983</v>
      </c>
      <c r="P1154" s="12">
        <f t="shared" si="129"/>
        <v>0.89293274820105983</v>
      </c>
      <c r="Q1154" s="42">
        <f t="shared" si="125"/>
        <v>0</v>
      </c>
      <c r="R1154" s="36"/>
      <c r="S1154" s="20">
        <f>SUM($P$2:P1154)</f>
        <v>1175.66930339337</v>
      </c>
      <c r="T1154" s="28">
        <f>SUM($Q$2:Q1154)</f>
        <v>306.11401328680444</v>
      </c>
      <c r="U1154" s="22">
        <f>T1154*'KERS System Values'!E$14</f>
        <v>179.25096867186608</v>
      </c>
    </row>
    <row r="1155" spans="1:21" x14ac:dyDescent="0.45">
      <c r="A1155" s="7" t="s">
        <v>14</v>
      </c>
      <c r="B1155" s="8">
        <v>1153</v>
      </c>
      <c r="C1155" s="8">
        <v>131</v>
      </c>
      <c r="D1155" s="3">
        <v>3.8611111111111112</v>
      </c>
      <c r="E1155" s="29">
        <v>0.94444444444444453</v>
      </c>
      <c r="F1155" s="21">
        <f>'Dynamic Data'!C$4*E1155</f>
        <v>272</v>
      </c>
      <c r="G1155" s="3">
        <f>(0.5*'Dynamic Data'!C$21*'Dynamic Data'!C$11*'Dynamic Data'!C$13*D1155^2)</f>
        <v>3.0498399489290966</v>
      </c>
      <c r="H1155" s="3">
        <f>'Dynamic Data'!C$15</f>
        <v>56.505600000000001</v>
      </c>
      <c r="I1155" s="3">
        <f>'Dynamic Data'!C$15+G1155+F1155</f>
        <v>331.55543994892912</v>
      </c>
      <c r="J1155" s="3">
        <f t="shared" si="126"/>
        <v>331.55543994892912</v>
      </c>
      <c r="K1155" s="29">
        <f t="shared" si="127"/>
        <v>0</v>
      </c>
      <c r="L1155" s="21">
        <f>(D1155/1000)*(('Dynamic Data'!C$4*9.81*'Dynamic Data'!C$10)+(0.5*'Dynamic Data'!C$21*'Dynamic Data'!C$11*'Dynamic Data'!C$13*D1155^2)+('Dynamic Data'!C$4*'Dynamic Data'!C$18*E1155))</f>
        <v>1.3256365131361432</v>
      </c>
      <c r="M1155" s="3">
        <f t="shared" si="124"/>
        <v>1.3256365131361432</v>
      </c>
      <c r="N1155" s="29">
        <f t="shared" si="128"/>
        <v>0</v>
      </c>
      <c r="O1155" s="21">
        <f t="shared" si="130"/>
        <v>2.0453457308376422</v>
      </c>
      <c r="P1155" s="3">
        <f t="shared" si="129"/>
        <v>2.0453457308376422</v>
      </c>
      <c r="Q1155" s="43">
        <f t="shared" si="125"/>
        <v>0</v>
      </c>
      <c r="R1155" s="37"/>
      <c r="S1155" s="21">
        <f>SUM($P$2:P1155)</f>
        <v>1177.7146491242077</v>
      </c>
      <c r="T1155" s="29">
        <f>SUM($Q$2:Q1155)</f>
        <v>306.11401328680444</v>
      </c>
      <c r="U1155" s="22">
        <f>T1155*'KERS System Values'!E$14</f>
        <v>179.25096867186608</v>
      </c>
    </row>
    <row r="1156" spans="1:21" x14ac:dyDescent="0.45">
      <c r="A1156" s="5" t="s">
        <v>14</v>
      </c>
      <c r="B1156" s="6">
        <v>1154</v>
      </c>
      <c r="C1156" s="6">
        <v>132</v>
      </c>
      <c r="D1156" s="4">
        <v>5.2222222222222223</v>
      </c>
      <c r="E1156" s="30">
        <v>1.5555555555555556</v>
      </c>
      <c r="F1156" s="20">
        <f>'Dynamic Data'!C$4*E1156</f>
        <v>448</v>
      </c>
      <c r="G1156" s="12">
        <f>(0.5*'Dynamic Data'!C$21*'Dynamic Data'!C$11*'Dynamic Data'!C$13*D1156^2)</f>
        <v>5.5790871670695097</v>
      </c>
      <c r="H1156" s="12">
        <f>'Dynamic Data'!C$15</f>
        <v>56.505600000000001</v>
      </c>
      <c r="I1156" s="12">
        <f>'Dynamic Data'!C$15+G1156+F1156</f>
        <v>510.08468716706949</v>
      </c>
      <c r="J1156" s="12">
        <f t="shared" si="126"/>
        <v>510.08468716706949</v>
      </c>
      <c r="K1156" s="28">
        <f t="shared" si="127"/>
        <v>0</v>
      </c>
      <c r="L1156" s="20">
        <f>(D1156/1000)*(('Dynamic Data'!C$4*9.81*'Dynamic Data'!C$10)+(0.5*'Dynamic Data'!C$21*'Dynamic Data'!C$11*'Dynamic Data'!C$13*D1156^2)+('Dynamic Data'!C$4*'Dynamic Data'!C$18*E1156))</f>
        <v>2.7650549485391411</v>
      </c>
      <c r="M1156" s="12">
        <f t="shared" ref="M1156:M1219" si="131">IF(L1156 &gt; 0, L1156,)</f>
        <v>2.7650549485391411</v>
      </c>
      <c r="N1156" s="28">
        <f t="shared" si="128"/>
        <v>0</v>
      </c>
      <c r="O1156" s="20">
        <f t="shared" si="130"/>
        <v>3.2144717981625739</v>
      </c>
      <c r="P1156" s="12">
        <f t="shared" si="129"/>
        <v>3.2144717981625739</v>
      </c>
      <c r="Q1156" s="42">
        <f t="shared" ref="Q1156:Q1219" si="132">ABS(IF(O1156 &lt;= 0, O1156,))</f>
        <v>0</v>
      </c>
      <c r="R1156" s="36"/>
      <c r="S1156" s="20">
        <f>SUM($P$2:P1156)</f>
        <v>1180.9291209223702</v>
      </c>
      <c r="T1156" s="28">
        <f>SUM($Q$2:Q1156)</f>
        <v>306.11401328680444</v>
      </c>
      <c r="U1156" s="22">
        <f>T1156*'KERS System Values'!E$14</f>
        <v>179.25096867186608</v>
      </c>
    </row>
    <row r="1157" spans="1:21" x14ac:dyDescent="0.45">
      <c r="A1157" s="7" t="s">
        <v>14</v>
      </c>
      <c r="B1157" s="8">
        <v>1155</v>
      </c>
      <c r="C1157" s="8">
        <v>133</v>
      </c>
      <c r="D1157" s="3">
        <v>6.9722222222222232</v>
      </c>
      <c r="E1157" s="29">
        <v>1.5277777777777777</v>
      </c>
      <c r="F1157" s="21">
        <f>'Dynamic Data'!C$4*E1157</f>
        <v>440</v>
      </c>
      <c r="G1157" s="3">
        <f>(0.5*'Dynamic Data'!C$21*'Dynamic Data'!C$11*'Dynamic Data'!C$13*D1157^2)</f>
        <v>9.944773387634287</v>
      </c>
      <c r="H1157" s="3">
        <f>'Dynamic Data'!C$15</f>
        <v>56.505600000000001</v>
      </c>
      <c r="I1157" s="3">
        <f>'Dynamic Data'!C$15+G1157+F1157</f>
        <v>506.45037338763427</v>
      </c>
      <c r="J1157" s="3">
        <f t="shared" ref="J1157:J1220" si="133">IF(I1157 &gt; 0, I1157,)</f>
        <v>506.45037338763427</v>
      </c>
      <c r="K1157" s="29">
        <f t="shared" ref="K1157:K1220" si="134">IF(I1157 &lt;= 0, I1157,)*-1</f>
        <v>0</v>
      </c>
      <c r="L1157" s="21">
        <f>(D1157/1000)*(('Dynamic Data'!C$4*9.81*'Dynamic Data'!C$10)+(0.5*'Dynamic Data'!C$21*'Dynamic Data'!C$11*'Dynamic Data'!C$13*D1157^2)+('Dynamic Data'!C$4*'Dynamic Data'!C$18*E1157))</f>
        <v>3.6638886477860071</v>
      </c>
      <c r="M1157" s="3">
        <f t="shared" si="131"/>
        <v>3.6638886477860071</v>
      </c>
      <c r="N1157" s="29">
        <f t="shared" ref="N1157:N1220" si="135">ABS(IF(L1157 &lt;= 0, L1157,))</f>
        <v>0</v>
      </c>
      <c r="O1157" s="21">
        <f t="shared" si="130"/>
        <v>3.6265182195361438</v>
      </c>
      <c r="P1157" s="3">
        <f t="shared" ref="P1157:P1220" si="136">IF(O1157 &gt;= 0, O1157,)</f>
        <v>3.6265182195361438</v>
      </c>
      <c r="Q1157" s="43">
        <f t="shared" si="132"/>
        <v>0</v>
      </c>
      <c r="R1157" s="37"/>
      <c r="S1157" s="21">
        <f>SUM($P$2:P1157)</f>
        <v>1184.5556391419063</v>
      </c>
      <c r="T1157" s="29">
        <f>SUM($Q$2:Q1157)</f>
        <v>306.11401328680444</v>
      </c>
      <c r="U1157" s="22">
        <f>T1157*'KERS System Values'!E$14</f>
        <v>179.25096867186608</v>
      </c>
    </row>
    <row r="1158" spans="1:21" x14ac:dyDescent="0.45">
      <c r="A1158" s="5" t="s">
        <v>14</v>
      </c>
      <c r="B1158" s="6">
        <v>1156</v>
      </c>
      <c r="C1158" s="6">
        <v>134</v>
      </c>
      <c r="D1158" s="4">
        <v>8.2777777777777786</v>
      </c>
      <c r="E1158" s="30">
        <v>1.2083333333333328</v>
      </c>
      <c r="F1158" s="20">
        <f>'Dynamic Data'!C$4*E1158</f>
        <v>347.99999999999983</v>
      </c>
      <c r="G1158" s="12">
        <f>(0.5*'Dynamic Data'!C$21*'Dynamic Data'!C$11*'Dynamic Data'!C$13*D1158^2)</f>
        <v>14.017803779550727</v>
      </c>
      <c r="H1158" s="12">
        <f>'Dynamic Data'!C$15</f>
        <v>56.505600000000001</v>
      </c>
      <c r="I1158" s="12">
        <f>'Dynamic Data'!C$15+G1158+F1158</f>
        <v>418.52340377955056</v>
      </c>
      <c r="J1158" s="12">
        <f t="shared" si="133"/>
        <v>418.52340377955056</v>
      </c>
      <c r="K1158" s="28">
        <f t="shared" si="134"/>
        <v>0</v>
      </c>
      <c r="L1158" s="20">
        <f>(D1158/1000)*(('Dynamic Data'!C$4*9.81*'Dynamic Data'!C$10)+(0.5*'Dynamic Data'!C$21*'Dynamic Data'!C$11*'Dynamic Data'!C$13*D1158^2)+('Dynamic Data'!C$4*'Dynamic Data'!C$18*E1158))</f>
        <v>3.5891477912862806</v>
      </c>
      <c r="M1158" s="12">
        <f t="shared" si="131"/>
        <v>3.5891477912862806</v>
      </c>
      <c r="N1158" s="28">
        <f t="shared" si="135"/>
        <v>0</v>
      </c>
      <c r="O1158" s="20">
        <f t="shared" si="130"/>
        <v>3.7901098136212221</v>
      </c>
      <c r="P1158" s="12">
        <f t="shared" si="136"/>
        <v>3.7901098136212221</v>
      </c>
      <c r="Q1158" s="42">
        <f t="shared" si="132"/>
        <v>0</v>
      </c>
      <c r="R1158" s="36"/>
      <c r="S1158" s="20">
        <f>SUM($P$2:P1158)</f>
        <v>1188.3457489555276</v>
      </c>
      <c r="T1158" s="28">
        <f>SUM($Q$2:Q1158)</f>
        <v>306.11401328680444</v>
      </c>
      <c r="U1158" s="22">
        <f>T1158*'KERS System Values'!E$14</f>
        <v>179.25096867186608</v>
      </c>
    </row>
    <row r="1159" spans="1:21" x14ac:dyDescent="0.45">
      <c r="A1159" s="7" t="s">
        <v>14</v>
      </c>
      <c r="B1159" s="8">
        <v>1157</v>
      </c>
      <c r="C1159" s="8">
        <v>135</v>
      </c>
      <c r="D1159" s="3">
        <v>9.3888888888888893</v>
      </c>
      <c r="E1159" s="29">
        <v>1.166666666666667</v>
      </c>
      <c r="F1159" s="21">
        <f>'Dynamic Data'!C$4*E1159</f>
        <v>336.00000000000011</v>
      </c>
      <c r="G1159" s="3">
        <f>(0.5*'Dynamic Data'!C$21*'Dynamic Data'!C$11*'Dynamic Data'!C$13*D1159^2)</f>
        <v>18.033534243851548</v>
      </c>
      <c r="H1159" s="3">
        <f>'Dynamic Data'!C$15</f>
        <v>56.505600000000001</v>
      </c>
      <c r="I1159" s="3">
        <f>'Dynamic Data'!C$15+G1159+F1159</f>
        <v>410.53913424385166</v>
      </c>
      <c r="J1159" s="3">
        <f t="shared" si="133"/>
        <v>410.53913424385166</v>
      </c>
      <c r="K1159" s="29">
        <f t="shared" si="134"/>
        <v>0</v>
      </c>
      <c r="L1159" s="21">
        <f>(D1159/1000)*(('Dynamic Data'!C$4*9.81*'Dynamic Data'!C$10)+(0.5*'Dynamic Data'!C$21*'Dynamic Data'!C$11*'Dynamic Data'!C$13*D1159^2)+('Dynamic Data'!C$4*'Dynamic Data'!C$18*E1159))</f>
        <v>3.9910718359561632</v>
      </c>
      <c r="M1159" s="3">
        <f t="shared" si="131"/>
        <v>3.9910718359561632</v>
      </c>
      <c r="N1159" s="29">
        <f t="shared" si="135"/>
        <v>0</v>
      </c>
      <c r="O1159" s="21">
        <f t="shared" si="130"/>
        <v>4.5430685319526551</v>
      </c>
      <c r="P1159" s="3">
        <f t="shared" si="136"/>
        <v>4.5430685319526551</v>
      </c>
      <c r="Q1159" s="43">
        <f t="shared" si="132"/>
        <v>0</v>
      </c>
      <c r="R1159" s="37"/>
      <c r="S1159" s="21">
        <f>SUM($P$2:P1159)</f>
        <v>1192.8888174874803</v>
      </c>
      <c r="T1159" s="29">
        <f>SUM($Q$2:Q1159)</f>
        <v>306.11401328680444</v>
      </c>
      <c r="U1159" s="22">
        <f>T1159*'KERS System Values'!E$14</f>
        <v>179.25096867186608</v>
      </c>
    </row>
    <row r="1160" spans="1:21" x14ac:dyDescent="0.45">
      <c r="A1160" s="5" t="s">
        <v>14</v>
      </c>
      <c r="B1160" s="6">
        <v>1158</v>
      </c>
      <c r="C1160" s="6">
        <v>136</v>
      </c>
      <c r="D1160" s="4">
        <v>10.611111111111112</v>
      </c>
      <c r="E1160" s="30">
        <v>1.3333333333333335</v>
      </c>
      <c r="F1160" s="20">
        <f>'Dynamic Data'!C$4*E1160</f>
        <v>384.00000000000006</v>
      </c>
      <c r="G1160" s="12">
        <f>(0.5*'Dynamic Data'!C$21*'Dynamic Data'!C$11*'Dynamic Data'!C$13*D1160^2)</f>
        <v>23.034255199395975</v>
      </c>
      <c r="H1160" s="12">
        <f>'Dynamic Data'!C$15</f>
        <v>56.505600000000001</v>
      </c>
      <c r="I1160" s="12">
        <f>'Dynamic Data'!C$15+G1160+F1160</f>
        <v>463.53985519939602</v>
      </c>
      <c r="J1160" s="12">
        <f t="shared" si="133"/>
        <v>463.53985519939602</v>
      </c>
      <c r="K1160" s="28">
        <f t="shared" si="134"/>
        <v>0</v>
      </c>
      <c r="L1160" s="20">
        <f>(D1160/1000)*(('Dynamic Data'!C$4*9.81*'Dynamic Data'!C$10)+(0.5*'Dynamic Data'!C$21*'Dynamic Data'!C$11*'Dynamic Data'!C$13*D1160^2)+('Dynamic Data'!C$4*'Dynamic Data'!C$18*E1160))</f>
        <v>5.0950652279491475</v>
      </c>
      <c r="M1160" s="12">
        <f t="shared" si="131"/>
        <v>5.0950652279491475</v>
      </c>
      <c r="N1160" s="28">
        <f t="shared" si="135"/>
        <v>0</v>
      </c>
      <c r="O1160" s="20">
        <f t="shared" si="130"/>
        <v>5.7589271302842393</v>
      </c>
      <c r="P1160" s="12">
        <f t="shared" si="136"/>
        <v>5.7589271302842393</v>
      </c>
      <c r="Q1160" s="42">
        <f t="shared" si="132"/>
        <v>0</v>
      </c>
      <c r="R1160" s="36"/>
      <c r="S1160" s="20">
        <f>SUM($P$2:P1160)</f>
        <v>1198.6477446177646</v>
      </c>
      <c r="T1160" s="28">
        <f>SUM($Q$2:Q1160)</f>
        <v>306.11401328680444</v>
      </c>
      <c r="U1160" s="22">
        <f>T1160*'KERS System Values'!E$14</f>
        <v>179.25096867186608</v>
      </c>
    </row>
    <row r="1161" spans="1:21" x14ac:dyDescent="0.45">
      <c r="A1161" s="7" t="s">
        <v>14</v>
      </c>
      <c r="B1161" s="8">
        <v>1159</v>
      </c>
      <c r="C1161" s="8">
        <v>137</v>
      </c>
      <c r="D1161" s="3">
        <v>12.055555555555555</v>
      </c>
      <c r="E1161" s="29">
        <v>1.4861111111111105</v>
      </c>
      <c r="F1161" s="21">
        <f>'Dynamic Data'!C$4*E1161</f>
        <v>427.99999999999983</v>
      </c>
      <c r="G1161" s="3">
        <f>(0.5*'Dynamic Data'!C$21*'Dynamic Data'!C$11*'Dynamic Data'!C$13*D1161^2)</f>
        <v>29.732190539852436</v>
      </c>
      <c r="H1161" s="3">
        <f>'Dynamic Data'!C$15</f>
        <v>56.505600000000001</v>
      </c>
      <c r="I1161" s="3">
        <f>'Dynamic Data'!C$15+G1161+F1161</f>
        <v>514.23779053985231</v>
      </c>
      <c r="J1161" s="3">
        <f t="shared" si="133"/>
        <v>514.23779053985231</v>
      </c>
      <c r="K1161" s="29">
        <f t="shared" si="134"/>
        <v>0</v>
      </c>
      <c r="L1161" s="21">
        <f>(D1161/1000)*(('Dynamic Data'!C$4*9.81*'Dynamic Data'!C$10)+(0.5*'Dynamic Data'!C$21*'Dynamic Data'!C$11*'Dynamic Data'!C$13*D1161^2)+('Dynamic Data'!C$4*'Dynamic Data'!C$18*E1161))</f>
        <v>6.4227890326193311</v>
      </c>
      <c r="M1161" s="3">
        <f t="shared" si="131"/>
        <v>6.4227890326193311</v>
      </c>
      <c r="N1161" s="29">
        <f t="shared" si="135"/>
        <v>0</v>
      </c>
      <c r="O1161" s="21">
        <f t="shared" si="130"/>
        <v>6.7991585742933438</v>
      </c>
      <c r="P1161" s="3">
        <f t="shared" si="136"/>
        <v>6.7991585742933438</v>
      </c>
      <c r="Q1161" s="43">
        <f t="shared" si="132"/>
        <v>0</v>
      </c>
      <c r="R1161" s="37"/>
      <c r="S1161" s="21">
        <f>SUM($P$2:P1161)</f>
        <v>1205.446903192058</v>
      </c>
      <c r="T1161" s="29">
        <f>SUM($Q$2:Q1161)</f>
        <v>306.11401328680444</v>
      </c>
      <c r="U1161" s="22">
        <f>T1161*'KERS System Values'!E$14</f>
        <v>179.25096867186608</v>
      </c>
    </row>
    <row r="1162" spans="1:21" x14ac:dyDescent="0.45">
      <c r="A1162" s="5" t="s">
        <v>14</v>
      </c>
      <c r="B1162" s="6">
        <v>1160</v>
      </c>
      <c r="C1162" s="6">
        <v>138</v>
      </c>
      <c r="D1162" s="4">
        <v>13.583333333333334</v>
      </c>
      <c r="E1162" s="30">
        <v>1.4444444444444442</v>
      </c>
      <c r="F1162" s="20">
        <f>'Dynamic Data'!C$4*E1162</f>
        <v>415.99999999999994</v>
      </c>
      <c r="G1162" s="12">
        <f>(0.5*'Dynamic Data'!C$21*'Dynamic Data'!C$11*'Dynamic Data'!C$13*D1162^2)</f>
        <v>37.745498598823801</v>
      </c>
      <c r="H1162" s="12">
        <f>'Dynamic Data'!C$15</f>
        <v>56.505600000000001</v>
      </c>
      <c r="I1162" s="12">
        <f>'Dynamic Data'!C$15+G1162+F1162</f>
        <v>510.25109859882377</v>
      </c>
      <c r="J1162" s="12">
        <f t="shared" si="133"/>
        <v>510.25109859882377</v>
      </c>
      <c r="K1162" s="28">
        <f t="shared" si="134"/>
        <v>0</v>
      </c>
      <c r="L1162" s="20">
        <f>(D1162/1000)*(('Dynamic Data'!C$4*9.81*'Dynamic Data'!C$10)+(0.5*'Dynamic Data'!C$21*'Dynamic Data'!C$11*'Dynamic Data'!C$13*D1162^2)+('Dynamic Data'!C$4*'Dynamic Data'!C$18*E1162))</f>
        <v>7.1755281159673574</v>
      </c>
      <c r="M1162" s="12">
        <f t="shared" si="131"/>
        <v>7.1755281159673574</v>
      </c>
      <c r="N1162" s="28">
        <f t="shared" si="135"/>
        <v>0</v>
      </c>
      <c r="O1162" s="20">
        <f t="shared" si="130"/>
        <v>7.1266524129270579</v>
      </c>
      <c r="P1162" s="12">
        <f t="shared" si="136"/>
        <v>7.1266524129270579</v>
      </c>
      <c r="Q1162" s="42">
        <f t="shared" si="132"/>
        <v>0</v>
      </c>
      <c r="R1162" s="36"/>
      <c r="S1162" s="20">
        <f>SUM($P$2:P1162)</f>
        <v>1212.5735556049851</v>
      </c>
      <c r="T1162" s="28">
        <f>SUM($Q$2:Q1162)</f>
        <v>306.11401328680444</v>
      </c>
      <c r="U1162" s="22">
        <f>T1162*'KERS System Values'!E$14</f>
        <v>179.25096867186608</v>
      </c>
    </row>
    <row r="1163" spans="1:21" x14ac:dyDescent="0.45">
      <c r="A1163" s="7" t="s">
        <v>14</v>
      </c>
      <c r="B1163" s="8">
        <v>1161</v>
      </c>
      <c r="C1163" s="8">
        <v>139</v>
      </c>
      <c r="D1163" s="3">
        <v>14.944444444444445</v>
      </c>
      <c r="E1163" s="29">
        <v>1.2361111111111109</v>
      </c>
      <c r="F1163" s="21">
        <f>'Dynamic Data'!C$4*E1163</f>
        <v>355.99999999999994</v>
      </c>
      <c r="G1163" s="3">
        <f>(0.5*'Dynamic Data'!C$21*'Dynamic Data'!C$11*'Dynamic Data'!C$13*D1163^2)</f>
        <v>45.689036497998735</v>
      </c>
      <c r="H1163" s="3">
        <f>'Dynamic Data'!C$15</f>
        <v>56.505600000000001</v>
      </c>
      <c r="I1163" s="3">
        <f>'Dynamic Data'!C$15+G1163+F1163</f>
        <v>458.19463649799866</v>
      </c>
      <c r="J1163" s="3">
        <f t="shared" si="133"/>
        <v>458.19463649799866</v>
      </c>
      <c r="K1163" s="29">
        <f t="shared" si="134"/>
        <v>0</v>
      </c>
      <c r="L1163" s="21">
        <f>(D1163/1000)*(('Dynamic Data'!C$4*9.81*'Dynamic Data'!C$10)+(0.5*'Dynamic Data'!C$21*'Dynamic Data'!C$11*'Dynamic Data'!C$13*D1163^2)+('Dynamic Data'!C$4*'Dynamic Data'!C$18*E1163))</f>
        <v>7.0777767098867592</v>
      </c>
      <c r="M1163" s="3">
        <f t="shared" si="131"/>
        <v>7.0777767098867592</v>
      </c>
      <c r="N1163" s="29">
        <f t="shared" si="135"/>
        <v>0</v>
      </c>
      <c r="O1163" s="21">
        <f t="shared" si="130"/>
        <v>6.99544417117444</v>
      </c>
      <c r="P1163" s="3">
        <f t="shared" si="136"/>
        <v>6.99544417117444</v>
      </c>
      <c r="Q1163" s="43">
        <f t="shared" si="132"/>
        <v>0</v>
      </c>
      <c r="R1163" s="37"/>
      <c r="S1163" s="21">
        <f>SUM($P$2:P1163)</f>
        <v>1219.5689997761597</v>
      </c>
      <c r="T1163" s="29">
        <f>SUM($Q$2:Q1163)</f>
        <v>306.11401328680444</v>
      </c>
      <c r="U1163" s="22">
        <f>T1163*'KERS System Values'!E$14</f>
        <v>179.25096867186608</v>
      </c>
    </row>
    <row r="1164" spans="1:21" x14ac:dyDescent="0.45">
      <c r="A1164" s="5" t="s">
        <v>14</v>
      </c>
      <c r="B1164" s="6">
        <v>1162</v>
      </c>
      <c r="C1164" s="6">
        <v>140</v>
      </c>
      <c r="D1164" s="4">
        <v>16.055555555555557</v>
      </c>
      <c r="E1164" s="30">
        <v>1.0694444444444449</v>
      </c>
      <c r="F1164" s="20">
        <f>'Dynamic Data'!C$4*E1164</f>
        <v>308.00000000000011</v>
      </c>
      <c r="G1164" s="12">
        <f>(0.5*'Dynamic Data'!C$21*'Dynamic Data'!C$11*'Dynamic Data'!C$13*D1164^2)</f>
        <v>52.735506935356788</v>
      </c>
      <c r="H1164" s="12">
        <f>'Dynamic Data'!C$15</f>
        <v>56.505600000000001</v>
      </c>
      <c r="I1164" s="12">
        <f>'Dynamic Data'!C$15+G1164+F1164</f>
        <v>417.24110693535692</v>
      </c>
      <c r="J1164" s="12">
        <f t="shared" si="133"/>
        <v>417.24110693535692</v>
      </c>
      <c r="K1164" s="28">
        <f t="shared" si="134"/>
        <v>0</v>
      </c>
      <c r="L1164" s="20">
        <f>(D1164/1000)*(('Dynamic Data'!C$4*9.81*'Dynamic Data'!C$10)+(0.5*'Dynamic Data'!C$21*'Dynamic Data'!C$11*'Dynamic Data'!C$13*D1164^2)+('Dynamic Data'!C$4*'Dynamic Data'!C$18*E1164))</f>
        <v>6.9131116324621207</v>
      </c>
      <c r="M1164" s="12">
        <f t="shared" si="131"/>
        <v>6.9131116324621207</v>
      </c>
      <c r="N1164" s="28">
        <f t="shared" si="135"/>
        <v>0</v>
      </c>
      <c r="O1164" s="20">
        <f t="shared" si="130"/>
        <v>7.0156661324495122</v>
      </c>
      <c r="P1164" s="12">
        <f t="shared" si="136"/>
        <v>7.0156661324495122</v>
      </c>
      <c r="Q1164" s="42">
        <f t="shared" si="132"/>
        <v>0</v>
      </c>
      <c r="R1164" s="36"/>
      <c r="S1164" s="20">
        <f>SUM($P$2:P1164)</f>
        <v>1226.5846659086092</v>
      </c>
      <c r="T1164" s="28">
        <f>SUM($Q$2:Q1164)</f>
        <v>306.11401328680444</v>
      </c>
      <c r="U1164" s="22">
        <f>T1164*'KERS System Values'!E$14</f>
        <v>179.25096867186608</v>
      </c>
    </row>
    <row r="1165" spans="1:21" x14ac:dyDescent="0.45">
      <c r="A1165" s="7" t="s">
        <v>14</v>
      </c>
      <c r="B1165" s="8">
        <v>1163</v>
      </c>
      <c r="C1165" s="8">
        <v>141</v>
      </c>
      <c r="D1165" s="3">
        <v>17.083333333333336</v>
      </c>
      <c r="E1165" s="29">
        <v>1.0000000000000004</v>
      </c>
      <c r="F1165" s="21">
        <f>'Dynamic Data'!C$4*E1165</f>
        <v>288.00000000000011</v>
      </c>
      <c r="G1165" s="3">
        <f>(0.5*'Dynamic Data'!C$21*'Dynamic Data'!C$11*'Dynamic Data'!C$13*D1165^2)</f>
        <v>59.703209703623415</v>
      </c>
      <c r="H1165" s="3">
        <f>'Dynamic Data'!C$15</f>
        <v>56.505600000000001</v>
      </c>
      <c r="I1165" s="3">
        <f>'Dynamic Data'!C$15+G1165+F1165</f>
        <v>404.2088097036235</v>
      </c>
      <c r="J1165" s="3">
        <f t="shared" si="133"/>
        <v>404.2088097036235</v>
      </c>
      <c r="K1165" s="29">
        <f t="shared" si="134"/>
        <v>0</v>
      </c>
      <c r="L1165" s="21">
        <f>(D1165/1000)*(('Dynamic Data'!C$4*9.81*'Dynamic Data'!C$10)+(0.5*'Dynamic Data'!C$21*'Dynamic Data'!C$11*'Dynamic Data'!C$13*D1165^2)+('Dynamic Data'!C$4*'Dynamic Data'!C$18*E1165))</f>
        <v>7.1182206324369028</v>
      </c>
      <c r="M1165" s="3">
        <f t="shared" si="131"/>
        <v>7.1182206324369028</v>
      </c>
      <c r="N1165" s="29">
        <f t="shared" si="135"/>
        <v>0</v>
      </c>
      <c r="O1165" s="21">
        <f t="shared" si="130"/>
        <v>7.2708423708342247</v>
      </c>
      <c r="P1165" s="3">
        <f t="shared" si="136"/>
        <v>7.2708423708342247</v>
      </c>
      <c r="Q1165" s="43">
        <f t="shared" si="132"/>
        <v>0</v>
      </c>
      <c r="R1165" s="37"/>
      <c r="S1165" s="21">
        <f>SUM($P$2:P1165)</f>
        <v>1233.8555082794435</v>
      </c>
      <c r="T1165" s="29">
        <f>SUM($Q$2:Q1165)</f>
        <v>306.11401328680444</v>
      </c>
      <c r="U1165" s="22">
        <f>T1165*'KERS System Values'!E$14</f>
        <v>179.25096867186608</v>
      </c>
    </row>
    <row r="1166" spans="1:21" x14ac:dyDescent="0.45">
      <c r="A1166" s="5" t="s">
        <v>14</v>
      </c>
      <c r="B1166" s="6">
        <v>1164</v>
      </c>
      <c r="C1166" s="6">
        <v>142</v>
      </c>
      <c r="D1166" s="4">
        <v>18.055555555555557</v>
      </c>
      <c r="E1166" s="30">
        <v>0.95833333333333415</v>
      </c>
      <c r="F1166" s="20">
        <f>'Dynamic Data'!C$4*E1166</f>
        <v>276.00000000000023</v>
      </c>
      <c r="G1166" s="12">
        <f>(0.5*'Dynamic Data'!C$21*'Dynamic Data'!C$11*'Dynamic Data'!C$13*D1166^2)</f>
        <v>66.692064511285309</v>
      </c>
      <c r="H1166" s="12">
        <f>'Dynamic Data'!C$15</f>
        <v>56.505600000000001</v>
      </c>
      <c r="I1166" s="12">
        <f>'Dynamic Data'!C$15+G1166+F1166</f>
        <v>399.19766451128555</v>
      </c>
      <c r="J1166" s="12">
        <f t="shared" si="133"/>
        <v>399.19766451128555</v>
      </c>
      <c r="K1166" s="28">
        <f t="shared" si="134"/>
        <v>0</v>
      </c>
      <c r="L1166" s="20">
        <f>(D1166/1000)*(('Dynamic Data'!C$4*9.81*'Dynamic Data'!C$10)+(0.5*'Dynamic Data'!C$21*'Dynamic Data'!C$11*'Dynamic Data'!C$13*D1166^2)+('Dynamic Data'!C$4*'Dynamic Data'!C$18*E1166))</f>
        <v>7.4234641092315465</v>
      </c>
      <c r="M1166" s="12">
        <f t="shared" si="131"/>
        <v>7.4234641092315465</v>
      </c>
      <c r="N1166" s="28">
        <f t="shared" si="135"/>
        <v>0</v>
      </c>
      <c r="O1166" s="20">
        <f t="shared" si="130"/>
        <v>7.5666963594037551</v>
      </c>
      <c r="P1166" s="12">
        <f t="shared" si="136"/>
        <v>7.5666963594037551</v>
      </c>
      <c r="Q1166" s="42">
        <f t="shared" si="132"/>
        <v>0</v>
      </c>
      <c r="R1166" s="36"/>
      <c r="S1166" s="20">
        <f>SUM($P$2:P1166)</f>
        <v>1241.4222046388472</v>
      </c>
      <c r="T1166" s="28">
        <f>SUM($Q$2:Q1166)</f>
        <v>306.11401328680444</v>
      </c>
      <c r="U1166" s="22">
        <f>T1166*'KERS System Values'!E$14</f>
        <v>179.25096867186608</v>
      </c>
    </row>
    <row r="1167" spans="1:21" x14ac:dyDescent="0.45">
      <c r="A1167" s="7" t="s">
        <v>14</v>
      </c>
      <c r="B1167" s="8">
        <v>1165</v>
      </c>
      <c r="C1167" s="8">
        <v>143</v>
      </c>
      <c r="D1167" s="3">
        <v>19.000000000000004</v>
      </c>
      <c r="E1167" s="29">
        <v>0.91666666666666585</v>
      </c>
      <c r="F1167" s="21">
        <f>'Dynamic Data'!C$4*E1167</f>
        <v>263.99999999999977</v>
      </c>
      <c r="G1167" s="3">
        <f>(0.5*'Dynamic Data'!C$21*'Dynamic Data'!C$11*'Dynamic Data'!C$13*D1167^2)</f>
        <v>73.851556293471972</v>
      </c>
      <c r="H1167" s="3">
        <f>'Dynamic Data'!C$15</f>
        <v>56.505600000000001</v>
      </c>
      <c r="I1167" s="3">
        <f>'Dynamic Data'!C$15+G1167+F1167</f>
        <v>394.35715629347175</v>
      </c>
      <c r="J1167" s="3">
        <f t="shared" si="133"/>
        <v>394.35715629347175</v>
      </c>
      <c r="K1167" s="29">
        <f t="shared" si="134"/>
        <v>0</v>
      </c>
      <c r="L1167" s="21">
        <f>(D1167/1000)*(('Dynamic Data'!C$4*9.81*'Dynamic Data'!C$10)+(0.5*'Dynamic Data'!C$21*'Dynamic Data'!C$11*'Dynamic Data'!C$13*D1167^2)+('Dynamic Data'!C$4*'Dynamic Data'!C$18*E1167))</f>
        <v>7.7099286095759645</v>
      </c>
      <c r="M1167" s="3">
        <f t="shared" si="131"/>
        <v>7.7099286095759645</v>
      </c>
      <c r="N1167" s="29">
        <f t="shared" si="135"/>
        <v>0</v>
      </c>
      <c r="O1167" s="21">
        <f t="shared" si="130"/>
        <v>7.1306070535997428</v>
      </c>
      <c r="P1167" s="3">
        <f t="shared" si="136"/>
        <v>7.1306070535997428</v>
      </c>
      <c r="Q1167" s="43">
        <f t="shared" si="132"/>
        <v>0</v>
      </c>
      <c r="R1167" s="37"/>
      <c r="S1167" s="21">
        <f>SUM($P$2:P1167)</f>
        <v>1248.552811692447</v>
      </c>
      <c r="T1167" s="29">
        <f>SUM($Q$2:Q1167)</f>
        <v>306.11401328680444</v>
      </c>
      <c r="U1167" s="22">
        <f>T1167*'KERS System Values'!E$14</f>
        <v>179.25096867186608</v>
      </c>
    </row>
    <row r="1168" spans="1:21" x14ac:dyDescent="0.45">
      <c r="A1168" s="5" t="s">
        <v>14</v>
      </c>
      <c r="B1168" s="6">
        <v>1166</v>
      </c>
      <c r="C1168" s="6">
        <v>144</v>
      </c>
      <c r="D1168" s="4">
        <v>19.888888888888889</v>
      </c>
      <c r="E1168" s="30">
        <v>0.63888888888888806</v>
      </c>
      <c r="F1168" s="20">
        <f>'Dynamic Data'!C$4*E1168</f>
        <v>183.99999999999977</v>
      </c>
      <c r="G1168" s="12">
        <f>(0.5*'Dynamic Data'!C$21*'Dynamic Data'!C$11*'Dynamic Data'!C$13*D1168^2)</f>
        <v>80.923282897272145</v>
      </c>
      <c r="H1168" s="12">
        <f>'Dynamic Data'!C$15</f>
        <v>56.505600000000001</v>
      </c>
      <c r="I1168" s="12">
        <f>'Dynamic Data'!C$15+G1168+F1168</f>
        <v>321.42888289727193</v>
      </c>
      <c r="J1168" s="12">
        <f t="shared" si="133"/>
        <v>321.42888289727193</v>
      </c>
      <c r="K1168" s="28">
        <f t="shared" si="134"/>
        <v>0</v>
      </c>
      <c r="L1168" s="20">
        <f>(D1168/1000)*(('Dynamic Data'!C$4*9.81*'Dynamic Data'!C$10)+(0.5*'Dynamic Data'!C$21*'Dynamic Data'!C$11*'Dynamic Data'!C$13*D1168^2)+('Dynamic Data'!C$4*'Dynamic Data'!C$18*E1168))</f>
        <v>6.5512854976235202</v>
      </c>
      <c r="M1168" s="12">
        <f t="shared" si="131"/>
        <v>6.5512854976235202</v>
      </c>
      <c r="N1168" s="28">
        <f t="shared" si="135"/>
        <v>0</v>
      </c>
      <c r="O1168" s="20">
        <f t="shared" si="130"/>
        <v>5.8438206617304562</v>
      </c>
      <c r="P1168" s="12">
        <f t="shared" si="136"/>
        <v>5.8438206617304562</v>
      </c>
      <c r="Q1168" s="42">
        <f t="shared" si="132"/>
        <v>0</v>
      </c>
      <c r="R1168" s="36"/>
      <c r="S1168" s="20">
        <f>SUM($P$2:P1168)</f>
        <v>1254.3966323541774</v>
      </c>
      <c r="T1168" s="28">
        <f>SUM($Q$2:Q1168)</f>
        <v>306.11401328680444</v>
      </c>
      <c r="U1168" s="22">
        <f>T1168*'KERS System Values'!E$14</f>
        <v>179.25096867186608</v>
      </c>
    </row>
    <row r="1169" spans="1:21" x14ac:dyDescent="0.45">
      <c r="A1169" s="7" t="s">
        <v>14</v>
      </c>
      <c r="B1169" s="8">
        <v>1167</v>
      </c>
      <c r="C1169" s="8">
        <v>145</v>
      </c>
      <c r="D1169" s="3">
        <v>20.277777777777779</v>
      </c>
      <c r="E1169" s="29">
        <v>0.37500000000000039</v>
      </c>
      <c r="F1169" s="21">
        <f>'Dynamic Data'!C$4*E1169</f>
        <v>108.00000000000011</v>
      </c>
      <c r="G1169" s="3">
        <f>(0.5*'Dynamic Data'!C$21*'Dynamic Data'!C$11*'Dynamic Data'!C$13*D1169^2)</f>
        <v>84.118819356364355</v>
      </c>
      <c r="H1169" s="3">
        <f>'Dynamic Data'!C$15</f>
        <v>56.505600000000001</v>
      </c>
      <c r="I1169" s="3">
        <f>'Dynamic Data'!C$15+G1169+F1169</f>
        <v>248.62441935636446</v>
      </c>
      <c r="J1169" s="3">
        <f t="shared" si="133"/>
        <v>248.62441935636446</v>
      </c>
      <c r="K1169" s="29">
        <f t="shared" si="134"/>
        <v>0</v>
      </c>
      <c r="L1169" s="21">
        <f>(D1169/1000)*(('Dynamic Data'!C$4*9.81*'Dynamic Data'!C$10)+(0.5*'Dynamic Data'!C$21*'Dynamic Data'!C$11*'Dynamic Data'!C$13*D1169^2)+('Dynamic Data'!C$4*'Dynamic Data'!C$18*E1169))</f>
        <v>5.1363558258373923</v>
      </c>
      <c r="M1169" s="3">
        <f t="shared" si="131"/>
        <v>5.1363558258373923</v>
      </c>
      <c r="N1169" s="29">
        <f t="shared" si="135"/>
        <v>0</v>
      </c>
      <c r="O1169" s="21">
        <f t="shared" si="130"/>
        <v>5.4286064419783031</v>
      </c>
      <c r="P1169" s="3">
        <f t="shared" si="136"/>
        <v>5.4286064419783031</v>
      </c>
      <c r="Q1169" s="43">
        <f t="shared" si="132"/>
        <v>0</v>
      </c>
      <c r="R1169" s="37"/>
      <c r="S1169" s="21">
        <f>SUM($P$2:P1169)</f>
        <v>1259.8252387961556</v>
      </c>
      <c r="T1169" s="29">
        <f>SUM($Q$2:Q1169)</f>
        <v>306.11401328680444</v>
      </c>
      <c r="U1169" s="22">
        <f>T1169*'KERS System Values'!E$14</f>
        <v>179.25096867186608</v>
      </c>
    </row>
    <row r="1170" spans="1:21" x14ac:dyDescent="0.45">
      <c r="A1170" s="5" t="s">
        <v>14</v>
      </c>
      <c r="B1170" s="6">
        <v>1168</v>
      </c>
      <c r="C1170" s="6">
        <v>146</v>
      </c>
      <c r="D1170" s="4">
        <v>20.638888888888889</v>
      </c>
      <c r="E1170" s="30">
        <v>0.44444444444444481</v>
      </c>
      <c r="F1170" s="20">
        <f>'Dynamic Data'!C$4*E1170</f>
        <v>128.00000000000011</v>
      </c>
      <c r="G1170" s="12">
        <f>(0.5*'Dynamic Data'!C$21*'Dynamic Data'!C$11*'Dynamic Data'!C$13*D1170^2)</f>
        <v>87.141508926368147</v>
      </c>
      <c r="H1170" s="12">
        <f>'Dynamic Data'!C$15</f>
        <v>56.505600000000001</v>
      </c>
      <c r="I1170" s="12">
        <f>'Dynamic Data'!C$15+G1170+F1170</f>
        <v>271.64710892636828</v>
      </c>
      <c r="J1170" s="12">
        <f t="shared" si="133"/>
        <v>271.64710892636828</v>
      </c>
      <c r="K1170" s="28">
        <f t="shared" si="134"/>
        <v>0</v>
      </c>
      <c r="L1170" s="20">
        <f>(D1170/1000)*(('Dynamic Data'!C$4*9.81*'Dynamic Data'!C$10)+(0.5*'Dynamic Data'!C$21*'Dynamic Data'!C$11*'Dynamic Data'!C$13*D1170^2)+('Dynamic Data'!C$4*'Dynamic Data'!C$18*E1170))</f>
        <v>5.7208570581192131</v>
      </c>
      <c r="M1170" s="12">
        <f t="shared" si="131"/>
        <v>5.7208570581192131</v>
      </c>
      <c r="N1170" s="28">
        <f t="shared" si="135"/>
        <v>0</v>
      </c>
      <c r="O1170" s="20">
        <f t="shared" si="130"/>
        <v>6.018438251283186</v>
      </c>
      <c r="P1170" s="12">
        <f t="shared" si="136"/>
        <v>6.018438251283186</v>
      </c>
      <c r="Q1170" s="42">
        <f t="shared" si="132"/>
        <v>0</v>
      </c>
      <c r="R1170" s="36"/>
      <c r="S1170" s="20">
        <f>SUM($P$2:P1170)</f>
        <v>1265.8436770474389</v>
      </c>
      <c r="T1170" s="28">
        <f>SUM($Q$2:Q1170)</f>
        <v>306.11401328680444</v>
      </c>
      <c r="U1170" s="22">
        <f>T1170*'KERS System Values'!E$14</f>
        <v>179.25096867186608</v>
      </c>
    </row>
    <row r="1171" spans="1:21" x14ac:dyDescent="0.45">
      <c r="A1171" s="7" t="s">
        <v>14</v>
      </c>
      <c r="B1171" s="8">
        <v>1169</v>
      </c>
      <c r="C1171" s="8">
        <v>147</v>
      </c>
      <c r="D1171" s="3">
        <v>21.166666666666668</v>
      </c>
      <c r="E1171" s="29">
        <v>0.50000000000000122</v>
      </c>
      <c r="F1171" s="21">
        <f>'Dynamic Data'!C$4*E1171</f>
        <v>144.00000000000034</v>
      </c>
      <c r="G1171" s="3">
        <f>(0.5*'Dynamic Data'!C$21*'Dynamic Data'!C$11*'Dynamic Data'!C$13*D1171^2)</f>
        <v>91.655259422699999</v>
      </c>
      <c r="H1171" s="3">
        <f>'Dynamic Data'!C$15</f>
        <v>56.505600000000001</v>
      </c>
      <c r="I1171" s="3">
        <f>'Dynamic Data'!C$15+G1171+F1171</f>
        <v>292.16085942270036</v>
      </c>
      <c r="J1171" s="3">
        <f t="shared" si="133"/>
        <v>292.16085942270036</v>
      </c>
      <c r="K1171" s="29">
        <f t="shared" si="134"/>
        <v>0</v>
      </c>
      <c r="L1171" s="21">
        <f>(D1171/1000)*(('Dynamic Data'!C$4*9.81*'Dynamic Data'!C$10)+(0.5*'Dynamic Data'!C$21*'Dynamic Data'!C$11*'Dynamic Data'!C$13*D1171^2)+('Dynamic Data'!C$4*'Dynamic Data'!C$18*E1171))</f>
        <v>6.3160194444471589</v>
      </c>
      <c r="M1171" s="3">
        <f t="shared" si="131"/>
        <v>6.3160194444471589</v>
      </c>
      <c r="N1171" s="29">
        <f t="shared" si="135"/>
        <v>0</v>
      </c>
      <c r="O1171" s="21">
        <f t="shared" si="130"/>
        <v>6.2957607343620525</v>
      </c>
      <c r="P1171" s="3">
        <f t="shared" si="136"/>
        <v>6.2957607343620525</v>
      </c>
      <c r="Q1171" s="43">
        <f t="shared" si="132"/>
        <v>0</v>
      </c>
      <c r="R1171" s="37"/>
      <c r="S1171" s="21">
        <f>SUM($P$2:P1171)</f>
        <v>1272.139437781801</v>
      </c>
      <c r="T1171" s="29">
        <f>SUM($Q$2:Q1171)</f>
        <v>306.11401328680444</v>
      </c>
      <c r="U1171" s="22">
        <f>T1171*'KERS System Values'!E$14</f>
        <v>179.25096867186608</v>
      </c>
    </row>
    <row r="1172" spans="1:21" x14ac:dyDescent="0.45">
      <c r="A1172" s="5" t="s">
        <v>14</v>
      </c>
      <c r="B1172" s="6">
        <v>1170</v>
      </c>
      <c r="C1172" s="6">
        <v>148</v>
      </c>
      <c r="D1172" s="4">
        <v>21.638888888888893</v>
      </c>
      <c r="E1172" s="30">
        <v>0.45833333333333293</v>
      </c>
      <c r="F1172" s="20">
        <f>'Dynamic Data'!C$4*E1172</f>
        <v>131.99999999999989</v>
      </c>
      <c r="G1172" s="12">
        <f>(0.5*'Dynamic Data'!C$21*'Dynamic Data'!C$11*'Dynamic Data'!C$13*D1172^2)</f>
        <v>95.790483124480232</v>
      </c>
      <c r="H1172" s="12">
        <f>'Dynamic Data'!C$15</f>
        <v>56.505600000000001</v>
      </c>
      <c r="I1172" s="12">
        <f>'Dynamic Data'!C$15+G1172+F1172</f>
        <v>284.29608312448011</v>
      </c>
      <c r="J1172" s="12">
        <f t="shared" si="133"/>
        <v>284.29608312448011</v>
      </c>
      <c r="K1172" s="28">
        <f t="shared" si="134"/>
        <v>0</v>
      </c>
      <c r="L1172" s="20">
        <f>(D1172/1000)*(('Dynamic Data'!C$4*9.81*'Dynamic Data'!C$10)+(0.5*'Dynamic Data'!C$21*'Dynamic Data'!C$11*'Dynamic Data'!C$13*D1172^2)+('Dynamic Data'!C$4*'Dynamic Data'!C$18*E1172))</f>
        <v>6.2755020242769461</v>
      </c>
      <c r="M1172" s="12">
        <f t="shared" si="131"/>
        <v>6.2755020242769461</v>
      </c>
      <c r="N1172" s="28">
        <f t="shared" si="135"/>
        <v>0</v>
      </c>
      <c r="O1172" s="20">
        <f t="shared" si="130"/>
        <v>6.2916856532407834</v>
      </c>
      <c r="P1172" s="12">
        <f t="shared" si="136"/>
        <v>6.2916856532407834</v>
      </c>
      <c r="Q1172" s="42">
        <f t="shared" si="132"/>
        <v>0</v>
      </c>
      <c r="R1172" s="36"/>
      <c r="S1172" s="20">
        <f>SUM($P$2:P1172)</f>
        <v>1278.4311234350419</v>
      </c>
      <c r="T1172" s="28">
        <f>SUM($Q$2:Q1172)</f>
        <v>306.11401328680444</v>
      </c>
      <c r="U1172" s="22">
        <f>T1172*'KERS System Values'!E$14</f>
        <v>179.25096867186608</v>
      </c>
    </row>
    <row r="1173" spans="1:21" x14ac:dyDescent="0.45">
      <c r="A1173" s="7" t="s">
        <v>14</v>
      </c>
      <c r="B1173" s="8">
        <v>1171</v>
      </c>
      <c r="C1173" s="8">
        <v>149</v>
      </c>
      <c r="D1173" s="3">
        <v>22.083333333333336</v>
      </c>
      <c r="E1173" s="29">
        <v>0.43055555555555475</v>
      </c>
      <c r="F1173" s="21">
        <f>'Dynamic Data'!C$4*E1173</f>
        <v>123.99999999999977</v>
      </c>
      <c r="G1173" s="3">
        <f>(0.5*'Dynamic Data'!C$21*'Dynamic Data'!C$11*'Dynamic Data'!C$13*D1173^2)</f>
        <v>99.76580372247362</v>
      </c>
      <c r="H1173" s="3">
        <f>'Dynamic Data'!C$15</f>
        <v>56.505600000000001</v>
      </c>
      <c r="I1173" s="3">
        <f>'Dynamic Data'!C$15+G1173+F1173</f>
        <v>280.27140372247339</v>
      </c>
      <c r="J1173" s="3">
        <f t="shared" si="133"/>
        <v>280.27140372247339</v>
      </c>
      <c r="K1173" s="29">
        <f t="shared" si="134"/>
        <v>0</v>
      </c>
      <c r="L1173" s="21">
        <f>(D1173/1000)*(('Dynamic Data'!C$4*9.81*'Dynamic Data'!C$10)+(0.5*'Dynamic Data'!C$21*'Dynamic Data'!C$11*'Dynamic Data'!C$13*D1173^2)+('Dynamic Data'!C$4*'Dynamic Data'!C$18*E1173))</f>
        <v>6.3078692822046216</v>
      </c>
      <c r="M1173" s="3">
        <f t="shared" si="131"/>
        <v>6.3078692822046216</v>
      </c>
      <c r="N1173" s="29">
        <f t="shared" si="135"/>
        <v>0</v>
      </c>
      <c r="O1173" s="21">
        <f t="shared" si="130"/>
        <v>6.2692863006664776</v>
      </c>
      <c r="P1173" s="3">
        <f t="shared" si="136"/>
        <v>6.2692863006664776</v>
      </c>
      <c r="Q1173" s="43">
        <f t="shared" si="132"/>
        <v>0</v>
      </c>
      <c r="R1173" s="37"/>
      <c r="S1173" s="21">
        <f>SUM($P$2:P1173)</f>
        <v>1284.7004097357083</v>
      </c>
      <c r="T1173" s="29">
        <f>SUM($Q$2:Q1173)</f>
        <v>306.11401328680444</v>
      </c>
      <c r="U1173" s="22">
        <f>T1173*'KERS System Values'!E$14</f>
        <v>179.25096867186608</v>
      </c>
    </row>
    <row r="1174" spans="1:21" x14ac:dyDescent="0.45">
      <c r="A1174" s="5" t="s">
        <v>14</v>
      </c>
      <c r="B1174" s="6">
        <v>1172</v>
      </c>
      <c r="C1174" s="6">
        <v>150</v>
      </c>
      <c r="D1174" s="4">
        <v>22.5</v>
      </c>
      <c r="E1174" s="30">
        <v>0.38888888888888851</v>
      </c>
      <c r="F1174" s="20">
        <f>'Dynamic Data'!C$4*E1174</f>
        <v>111.99999999999989</v>
      </c>
      <c r="G1174" s="12">
        <f>(0.5*'Dynamic Data'!C$21*'Dynamic Data'!C$11*'Dynamic Data'!C$13*D1174^2)</f>
        <v>103.56606751681488</v>
      </c>
      <c r="H1174" s="12">
        <f>'Dynamic Data'!C$15</f>
        <v>56.505600000000001</v>
      </c>
      <c r="I1174" s="12">
        <f>'Dynamic Data'!C$15+G1174+F1174</f>
        <v>272.07166751681478</v>
      </c>
      <c r="J1174" s="12">
        <f t="shared" si="133"/>
        <v>272.07166751681478</v>
      </c>
      <c r="K1174" s="28">
        <f t="shared" si="134"/>
        <v>0</v>
      </c>
      <c r="L1174" s="20">
        <f>(D1174/1000)*(('Dynamic Data'!C$4*9.81*'Dynamic Data'!C$10)+(0.5*'Dynamic Data'!C$21*'Dynamic Data'!C$11*'Dynamic Data'!C$13*D1174^2)+('Dynamic Data'!C$4*'Dynamic Data'!C$18*E1174))</f>
        <v>6.2307033191283328</v>
      </c>
      <c r="M1174" s="12">
        <f t="shared" si="131"/>
        <v>6.2307033191283328</v>
      </c>
      <c r="N1174" s="28">
        <f t="shared" si="135"/>
        <v>0</v>
      </c>
      <c r="O1174" s="20">
        <f t="shared" si="130"/>
        <v>6.1759021957755031</v>
      </c>
      <c r="P1174" s="12">
        <f t="shared" si="136"/>
        <v>6.1759021957755031</v>
      </c>
      <c r="Q1174" s="42">
        <f t="shared" si="132"/>
        <v>0</v>
      </c>
      <c r="R1174" s="36"/>
      <c r="S1174" s="20">
        <f>SUM($P$2:P1174)</f>
        <v>1290.8763119314838</v>
      </c>
      <c r="T1174" s="28">
        <f>SUM($Q$2:Q1174)</f>
        <v>306.11401328680444</v>
      </c>
      <c r="U1174" s="22">
        <f>T1174*'KERS System Values'!E$14</f>
        <v>179.25096867186608</v>
      </c>
    </row>
    <row r="1175" spans="1:21" x14ac:dyDescent="0.45">
      <c r="A1175" s="7" t="s">
        <v>14</v>
      </c>
      <c r="B1175" s="8">
        <v>1173</v>
      </c>
      <c r="C1175" s="8">
        <v>151</v>
      </c>
      <c r="D1175" s="3">
        <v>22.861111111111111</v>
      </c>
      <c r="E1175" s="29">
        <v>0.34722222222222221</v>
      </c>
      <c r="F1175" s="21">
        <f>'Dynamic Data'!C$4*E1175</f>
        <v>100</v>
      </c>
      <c r="G1175" s="3">
        <f>(0.5*'Dynamic Data'!C$21*'Dynamic Data'!C$11*'Dynamic Data'!C$13*D1175^2)</f>
        <v>106.91708725056654</v>
      </c>
      <c r="H1175" s="3">
        <f>'Dynamic Data'!C$15</f>
        <v>56.505600000000001</v>
      </c>
      <c r="I1175" s="3">
        <f>'Dynamic Data'!C$15+G1175+F1175</f>
        <v>263.42268725056653</v>
      </c>
      <c r="J1175" s="3">
        <f t="shared" si="133"/>
        <v>263.42268725056653</v>
      </c>
      <c r="K1175" s="29">
        <f t="shared" si="134"/>
        <v>0</v>
      </c>
      <c r="L1175" s="21">
        <f>(D1175/1000)*(('Dynamic Data'!C$4*9.81*'Dynamic Data'!C$10)+(0.5*'Dynamic Data'!C$21*'Dynamic Data'!C$11*'Dynamic Data'!C$13*D1175^2)+('Dynamic Data'!C$4*'Dynamic Data'!C$18*E1175))</f>
        <v>6.1211010724226735</v>
      </c>
      <c r="M1175" s="3">
        <f t="shared" si="131"/>
        <v>6.1211010724226735</v>
      </c>
      <c r="N1175" s="29">
        <f t="shared" si="135"/>
        <v>0</v>
      </c>
      <c r="O1175" s="21">
        <f t="shared" si="130"/>
        <v>6.1053545117986321</v>
      </c>
      <c r="P1175" s="3">
        <f t="shared" si="136"/>
        <v>6.1053545117986321</v>
      </c>
      <c r="Q1175" s="43">
        <f t="shared" si="132"/>
        <v>0</v>
      </c>
      <c r="R1175" s="37"/>
      <c r="S1175" s="21">
        <f>SUM($P$2:P1175)</f>
        <v>1296.9816664432824</v>
      </c>
      <c r="T1175" s="29">
        <f>SUM($Q$2:Q1175)</f>
        <v>306.11401328680444</v>
      </c>
      <c r="U1175" s="22">
        <f>T1175*'KERS System Values'!E$14</f>
        <v>179.25096867186608</v>
      </c>
    </row>
    <row r="1176" spans="1:21" x14ac:dyDescent="0.45">
      <c r="A1176" s="5" t="s">
        <v>14</v>
      </c>
      <c r="B1176" s="6">
        <v>1174</v>
      </c>
      <c r="C1176" s="6">
        <v>152</v>
      </c>
      <c r="D1176" s="4">
        <v>23.194444444444446</v>
      </c>
      <c r="E1176" s="30">
        <v>0.31944444444444403</v>
      </c>
      <c r="F1176" s="20">
        <f>'Dynamic Data'!C$4*E1176</f>
        <v>91.999999999999886</v>
      </c>
      <c r="G1176" s="12">
        <f>(0.5*'Dynamic Data'!C$21*'Dynamic Data'!C$11*'Dynamic Data'!C$13*D1176^2)</f>
        <v>110.05769154764711</v>
      </c>
      <c r="H1176" s="12">
        <f>'Dynamic Data'!C$15</f>
        <v>56.505600000000001</v>
      </c>
      <c r="I1176" s="12">
        <f>'Dynamic Data'!C$15+G1176+F1176</f>
        <v>258.563291547647</v>
      </c>
      <c r="J1176" s="12">
        <f t="shared" si="133"/>
        <v>258.563291547647</v>
      </c>
      <c r="K1176" s="28">
        <f t="shared" si="134"/>
        <v>0</v>
      </c>
      <c r="L1176" s="20">
        <f>(D1176/1000)*(('Dynamic Data'!C$4*9.81*'Dynamic Data'!C$10)+(0.5*'Dynamic Data'!C$21*'Dynamic Data'!C$11*'Dynamic Data'!C$13*D1176^2)+('Dynamic Data'!C$4*'Dynamic Data'!C$18*E1176))</f>
        <v>6.0896079511745915</v>
      </c>
      <c r="M1176" s="12">
        <f t="shared" si="131"/>
        <v>6.0896079511745915</v>
      </c>
      <c r="N1176" s="28">
        <f t="shared" si="135"/>
        <v>0</v>
      </c>
      <c r="O1176" s="20">
        <f t="shared" si="130"/>
        <v>6.0169114284018974</v>
      </c>
      <c r="P1176" s="12">
        <f t="shared" si="136"/>
        <v>6.0169114284018974</v>
      </c>
      <c r="Q1176" s="42">
        <f t="shared" si="132"/>
        <v>0</v>
      </c>
      <c r="R1176" s="36"/>
      <c r="S1176" s="20">
        <f>SUM($P$2:P1176)</f>
        <v>1302.9985778716843</v>
      </c>
      <c r="T1176" s="28">
        <f>SUM($Q$2:Q1176)</f>
        <v>306.11401328680444</v>
      </c>
      <c r="U1176" s="22">
        <f>T1176*'KERS System Values'!E$14</f>
        <v>179.25096867186608</v>
      </c>
    </row>
    <row r="1177" spans="1:21" x14ac:dyDescent="0.45">
      <c r="A1177" s="7" t="s">
        <v>14</v>
      </c>
      <c r="B1177" s="8">
        <v>1175</v>
      </c>
      <c r="C1177" s="8">
        <v>153</v>
      </c>
      <c r="D1177" s="3">
        <v>23.5</v>
      </c>
      <c r="E1177" s="29">
        <v>0.27777777777777779</v>
      </c>
      <c r="F1177" s="21">
        <f>'Dynamic Data'!C$4*E1177</f>
        <v>80</v>
      </c>
      <c r="G1177" s="3">
        <f>(0.5*'Dynamic Data'!C$21*'Dynamic Data'!C$11*'Dynamic Data'!C$13*D1177^2)</f>
        <v>112.97651513315758</v>
      </c>
      <c r="H1177" s="3">
        <f>'Dynamic Data'!C$15</f>
        <v>56.505600000000001</v>
      </c>
      <c r="I1177" s="3">
        <f>'Dynamic Data'!C$15+G1177+F1177</f>
        <v>249.48211513315758</v>
      </c>
      <c r="J1177" s="3">
        <f t="shared" si="133"/>
        <v>249.48211513315758</v>
      </c>
      <c r="K1177" s="29">
        <f t="shared" si="134"/>
        <v>0</v>
      </c>
      <c r="L1177" s="21">
        <f>(D1177/1000)*(('Dynamic Data'!C$4*9.81*'Dynamic Data'!C$10)+(0.5*'Dynamic Data'!C$21*'Dynamic Data'!C$11*'Dynamic Data'!C$13*D1177^2)+('Dynamic Data'!C$4*'Dynamic Data'!C$18*E1177))</f>
        <v>5.9442149056292033</v>
      </c>
      <c r="M1177" s="3">
        <f t="shared" si="131"/>
        <v>5.9442149056292033</v>
      </c>
      <c r="N1177" s="29">
        <f t="shared" si="135"/>
        <v>0</v>
      </c>
      <c r="O1177" s="21">
        <f t="shared" si="130"/>
        <v>5.8558606762286338</v>
      </c>
      <c r="P1177" s="3">
        <f t="shared" si="136"/>
        <v>5.8558606762286338</v>
      </c>
      <c r="Q1177" s="43">
        <f t="shared" si="132"/>
        <v>0</v>
      </c>
      <c r="R1177" s="37"/>
      <c r="S1177" s="21">
        <f>SUM($P$2:P1177)</f>
        <v>1308.8544385479129</v>
      </c>
      <c r="T1177" s="29">
        <f>SUM($Q$2:Q1177)</f>
        <v>306.11401328680444</v>
      </c>
      <c r="U1177" s="22">
        <f>T1177*'KERS System Values'!E$14</f>
        <v>179.25096867186608</v>
      </c>
    </row>
    <row r="1178" spans="1:21" x14ac:dyDescent="0.45">
      <c r="A1178" s="5" t="s">
        <v>14</v>
      </c>
      <c r="B1178" s="6">
        <v>1176</v>
      </c>
      <c r="C1178" s="6">
        <v>154</v>
      </c>
      <c r="D1178" s="4">
        <v>23.75</v>
      </c>
      <c r="E1178" s="30">
        <v>0.23611111111111149</v>
      </c>
      <c r="F1178" s="20">
        <f>'Dynamic Data'!C$4*E1178</f>
        <v>68.000000000000114</v>
      </c>
      <c r="G1178" s="12">
        <f>(0.5*'Dynamic Data'!C$21*'Dynamic Data'!C$11*'Dynamic Data'!C$13*D1178^2)</f>
        <v>115.39305670854992</v>
      </c>
      <c r="H1178" s="12">
        <f>'Dynamic Data'!C$15</f>
        <v>56.505600000000001</v>
      </c>
      <c r="I1178" s="12">
        <f>'Dynamic Data'!C$15+G1178+F1178</f>
        <v>239.89865670855005</v>
      </c>
      <c r="J1178" s="12">
        <f t="shared" si="133"/>
        <v>239.89865670855005</v>
      </c>
      <c r="K1178" s="28">
        <f t="shared" si="134"/>
        <v>0</v>
      </c>
      <c r="L1178" s="20">
        <f>(D1178/1000)*(('Dynamic Data'!C$4*9.81*'Dynamic Data'!C$10)+(0.5*'Dynamic Data'!C$21*'Dynamic Data'!C$11*'Dynamic Data'!C$13*D1178^2)+('Dynamic Data'!C$4*'Dynamic Data'!C$18*E1178))</f>
        <v>5.7675064468280643</v>
      </c>
      <c r="M1178" s="12">
        <f t="shared" si="131"/>
        <v>5.7675064468280643</v>
      </c>
      <c r="N1178" s="28">
        <f t="shared" si="135"/>
        <v>0</v>
      </c>
      <c r="O1178" s="20">
        <f t="shared" si="130"/>
        <v>5.7704728980434403</v>
      </c>
      <c r="P1178" s="12">
        <f t="shared" si="136"/>
        <v>5.7704728980434403</v>
      </c>
      <c r="Q1178" s="42">
        <f t="shared" si="132"/>
        <v>0</v>
      </c>
      <c r="R1178" s="36"/>
      <c r="S1178" s="20">
        <f>SUM($P$2:P1178)</f>
        <v>1314.6249114459563</v>
      </c>
      <c r="T1178" s="28">
        <f>SUM($Q$2:Q1178)</f>
        <v>306.11401328680444</v>
      </c>
      <c r="U1178" s="22">
        <f>T1178*'KERS System Values'!E$14</f>
        <v>179.25096867186608</v>
      </c>
    </row>
    <row r="1179" spans="1:21" x14ac:dyDescent="0.45">
      <c r="A1179" s="7" t="s">
        <v>14</v>
      </c>
      <c r="B1179" s="8">
        <v>1177</v>
      </c>
      <c r="C1179" s="8">
        <v>155</v>
      </c>
      <c r="D1179" s="3">
        <v>23.972222222222221</v>
      </c>
      <c r="E1179" s="29">
        <v>0.22222222222222143</v>
      </c>
      <c r="F1179" s="21">
        <f>'Dynamic Data'!C$4*E1179</f>
        <v>63.999999999999773</v>
      </c>
      <c r="G1179" s="3">
        <f>(0.5*'Dynamic Data'!C$21*'Dynamic Data'!C$11*'Dynamic Data'!C$13*D1179^2)</f>
        <v>117.56256140593003</v>
      </c>
      <c r="H1179" s="3">
        <f>'Dynamic Data'!C$15</f>
        <v>56.505600000000001</v>
      </c>
      <c r="I1179" s="3">
        <f>'Dynamic Data'!C$15+G1179+F1179</f>
        <v>238.0681614059298</v>
      </c>
      <c r="J1179" s="3">
        <f t="shared" si="133"/>
        <v>238.0681614059298</v>
      </c>
      <c r="K1179" s="29">
        <f t="shared" si="134"/>
        <v>0</v>
      </c>
      <c r="L1179" s="21">
        <f>(D1179/1000)*(('Dynamic Data'!C$4*9.81*'Dynamic Data'!C$10)+(0.5*'Dynamic Data'!C$21*'Dynamic Data'!C$11*'Dynamic Data'!C$13*D1179^2)+('Dynamic Data'!C$4*'Dynamic Data'!C$18*E1179))</f>
        <v>5.7734393492588163</v>
      </c>
      <c r="M1179" s="3">
        <f t="shared" si="131"/>
        <v>5.7734393492588163</v>
      </c>
      <c r="N1179" s="29">
        <f t="shared" si="135"/>
        <v>0</v>
      </c>
      <c r="O1179" s="21">
        <f t="shared" si="130"/>
        <v>5.9276558989732955</v>
      </c>
      <c r="P1179" s="3">
        <f t="shared" si="136"/>
        <v>5.9276558989732955</v>
      </c>
      <c r="Q1179" s="43">
        <f t="shared" si="132"/>
        <v>0</v>
      </c>
      <c r="R1179" s="37"/>
      <c r="S1179" s="21">
        <f>SUM($P$2:P1179)</f>
        <v>1320.5525673449297</v>
      </c>
      <c r="T1179" s="29">
        <f>SUM($Q$2:Q1179)</f>
        <v>306.11401328680444</v>
      </c>
      <c r="U1179" s="22">
        <f>T1179*'KERS System Values'!E$14</f>
        <v>179.25096867186608</v>
      </c>
    </row>
    <row r="1180" spans="1:21" x14ac:dyDescent="0.45">
      <c r="A1180" s="5" t="s">
        <v>14</v>
      </c>
      <c r="B1180" s="6">
        <v>1178</v>
      </c>
      <c r="C1180" s="6">
        <v>156</v>
      </c>
      <c r="D1180" s="4">
        <v>24.194444444444443</v>
      </c>
      <c r="E1180" s="30">
        <v>0.24999999999999961</v>
      </c>
      <c r="F1180" s="20">
        <f>'Dynamic Data'!C$4*E1180</f>
        <v>71.999999999999886</v>
      </c>
      <c r="G1180" s="12">
        <f>(0.5*'Dynamic Data'!C$21*'Dynamic Data'!C$11*'Dynamic Data'!C$13*D1180^2)</f>
        <v>119.75227103646388</v>
      </c>
      <c r="H1180" s="12">
        <f>'Dynamic Data'!C$15</f>
        <v>56.505600000000001</v>
      </c>
      <c r="I1180" s="12">
        <f>'Dynamic Data'!C$15+G1180+F1180</f>
        <v>248.25787103646377</v>
      </c>
      <c r="J1180" s="12">
        <f t="shared" si="133"/>
        <v>248.25787103646377</v>
      </c>
      <c r="K1180" s="28">
        <f t="shared" si="134"/>
        <v>0</v>
      </c>
      <c r="L1180" s="20">
        <f>(D1180/1000)*(('Dynamic Data'!C$4*9.81*'Dynamic Data'!C$10)+(0.5*'Dynamic Data'!C$21*'Dynamic Data'!C$11*'Dynamic Data'!C$13*D1180^2)+('Dynamic Data'!C$4*'Dynamic Data'!C$18*E1180))</f>
        <v>6.0818724486877755</v>
      </c>
      <c r="M1180" s="12">
        <f t="shared" si="131"/>
        <v>6.0818724486877755</v>
      </c>
      <c r="N1180" s="28">
        <f t="shared" si="135"/>
        <v>0</v>
      </c>
      <c r="O1180" s="20">
        <f t="shared" si="130"/>
        <v>6.2527516872843751</v>
      </c>
      <c r="P1180" s="12">
        <f t="shared" si="136"/>
        <v>6.2527516872843751</v>
      </c>
      <c r="Q1180" s="42">
        <f t="shared" si="132"/>
        <v>0</v>
      </c>
      <c r="R1180" s="36"/>
      <c r="S1180" s="20">
        <f>SUM($P$2:P1180)</f>
        <v>1326.8053190322141</v>
      </c>
      <c r="T1180" s="28">
        <f>SUM($Q$2:Q1180)</f>
        <v>306.11401328680444</v>
      </c>
      <c r="U1180" s="22">
        <f>T1180*'KERS System Values'!E$14</f>
        <v>179.25096867186608</v>
      </c>
    </row>
    <row r="1181" spans="1:21" x14ac:dyDescent="0.45">
      <c r="A1181" s="7" t="s">
        <v>14</v>
      </c>
      <c r="B1181" s="8">
        <v>1179</v>
      </c>
      <c r="C1181" s="8">
        <v>157</v>
      </c>
      <c r="D1181" s="3">
        <v>24.472222222222221</v>
      </c>
      <c r="E1181" s="29">
        <v>0.27777777777777779</v>
      </c>
      <c r="F1181" s="21">
        <f>'Dynamic Data'!C$4*E1181</f>
        <v>80</v>
      </c>
      <c r="G1181" s="3">
        <f>(0.5*'Dynamic Data'!C$21*'Dynamic Data'!C$11*'Dynamic Data'!C$13*D1181^2)</f>
        <v>122.51782126187861</v>
      </c>
      <c r="H1181" s="3">
        <f>'Dynamic Data'!C$15</f>
        <v>56.505600000000001</v>
      </c>
      <c r="I1181" s="3">
        <f>'Dynamic Data'!C$15+G1181+F1181</f>
        <v>259.02342126187864</v>
      </c>
      <c r="J1181" s="3">
        <f t="shared" si="133"/>
        <v>259.02342126187864</v>
      </c>
      <c r="K1181" s="29">
        <f t="shared" si="134"/>
        <v>0</v>
      </c>
      <c r="L1181" s="21">
        <f>(D1181/1000)*(('Dynamic Data'!C$4*9.81*'Dynamic Data'!C$10)+(0.5*'Dynamic Data'!C$21*'Dynamic Data'!C$11*'Dynamic Data'!C$13*D1181^2)+('Dynamic Data'!C$4*'Dynamic Data'!C$18*E1181))</f>
        <v>6.4236309258809738</v>
      </c>
      <c r="M1181" s="3">
        <f t="shared" si="131"/>
        <v>6.4236309258809738</v>
      </c>
      <c r="N1181" s="29">
        <f t="shared" si="135"/>
        <v>0</v>
      </c>
      <c r="O1181" s="21">
        <f t="shared" si="130"/>
        <v>6.4947017664203939</v>
      </c>
      <c r="P1181" s="3">
        <f t="shared" si="136"/>
        <v>6.4947017664203939</v>
      </c>
      <c r="Q1181" s="43">
        <f t="shared" si="132"/>
        <v>0</v>
      </c>
      <c r="R1181" s="37"/>
      <c r="S1181" s="21">
        <f>SUM($P$2:P1181)</f>
        <v>1333.3000207986345</v>
      </c>
      <c r="T1181" s="29">
        <f>SUM($Q$2:Q1181)</f>
        <v>306.11401328680444</v>
      </c>
      <c r="U1181" s="22">
        <f>T1181*'KERS System Values'!E$14</f>
        <v>179.25096867186608</v>
      </c>
    </row>
    <row r="1182" spans="1:21" x14ac:dyDescent="0.45">
      <c r="A1182" s="5" t="s">
        <v>14</v>
      </c>
      <c r="B1182" s="6">
        <v>1180</v>
      </c>
      <c r="C1182" s="6">
        <v>158</v>
      </c>
      <c r="D1182" s="4">
        <v>24.75</v>
      </c>
      <c r="E1182" s="30">
        <v>0.27777777777777779</v>
      </c>
      <c r="F1182" s="20">
        <f>'Dynamic Data'!C$4*E1182</f>
        <v>80</v>
      </c>
      <c r="G1182" s="12">
        <f>(0.5*'Dynamic Data'!C$21*'Dynamic Data'!C$11*'Dynamic Data'!C$13*D1182^2)</f>
        <v>125.31494169534601</v>
      </c>
      <c r="H1182" s="12">
        <f>'Dynamic Data'!C$15</f>
        <v>56.505600000000001</v>
      </c>
      <c r="I1182" s="12">
        <f>'Dynamic Data'!C$15+G1182+F1182</f>
        <v>261.82054169534604</v>
      </c>
      <c r="J1182" s="12">
        <f t="shared" si="133"/>
        <v>261.82054169534604</v>
      </c>
      <c r="K1182" s="28">
        <f t="shared" si="134"/>
        <v>0</v>
      </c>
      <c r="L1182" s="20">
        <f>(D1182/1000)*(('Dynamic Data'!C$4*9.81*'Dynamic Data'!C$10)+(0.5*'Dynamic Data'!C$21*'Dynamic Data'!C$11*'Dynamic Data'!C$13*D1182^2)+('Dynamic Data'!C$4*'Dynamic Data'!C$18*E1182))</f>
        <v>6.5657726069598139</v>
      </c>
      <c r="M1182" s="12">
        <f t="shared" si="131"/>
        <v>6.5657726069598139</v>
      </c>
      <c r="N1182" s="28">
        <f t="shared" si="135"/>
        <v>0</v>
      </c>
      <c r="O1182" s="20">
        <f t="shared" si="130"/>
        <v>6.5857930309176371</v>
      </c>
      <c r="P1182" s="12">
        <f t="shared" si="136"/>
        <v>6.5857930309176371</v>
      </c>
      <c r="Q1182" s="42">
        <f t="shared" si="132"/>
        <v>0</v>
      </c>
      <c r="R1182" s="36"/>
      <c r="S1182" s="20">
        <f>SUM($P$2:P1182)</f>
        <v>1339.885813829552</v>
      </c>
      <c r="T1182" s="28">
        <f>SUM($Q$2:Q1182)</f>
        <v>306.11401328680444</v>
      </c>
      <c r="U1182" s="22">
        <f>T1182*'KERS System Values'!E$14</f>
        <v>179.25096867186608</v>
      </c>
    </row>
    <row r="1183" spans="1:21" x14ac:dyDescent="0.45">
      <c r="A1183" s="7" t="s">
        <v>14</v>
      </c>
      <c r="B1183" s="8">
        <v>1181</v>
      </c>
      <c r="C1183" s="8">
        <v>159</v>
      </c>
      <c r="D1183" s="3">
        <v>25.027777777777779</v>
      </c>
      <c r="E1183" s="29">
        <v>0.26388888888888967</v>
      </c>
      <c r="F1183" s="21">
        <f>'Dynamic Data'!C$4*E1183</f>
        <v>76.000000000000227</v>
      </c>
      <c r="G1183" s="3">
        <f>(0.5*'Dynamic Data'!C$21*'Dynamic Data'!C$11*'Dynamic Data'!C$13*D1183^2)</f>
        <v>128.14363233686612</v>
      </c>
      <c r="H1183" s="3">
        <f>'Dynamic Data'!C$15</f>
        <v>56.505600000000001</v>
      </c>
      <c r="I1183" s="3">
        <f>'Dynamic Data'!C$15+G1183+F1183</f>
        <v>260.64923233686636</v>
      </c>
      <c r="J1183" s="3">
        <f t="shared" si="133"/>
        <v>260.64923233686636</v>
      </c>
      <c r="K1183" s="29">
        <f t="shared" si="134"/>
        <v>0</v>
      </c>
      <c r="L1183" s="21">
        <f>(D1183/1000)*(('Dynamic Data'!C$4*9.81*'Dynamic Data'!C$10)+(0.5*'Dynamic Data'!C$21*'Dynamic Data'!C$11*'Dynamic Data'!C$13*D1183^2)+('Dynamic Data'!C$4*'Dynamic Data'!C$18*E1183))</f>
        <v>6.6058134548754612</v>
      </c>
      <c r="M1183" s="3">
        <f t="shared" si="131"/>
        <v>6.6058134548754612</v>
      </c>
      <c r="N1183" s="29">
        <f t="shared" si="135"/>
        <v>0</v>
      </c>
      <c r="O1183" s="21">
        <f t="shared" si="130"/>
        <v>6.5130910588589641</v>
      </c>
      <c r="P1183" s="3">
        <f t="shared" si="136"/>
        <v>6.5130910588589641</v>
      </c>
      <c r="Q1183" s="43">
        <f t="shared" si="132"/>
        <v>0</v>
      </c>
      <c r="R1183" s="37"/>
      <c r="S1183" s="21">
        <f>SUM($P$2:P1183)</f>
        <v>1346.3989048884109</v>
      </c>
      <c r="T1183" s="29">
        <f>SUM($Q$2:Q1183)</f>
        <v>306.11401328680444</v>
      </c>
      <c r="U1183" s="22">
        <f>T1183*'KERS System Values'!E$14</f>
        <v>179.25096867186608</v>
      </c>
    </row>
    <row r="1184" spans="1:21" x14ac:dyDescent="0.45">
      <c r="A1184" s="5" t="s">
        <v>14</v>
      </c>
      <c r="B1184" s="6">
        <v>1182</v>
      </c>
      <c r="C1184" s="6">
        <v>160</v>
      </c>
      <c r="D1184" s="4">
        <v>25.277777777777779</v>
      </c>
      <c r="E1184" s="30">
        <v>0.2222222222222234</v>
      </c>
      <c r="F1184" s="20">
        <f>'Dynamic Data'!C$4*E1184</f>
        <v>64.000000000000341</v>
      </c>
      <c r="G1184" s="12">
        <f>(0.5*'Dynamic Data'!C$21*'Dynamic Data'!C$11*'Dynamic Data'!C$13*D1184^2)</f>
        <v>130.71644644211921</v>
      </c>
      <c r="H1184" s="12">
        <f>'Dynamic Data'!C$15</f>
        <v>56.505600000000001</v>
      </c>
      <c r="I1184" s="12">
        <f>'Dynamic Data'!C$15+G1184+F1184</f>
        <v>251.22204644211956</v>
      </c>
      <c r="J1184" s="12">
        <f t="shared" si="133"/>
        <v>251.22204644211956</v>
      </c>
      <c r="K1184" s="28">
        <f t="shared" si="134"/>
        <v>0</v>
      </c>
      <c r="L1184" s="20">
        <f>(D1184/1000)*(('Dynamic Data'!C$4*9.81*'Dynamic Data'!C$10)+(0.5*'Dynamic Data'!C$21*'Dynamic Data'!C$11*'Dynamic Data'!C$13*D1184^2)+('Dynamic Data'!C$4*'Dynamic Data'!C$18*E1184))</f>
        <v>6.420368662842467</v>
      </c>
      <c r="M1184" s="12">
        <f t="shared" si="131"/>
        <v>6.420368662842467</v>
      </c>
      <c r="N1184" s="28">
        <f t="shared" si="135"/>
        <v>0</v>
      </c>
      <c r="O1184" s="20">
        <f t="shared" si="130"/>
        <v>6.3113240130070078</v>
      </c>
      <c r="P1184" s="12">
        <f t="shared" si="136"/>
        <v>6.3113240130070078</v>
      </c>
      <c r="Q1184" s="42">
        <f t="shared" si="132"/>
        <v>0</v>
      </c>
      <c r="R1184" s="36"/>
      <c r="S1184" s="20">
        <f>SUM($P$2:P1184)</f>
        <v>1352.7102289014178</v>
      </c>
      <c r="T1184" s="28">
        <f>SUM($Q$2:Q1184)</f>
        <v>306.11401328680444</v>
      </c>
      <c r="U1184" s="22">
        <f>T1184*'KERS System Values'!E$14</f>
        <v>179.25096867186608</v>
      </c>
    </row>
    <row r="1185" spans="1:21" x14ac:dyDescent="0.45">
      <c r="A1185" s="7" t="s">
        <v>14</v>
      </c>
      <c r="B1185" s="8">
        <v>1183</v>
      </c>
      <c r="C1185" s="8">
        <v>161</v>
      </c>
      <c r="D1185" s="3">
        <v>25.472222222222225</v>
      </c>
      <c r="E1185" s="29">
        <v>0.18055555555555516</v>
      </c>
      <c r="F1185" s="21">
        <f>'Dynamic Data'!C$4*E1185</f>
        <v>51.999999999999886</v>
      </c>
      <c r="G1185" s="3">
        <f>(0.5*'Dynamic Data'!C$21*'Dynamic Data'!C$11*'Dynamic Data'!C$13*D1185^2)</f>
        <v>132.73520339604781</v>
      </c>
      <c r="H1185" s="3">
        <f>'Dynamic Data'!C$15</f>
        <v>56.505600000000001</v>
      </c>
      <c r="I1185" s="3">
        <f>'Dynamic Data'!C$15+G1185+F1185</f>
        <v>241.24080339604768</v>
      </c>
      <c r="J1185" s="3">
        <f t="shared" si="133"/>
        <v>241.24080339604768</v>
      </c>
      <c r="K1185" s="29">
        <f t="shared" si="134"/>
        <v>0</v>
      </c>
      <c r="L1185" s="21">
        <f>(D1185/1000)*(('Dynamic Data'!C$4*9.81*'Dynamic Data'!C$10)+(0.5*'Dynamic Data'!C$21*'Dynamic Data'!C$11*'Dynamic Data'!C$13*D1185^2)+('Dynamic Data'!C$4*'Dynamic Data'!C$18*E1185))</f>
        <v>6.2022793631715496</v>
      </c>
      <c r="M1185" s="3">
        <f t="shared" si="131"/>
        <v>6.2022793631715496</v>
      </c>
      <c r="N1185" s="29">
        <f t="shared" si="135"/>
        <v>0</v>
      </c>
      <c r="O1185" s="21">
        <f t="shared" si="130"/>
        <v>6.1379152994573403</v>
      </c>
      <c r="P1185" s="3">
        <f t="shared" si="136"/>
        <v>6.1379152994573403</v>
      </c>
      <c r="Q1185" s="43">
        <f t="shared" si="132"/>
        <v>0</v>
      </c>
      <c r="R1185" s="37"/>
      <c r="S1185" s="21">
        <f>SUM($P$2:P1185)</f>
        <v>1358.8481442008751</v>
      </c>
      <c r="T1185" s="29">
        <f>SUM($Q$2:Q1185)</f>
        <v>306.11401328680444</v>
      </c>
      <c r="U1185" s="22">
        <f>T1185*'KERS System Values'!E$14</f>
        <v>179.25096867186608</v>
      </c>
    </row>
    <row r="1186" spans="1:21" x14ac:dyDescent="0.45">
      <c r="A1186" s="5" t="s">
        <v>14</v>
      </c>
      <c r="B1186" s="6">
        <v>1184</v>
      </c>
      <c r="C1186" s="6">
        <v>162</v>
      </c>
      <c r="D1186" s="4">
        <v>25.638888888888889</v>
      </c>
      <c r="E1186" s="30">
        <v>0.15277777777777699</v>
      </c>
      <c r="F1186" s="20">
        <f>'Dynamic Data'!C$4*E1186</f>
        <v>43.999999999999773</v>
      </c>
      <c r="G1186" s="12">
        <f>(0.5*'Dynamic Data'!C$21*'Dynamic Data'!C$11*'Dynamic Data'!C$13*D1186^2)</f>
        <v>134.47787888055569</v>
      </c>
      <c r="H1186" s="12">
        <f>'Dynamic Data'!C$15</f>
        <v>56.505600000000001</v>
      </c>
      <c r="I1186" s="12">
        <f>'Dynamic Data'!C$15+G1186+F1186</f>
        <v>234.98347888055548</v>
      </c>
      <c r="J1186" s="12">
        <f t="shared" si="133"/>
        <v>234.98347888055548</v>
      </c>
      <c r="K1186" s="28">
        <f t="shared" si="134"/>
        <v>0</v>
      </c>
      <c r="L1186" s="20">
        <f>(D1186/1000)*(('Dynamic Data'!C$4*9.81*'Dynamic Data'!C$10)+(0.5*'Dynamic Data'!C$21*'Dynamic Data'!C$11*'Dynamic Data'!C$13*D1186^2)+('Dynamic Data'!C$4*'Dynamic Data'!C$18*E1186))</f>
        <v>6.0735512357431309</v>
      </c>
      <c r="M1186" s="12">
        <f t="shared" si="131"/>
        <v>6.0735512357431309</v>
      </c>
      <c r="N1186" s="28">
        <f t="shared" si="135"/>
        <v>0</v>
      </c>
      <c r="O1186" s="20">
        <f t="shared" si="130"/>
        <v>5.9474691456438347</v>
      </c>
      <c r="P1186" s="12">
        <f t="shared" si="136"/>
        <v>5.9474691456438347</v>
      </c>
      <c r="Q1186" s="42">
        <f t="shared" si="132"/>
        <v>0</v>
      </c>
      <c r="R1186" s="36"/>
      <c r="S1186" s="20">
        <f>SUM($P$2:P1186)</f>
        <v>1364.7956133465191</v>
      </c>
      <c r="T1186" s="28">
        <f>SUM($Q$2:Q1186)</f>
        <v>306.11401328680444</v>
      </c>
      <c r="U1186" s="22">
        <f>T1186*'KERS System Values'!E$14</f>
        <v>179.25096867186608</v>
      </c>
    </row>
    <row r="1187" spans="1:21" x14ac:dyDescent="0.45">
      <c r="A1187" s="7" t="s">
        <v>14</v>
      </c>
      <c r="B1187" s="8">
        <v>1185</v>
      </c>
      <c r="C1187" s="8">
        <v>163</v>
      </c>
      <c r="D1187" s="3">
        <v>25.777777777777779</v>
      </c>
      <c r="E1187" s="29">
        <v>0.11111111111111072</v>
      </c>
      <c r="F1187" s="21">
        <f>'Dynamic Data'!C$4*E1187</f>
        <v>31.999999999999886</v>
      </c>
      <c r="G1187" s="3">
        <f>(0.5*'Dynamic Data'!C$21*'Dynamic Data'!C$11*'Dynamic Data'!C$13*D1187^2)</f>
        <v>135.93879025819345</v>
      </c>
      <c r="H1187" s="3">
        <f>'Dynamic Data'!C$15</f>
        <v>56.505600000000001</v>
      </c>
      <c r="I1187" s="3">
        <f>'Dynamic Data'!C$15+G1187+F1187</f>
        <v>224.44439025819332</v>
      </c>
      <c r="J1187" s="3">
        <f t="shared" si="133"/>
        <v>224.44439025819332</v>
      </c>
      <c r="K1187" s="29">
        <f t="shared" si="134"/>
        <v>0</v>
      </c>
      <c r="L1187" s="21">
        <f>(D1187/1000)*(('Dynamic Data'!C$4*9.81*'Dynamic Data'!C$10)+(0.5*'Dynamic Data'!C$21*'Dynamic Data'!C$11*'Dynamic Data'!C$13*D1187^2)+('Dynamic Data'!C$4*'Dynamic Data'!C$18*E1187))</f>
        <v>5.8213870555445393</v>
      </c>
      <c r="M1187" s="3">
        <f t="shared" si="131"/>
        <v>5.8213870555445393</v>
      </c>
      <c r="N1187" s="29">
        <f t="shared" si="135"/>
        <v>0</v>
      </c>
      <c r="O1187" s="21">
        <f t="shared" si="130"/>
        <v>5.5723734629051869</v>
      </c>
      <c r="P1187" s="3">
        <f t="shared" si="136"/>
        <v>5.5723734629051869</v>
      </c>
      <c r="Q1187" s="43">
        <f t="shared" si="132"/>
        <v>0</v>
      </c>
      <c r="R1187" s="37"/>
      <c r="S1187" s="21">
        <f>SUM($P$2:P1187)</f>
        <v>1370.3679868094243</v>
      </c>
      <c r="T1187" s="29">
        <f>SUM($Q$2:Q1187)</f>
        <v>306.11401328680444</v>
      </c>
      <c r="U1187" s="22">
        <f>T1187*'KERS System Values'!E$14</f>
        <v>179.25096867186608</v>
      </c>
    </row>
    <row r="1188" spans="1:21" x14ac:dyDescent="0.45">
      <c r="A1188" s="5" t="s">
        <v>14</v>
      </c>
      <c r="B1188" s="6">
        <v>1186</v>
      </c>
      <c r="C1188" s="6">
        <v>164</v>
      </c>
      <c r="D1188" s="4">
        <v>25.861111111111111</v>
      </c>
      <c r="E1188" s="30">
        <v>4.1666666666666269E-2</v>
      </c>
      <c r="F1188" s="20">
        <f>'Dynamic Data'!C$4*E1188</f>
        <v>11.999999999999886</v>
      </c>
      <c r="G1188" s="12">
        <f>(0.5*'Dynamic Data'!C$21*'Dynamic Data'!C$11*'Dynamic Data'!C$13*D1188^2)</f>
        <v>136.81912550974238</v>
      </c>
      <c r="H1188" s="12">
        <f>'Dynamic Data'!C$15</f>
        <v>56.505600000000001</v>
      </c>
      <c r="I1188" s="12">
        <f>'Dynamic Data'!C$15+G1188+F1188</f>
        <v>205.32472550974228</v>
      </c>
      <c r="J1188" s="12">
        <f t="shared" si="133"/>
        <v>205.32472550974228</v>
      </c>
      <c r="K1188" s="28">
        <f t="shared" si="134"/>
        <v>0</v>
      </c>
      <c r="L1188" s="20">
        <f>(D1188/1000)*(('Dynamic Data'!C$4*9.81*'Dynamic Data'!C$10)+(0.5*'Dynamic Data'!C$21*'Dynamic Data'!C$11*'Dynamic Data'!C$13*D1188^2)+('Dynamic Data'!C$4*'Dynamic Data'!C$18*E1188))</f>
        <v>5.3233598702658345</v>
      </c>
      <c r="M1188" s="12">
        <f t="shared" si="131"/>
        <v>5.3233598702658345</v>
      </c>
      <c r="N1188" s="28">
        <f t="shared" si="135"/>
        <v>0</v>
      </c>
      <c r="O1188" s="20">
        <f t="shared" si="130"/>
        <v>5.1614760385991687</v>
      </c>
      <c r="P1188" s="12">
        <f t="shared" si="136"/>
        <v>5.1614760385991687</v>
      </c>
      <c r="Q1188" s="42">
        <f t="shared" si="132"/>
        <v>0</v>
      </c>
      <c r="R1188" s="36"/>
      <c r="S1188" s="20">
        <f>SUM($P$2:P1188)</f>
        <v>1375.5294628480235</v>
      </c>
      <c r="T1188" s="28">
        <f>SUM($Q$2:Q1188)</f>
        <v>306.11401328680444</v>
      </c>
      <c r="U1188" s="22">
        <f>T1188*'KERS System Values'!E$14</f>
        <v>179.25096867186608</v>
      </c>
    </row>
    <row r="1189" spans="1:21" x14ac:dyDescent="0.45">
      <c r="A1189" s="7" t="s">
        <v>14</v>
      </c>
      <c r="B1189" s="8">
        <v>1187</v>
      </c>
      <c r="C1189" s="8">
        <v>165</v>
      </c>
      <c r="D1189" s="3">
        <v>25.861111111111111</v>
      </c>
      <c r="E1189" s="29">
        <v>0</v>
      </c>
      <c r="F1189" s="21">
        <f>'Dynamic Data'!C$4*E1189</f>
        <v>0</v>
      </c>
      <c r="G1189" s="3">
        <f>(0.5*'Dynamic Data'!C$21*'Dynamic Data'!C$11*'Dynamic Data'!C$13*D1189^2)</f>
        <v>136.81912550974238</v>
      </c>
      <c r="H1189" s="3">
        <f>'Dynamic Data'!C$15</f>
        <v>56.505600000000001</v>
      </c>
      <c r="I1189" s="3">
        <f>'Dynamic Data'!C$15+G1189+F1189</f>
        <v>193.32472550974239</v>
      </c>
      <c r="J1189" s="3">
        <f t="shared" si="133"/>
        <v>193.32472550974239</v>
      </c>
      <c r="K1189" s="29">
        <f t="shared" si="134"/>
        <v>0</v>
      </c>
      <c r="L1189" s="21">
        <f>(D1189/1000)*(('Dynamic Data'!C$4*9.81*'Dynamic Data'!C$10)+(0.5*'Dynamic Data'!C$21*'Dynamic Data'!C$11*'Dynamic Data'!C$13*D1189^2)+('Dynamic Data'!C$4*'Dynamic Data'!C$18*E1189))</f>
        <v>4.9995922069325038</v>
      </c>
      <c r="M1189" s="3">
        <f t="shared" si="131"/>
        <v>4.9995922069325038</v>
      </c>
      <c r="N1189" s="29">
        <f t="shared" si="135"/>
        <v>0</v>
      </c>
      <c r="O1189" s="21">
        <f t="shared" si="130"/>
        <v>4.9995922069325038</v>
      </c>
      <c r="P1189" s="3">
        <f t="shared" si="136"/>
        <v>4.9995922069325038</v>
      </c>
      <c r="Q1189" s="43">
        <f t="shared" si="132"/>
        <v>0</v>
      </c>
      <c r="R1189" s="37"/>
      <c r="S1189" s="21">
        <f>SUM($P$2:P1189)</f>
        <v>1380.529055054956</v>
      </c>
      <c r="T1189" s="29">
        <f>SUM($Q$2:Q1189)</f>
        <v>306.11401328680444</v>
      </c>
      <c r="U1189" s="22">
        <f>T1189*'KERS System Values'!E$14</f>
        <v>179.25096867186608</v>
      </c>
    </row>
    <row r="1190" spans="1:21" x14ac:dyDescent="0.45">
      <c r="A1190" s="5" t="s">
        <v>14</v>
      </c>
      <c r="B1190" s="6">
        <v>1188</v>
      </c>
      <c r="C1190" s="6">
        <v>166</v>
      </c>
      <c r="D1190" s="4">
        <v>25.861111111111111</v>
      </c>
      <c r="E1190" s="30">
        <v>0</v>
      </c>
      <c r="F1190" s="20">
        <f>'Dynamic Data'!C$4*E1190</f>
        <v>0</v>
      </c>
      <c r="G1190" s="12">
        <f>(0.5*'Dynamic Data'!C$21*'Dynamic Data'!C$11*'Dynamic Data'!C$13*D1190^2)</f>
        <v>136.81912550974238</v>
      </c>
      <c r="H1190" s="12">
        <f>'Dynamic Data'!C$15</f>
        <v>56.505600000000001</v>
      </c>
      <c r="I1190" s="12">
        <f>'Dynamic Data'!C$15+G1190+F1190</f>
        <v>193.32472550974239</v>
      </c>
      <c r="J1190" s="12">
        <f t="shared" si="133"/>
        <v>193.32472550974239</v>
      </c>
      <c r="K1190" s="28">
        <f t="shared" si="134"/>
        <v>0</v>
      </c>
      <c r="L1190" s="20">
        <f>(D1190/1000)*(('Dynamic Data'!C$4*9.81*'Dynamic Data'!C$10)+(0.5*'Dynamic Data'!C$21*'Dynamic Data'!C$11*'Dynamic Data'!C$13*D1190^2)+('Dynamic Data'!C$4*'Dynamic Data'!C$18*E1190))</f>
        <v>4.9995922069325038</v>
      </c>
      <c r="M1190" s="12">
        <f t="shared" si="131"/>
        <v>4.9995922069325038</v>
      </c>
      <c r="N1190" s="28">
        <f t="shared" si="135"/>
        <v>0</v>
      </c>
      <c r="O1190" s="20">
        <f t="shared" si="130"/>
        <v>4.9995922069325038</v>
      </c>
      <c r="P1190" s="12">
        <f t="shared" si="136"/>
        <v>4.9995922069325038</v>
      </c>
      <c r="Q1190" s="42">
        <f t="shared" si="132"/>
        <v>0</v>
      </c>
      <c r="R1190" s="36"/>
      <c r="S1190" s="20">
        <f>SUM($P$2:P1190)</f>
        <v>1385.5286472618884</v>
      </c>
      <c r="T1190" s="28">
        <f>SUM($Q$2:Q1190)</f>
        <v>306.11401328680444</v>
      </c>
      <c r="U1190" s="22">
        <f>T1190*'KERS System Values'!E$14</f>
        <v>179.25096867186608</v>
      </c>
    </row>
    <row r="1191" spans="1:21" x14ac:dyDescent="0.45">
      <c r="A1191" s="7" t="s">
        <v>14</v>
      </c>
      <c r="B1191" s="8">
        <v>1189</v>
      </c>
      <c r="C1191" s="8">
        <v>167</v>
      </c>
      <c r="D1191" s="3">
        <v>25.861111111111111</v>
      </c>
      <c r="E1191" s="29">
        <v>0</v>
      </c>
      <c r="F1191" s="21">
        <f>'Dynamic Data'!C$4*E1191</f>
        <v>0</v>
      </c>
      <c r="G1191" s="3">
        <f>(0.5*'Dynamic Data'!C$21*'Dynamic Data'!C$11*'Dynamic Data'!C$13*D1191^2)</f>
        <v>136.81912550974238</v>
      </c>
      <c r="H1191" s="3">
        <f>'Dynamic Data'!C$15</f>
        <v>56.505600000000001</v>
      </c>
      <c r="I1191" s="3">
        <f>'Dynamic Data'!C$15+G1191+F1191</f>
        <v>193.32472550974239</v>
      </c>
      <c r="J1191" s="3">
        <f t="shared" si="133"/>
        <v>193.32472550974239</v>
      </c>
      <c r="K1191" s="29">
        <f t="shared" si="134"/>
        <v>0</v>
      </c>
      <c r="L1191" s="21">
        <f>(D1191/1000)*(('Dynamic Data'!C$4*9.81*'Dynamic Data'!C$10)+(0.5*'Dynamic Data'!C$21*'Dynamic Data'!C$11*'Dynamic Data'!C$13*D1191^2)+('Dynamic Data'!C$4*'Dynamic Data'!C$18*E1191))</f>
        <v>4.9995922069325038</v>
      </c>
      <c r="M1191" s="3">
        <f t="shared" si="131"/>
        <v>4.9995922069325038</v>
      </c>
      <c r="N1191" s="29">
        <f t="shared" si="135"/>
        <v>0</v>
      </c>
      <c r="O1191" s="21">
        <f t="shared" si="130"/>
        <v>4.9995922069325038</v>
      </c>
      <c r="P1191" s="3">
        <f t="shared" si="136"/>
        <v>4.9995922069325038</v>
      </c>
      <c r="Q1191" s="43">
        <f t="shared" si="132"/>
        <v>0</v>
      </c>
      <c r="R1191" s="37"/>
      <c r="S1191" s="21">
        <f>SUM($P$2:P1191)</f>
        <v>1390.5282394688209</v>
      </c>
      <c r="T1191" s="29">
        <f>SUM($Q$2:Q1191)</f>
        <v>306.11401328680444</v>
      </c>
      <c r="U1191" s="22">
        <f>T1191*'KERS System Values'!E$14</f>
        <v>179.25096867186608</v>
      </c>
    </row>
    <row r="1192" spans="1:21" x14ac:dyDescent="0.45">
      <c r="A1192" s="5" t="s">
        <v>14</v>
      </c>
      <c r="B1192" s="6">
        <v>1190</v>
      </c>
      <c r="C1192" s="6">
        <v>168</v>
      </c>
      <c r="D1192" s="4">
        <v>25.861111111111111</v>
      </c>
      <c r="E1192" s="30">
        <v>0</v>
      </c>
      <c r="F1192" s="20">
        <f>'Dynamic Data'!C$4*E1192</f>
        <v>0</v>
      </c>
      <c r="G1192" s="12">
        <f>(0.5*'Dynamic Data'!C$21*'Dynamic Data'!C$11*'Dynamic Data'!C$13*D1192^2)</f>
        <v>136.81912550974238</v>
      </c>
      <c r="H1192" s="12">
        <f>'Dynamic Data'!C$15</f>
        <v>56.505600000000001</v>
      </c>
      <c r="I1192" s="12">
        <f>'Dynamic Data'!C$15+G1192+F1192</f>
        <v>193.32472550974239</v>
      </c>
      <c r="J1192" s="12">
        <f t="shared" si="133"/>
        <v>193.32472550974239</v>
      </c>
      <c r="K1192" s="28">
        <f t="shared" si="134"/>
        <v>0</v>
      </c>
      <c r="L1192" s="20">
        <f>(D1192/1000)*(('Dynamic Data'!C$4*9.81*'Dynamic Data'!C$10)+(0.5*'Dynamic Data'!C$21*'Dynamic Data'!C$11*'Dynamic Data'!C$13*D1192^2)+('Dynamic Data'!C$4*'Dynamic Data'!C$18*E1192))</f>
        <v>4.9995922069325038</v>
      </c>
      <c r="M1192" s="12">
        <f t="shared" si="131"/>
        <v>4.9995922069325038</v>
      </c>
      <c r="N1192" s="28">
        <f t="shared" si="135"/>
        <v>0</v>
      </c>
      <c r="O1192" s="20">
        <f t="shared" si="130"/>
        <v>4.9995922069325038</v>
      </c>
      <c r="P1192" s="12">
        <f t="shared" si="136"/>
        <v>4.9995922069325038</v>
      </c>
      <c r="Q1192" s="42">
        <f t="shared" si="132"/>
        <v>0</v>
      </c>
      <c r="R1192" s="36"/>
      <c r="S1192" s="20">
        <f>SUM($P$2:P1192)</f>
        <v>1395.5278316757533</v>
      </c>
      <c r="T1192" s="28">
        <f>SUM($Q$2:Q1192)</f>
        <v>306.11401328680444</v>
      </c>
      <c r="U1192" s="22">
        <f>T1192*'KERS System Values'!E$14</f>
        <v>179.25096867186608</v>
      </c>
    </row>
    <row r="1193" spans="1:21" x14ac:dyDescent="0.45">
      <c r="A1193" s="7" t="s">
        <v>14</v>
      </c>
      <c r="B1193" s="8">
        <v>1191</v>
      </c>
      <c r="C1193" s="8">
        <v>169</v>
      </c>
      <c r="D1193" s="3">
        <v>25.861111111111111</v>
      </c>
      <c r="E1193" s="29">
        <v>0</v>
      </c>
      <c r="F1193" s="21">
        <f>'Dynamic Data'!C$4*E1193</f>
        <v>0</v>
      </c>
      <c r="G1193" s="3">
        <f>(0.5*'Dynamic Data'!C$21*'Dynamic Data'!C$11*'Dynamic Data'!C$13*D1193^2)</f>
        <v>136.81912550974238</v>
      </c>
      <c r="H1193" s="3">
        <f>'Dynamic Data'!C$15</f>
        <v>56.505600000000001</v>
      </c>
      <c r="I1193" s="3">
        <f>'Dynamic Data'!C$15+G1193+F1193</f>
        <v>193.32472550974239</v>
      </c>
      <c r="J1193" s="3">
        <f t="shared" si="133"/>
        <v>193.32472550974239</v>
      </c>
      <c r="K1193" s="29">
        <f t="shared" si="134"/>
        <v>0</v>
      </c>
      <c r="L1193" s="21">
        <f>(D1193/1000)*(('Dynamic Data'!C$4*9.81*'Dynamic Data'!C$10)+(0.5*'Dynamic Data'!C$21*'Dynamic Data'!C$11*'Dynamic Data'!C$13*D1193^2)+('Dynamic Data'!C$4*'Dynamic Data'!C$18*E1193))</f>
        <v>4.9995922069325038</v>
      </c>
      <c r="M1193" s="3">
        <f t="shared" si="131"/>
        <v>4.9995922069325038</v>
      </c>
      <c r="N1193" s="29">
        <f t="shared" si="135"/>
        <v>0</v>
      </c>
      <c r="O1193" s="21">
        <f t="shared" si="130"/>
        <v>4.9995922069325038</v>
      </c>
      <c r="P1193" s="3">
        <f t="shared" si="136"/>
        <v>4.9995922069325038</v>
      </c>
      <c r="Q1193" s="43">
        <f t="shared" si="132"/>
        <v>0</v>
      </c>
      <c r="R1193" s="37"/>
      <c r="S1193" s="21">
        <f>SUM($P$2:P1193)</f>
        <v>1400.5274238826858</v>
      </c>
      <c r="T1193" s="29">
        <f>SUM($Q$2:Q1193)</f>
        <v>306.11401328680444</v>
      </c>
      <c r="U1193" s="22">
        <f>T1193*'KERS System Values'!E$14</f>
        <v>179.25096867186608</v>
      </c>
    </row>
    <row r="1194" spans="1:21" x14ac:dyDescent="0.45">
      <c r="A1194" s="5" t="s">
        <v>14</v>
      </c>
      <c r="B1194" s="6">
        <v>1192</v>
      </c>
      <c r="C1194" s="6">
        <v>170</v>
      </c>
      <c r="D1194" s="4">
        <v>25.861111111111111</v>
      </c>
      <c r="E1194" s="30">
        <v>0</v>
      </c>
      <c r="F1194" s="20">
        <f>'Dynamic Data'!C$4*E1194</f>
        <v>0</v>
      </c>
      <c r="G1194" s="12">
        <f>(0.5*'Dynamic Data'!C$21*'Dynamic Data'!C$11*'Dynamic Data'!C$13*D1194^2)</f>
        <v>136.81912550974238</v>
      </c>
      <c r="H1194" s="12">
        <f>'Dynamic Data'!C$15</f>
        <v>56.505600000000001</v>
      </c>
      <c r="I1194" s="12">
        <f>'Dynamic Data'!C$15+G1194+F1194</f>
        <v>193.32472550974239</v>
      </c>
      <c r="J1194" s="12">
        <f t="shared" si="133"/>
        <v>193.32472550974239</v>
      </c>
      <c r="K1194" s="28">
        <f t="shared" si="134"/>
        <v>0</v>
      </c>
      <c r="L1194" s="20">
        <f>(D1194/1000)*(('Dynamic Data'!C$4*9.81*'Dynamic Data'!C$10)+(0.5*'Dynamic Data'!C$21*'Dynamic Data'!C$11*'Dynamic Data'!C$13*D1194^2)+('Dynamic Data'!C$4*'Dynamic Data'!C$18*E1194))</f>
        <v>4.9995922069325038</v>
      </c>
      <c r="M1194" s="12">
        <f t="shared" si="131"/>
        <v>4.9995922069325038</v>
      </c>
      <c r="N1194" s="28">
        <f t="shared" si="135"/>
        <v>0</v>
      </c>
      <c r="O1194" s="20">
        <f t="shared" si="130"/>
        <v>4.9995922069325038</v>
      </c>
      <c r="P1194" s="12">
        <f t="shared" si="136"/>
        <v>4.9995922069325038</v>
      </c>
      <c r="Q1194" s="42">
        <f t="shared" si="132"/>
        <v>0</v>
      </c>
      <c r="R1194" s="36"/>
      <c r="S1194" s="20">
        <f>SUM($P$2:P1194)</f>
        <v>1405.5270160896182</v>
      </c>
      <c r="T1194" s="28">
        <f>SUM($Q$2:Q1194)</f>
        <v>306.11401328680444</v>
      </c>
      <c r="U1194" s="22">
        <f>T1194*'KERS System Values'!E$14</f>
        <v>179.25096867186608</v>
      </c>
    </row>
    <row r="1195" spans="1:21" x14ac:dyDescent="0.45">
      <c r="A1195" s="7" t="s">
        <v>14</v>
      </c>
      <c r="B1195" s="8">
        <v>1193</v>
      </c>
      <c r="C1195" s="8">
        <v>171</v>
      </c>
      <c r="D1195" s="3">
        <v>25.861111111111111</v>
      </c>
      <c r="E1195" s="29">
        <v>0</v>
      </c>
      <c r="F1195" s="21">
        <f>'Dynamic Data'!C$4*E1195</f>
        <v>0</v>
      </c>
      <c r="G1195" s="3">
        <f>(0.5*'Dynamic Data'!C$21*'Dynamic Data'!C$11*'Dynamic Data'!C$13*D1195^2)</f>
        <v>136.81912550974238</v>
      </c>
      <c r="H1195" s="3">
        <f>'Dynamic Data'!C$15</f>
        <v>56.505600000000001</v>
      </c>
      <c r="I1195" s="3">
        <f>'Dynamic Data'!C$15+G1195+F1195</f>
        <v>193.32472550974239</v>
      </c>
      <c r="J1195" s="3">
        <f t="shared" si="133"/>
        <v>193.32472550974239</v>
      </c>
      <c r="K1195" s="29">
        <f t="shared" si="134"/>
        <v>0</v>
      </c>
      <c r="L1195" s="21">
        <f>(D1195/1000)*(('Dynamic Data'!C$4*9.81*'Dynamic Data'!C$10)+(0.5*'Dynamic Data'!C$21*'Dynamic Data'!C$11*'Dynamic Data'!C$13*D1195^2)+('Dynamic Data'!C$4*'Dynamic Data'!C$18*E1195))</f>
        <v>4.9995922069325038</v>
      </c>
      <c r="M1195" s="3">
        <f t="shared" si="131"/>
        <v>4.9995922069325038</v>
      </c>
      <c r="N1195" s="29">
        <f t="shared" si="135"/>
        <v>0</v>
      </c>
      <c r="O1195" s="21">
        <f t="shared" si="130"/>
        <v>4.9995922069325038</v>
      </c>
      <c r="P1195" s="3">
        <f t="shared" si="136"/>
        <v>4.9995922069325038</v>
      </c>
      <c r="Q1195" s="43">
        <f t="shared" si="132"/>
        <v>0</v>
      </c>
      <c r="R1195" s="37"/>
      <c r="S1195" s="21">
        <f>SUM($P$2:P1195)</f>
        <v>1410.5266082965506</v>
      </c>
      <c r="T1195" s="29">
        <f>SUM($Q$2:Q1195)</f>
        <v>306.11401328680444</v>
      </c>
      <c r="U1195" s="22">
        <f>T1195*'KERS System Values'!E$14</f>
        <v>179.25096867186608</v>
      </c>
    </row>
    <row r="1196" spans="1:21" x14ac:dyDescent="0.45">
      <c r="A1196" s="5" t="s">
        <v>14</v>
      </c>
      <c r="B1196" s="6">
        <v>1194</v>
      </c>
      <c r="C1196" s="6">
        <v>172</v>
      </c>
      <c r="D1196" s="4">
        <v>25.861111111111111</v>
      </c>
      <c r="E1196" s="30">
        <v>0</v>
      </c>
      <c r="F1196" s="20">
        <f>'Dynamic Data'!C$4*E1196</f>
        <v>0</v>
      </c>
      <c r="G1196" s="12">
        <f>(0.5*'Dynamic Data'!C$21*'Dynamic Data'!C$11*'Dynamic Data'!C$13*D1196^2)</f>
        <v>136.81912550974238</v>
      </c>
      <c r="H1196" s="12">
        <f>'Dynamic Data'!C$15</f>
        <v>56.505600000000001</v>
      </c>
      <c r="I1196" s="12">
        <f>'Dynamic Data'!C$15+G1196+F1196</f>
        <v>193.32472550974239</v>
      </c>
      <c r="J1196" s="12">
        <f t="shared" si="133"/>
        <v>193.32472550974239</v>
      </c>
      <c r="K1196" s="28">
        <f t="shared" si="134"/>
        <v>0</v>
      </c>
      <c r="L1196" s="20">
        <f>(D1196/1000)*(('Dynamic Data'!C$4*9.81*'Dynamic Data'!C$10)+(0.5*'Dynamic Data'!C$21*'Dynamic Data'!C$11*'Dynamic Data'!C$13*D1196^2)+('Dynamic Data'!C$4*'Dynamic Data'!C$18*E1196))</f>
        <v>4.9995922069325038</v>
      </c>
      <c r="M1196" s="12">
        <f t="shared" si="131"/>
        <v>4.9995922069325038</v>
      </c>
      <c r="N1196" s="28">
        <f t="shared" si="135"/>
        <v>0</v>
      </c>
      <c r="O1196" s="20">
        <f t="shared" si="130"/>
        <v>5.0535534841547314</v>
      </c>
      <c r="P1196" s="12">
        <f t="shared" si="136"/>
        <v>5.0535534841547314</v>
      </c>
      <c r="Q1196" s="42">
        <f t="shared" si="132"/>
        <v>0</v>
      </c>
      <c r="R1196" s="36"/>
      <c r="S1196" s="20">
        <f>SUM($P$2:P1196)</f>
        <v>1415.5801617807053</v>
      </c>
      <c r="T1196" s="28">
        <f>SUM($Q$2:Q1196)</f>
        <v>306.11401328680444</v>
      </c>
      <c r="U1196" s="22">
        <f>T1196*'KERS System Values'!E$14</f>
        <v>179.25096867186608</v>
      </c>
    </row>
    <row r="1197" spans="1:21" x14ac:dyDescent="0.45">
      <c r="A1197" s="7" t="s">
        <v>14</v>
      </c>
      <c r="B1197" s="8">
        <v>1195</v>
      </c>
      <c r="C1197" s="8">
        <v>173</v>
      </c>
      <c r="D1197" s="3">
        <v>25.861111111111111</v>
      </c>
      <c r="E1197" s="29">
        <v>1.3888888888890073E-2</v>
      </c>
      <c r="F1197" s="21">
        <f>'Dynamic Data'!C$4*E1197</f>
        <v>4.0000000000003411</v>
      </c>
      <c r="G1197" s="3">
        <f>(0.5*'Dynamic Data'!C$21*'Dynamic Data'!C$11*'Dynamic Data'!C$13*D1197^2)</f>
        <v>136.81912550974238</v>
      </c>
      <c r="H1197" s="3">
        <f>'Dynamic Data'!C$15</f>
        <v>56.505600000000001</v>
      </c>
      <c r="I1197" s="3">
        <f>'Dynamic Data'!C$15+G1197+F1197</f>
        <v>197.32472550974273</v>
      </c>
      <c r="J1197" s="3">
        <f t="shared" si="133"/>
        <v>197.32472550974273</v>
      </c>
      <c r="K1197" s="29">
        <f t="shared" si="134"/>
        <v>0</v>
      </c>
      <c r="L1197" s="21">
        <f>(D1197/1000)*(('Dynamic Data'!C$4*9.81*'Dynamic Data'!C$10)+(0.5*'Dynamic Data'!C$21*'Dynamic Data'!C$11*'Dynamic Data'!C$13*D1197^2)+('Dynamic Data'!C$4*'Dynamic Data'!C$18*E1197))</f>
        <v>5.107514761376958</v>
      </c>
      <c r="M1197" s="3">
        <f t="shared" si="131"/>
        <v>5.107514761376958</v>
      </c>
      <c r="N1197" s="29">
        <f t="shared" si="135"/>
        <v>0</v>
      </c>
      <c r="O1197" s="21">
        <f t="shared" si="130"/>
        <v>5.1140644443260665</v>
      </c>
      <c r="P1197" s="3">
        <f t="shared" si="136"/>
        <v>5.1140644443260665</v>
      </c>
      <c r="Q1197" s="43">
        <f t="shared" si="132"/>
        <v>0</v>
      </c>
      <c r="R1197" s="37"/>
      <c r="S1197" s="21">
        <f>SUM($P$2:P1197)</f>
        <v>1420.6942262250313</v>
      </c>
      <c r="T1197" s="29">
        <f>SUM($Q$2:Q1197)</f>
        <v>306.11401328680444</v>
      </c>
      <c r="U1197" s="22">
        <f>T1197*'KERS System Values'!E$14</f>
        <v>179.25096867186608</v>
      </c>
    </row>
    <row r="1198" spans="1:21" x14ac:dyDescent="0.45">
      <c r="A1198" s="5" t="s">
        <v>14</v>
      </c>
      <c r="B1198" s="6">
        <v>1196</v>
      </c>
      <c r="C1198" s="6">
        <v>174</v>
      </c>
      <c r="D1198" s="4">
        <v>25.888888888888889</v>
      </c>
      <c r="E1198" s="30">
        <v>1.3888888888890073E-2</v>
      </c>
      <c r="F1198" s="20">
        <f>'Dynamic Data'!C$4*E1198</f>
        <v>4.0000000000003411</v>
      </c>
      <c r="G1198" s="12">
        <f>(0.5*'Dynamic Data'!C$21*'Dynamic Data'!C$11*'Dynamic Data'!C$13*D1198^2)</f>
        <v>137.11320199775312</v>
      </c>
      <c r="H1198" s="12">
        <f>'Dynamic Data'!C$15</f>
        <v>56.505600000000001</v>
      </c>
      <c r="I1198" s="12">
        <f>'Dynamic Data'!C$15+G1198+F1198</f>
        <v>197.61880199775345</v>
      </c>
      <c r="J1198" s="12">
        <f t="shared" si="133"/>
        <v>197.61880199775345</v>
      </c>
      <c r="K1198" s="28">
        <f t="shared" si="134"/>
        <v>0</v>
      </c>
      <c r="L1198" s="20">
        <f>(D1198/1000)*(('Dynamic Data'!C$4*9.81*'Dynamic Data'!C$10)+(0.5*'Dynamic Data'!C$21*'Dynamic Data'!C$11*'Dynamic Data'!C$13*D1198^2)+('Dynamic Data'!C$4*'Dynamic Data'!C$18*E1198))</f>
        <v>5.1206141272751742</v>
      </c>
      <c r="M1198" s="12">
        <f t="shared" si="131"/>
        <v>5.1206141272751742</v>
      </c>
      <c r="N1198" s="28">
        <f t="shared" si="135"/>
        <v>0</v>
      </c>
      <c r="O1198" s="20">
        <f t="shared" si="130"/>
        <v>5.1206141272751662</v>
      </c>
      <c r="P1198" s="12">
        <f t="shared" si="136"/>
        <v>5.1206141272751662</v>
      </c>
      <c r="Q1198" s="42">
        <f t="shared" si="132"/>
        <v>0</v>
      </c>
      <c r="R1198" s="36"/>
      <c r="S1198" s="20">
        <f>SUM($P$2:P1198)</f>
        <v>1425.8148403523064</v>
      </c>
      <c r="T1198" s="28">
        <f>SUM($Q$2:Q1198)</f>
        <v>306.11401328680444</v>
      </c>
      <c r="U1198" s="22">
        <f>T1198*'KERS System Values'!E$14</f>
        <v>179.25096867186608</v>
      </c>
    </row>
    <row r="1199" spans="1:21" x14ac:dyDescent="0.45">
      <c r="A1199" s="7" t="s">
        <v>14</v>
      </c>
      <c r="B1199" s="8">
        <v>1197</v>
      </c>
      <c r="C1199" s="8">
        <v>175</v>
      </c>
      <c r="D1199" s="3">
        <v>25.888888888888889</v>
      </c>
      <c r="E1199" s="29">
        <v>1.3888888888888099E-2</v>
      </c>
      <c r="F1199" s="21">
        <f>'Dynamic Data'!C$4*E1199</f>
        <v>3.9999999999997726</v>
      </c>
      <c r="G1199" s="3">
        <f>(0.5*'Dynamic Data'!C$21*'Dynamic Data'!C$11*'Dynamic Data'!C$13*D1199^2)</f>
        <v>137.11320199775312</v>
      </c>
      <c r="H1199" s="3">
        <f>'Dynamic Data'!C$15</f>
        <v>56.505600000000001</v>
      </c>
      <c r="I1199" s="3">
        <f>'Dynamic Data'!C$15+G1199+F1199</f>
        <v>197.61880199775288</v>
      </c>
      <c r="J1199" s="3">
        <f t="shared" si="133"/>
        <v>197.61880199775288</v>
      </c>
      <c r="K1199" s="29">
        <f t="shared" si="134"/>
        <v>0</v>
      </c>
      <c r="L1199" s="21">
        <f>(D1199/1000)*(('Dynamic Data'!C$4*9.81*'Dynamic Data'!C$10)+(0.5*'Dynamic Data'!C$21*'Dynamic Data'!C$11*'Dynamic Data'!C$13*D1199^2)+('Dynamic Data'!C$4*'Dynamic Data'!C$18*E1199))</f>
        <v>5.1206141272751582</v>
      </c>
      <c r="M1199" s="3">
        <f t="shared" si="131"/>
        <v>5.1206141272751582</v>
      </c>
      <c r="N1199" s="29">
        <f t="shared" si="135"/>
        <v>0</v>
      </c>
      <c r="O1199" s="21">
        <f t="shared" si="130"/>
        <v>5.3434848633217289</v>
      </c>
      <c r="P1199" s="3">
        <f t="shared" si="136"/>
        <v>5.3434848633217289</v>
      </c>
      <c r="Q1199" s="43">
        <f t="shared" si="132"/>
        <v>0</v>
      </c>
      <c r="R1199" s="37"/>
      <c r="S1199" s="21">
        <f>SUM($P$2:P1199)</f>
        <v>1431.1583252156281</v>
      </c>
      <c r="T1199" s="29">
        <f>SUM($Q$2:Q1199)</f>
        <v>306.11401328680444</v>
      </c>
      <c r="U1199" s="22">
        <f>T1199*'KERS System Values'!E$14</f>
        <v>179.25096867186608</v>
      </c>
    </row>
    <row r="1200" spans="1:21" x14ac:dyDescent="0.45">
      <c r="A1200" s="5" t="s">
        <v>14</v>
      </c>
      <c r="B1200" s="6">
        <v>1198</v>
      </c>
      <c r="C1200" s="6">
        <v>176</v>
      </c>
      <c r="D1200" s="4">
        <v>25.916666666666668</v>
      </c>
      <c r="E1200" s="30">
        <v>6.9444444444444448E-2</v>
      </c>
      <c r="F1200" s="20">
        <f>'Dynamic Data'!C$4*E1200</f>
        <v>20</v>
      </c>
      <c r="G1200" s="12">
        <f>(0.5*'Dynamic Data'!C$21*'Dynamic Data'!C$11*'Dynamic Data'!C$13*D1200^2)</f>
        <v>137.40759418784435</v>
      </c>
      <c r="H1200" s="12">
        <f>'Dynamic Data'!C$15</f>
        <v>56.505600000000001</v>
      </c>
      <c r="I1200" s="12">
        <f>'Dynamic Data'!C$15+G1200+F1200</f>
        <v>213.91319418784434</v>
      </c>
      <c r="J1200" s="12">
        <f t="shared" si="133"/>
        <v>213.91319418784434</v>
      </c>
      <c r="K1200" s="28">
        <f t="shared" si="134"/>
        <v>0</v>
      </c>
      <c r="L1200" s="20">
        <f>(D1200/1000)*(('Dynamic Data'!C$4*9.81*'Dynamic Data'!C$10)+(0.5*'Dynamic Data'!C$21*'Dynamic Data'!C$11*'Dynamic Data'!C$13*D1200^2)+('Dynamic Data'!C$4*'Dynamic Data'!C$18*E1200))</f>
        <v>5.5663555993683005</v>
      </c>
      <c r="M1200" s="12">
        <f t="shared" si="131"/>
        <v>5.5663555993683005</v>
      </c>
      <c r="N1200" s="28">
        <f t="shared" si="135"/>
        <v>0</v>
      </c>
      <c r="O1200" s="20">
        <f t="shared" si="130"/>
        <v>5.8108897620586912</v>
      </c>
      <c r="P1200" s="12">
        <f t="shared" si="136"/>
        <v>5.8108897620586912</v>
      </c>
      <c r="Q1200" s="42">
        <f t="shared" si="132"/>
        <v>0</v>
      </c>
      <c r="R1200" s="36"/>
      <c r="S1200" s="20">
        <f>SUM($P$2:P1200)</f>
        <v>1436.9692149776868</v>
      </c>
      <c r="T1200" s="28">
        <f>SUM($Q$2:Q1200)</f>
        <v>306.11401328680444</v>
      </c>
      <c r="U1200" s="22">
        <f>T1200*'KERS System Values'!E$14</f>
        <v>179.25096867186608</v>
      </c>
    </row>
    <row r="1201" spans="1:21" x14ac:dyDescent="0.45">
      <c r="A1201" s="7" t="s">
        <v>14</v>
      </c>
      <c r="B1201" s="8">
        <v>1199</v>
      </c>
      <c r="C1201" s="8">
        <v>177</v>
      </c>
      <c r="D1201" s="3">
        <v>26.027777777777779</v>
      </c>
      <c r="E1201" s="29">
        <v>0.12500000000000078</v>
      </c>
      <c r="F1201" s="21">
        <f>'Dynamic Data'!C$4*E1201</f>
        <v>36.000000000000227</v>
      </c>
      <c r="G1201" s="3">
        <f>(0.5*'Dynamic Data'!C$21*'Dynamic Data'!C$11*'Dynamic Data'!C$13*D1201^2)</f>
        <v>138.58831996901458</v>
      </c>
      <c r="H1201" s="3">
        <f>'Dynamic Data'!C$15</f>
        <v>56.505600000000001</v>
      </c>
      <c r="I1201" s="3">
        <f>'Dynamic Data'!C$15+G1201+F1201</f>
        <v>231.09391996901479</v>
      </c>
      <c r="J1201" s="3">
        <f t="shared" si="133"/>
        <v>231.09391996901479</v>
      </c>
      <c r="K1201" s="29">
        <f t="shared" si="134"/>
        <v>0</v>
      </c>
      <c r="L1201" s="21">
        <f>(D1201/1000)*(('Dynamic Data'!C$4*9.81*'Dynamic Data'!C$10)+(0.5*'Dynamic Data'!C$21*'Dynamic Data'!C$11*'Dynamic Data'!C$13*D1201^2)+('Dynamic Data'!C$4*'Dynamic Data'!C$18*E1201))</f>
        <v>6.0554239247490811</v>
      </c>
      <c r="M1201" s="3">
        <f t="shared" si="131"/>
        <v>6.0554239247490811</v>
      </c>
      <c r="N1201" s="29">
        <f t="shared" si="135"/>
        <v>0</v>
      </c>
      <c r="O1201" s="21">
        <f t="shared" si="130"/>
        <v>6.3093784329819895</v>
      </c>
      <c r="P1201" s="3">
        <f t="shared" si="136"/>
        <v>6.3093784329819895</v>
      </c>
      <c r="Q1201" s="43">
        <f t="shared" si="132"/>
        <v>0</v>
      </c>
      <c r="R1201" s="37"/>
      <c r="S1201" s="21">
        <f>SUM($P$2:P1201)</f>
        <v>1443.2785934106687</v>
      </c>
      <c r="T1201" s="29">
        <f>SUM($Q$2:Q1201)</f>
        <v>306.11401328680444</v>
      </c>
      <c r="U1201" s="22">
        <f>T1201*'KERS System Values'!E$14</f>
        <v>179.25096867186608</v>
      </c>
    </row>
    <row r="1202" spans="1:21" x14ac:dyDescent="0.45">
      <c r="A1202" s="5" t="s">
        <v>14</v>
      </c>
      <c r="B1202" s="6">
        <v>1200</v>
      </c>
      <c r="C1202" s="6">
        <v>178</v>
      </c>
      <c r="D1202" s="4">
        <v>26.166666666666668</v>
      </c>
      <c r="E1202" s="30">
        <v>0.18055555555555516</v>
      </c>
      <c r="F1202" s="20">
        <f>'Dynamic Data'!C$4*E1202</f>
        <v>51.999999999999886</v>
      </c>
      <c r="G1202" s="12">
        <f>(0.5*'Dynamic Data'!C$21*'Dynamic Data'!C$11*'Dynamic Data'!C$13*D1202^2)</f>
        <v>140.07133049228918</v>
      </c>
      <c r="H1202" s="12">
        <f>'Dynamic Data'!C$15</f>
        <v>56.505600000000001</v>
      </c>
      <c r="I1202" s="12">
        <f>'Dynamic Data'!C$15+G1202+F1202</f>
        <v>248.57693049228908</v>
      </c>
      <c r="J1202" s="12">
        <f t="shared" si="133"/>
        <v>248.57693049228908</v>
      </c>
      <c r="K1202" s="28">
        <f t="shared" si="134"/>
        <v>0</v>
      </c>
      <c r="L1202" s="20">
        <f>(D1202/1000)*(('Dynamic Data'!C$4*9.81*'Dynamic Data'!C$10)+(0.5*'Dynamic Data'!C$21*'Dynamic Data'!C$11*'Dynamic Data'!C$13*D1202^2)+('Dynamic Data'!C$4*'Dynamic Data'!C$18*E1202))</f>
        <v>6.563332941214898</v>
      </c>
      <c r="M1202" s="12">
        <f t="shared" si="131"/>
        <v>6.563332941214898</v>
      </c>
      <c r="N1202" s="28">
        <f t="shared" si="135"/>
        <v>0</v>
      </c>
      <c r="O1202" s="20">
        <f t="shared" si="130"/>
        <v>6.7879149101328649</v>
      </c>
      <c r="P1202" s="12">
        <f t="shared" si="136"/>
        <v>6.7879149101328649</v>
      </c>
      <c r="Q1202" s="42">
        <f t="shared" si="132"/>
        <v>0</v>
      </c>
      <c r="R1202" s="36"/>
      <c r="S1202" s="20">
        <f>SUM($P$2:P1202)</f>
        <v>1450.0665083208016</v>
      </c>
      <c r="T1202" s="28">
        <f>SUM($Q$2:Q1202)</f>
        <v>306.11401328680444</v>
      </c>
      <c r="U1202" s="22">
        <f>T1202*'KERS System Values'!E$14</f>
        <v>179.25096867186608</v>
      </c>
    </row>
    <row r="1203" spans="1:21" x14ac:dyDescent="0.45">
      <c r="A1203" s="7" t="s">
        <v>14</v>
      </c>
      <c r="B1203" s="8">
        <v>1201</v>
      </c>
      <c r="C1203" s="8">
        <v>179</v>
      </c>
      <c r="D1203" s="3">
        <v>26.388888888888889</v>
      </c>
      <c r="E1203" s="29">
        <v>0.22222222222222143</v>
      </c>
      <c r="F1203" s="21">
        <f>'Dynamic Data'!C$4*E1203</f>
        <v>63.999999999999773</v>
      </c>
      <c r="G1203" s="3">
        <f>(0.5*'Dynamic Data'!C$21*'Dynamic Data'!C$11*'Dynamic Data'!C$13*D1203^2)</f>
        <v>142.46056383771594</v>
      </c>
      <c r="H1203" s="3">
        <f>'Dynamic Data'!C$15</f>
        <v>56.505600000000001</v>
      </c>
      <c r="I1203" s="3">
        <f>'Dynamic Data'!C$15+G1203+F1203</f>
        <v>262.96616383771573</v>
      </c>
      <c r="J1203" s="3">
        <f t="shared" si="133"/>
        <v>262.96616383771573</v>
      </c>
      <c r="K1203" s="29">
        <f t="shared" si="134"/>
        <v>0</v>
      </c>
      <c r="L1203" s="21">
        <f>(D1203/1000)*(('Dynamic Data'!C$4*9.81*'Dynamic Data'!C$10)+(0.5*'Dynamic Data'!C$21*'Dynamic Data'!C$11*'Dynamic Data'!C$13*D1203^2)+('Dynamic Data'!C$4*'Dynamic Data'!C$18*E1203))</f>
        <v>7.0124968790508317</v>
      </c>
      <c r="M1203" s="3">
        <f t="shared" si="131"/>
        <v>7.0124968790508317</v>
      </c>
      <c r="N1203" s="29">
        <f t="shared" si="135"/>
        <v>0</v>
      </c>
      <c r="O1203" s="21">
        <f t="shared" si="130"/>
        <v>6.9630296721283633</v>
      </c>
      <c r="P1203" s="3">
        <f t="shared" si="136"/>
        <v>6.9630296721283633</v>
      </c>
      <c r="Q1203" s="43">
        <f t="shared" si="132"/>
        <v>0</v>
      </c>
      <c r="R1203" s="37"/>
      <c r="S1203" s="21">
        <f>SUM($P$2:P1203)</f>
        <v>1457.02953799293</v>
      </c>
      <c r="T1203" s="29">
        <f>SUM($Q$2:Q1203)</f>
        <v>306.11401328680444</v>
      </c>
      <c r="U1203" s="22">
        <f>T1203*'KERS System Values'!E$14</f>
        <v>179.25096867186608</v>
      </c>
    </row>
    <row r="1204" spans="1:21" x14ac:dyDescent="0.45">
      <c r="A1204" s="5" t="s">
        <v>14</v>
      </c>
      <c r="B1204" s="6">
        <v>1202</v>
      </c>
      <c r="C1204" s="6">
        <v>180</v>
      </c>
      <c r="D1204" s="4">
        <v>26.611111111111111</v>
      </c>
      <c r="E1204" s="30">
        <v>0.19444444444444522</v>
      </c>
      <c r="F1204" s="20">
        <f>'Dynamic Data'!C$4*E1204</f>
        <v>56.000000000000227</v>
      </c>
      <c r="G1204" s="12">
        <f>(0.5*'Dynamic Data'!C$21*'Dynamic Data'!C$11*'Dynamic Data'!C$13*D1204^2)</f>
        <v>144.87000211629646</v>
      </c>
      <c r="H1204" s="12">
        <f>'Dynamic Data'!C$15</f>
        <v>56.505600000000001</v>
      </c>
      <c r="I1204" s="12">
        <f>'Dynamic Data'!C$15+G1204+F1204</f>
        <v>257.3756021162967</v>
      </c>
      <c r="J1204" s="12">
        <f t="shared" si="133"/>
        <v>257.3756021162967</v>
      </c>
      <c r="K1204" s="28">
        <f t="shared" si="134"/>
        <v>0</v>
      </c>
      <c r="L1204" s="20">
        <f>(D1204/1000)*(('Dynamic Data'!C$4*9.81*'Dynamic Data'!C$10)+(0.5*'Dynamic Data'!C$21*'Dynamic Data'!C$11*'Dynamic Data'!C$13*D1204^2)+('Dynamic Data'!C$4*'Dynamic Data'!C$18*E1204))</f>
        <v>6.9135624652058949</v>
      </c>
      <c r="M1204" s="12">
        <f t="shared" si="131"/>
        <v>6.9135624652058949</v>
      </c>
      <c r="N1204" s="28">
        <f t="shared" si="135"/>
        <v>0</v>
      </c>
      <c r="O1204" s="20">
        <f t="shared" si="130"/>
        <v>6.7360888556773908</v>
      </c>
      <c r="P1204" s="12">
        <f t="shared" si="136"/>
        <v>6.7360888556773908</v>
      </c>
      <c r="Q1204" s="42">
        <f t="shared" si="132"/>
        <v>0</v>
      </c>
      <c r="R1204" s="36"/>
      <c r="S1204" s="20">
        <f>SUM($P$2:P1204)</f>
        <v>1463.7656268486073</v>
      </c>
      <c r="T1204" s="28">
        <f>SUM($Q$2:Q1204)</f>
        <v>306.11401328680444</v>
      </c>
      <c r="U1204" s="22">
        <f>T1204*'KERS System Values'!E$14</f>
        <v>179.25096867186608</v>
      </c>
    </row>
    <row r="1205" spans="1:21" x14ac:dyDescent="0.45">
      <c r="A1205" s="7" t="s">
        <v>14</v>
      </c>
      <c r="B1205" s="8">
        <v>1203</v>
      </c>
      <c r="C1205" s="8">
        <v>181</v>
      </c>
      <c r="D1205" s="3">
        <v>26.777777777777782</v>
      </c>
      <c r="E1205" s="29">
        <v>0.1388888888888889</v>
      </c>
      <c r="F1205" s="21">
        <f>'Dynamic Data'!C$4*E1205</f>
        <v>40</v>
      </c>
      <c r="G1205" s="3">
        <f>(0.5*'Dynamic Data'!C$21*'Dynamic Data'!C$11*'Dynamic Data'!C$13*D1205^2)</f>
        <v>146.69034031261398</v>
      </c>
      <c r="H1205" s="3">
        <f>'Dynamic Data'!C$15</f>
        <v>56.505600000000001</v>
      </c>
      <c r="I1205" s="3">
        <f>'Dynamic Data'!C$15+G1205+F1205</f>
        <v>243.19594031261397</v>
      </c>
      <c r="J1205" s="3">
        <f t="shared" si="133"/>
        <v>243.19594031261397</v>
      </c>
      <c r="K1205" s="29">
        <f t="shared" si="134"/>
        <v>0</v>
      </c>
      <c r="L1205" s="21">
        <f>(D1205/1000)*(('Dynamic Data'!C$4*9.81*'Dynamic Data'!C$10)+(0.5*'Dynamic Data'!C$21*'Dynamic Data'!C$11*'Dynamic Data'!C$13*D1205^2)+('Dynamic Data'!C$4*'Dynamic Data'!C$18*E1205))</f>
        <v>6.5586152461488876</v>
      </c>
      <c r="M1205" s="3">
        <f t="shared" si="131"/>
        <v>6.5586152461488876</v>
      </c>
      <c r="N1205" s="29">
        <f t="shared" si="135"/>
        <v>0</v>
      </c>
      <c r="O1205" s="21">
        <f t="shared" si="130"/>
        <v>6.3641995732260082</v>
      </c>
      <c r="P1205" s="3">
        <f t="shared" si="136"/>
        <v>6.3641995732260082</v>
      </c>
      <c r="Q1205" s="43">
        <f t="shared" si="132"/>
        <v>0</v>
      </c>
      <c r="R1205" s="37"/>
      <c r="S1205" s="21">
        <f>SUM($P$2:P1205)</f>
        <v>1470.1298264218333</v>
      </c>
      <c r="T1205" s="29">
        <f>SUM($Q$2:Q1205)</f>
        <v>306.11401328680444</v>
      </c>
      <c r="U1205" s="22">
        <f>T1205*'KERS System Values'!E$14</f>
        <v>179.25096867186608</v>
      </c>
    </row>
    <row r="1206" spans="1:21" x14ac:dyDescent="0.45">
      <c r="A1206" s="5" t="s">
        <v>14</v>
      </c>
      <c r="B1206" s="6">
        <v>1204</v>
      </c>
      <c r="C1206" s="6">
        <v>182</v>
      </c>
      <c r="D1206" s="4">
        <v>26.888888888888889</v>
      </c>
      <c r="E1206" s="30">
        <v>8.3333333333332538E-2</v>
      </c>
      <c r="F1206" s="20">
        <f>'Dynamic Data'!C$4*E1206</f>
        <v>23.999999999999773</v>
      </c>
      <c r="G1206" s="12">
        <f>(0.5*'Dynamic Data'!C$21*'Dynamic Data'!C$11*'Dynamic Data'!C$13*D1206^2)</f>
        <v>147.91021315176948</v>
      </c>
      <c r="H1206" s="12">
        <f>'Dynamic Data'!C$15</f>
        <v>56.505600000000001</v>
      </c>
      <c r="I1206" s="12">
        <f>'Dynamic Data'!C$15+G1206+F1206</f>
        <v>228.41581315176927</v>
      </c>
      <c r="J1206" s="12">
        <f t="shared" si="133"/>
        <v>228.41581315176927</v>
      </c>
      <c r="K1206" s="28">
        <f t="shared" si="134"/>
        <v>0</v>
      </c>
      <c r="L1206" s="20">
        <f>(D1206/1000)*(('Dynamic Data'!C$4*9.81*'Dynamic Data'!C$10)+(0.5*'Dynamic Data'!C$21*'Dynamic Data'!C$11*'Dynamic Data'!C$13*D1206^2)+('Dynamic Data'!C$4*'Dynamic Data'!C$18*E1206))</f>
        <v>6.1697839003031296</v>
      </c>
      <c r="M1206" s="12">
        <f t="shared" si="131"/>
        <v>6.1697839003031296</v>
      </c>
      <c r="N1206" s="28">
        <f t="shared" si="135"/>
        <v>0</v>
      </c>
      <c r="O1206" s="20">
        <f t="shared" si="130"/>
        <v>6.0157351455726129</v>
      </c>
      <c r="P1206" s="12">
        <f t="shared" si="136"/>
        <v>6.0157351455726129</v>
      </c>
      <c r="Q1206" s="42">
        <f t="shared" si="132"/>
        <v>0</v>
      </c>
      <c r="R1206" s="36"/>
      <c r="S1206" s="20">
        <f>SUM($P$2:P1206)</f>
        <v>1476.1455615674058</v>
      </c>
      <c r="T1206" s="28">
        <f>SUM($Q$2:Q1206)</f>
        <v>306.11401328680444</v>
      </c>
      <c r="U1206" s="22">
        <f>T1206*'KERS System Values'!E$14</f>
        <v>179.25096867186608</v>
      </c>
    </row>
    <row r="1207" spans="1:21" x14ac:dyDescent="0.45">
      <c r="A1207" s="7" t="s">
        <v>14</v>
      </c>
      <c r="B1207" s="8">
        <v>1205</v>
      </c>
      <c r="C1207" s="8">
        <v>183</v>
      </c>
      <c r="D1207" s="3">
        <v>26.944444444444446</v>
      </c>
      <c r="E1207" s="29">
        <v>4.1666666666666269E-2</v>
      </c>
      <c r="F1207" s="21">
        <f>'Dynamic Data'!C$4*E1207</f>
        <v>11.999999999999886</v>
      </c>
      <c r="G1207" s="3">
        <f>(0.5*'Dynamic Data'!C$21*'Dynamic Data'!C$11*'Dynamic Data'!C$13*D1207^2)</f>
        <v>148.52204378383044</v>
      </c>
      <c r="H1207" s="3">
        <f>'Dynamic Data'!C$15</f>
        <v>56.505600000000001</v>
      </c>
      <c r="I1207" s="3">
        <f>'Dynamic Data'!C$15+G1207+F1207</f>
        <v>217.02764378383034</v>
      </c>
      <c r="J1207" s="3">
        <f t="shared" si="133"/>
        <v>217.02764378383034</v>
      </c>
      <c r="K1207" s="29">
        <f t="shared" si="134"/>
        <v>0</v>
      </c>
      <c r="L1207" s="21">
        <f>(D1207/1000)*(('Dynamic Data'!C$4*9.81*'Dynamic Data'!C$10)+(0.5*'Dynamic Data'!C$21*'Dynamic Data'!C$11*'Dynamic Data'!C$13*D1207^2)+('Dynamic Data'!C$4*'Dynamic Data'!C$18*E1207))</f>
        <v>5.8616863908420962</v>
      </c>
      <c r="M1207" s="3">
        <f t="shared" si="131"/>
        <v>5.8616863908420962</v>
      </c>
      <c r="N1207" s="29">
        <f t="shared" si="135"/>
        <v>0</v>
      </c>
      <c r="O1207" s="21">
        <f t="shared" si="130"/>
        <v>5.8125601735605663</v>
      </c>
      <c r="P1207" s="3">
        <f t="shared" si="136"/>
        <v>5.8125601735605663</v>
      </c>
      <c r="Q1207" s="43">
        <f t="shared" si="132"/>
        <v>0</v>
      </c>
      <c r="R1207" s="37"/>
      <c r="S1207" s="21">
        <f>SUM($P$2:P1207)</f>
        <v>1481.9581217409664</v>
      </c>
      <c r="T1207" s="29">
        <f>SUM($Q$2:Q1207)</f>
        <v>306.11401328680444</v>
      </c>
      <c r="U1207" s="22">
        <f>T1207*'KERS System Values'!E$14</f>
        <v>179.25096867186608</v>
      </c>
    </row>
    <row r="1208" spans="1:21" x14ac:dyDescent="0.45">
      <c r="A1208" s="5" t="s">
        <v>14</v>
      </c>
      <c r="B1208" s="6">
        <v>1206</v>
      </c>
      <c r="C1208" s="6">
        <v>184</v>
      </c>
      <c r="D1208" s="4">
        <v>26.972222222222221</v>
      </c>
      <c r="E1208" s="30">
        <v>2.7777777777778172E-2</v>
      </c>
      <c r="F1208" s="20">
        <f>'Dynamic Data'!C$4*E1208</f>
        <v>8.0000000000001137</v>
      </c>
      <c r="G1208" s="12">
        <f>(0.5*'Dynamic Data'!C$21*'Dynamic Data'!C$11*'Dynamic Data'!C$13*D1208^2)</f>
        <v>148.82843265298163</v>
      </c>
      <c r="H1208" s="12">
        <f>'Dynamic Data'!C$15</f>
        <v>56.505600000000001</v>
      </c>
      <c r="I1208" s="12">
        <f>'Dynamic Data'!C$15+G1208+F1208</f>
        <v>213.33403265298176</v>
      </c>
      <c r="J1208" s="12">
        <f t="shared" si="133"/>
        <v>213.33403265298176</v>
      </c>
      <c r="K1208" s="28">
        <f t="shared" si="134"/>
        <v>0</v>
      </c>
      <c r="L1208" s="20">
        <f>(D1208/1000)*(('Dynamic Data'!C$4*9.81*'Dynamic Data'!C$10)+(0.5*'Dynamic Data'!C$21*'Dynamic Data'!C$11*'Dynamic Data'!C$13*D1208^2)+('Dynamic Data'!C$4*'Dynamic Data'!C$18*E1208))</f>
        <v>5.7634339562790355</v>
      </c>
      <c r="M1208" s="12">
        <f t="shared" si="131"/>
        <v>5.7634339562790355</v>
      </c>
      <c r="N1208" s="28">
        <f t="shared" si="135"/>
        <v>0</v>
      </c>
      <c r="O1208" s="20">
        <f t="shared" si="130"/>
        <v>5.7705422506664021</v>
      </c>
      <c r="P1208" s="12">
        <f t="shared" si="136"/>
        <v>5.7705422506664021</v>
      </c>
      <c r="Q1208" s="42">
        <f t="shared" si="132"/>
        <v>0</v>
      </c>
      <c r="R1208" s="36"/>
      <c r="S1208" s="20">
        <f>SUM($P$2:P1208)</f>
        <v>1487.7286639916329</v>
      </c>
      <c r="T1208" s="28">
        <f>SUM($Q$2:Q1208)</f>
        <v>306.11401328680444</v>
      </c>
      <c r="U1208" s="22">
        <f>T1208*'KERS System Values'!E$14</f>
        <v>179.25096867186608</v>
      </c>
    </row>
    <row r="1209" spans="1:21" x14ac:dyDescent="0.45">
      <c r="A1209" s="7" t="s">
        <v>14</v>
      </c>
      <c r="B1209" s="8">
        <v>1207</v>
      </c>
      <c r="C1209" s="8">
        <v>185</v>
      </c>
      <c r="D1209" s="3">
        <v>27.000000000000004</v>
      </c>
      <c r="E1209" s="29">
        <v>2.7777777777778172E-2</v>
      </c>
      <c r="F1209" s="21">
        <f>'Dynamic Data'!C$4*E1209</f>
        <v>8.0000000000001137</v>
      </c>
      <c r="G1209" s="3">
        <f>(0.5*'Dynamic Data'!C$21*'Dynamic Data'!C$11*'Dynamic Data'!C$13*D1209^2)</f>
        <v>149.13513722421348</v>
      </c>
      <c r="H1209" s="3">
        <f>'Dynamic Data'!C$15</f>
        <v>56.505600000000001</v>
      </c>
      <c r="I1209" s="3">
        <f>'Dynamic Data'!C$15+G1209+F1209</f>
        <v>213.64073722421358</v>
      </c>
      <c r="J1209" s="3">
        <f t="shared" si="133"/>
        <v>213.64073722421358</v>
      </c>
      <c r="K1209" s="29">
        <f t="shared" si="134"/>
        <v>0</v>
      </c>
      <c r="L1209" s="21">
        <f>(D1209/1000)*(('Dynamic Data'!C$4*9.81*'Dynamic Data'!C$10)+(0.5*'Dynamic Data'!C$21*'Dynamic Data'!C$11*'Dynamic Data'!C$13*D1209^2)+('Dynamic Data'!C$4*'Dynamic Data'!C$18*E1209))</f>
        <v>5.7776505450537687</v>
      </c>
      <c r="M1209" s="3">
        <f t="shared" si="131"/>
        <v>5.7776505450537687</v>
      </c>
      <c r="N1209" s="29">
        <f t="shared" si="135"/>
        <v>0</v>
      </c>
      <c r="O1209" s="21">
        <f t="shared" si="130"/>
        <v>5.7847716253753942</v>
      </c>
      <c r="P1209" s="3">
        <f t="shared" si="136"/>
        <v>5.7847716253753942</v>
      </c>
      <c r="Q1209" s="43">
        <f t="shared" si="132"/>
        <v>0</v>
      </c>
      <c r="R1209" s="37"/>
      <c r="S1209" s="21">
        <f>SUM($P$2:P1209)</f>
        <v>1493.5134356170083</v>
      </c>
      <c r="T1209" s="29">
        <f>SUM($Q$2:Q1209)</f>
        <v>306.11401328680444</v>
      </c>
      <c r="U1209" s="22">
        <f>T1209*'KERS System Values'!E$14</f>
        <v>179.25096867186608</v>
      </c>
    </row>
    <row r="1210" spans="1:21" x14ac:dyDescent="0.45">
      <c r="A1210" s="5" t="s">
        <v>14</v>
      </c>
      <c r="B1210" s="6">
        <v>1208</v>
      </c>
      <c r="C1210" s="6">
        <v>186</v>
      </c>
      <c r="D1210" s="4">
        <v>27.027777777777779</v>
      </c>
      <c r="E1210" s="30">
        <v>2.7777777777778172E-2</v>
      </c>
      <c r="F1210" s="20">
        <f>'Dynamic Data'!C$4*E1210</f>
        <v>8.0000000000001137</v>
      </c>
      <c r="G1210" s="12">
        <f>(0.5*'Dynamic Data'!C$21*'Dynamic Data'!C$11*'Dynamic Data'!C$13*D1210^2)</f>
        <v>149.44215749752576</v>
      </c>
      <c r="H1210" s="12">
        <f>'Dynamic Data'!C$15</f>
        <v>56.505600000000001</v>
      </c>
      <c r="I1210" s="12">
        <f>'Dynamic Data'!C$15+G1210+F1210</f>
        <v>213.94775749752586</v>
      </c>
      <c r="J1210" s="12">
        <f t="shared" si="133"/>
        <v>213.94775749752586</v>
      </c>
      <c r="K1210" s="28">
        <f t="shared" si="134"/>
        <v>0</v>
      </c>
      <c r="L1210" s="20">
        <f>(D1210/1000)*(('Dynamic Data'!C$4*9.81*'Dynamic Data'!C$10)+(0.5*'Dynamic Data'!C$21*'Dynamic Data'!C$11*'Dynamic Data'!C$13*D1210^2)+('Dynamic Data'!C$4*'Dynamic Data'!C$18*E1210))</f>
        <v>5.7918927056970197</v>
      </c>
      <c r="M1210" s="12">
        <f t="shared" si="131"/>
        <v>5.7918927056970197</v>
      </c>
      <c r="N1210" s="28">
        <f t="shared" si="135"/>
        <v>0</v>
      </c>
      <c r="O1210" s="20">
        <f t="shared" si="130"/>
        <v>5.7425730039960525</v>
      </c>
      <c r="P1210" s="12">
        <f t="shared" si="136"/>
        <v>5.7425730039960525</v>
      </c>
      <c r="Q1210" s="42">
        <f t="shared" si="132"/>
        <v>0</v>
      </c>
      <c r="R1210" s="36"/>
      <c r="S1210" s="20">
        <f>SUM($P$2:P1210)</f>
        <v>1499.2560086210044</v>
      </c>
      <c r="T1210" s="28">
        <f>SUM($Q$2:Q1210)</f>
        <v>306.11401328680444</v>
      </c>
      <c r="U1210" s="22">
        <f>T1210*'KERS System Values'!E$14</f>
        <v>179.25096867186608</v>
      </c>
    </row>
    <row r="1211" spans="1:21" x14ac:dyDescent="0.45">
      <c r="A1211" s="7" t="s">
        <v>14</v>
      </c>
      <c r="B1211" s="8">
        <v>1209</v>
      </c>
      <c r="C1211" s="8">
        <v>187</v>
      </c>
      <c r="D1211" s="3">
        <v>27.055555555555557</v>
      </c>
      <c r="E1211" s="29">
        <v>1.3888888888890073E-2</v>
      </c>
      <c r="F1211" s="21">
        <f>'Dynamic Data'!C$4*E1211</f>
        <v>4.0000000000003411</v>
      </c>
      <c r="G1211" s="3">
        <f>(0.5*'Dynamic Data'!C$21*'Dynamic Data'!C$11*'Dynamic Data'!C$13*D1211^2)</f>
        <v>149.74949347291857</v>
      </c>
      <c r="H1211" s="3">
        <f>'Dynamic Data'!C$15</f>
        <v>56.505600000000001</v>
      </c>
      <c r="I1211" s="3">
        <f>'Dynamic Data'!C$15+G1211+F1211</f>
        <v>210.25509347291893</v>
      </c>
      <c r="J1211" s="3">
        <f t="shared" si="133"/>
        <v>210.25509347291893</v>
      </c>
      <c r="K1211" s="29">
        <f t="shared" si="134"/>
        <v>0</v>
      </c>
      <c r="L1211" s="21">
        <f>(D1211/1000)*(('Dynamic Data'!C$4*9.81*'Dynamic Data'!C$10)+(0.5*'Dynamic Data'!C$21*'Dynamic Data'!C$11*'Dynamic Data'!C$13*D1211^2)+('Dynamic Data'!C$4*'Dynamic Data'!C$18*E1211))</f>
        <v>5.6932533022950853</v>
      </c>
      <c r="M1211" s="3">
        <f t="shared" si="131"/>
        <v>5.6932533022950853</v>
      </c>
      <c r="N1211" s="29">
        <f t="shared" si="135"/>
        <v>0</v>
      </c>
      <c r="O1211" s="21">
        <f t="shared" si="130"/>
        <v>5.6367997211839693</v>
      </c>
      <c r="P1211" s="3">
        <f t="shared" si="136"/>
        <v>5.6367997211839693</v>
      </c>
      <c r="Q1211" s="43">
        <f t="shared" si="132"/>
        <v>0</v>
      </c>
      <c r="R1211" s="37"/>
      <c r="S1211" s="21">
        <f>SUM($P$2:P1211)</f>
        <v>1504.8928083421883</v>
      </c>
      <c r="T1211" s="29">
        <f>SUM($Q$2:Q1211)</f>
        <v>306.11401328680444</v>
      </c>
      <c r="U1211" s="22">
        <f>T1211*'KERS System Values'!E$14</f>
        <v>179.25096867186608</v>
      </c>
    </row>
    <row r="1212" spans="1:21" x14ac:dyDescent="0.45">
      <c r="A1212" s="5" t="s">
        <v>14</v>
      </c>
      <c r="B1212" s="6">
        <v>1210</v>
      </c>
      <c r="C1212" s="6">
        <v>188</v>
      </c>
      <c r="D1212" s="4">
        <v>27.055555555555557</v>
      </c>
      <c r="E1212" s="30">
        <v>0</v>
      </c>
      <c r="F1212" s="20">
        <f>'Dynamic Data'!C$4*E1212</f>
        <v>0</v>
      </c>
      <c r="G1212" s="12">
        <f>(0.5*'Dynamic Data'!C$21*'Dynamic Data'!C$11*'Dynamic Data'!C$13*D1212^2)</f>
        <v>149.74949347291857</v>
      </c>
      <c r="H1212" s="12">
        <f>'Dynamic Data'!C$15</f>
        <v>56.505600000000001</v>
      </c>
      <c r="I1212" s="12">
        <f>'Dynamic Data'!C$15+G1212+F1212</f>
        <v>206.25509347291859</v>
      </c>
      <c r="J1212" s="12">
        <f t="shared" si="133"/>
        <v>206.25509347291859</v>
      </c>
      <c r="K1212" s="28">
        <f t="shared" si="134"/>
        <v>0</v>
      </c>
      <c r="L1212" s="20">
        <f>(D1212/1000)*(('Dynamic Data'!C$4*9.81*'Dynamic Data'!C$10)+(0.5*'Dynamic Data'!C$21*'Dynamic Data'!C$11*'Dynamic Data'!C$13*D1212^2)+('Dynamic Data'!C$4*'Dynamic Data'!C$18*E1212))</f>
        <v>5.5803461400728533</v>
      </c>
      <c r="M1212" s="12">
        <f t="shared" si="131"/>
        <v>5.5803461400728533</v>
      </c>
      <c r="N1212" s="28">
        <f t="shared" si="135"/>
        <v>0</v>
      </c>
      <c r="O1212" s="20">
        <f t="shared" si="130"/>
        <v>5.5803461400728533</v>
      </c>
      <c r="P1212" s="12">
        <f t="shared" si="136"/>
        <v>5.5803461400728533</v>
      </c>
      <c r="Q1212" s="42">
        <f t="shared" si="132"/>
        <v>0</v>
      </c>
      <c r="R1212" s="36"/>
      <c r="S1212" s="20">
        <f>SUM($P$2:P1212)</f>
        <v>1510.4731544822612</v>
      </c>
      <c r="T1212" s="28">
        <f>SUM($Q$2:Q1212)</f>
        <v>306.11401328680444</v>
      </c>
      <c r="U1212" s="22">
        <f>T1212*'KERS System Values'!E$14</f>
        <v>179.25096867186608</v>
      </c>
    </row>
    <row r="1213" spans="1:21" x14ac:dyDescent="0.45">
      <c r="A1213" s="7" t="s">
        <v>14</v>
      </c>
      <c r="B1213" s="8">
        <v>1211</v>
      </c>
      <c r="C1213" s="8">
        <v>189</v>
      </c>
      <c r="D1213" s="3">
        <v>27.055555555555557</v>
      </c>
      <c r="E1213" s="29">
        <v>0</v>
      </c>
      <c r="F1213" s="21">
        <f>'Dynamic Data'!C$4*E1213</f>
        <v>0</v>
      </c>
      <c r="G1213" s="3">
        <f>(0.5*'Dynamic Data'!C$21*'Dynamic Data'!C$11*'Dynamic Data'!C$13*D1213^2)</f>
        <v>149.74949347291857</v>
      </c>
      <c r="H1213" s="3">
        <f>'Dynamic Data'!C$15</f>
        <v>56.505600000000001</v>
      </c>
      <c r="I1213" s="3">
        <f>'Dynamic Data'!C$15+G1213+F1213</f>
        <v>206.25509347291859</v>
      </c>
      <c r="J1213" s="3">
        <f t="shared" si="133"/>
        <v>206.25509347291859</v>
      </c>
      <c r="K1213" s="29">
        <f t="shared" si="134"/>
        <v>0</v>
      </c>
      <c r="L1213" s="21">
        <f>(D1213/1000)*(('Dynamic Data'!C$4*9.81*'Dynamic Data'!C$10)+(0.5*'Dynamic Data'!C$21*'Dynamic Data'!C$11*'Dynamic Data'!C$13*D1213^2)+('Dynamic Data'!C$4*'Dynamic Data'!C$18*E1213))</f>
        <v>5.5803461400728533</v>
      </c>
      <c r="M1213" s="3">
        <f t="shared" si="131"/>
        <v>5.5803461400728533</v>
      </c>
      <c r="N1213" s="29">
        <f t="shared" si="135"/>
        <v>0</v>
      </c>
      <c r="O1213" s="21">
        <f t="shared" si="130"/>
        <v>5.5238925589617374</v>
      </c>
      <c r="P1213" s="3">
        <f t="shared" si="136"/>
        <v>5.5238925589617374</v>
      </c>
      <c r="Q1213" s="43">
        <f t="shared" si="132"/>
        <v>0</v>
      </c>
      <c r="R1213" s="37"/>
      <c r="S1213" s="21">
        <f>SUM($P$2:P1213)</f>
        <v>1515.9970470412229</v>
      </c>
      <c r="T1213" s="29">
        <f>SUM($Q$2:Q1213)</f>
        <v>306.11401328680444</v>
      </c>
      <c r="U1213" s="22">
        <f>T1213*'KERS System Values'!E$14</f>
        <v>179.25096867186608</v>
      </c>
    </row>
    <row r="1214" spans="1:21" x14ac:dyDescent="0.45">
      <c r="A1214" s="5" t="s">
        <v>14</v>
      </c>
      <c r="B1214" s="6">
        <v>1212</v>
      </c>
      <c r="C1214" s="6">
        <v>190</v>
      </c>
      <c r="D1214" s="4">
        <v>27.055555555555557</v>
      </c>
      <c r="E1214" s="30">
        <v>-1.3888888888890073E-2</v>
      </c>
      <c r="F1214" s="20">
        <f>'Dynamic Data'!C$4*E1214</f>
        <v>-4.0000000000003411</v>
      </c>
      <c r="G1214" s="12">
        <f>(0.5*'Dynamic Data'!C$21*'Dynamic Data'!C$11*'Dynamic Data'!C$13*D1214^2)</f>
        <v>149.74949347291857</v>
      </c>
      <c r="H1214" s="12">
        <f>'Dynamic Data'!C$15</f>
        <v>56.505600000000001</v>
      </c>
      <c r="I1214" s="12">
        <f>'Dynamic Data'!C$15+G1214+F1214</f>
        <v>202.25509347291825</v>
      </c>
      <c r="J1214" s="12">
        <f t="shared" si="133"/>
        <v>202.25509347291825</v>
      </c>
      <c r="K1214" s="28">
        <f t="shared" si="134"/>
        <v>0</v>
      </c>
      <c r="L1214" s="20">
        <f>(D1214/1000)*(('Dynamic Data'!C$4*9.81*'Dynamic Data'!C$10)+(0.5*'Dynamic Data'!C$21*'Dynamic Data'!C$11*'Dynamic Data'!C$13*D1214^2)+('Dynamic Data'!C$4*'Dynamic Data'!C$18*E1214))</f>
        <v>5.4674389778506214</v>
      </c>
      <c r="M1214" s="12">
        <f t="shared" si="131"/>
        <v>5.4674389778506214</v>
      </c>
      <c r="N1214" s="28">
        <f t="shared" si="135"/>
        <v>0</v>
      </c>
      <c r="O1214" s="20">
        <f t="shared" si="130"/>
        <v>5.4604789801071476</v>
      </c>
      <c r="P1214" s="12">
        <f t="shared" si="136"/>
        <v>5.4604789801071476</v>
      </c>
      <c r="Q1214" s="42">
        <f t="shared" si="132"/>
        <v>0</v>
      </c>
      <c r="R1214" s="36"/>
      <c r="S1214" s="20">
        <f>SUM($P$2:P1214)</f>
        <v>1521.4575260213301</v>
      </c>
      <c r="T1214" s="28">
        <f>SUM($Q$2:Q1214)</f>
        <v>306.11401328680444</v>
      </c>
      <c r="U1214" s="22">
        <f>T1214*'KERS System Values'!E$14</f>
        <v>179.25096867186608</v>
      </c>
    </row>
    <row r="1215" spans="1:21" x14ac:dyDescent="0.45">
      <c r="A1215" s="7" t="s">
        <v>14</v>
      </c>
      <c r="B1215" s="8">
        <v>1213</v>
      </c>
      <c r="C1215" s="8">
        <v>191</v>
      </c>
      <c r="D1215" s="3">
        <v>27.027777777777779</v>
      </c>
      <c r="E1215" s="29">
        <v>-1.3888888888890073E-2</v>
      </c>
      <c r="F1215" s="21">
        <f>'Dynamic Data'!C$4*E1215</f>
        <v>-4.0000000000003411</v>
      </c>
      <c r="G1215" s="3">
        <f>(0.5*'Dynamic Data'!C$21*'Dynamic Data'!C$11*'Dynamic Data'!C$13*D1215^2)</f>
        <v>149.44215749752576</v>
      </c>
      <c r="H1215" s="3">
        <f>'Dynamic Data'!C$15</f>
        <v>56.505600000000001</v>
      </c>
      <c r="I1215" s="3">
        <f>'Dynamic Data'!C$15+G1215+F1215</f>
        <v>201.9477574975254</v>
      </c>
      <c r="J1215" s="3">
        <f t="shared" si="133"/>
        <v>201.9477574975254</v>
      </c>
      <c r="K1215" s="29">
        <f t="shared" si="134"/>
        <v>0</v>
      </c>
      <c r="L1215" s="21">
        <f>(D1215/1000)*(('Dynamic Data'!C$4*9.81*'Dynamic Data'!C$10)+(0.5*'Dynamic Data'!C$21*'Dynamic Data'!C$11*'Dynamic Data'!C$13*D1215^2)+('Dynamic Data'!C$4*'Dynamic Data'!C$18*E1215))</f>
        <v>5.4535189823636729</v>
      </c>
      <c r="M1215" s="3">
        <f t="shared" si="131"/>
        <v>5.4535189823636729</v>
      </c>
      <c r="N1215" s="29">
        <f t="shared" si="135"/>
        <v>0</v>
      </c>
      <c r="O1215" s="21">
        <f t="shared" si="130"/>
        <v>5.509914602919233</v>
      </c>
      <c r="P1215" s="3">
        <f t="shared" si="136"/>
        <v>5.509914602919233</v>
      </c>
      <c r="Q1215" s="43">
        <f t="shared" si="132"/>
        <v>0</v>
      </c>
      <c r="R1215" s="37"/>
      <c r="S1215" s="21">
        <f>SUM($P$2:P1215)</f>
        <v>1526.9674406242493</v>
      </c>
      <c r="T1215" s="29">
        <f>SUM($Q$2:Q1215)</f>
        <v>306.11401328680444</v>
      </c>
      <c r="U1215" s="22">
        <f>T1215*'KERS System Values'!E$14</f>
        <v>179.25096867186608</v>
      </c>
    </row>
    <row r="1216" spans="1:21" x14ac:dyDescent="0.45">
      <c r="A1216" s="5" t="s">
        <v>14</v>
      </c>
      <c r="B1216" s="6">
        <v>1214</v>
      </c>
      <c r="C1216" s="6">
        <v>192</v>
      </c>
      <c r="D1216" s="4">
        <v>27.027777777777779</v>
      </c>
      <c r="E1216" s="30">
        <v>0</v>
      </c>
      <c r="F1216" s="20">
        <f>'Dynamic Data'!C$4*E1216</f>
        <v>0</v>
      </c>
      <c r="G1216" s="12">
        <f>(0.5*'Dynamic Data'!C$21*'Dynamic Data'!C$11*'Dynamic Data'!C$13*D1216^2)</f>
        <v>149.44215749752576</v>
      </c>
      <c r="H1216" s="12">
        <f>'Dynamic Data'!C$15</f>
        <v>56.505600000000001</v>
      </c>
      <c r="I1216" s="12">
        <f>'Dynamic Data'!C$15+G1216+F1216</f>
        <v>205.94775749752574</v>
      </c>
      <c r="J1216" s="12">
        <f t="shared" si="133"/>
        <v>205.94775749752574</v>
      </c>
      <c r="K1216" s="28">
        <f t="shared" si="134"/>
        <v>0</v>
      </c>
      <c r="L1216" s="20">
        <f>(D1216/1000)*(('Dynamic Data'!C$4*9.81*'Dynamic Data'!C$10)+(0.5*'Dynamic Data'!C$21*'Dynamic Data'!C$11*'Dynamic Data'!C$13*D1216^2)+('Dynamic Data'!C$4*'Dynamic Data'!C$18*E1216))</f>
        <v>5.5663102234747939</v>
      </c>
      <c r="M1216" s="12">
        <f t="shared" si="131"/>
        <v>5.5663102234747939</v>
      </c>
      <c r="N1216" s="28">
        <f t="shared" si="135"/>
        <v>0</v>
      </c>
      <c r="O1216" s="20">
        <f t="shared" si="130"/>
        <v>5.5663102234747939</v>
      </c>
      <c r="P1216" s="12">
        <f t="shared" si="136"/>
        <v>5.5663102234747939</v>
      </c>
      <c r="Q1216" s="42">
        <f t="shared" si="132"/>
        <v>0</v>
      </c>
      <c r="R1216" s="36"/>
      <c r="S1216" s="20">
        <f>SUM($P$2:P1216)</f>
        <v>1532.5337508477241</v>
      </c>
      <c r="T1216" s="28">
        <f>SUM($Q$2:Q1216)</f>
        <v>306.11401328680444</v>
      </c>
      <c r="U1216" s="22">
        <f>T1216*'KERS System Values'!E$14</f>
        <v>179.25096867186608</v>
      </c>
    </row>
    <row r="1217" spans="1:21" x14ac:dyDescent="0.45">
      <c r="A1217" s="7" t="s">
        <v>14</v>
      </c>
      <c r="B1217" s="8">
        <v>1215</v>
      </c>
      <c r="C1217" s="8">
        <v>193</v>
      </c>
      <c r="D1217" s="3">
        <v>27.027777777777779</v>
      </c>
      <c r="E1217" s="29">
        <v>0</v>
      </c>
      <c r="F1217" s="21">
        <f>'Dynamic Data'!C$4*E1217</f>
        <v>0</v>
      </c>
      <c r="G1217" s="3">
        <f>(0.5*'Dynamic Data'!C$21*'Dynamic Data'!C$11*'Dynamic Data'!C$13*D1217^2)</f>
        <v>149.44215749752576</v>
      </c>
      <c r="H1217" s="3">
        <f>'Dynamic Data'!C$15</f>
        <v>56.505600000000001</v>
      </c>
      <c r="I1217" s="3">
        <f>'Dynamic Data'!C$15+G1217+F1217</f>
        <v>205.94775749752574</v>
      </c>
      <c r="J1217" s="3">
        <f t="shared" si="133"/>
        <v>205.94775749752574</v>
      </c>
      <c r="K1217" s="29">
        <f t="shared" si="134"/>
        <v>0</v>
      </c>
      <c r="L1217" s="21">
        <f>(D1217/1000)*(('Dynamic Data'!C$4*9.81*'Dynamic Data'!C$10)+(0.5*'Dynamic Data'!C$21*'Dynamic Data'!C$11*'Dynamic Data'!C$13*D1217^2)+('Dynamic Data'!C$4*'Dynamic Data'!C$18*E1217))</f>
        <v>5.5663102234747939</v>
      </c>
      <c r="M1217" s="3">
        <f t="shared" si="131"/>
        <v>5.5663102234747939</v>
      </c>
      <c r="N1217" s="29">
        <f t="shared" si="135"/>
        <v>0</v>
      </c>
      <c r="O1217" s="21">
        <f t="shared" si="130"/>
        <v>5.5099146029192418</v>
      </c>
      <c r="P1217" s="3">
        <f t="shared" si="136"/>
        <v>5.5099146029192418</v>
      </c>
      <c r="Q1217" s="43">
        <f t="shared" si="132"/>
        <v>0</v>
      </c>
      <c r="R1217" s="37"/>
      <c r="S1217" s="21">
        <f>SUM($P$2:P1217)</f>
        <v>1538.0436654506434</v>
      </c>
      <c r="T1217" s="29">
        <f>SUM($Q$2:Q1217)</f>
        <v>306.11401328680444</v>
      </c>
      <c r="U1217" s="22">
        <f>T1217*'KERS System Values'!E$14</f>
        <v>179.25096867186608</v>
      </c>
    </row>
    <row r="1218" spans="1:21" x14ac:dyDescent="0.45">
      <c r="A1218" s="5" t="s">
        <v>14</v>
      </c>
      <c r="B1218" s="6">
        <v>1216</v>
      </c>
      <c r="C1218" s="6">
        <v>194</v>
      </c>
      <c r="D1218" s="4">
        <v>27.027777777777779</v>
      </c>
      <c r="E1218" s="30">
        <v>-1.3888888888888099E-2</v>
      </c>
      <c r="F1218" s="20">
        <f>'Dynamic Data'!C$4*E1218</f>
        <v>-3.9999999999997726</v>
      </c>
      <c r="G1218" s="12">
        <f>(0.5*'Dynamic Data'!C$21*'Dynamic Data'!C$11*'Dynamic Data'!C$13*D1218^2)</f>
        <v>149.44215749752576</v>
      </c>
      <c r="H1218" s="12">
        <f>'Dynamic Data'!C$15</f>
        <v>56.505600000000001</v>
      </c>
      <c r="I1218" s="12">
        <f>'Dynamic Data'!C$15+G1218+F1218</f>
        <v>201.94775749752597</v>
      </c>
      <c r="J1218" s="12">
        <f t="shared" si="133"/>
        <v>201.94775749752597</v>
      </c>
      <c r="K1218" s="28">
        <f t="shared" si="134"/>
        <v>0</v>
      </c>
      <c r="L1218" s="20">
        <f>(D1218/1000)*(('Dynamic Data'!C$4*9.81*'Dynamic Data'!C$10)+(0.5*'Dynamic Data'!C$21*'Dynamic Data'!C$11*'Dynamic Data'!C$13*D1218^2)+('Dynamic Data'!C$4*'Dynamic Data'!C$18*E1218))</f>
        <v>5.4535189823636889</v>
      </c>
      <c r="M1218" s="12">
        <f t="shared" si="131"/>
        <v>5.4535189823636889</v>
      </c>
      <c r="N1218" s="28">
        <f t="shared" si="135"/>
        <v>0</v>
      </c>
      <c r="O1218" s="20">
        <f t="shared" ref="O1218:O1281" si="137">(B1219 - B1218) * (L1219 + L1218) / 2</f>
        <v>5.3902341237087246</v>
      </c>
      <c r="P1218" s="12">
        <f t="shared" si="136"/>
        <v>5.3902341237087246</v>
      </c>
      <c r="Q1218" s="42">
        <f t="shared" si="132"/>
        <v>0</v>
      </c>
      <c r="R1218" s="36"/>
      <c r="S1218" s="20">
        <f>SUM($P$2:P1218)</f>
        <v>1543.4338995743522</v>
      </c>
      <c r="T1218" s="28">
        <f>SUM($Q$2:Q1218)</f>
        <v>306.11401328680444</v>
      </c>
      <c r="U1218" s="22">
        <f>T1218*'KERS System Values'!E$14</f>
        <v>179.25096867186608</v>
      </c>
    </row>
    <row r="1219" spans="1:21" x14ac:dyDescent="0.45">
      <c r="A1219" s="7" t="s">
        <v>14</v>
      </c>
      <c r="B1219" s="8">
        <v>1217</v>
      </c>
      <c r="C1219" s="8">
        <v>195</v>
      </c>
      <c r="D1219" s="3">
        <v>27.000000000000004</v>
      </c>
      <c r="E1219" s="29">
        <v>-2.7777777777778172E-2</v>
      </c>
      <c r="F1219" s="21">
        <f>'Dynamic Data'!C$4*E1219</f>
        <v>-8.0000000000001137</v>
      </c>
      <c r="G1219" s="3">
        <f>(0.5*'Dynamic Data'!C$21*'Dynamic Data'!C$11*'Dynamic Data'!C$13*D1219^2)</f>
        <v>149.13513722421348</v>
      </c>
      <c r="H1219" s="3">
        <f>'Dynamic Data'!C$15</f>
        <v>56.505600000000001</v>
      </c>
      <c r="I1219" s="3">
        <f>'Dynamic Data'!C$15+G1219+F1219</f>
        <v>197.64073722421335</v>
      </c>
      <c r="J1219" s="3">
        <f t="shared" si="133"/>
        <v>197.64073722421335</v>
      </c>
      <c r="K1219" s="29">
        <f t="shared" si="134"/>
        <v>0</v>
      </c>
      <c r="L1219" s="21">
        <f>(D1219/1000)*(('Dynamic Data'!C$4*9.81*'Dynamic Data'!C$10)+(0.5*'Dynamic Data'!C$21*'Dynamic Data'!C$11*'Dynamic Data'!C$13*D1219^2)+('Dynamic Data'!C$4*'Dynamic Data'!C$18*E1219))</f>
        <v>5.3269492650537611</v>
      </c>
      <c r="M1219" s="3">
        <f t="shared" si="131"/>
        <v>5.3269492650537611</v>
      </c>
      <c r="N1219" s="29">
        <f t="shared" si="135"/>
        <v>0</v>
      </c>
      <c r="O1219" s="21">
        <f t="shared" si="137"/>
        <v>5.3200728128886174</v>
      </c>
      <c r="P1219" s="3">
        <f t="shared" si="136"/>
        <v>5.3200728128886174</v>
      </c>
      <c r="Q1219" s="43">
        <f t="shared" si="132"/>
        <v>0</v>
      </c>
      <c r="R1219" s="37"/>
      <c r="S1219" s="21">
        <f>SUM($P$2:P1219)</f>
        <v>1548.7539723872408</v>
      </c>
      <c r="T1219" s="29">
        <f>SUM($Q$2:Q1219)</f>
        <v>306.11401328680444</v>
      </c>
      <c r="U1219" s="22">
        <f>T1219*'KERS System Values'!E$14</f>
        <v>179.25096867186608</v>
      </c>
    </row>
    <row r="1220" spans="1:21" x14ac:dyDescent="0.45">
      <c r="A1220" s="5" t="s">
        <v>14</v>
      </c>
      <c r="B1220" s="6">
        <v>1218</v>
      </c>
      <c r="C1220" s="6">
        <v>196</v>
      </c>
      <c r="D1220" s="4">
        <v>26.972222222222221</v>
      </c>
      <c r="E1220" s="30">
        <v>-2.7777777777778172E-2</v>
      </c>
      <c r="F1220" s="20">
        <f>'Dynamic Data'!C$4*E1220</f>
        <v>-8.0000000000001137</v>
      </c>
      <c r="G1220" s="12">
        <f>(0.5*'Dynamic Data'!C$21*'Dynamic Data'!C$11*'Dynamic Data'!C$13*D1220^2)</f>
        <v>148.82843265298163</v>
      </c>
      <c r="H1220" s="12">
        <f>'Dynamic Data'!C$15</f>
        <v>56.505600000000001</v>
      </c>
      <c r="I1220" s="12">
        <f>'Dynamic Data'!C$15+G1220+F1220</f>
        <v>197.33403265298153</v>
      </c>
      <c r="J1220" s="12">
        <f t="shared" si="133"/>
        <v>197.33403265298153</v>
      </c>
      <c r="K1220" s="28">
        <f t="shared" si="134"/>
        <v>0</v>
      </c>
      <c r="L1220" s="20">
        <f>(D1220/1000)*(('Dynamic Data'!C$4*9.81*'Dynamic Data'!C$10)+(0.5*'Dynamic Data'!C$21*'Dynamic Data'!C$11*'Dynamic Data'!C$13*D1220^2)+('Dynamic Data'!C$4*'Dynamic Data'!C$18*E1220))</f>
        <v>5.3131963607234738</v>
      </c>
      <c r="M1220" s="12">
        <f t="shared" ref="M1220:M1283" si="138">IF(L1220 &gt; 0, L1220,)</f>
        <v>5.3131963607234738</v>
      </c>
      <c r="N1220" s="28">
        <f t="shared" si="135"/>
        <v>0</v>
      </c>
      <c r="O1220" s="20">
        <f t="shared" si="137"/>
        <v>5.3063326813383487</v>
      </c>
      <c r="P1220" s="12">
        <f t="shared" si="136"/>
        <v>5.3063326813383487</v>
      </c>
      <c r="Q1220" s="42">
        <f t="shared" ref="Q1220:Q1283" si="139">ABS(IF(O1220 &lt;= 0, O1220,))</f>
        <v>0</v>
      </c>
      <c r="R1220" s="36"/>
      <c r="S1220" s="20">
        <f>SUM($P$2:P1220)</f>
        <v>1554.0603050685791</v>
      </c>
      <c r="T1220" s="28">
        <f>SUM($Q$2:Q1220)</f>
        <v>306.11401328680444</v>
      </c>
      <c r="U1220" s="22">
        <f>T1220*'KERS System Values'!E$14</f>
        <v>179.25096867186608</v>
      </c>
    </row>
    <row r="1221" spans="1:21" x14ac:dyDescent="0.45">
      <c r="A1221" s="7" t="s">
        <v>14</v>
      </c>
      <c r="B1221" s="8">
        <v>1219</v>
      </c>
      <c r="C1221" s="8">
        <v>197</v>
      </c>
      <c r="D1221" s="3">
        <v>26.944444444444446</v>
      </c>
      <c r="E1221" s="29">
        <v>-2.7777777777776198E-2</v>
      </c>
      <c r="F1221" s="21">
        <f>'Dynamic Data'!C$4*E1221</f>
        <v>-7.9999999999995453</v>
      </c>
      <c r="G1221" s="3">
        <f>(0.5*'Dynamic Data'!C$21*'Dynamic Data'!C$11*'Dynamic Data'!C$13*D1221^2)</f>
        <v>148.52204378383044</v>
      </c>
      <c r="H1221" s="3">
        <f>'Dynamic Data'!C$15</f>
        <v>56.505600000000001</v>
      </c>
      <c r="I1221" s="3">
        <f>'Dynamic Data'!C$15+G1221+F1221</f>
        <v>197.02764378383091</v>
      </c>
      <c r="J1221" s="3">
        <f t="shared" ref="J1221:J1284" si="140">IF(I1221 &gt; 0, I1221,)</f>
        <v>197.02764378383091</v>
      </c>
      <c r="K1221" s="29">
        <f t="shared" ref="K1221:K1284" si="141">IF(I1221 &lt;= 0, I1221,)*-1</f>
        <v>0</v>
      </c>
      <c r="L1221" s="21">
        <f>(D1221/1000)*(('Dynamic Data'!C$4*9.81*'Dynamic Data'!C$10)+(0.5*'Dynamic Data'!C$21*'Dynamic Data'!C$11*'Dynamic Data'!C$13*D1221^2)+('Dynamic Data'!C$4*'Dynamic Data'!C$18*E1221))</f>
        <v>5.2994690019532227</v>
      </c>
      <c r="M1221" s="3">
        <f t="shared" si="138"/>
        <v>5.2994690019532227</v>
      </c>
      <c r="N1221" s="29">
        <f t="shared" ref="N1221:N1284" si="142">ABS(IF(L1221 &lt;= 0, L1221,))</f>
        <v>0</v>
      </c>
      <c r="O1221" s="21">
        <f t="shared" si="137"/>
        <v>5.236454303860504</v>
      </c>
      <c r="P1221" s="3">
        <f t="shared" ref="P1221:P1284" si="143">IF(O1221 &gt;= 0, O1221,)</f>
        <v>5.236454303860504</v>
      </c>
      <c r="Q1221" s="43">
        <f t="shared" si="139"/>
        <v>0</v>
      </c>
      <c r="R1221" s="37"/>
      <c r="S1221" s="21">
        <f>SUM($P$2:P1221)</f>
        <v>1559.2967593724395</v>
      </c>
      <c r="T1221" s="29">
        <f>SUM($Q$2:Q1221)</f>
        <v>306.11401328680444</v>
      </c>
      <c r="U1221" s="22">
        <f>T1221*'KERS System Values'!E$14</f>
        <v>179.25096867186608</v>
      </c>
    </row>
    <row r="1222" spans="1:21" x14ac:dyDescent="0.45">
      <c r="A1222" s="5" t="s">
        <v>14</v>
      </c>
      <c r="B1222" s="6">
        <v>1220</v>
      </c>
      <c r="C1222" s="6">
        <v>198</v>
      </c>
      <c r="D1222" s="4">
        <v>26.916666666666668</v>
      </c>
      <c r="E1222" s="30">
        <v>-4.1666666666666269E-2</v>
      </c>
      <c r="F1222" s="20">
        <f>'Dynamic Data'!C$4*E1222</f>
        <v>-11.999999999999886</v>
      </c>
      <c r="G1222" s="12">
        <f>(0.5*'Dynamic Data'!C$21*'Dynamic Data'!C$11*'Dynamic Data'!C$13*D1222^2)</f>
        <v>148.21597061675968</v>
      </c>
      <c r="H1222" s="12">
        <f>'Dynamic Data'!C$15</f>
        <v>56.505600000000001</v>
      </c>
      <c r="I1222" s="12">
        <f>'Dynamic Data'!C$15+G1222+F1222</f>
        <v>192.72157061675978</v>
      </c>
      <c r="J1222" s="12">
        <f t="shared" si="140"/>
        <v>192.72157061675978</v>
      </c>
      <c r="K1222" s="28">
        <f t="shared" si="141"/>
        <v>0</v>
      </c>
      <c r="L1222" s="20">
        <f>(D1222/1000)*(('Dynamic Data'!C$4*9.81*'Dynamic Data'!C$10)+(0.5*'Dynamic Data'!C$21*'Dynamic Data'!C$11*'Dynamic Data'!C$13*D1222^2)+('Dynamic Data'!C$4*'Dynamic Data'!C$18*E1222))</f>
        <v>5.1734396057677854</v>
      </c>
      <c r="M1222" s="12">
        <f t="shared" si="138"/>
        <v>5.1734396057677854</v>
      </c>
      <c r="N1222" s="28">
        <f t="shared" si="142"/>
        <v>0</v>
      </c>
      <c r="O1222" s="20">
        <f t="shared" si="137"/>
        <v>5.0477961991759415</v>
      </c>
      <c r="P1222" s="12">
        <f t="shared" si="143"/>
        <v>5.0477961991759415</v>
      </c>
      <c r="Q1222" s="42">
        <f t="shared" si="139"/>
        <v>0</v>
      </c>
      <c r="R1222" s="36"/>
      <c r="S1222" s="20">
        <f>SUM($P$2:P1222)</f>
        <v>1564.3445555716155</v>
      </c>
      <c r="T1222" s="28">
        <f>SUM($Q$2:Q1222)</f>
        <v>306.11401328680444</v>
      </c>
      <c r="U1222" s="22">
        <f>T1222*'KERS System Values'!E$14</f>
        <v>179.25096867186608</v>
      </c>
    </row>
    <row r="1223" spans="1:21" x14ac:dyDescent="0.45">
      <c r="A1223" s="7" t="s">
        <v>14</v>
      </c>
      <c r="B1223" s="8">
        <v>1221</v>
      </c>
      <c r="C1223" s="8">
        <v>199</v>
      </c>
      <c r="D1223" s="3">
        <v>26.861111111111114</v>
      </c>
      <c r="E1223" s="29">
        <v>-6.9444444444444448E-2</v>
      </c>
      <c r="F1223" s="21">
        <f>'Dynamic Data'!C$4*E1223</f>
        <v>-20</v>
      </c>
      <c r="G1223" s="3">
        <f>(0.5*'Dynamic Data'!C$21*'Dynamic Data'!C$11*'Dynamic Data'!C$13*D1223^2)</f>
        <v>147.60477138885983</v>
      </c>
      <c r="H1223" s="3">
        <f>'Dynamic Data'!C$15</f>
        <v>56.505600000000001</v>
      </c>
      <c r="I1223" s="3">
        <f>'Dynamic Data'!C$15+G1223+F1223</f>
        <v>184.11037138885985</v>
      </c>
      <c r="J1223" s="3">
        <f t="shared" si="140"/>
        <v>184.11037138885985</v>
      </c>
      <c r="K1223" s="29">
        <f t="shared" si="141"/>
        <v>0</v>
      </c>
      <c r="L1223" s="21">
        <f>(D1223/1000)*(('Dynamic Data'!C$4*9.81*'Dynamic Data'!C$10)+(0.5*'Dynamic Data'!C$21*'Dynamic Data'!C$11*'Dynamic Data'!C$13*D1223^2)+('Dynamic Data'!C$4*'Dynamic Data'!C$18*E1223))</f>
        <v>4.9221527925840967</v>
      </c>
      <c r="M1223" s="3">
        <f t="shared" si="138"/>
        <v>4.9221527925840967</v>
      </c>
      <c r="N1223" s="29">
        <f t="shared" si="142"/>
        <v>0</v>
      </c>
      <c r="O1223" s="21">
        <f t="shared" si="137"/>
        <v>4.8464004104775977</v>
      </c>
      <c r="P1223" s="3">
        <f t="shared" si="143"/>
        <v>4.8464004104775977</v>
      </c>
      <c r="Q1223" s="43">
        <f t="shared" si="139"/>
        <v>0</v>
      </c>
      <c r="R1223" s="37"/>
      <c r="S1223" s="21">
        <f>SUM($P$2:P1223)</f>
        <v>1569.1909559820931</v>
      </c>
      <c r="T1223" s="29">
        <f>SUM($Q$2:Q1223)</f>
        <v>306.11401328680444</v>
      </c>
      <c r="U1223" s="22">
        <f>T1223*'KERS System Values'!E$14</f>
        <v>179.25096867186608</v>
      </c>
    </row>
    <row r="1224" spans="1:21" x14ac:dyDescent="0.45">
      <c r="A1224" s="5" t="s">
        <v>14</v>
      </c>
      <c r="B1224" s="6">
        <v>1222</v>
      </c>
      <c r="C1224" s="6">
        <v>200</v>
      </c>
      <c r="D1224" s="4">
        <v>26.777777777777782</v>
      </c>
      <c r="E1224" s="30">
        <v>-8.3333333333334522E-2</v>
      </c>
      <c r="F1224" s="20">
        <f>'Dynamic Data'!C$4*E1224</f>
        <v>-24.000000000000341</v>
      </c>
      <c r="G1224" s="12">
        <f>(0.5*'Dynamic Data'!C$21*'Dynamic Data'!C$11*'Dynamic Data'!C$13*D1224^2)</f>
        <v>146.69034031261398</v>
      </c>
      <c r="H1224" s="12">
        <f>'Dynamic Data'!C$15</f>
        <v>56.505600000000001</v>
      </c>
      <c r="I1224" s="12">
        <f>'Dynamic Data'!C$15+G1224+F1224</f>
        <v>179.19594031261363</v>
      </c>
      <c r="J1224" s="12">
        <f t="shared" si="140"/>
        <v>179.19594031261363</v>
      </c>
      <c r="K1224" s="28">
        <f t="shared" si="141"/>
        <v>0</v>
      </c>
      <c r="L1224" s="20">
        <f>(D1224/1000)*(('Dynamic Data'!C$4*9.81*'Dynamic Data'!C$10)+(0.5*'Dynamic Data'!C$21*'Dynamic Data'!C$11*'Dynamic Data'!C$13*D1224^2)+('Dynamic Data'!C$4*'Dynamic Data'!C$18*E1224))</f>
        <v>4.7706480283710988</v>
      </c>
      <c r="M1224" s="12">
        <f t="shared" si="138"/>
        <v>4.7706480283710988</v>
      </c>
      <c r="N1224" s="28">
        <f t="shared" si="142"/>
        <v>0</v>
      </c>
      <c r="O1224" s="20">
        <f t="shared" si="137"/>
        <v>4.695357535900051</v>
      </c>
      <c r="P1224" s="12">
        <f t="shared" si="143"/>
        <v>4.695357535900051</v>
      </c>
      <c r="Q1224" s="42">
        <f t="shared" si="139"/>
        <v>0</v>
      </c>
      <c r="R1224" s="36"/>
      <c r="S1224" s="20">
        <f>SUM($P$2:P1224)</f>
        <v>1573.8863135179931</v>
      </c>
      <c r="T1224" s="28">
        <f>SUM($Q$2:Q1224)</f>
        <v>306.11401328680444</v>
      </c>
      <c r="U1224" s="22">
        <f>T1224*'KERS System Values'!E$14</f>
        <v>179.25096867186608</v>
      </c>
    </row>
    <row r="1225" spans="1:21" x14ac:dyDescent="0.45">
      <c r="A1225" s="7" t="s">
        <v>14</v>
      </c>
      <c r="B1225" s="8">
        <v>1223</v>
      </c>
      <c r="C1225" s="8">
        <v>201</v>
      </c>
      <c r="D1225" s="3">
        <v>26.694444444444443</v>
      </c>
      <c r="E1225" s="29">
        <v>-9.7222222222222612E-2</v>
      </c>
      <c r="F1225" s="21">
        <f>'Dynamic Data'!C$4*E1225</f>
        <v>-28.000000000000114</v>
      </c>
      <c r="G1225" s="3">
        <f>(0.5*'Dynamic Data'!C$21*'Dynamic Data'!C$11*'Dynamic Data'!C$13*D1225^2)</f>
        <v>145.77875055509281</v>
      </c>
      <c r="H1225" s="3">
        <f>'Dynamic Data'!C$15</f>
        <v>56.505600000000001</v>
      </c>
      <c r="I1225" s="3">
        <f>'Dynamic Data'!C$15+G1225+F1225</f>
        <v>174.28435055509271</v>
      </c>
      <c r="J1225" s="3">
        <f t="shared" si="140"/>
        <v>174.28435055509271</v>
      </c>
      <c r="K1225" s="29">
        <f t="shared" si="141"/>
        <v>0</v>
      </c>
      <c r="L1225" s="21">
        <f>(D1225/1000)*(('Dynamic Data'!C$4*9.81*'Dynamic Data'!C$10)+(0.5*'Dynamic Data'!C$21*'Dynamic Data'!C$11*'Dynamic Data'!C$13*D1225^2)+('Dynamic Data'!C$4*'Dynamic Data'!C$18*E1225))</f>
        <v>4.6200670434290023</v>
      </c>
      <c r="M1225" s="3">
        <f t="shared" si="138"/>
        <v>4.6200670434290023</v>
      </c>
      <c r="N1225" s="29">
        <f t="shared" si="142"/>
        <v>0</v>
      </c>
      <c r="O1225" s="21">
        <f t="shared" si="137"/>
        <v>4.6498235218131407</v>
      </c>
      <c r="P1225" s="3">
        <f t="shared" si="143"/>
        <v>4.6498235218131407</v>
      </c>
      <c r="Q1225" s="43">
        <f t="shared" si="139"/>
        <v>0</v>
      </c>
      <c r="R1225" s="37"/>
      <c r="S1225" s="21">
        <f>SUM($P$2:P1225)</f>
        <v>1578.5361370398064</v>
      </c>
      <c r="T1225" s="29">
        <f>SUM($Q$2:Q1225)</f>
        <v>306.11401328680444</v>
      </c>
      <c r="U1225" s="22">
        <f>T1225*'KERS System Values'!E$14</f>
        <v>179.25096867186608</v>
      </c>
    </row>
    <row r="1226" spans="1:21" x14ac:dyDescent="0.45">
      <c r="A1226" s="5" t="s">
        <v>14</v>
      </c>
      <c r="B1226" s="6">
        <v>1224</v>
      </c>
      <c r="C1226" s="6">
        <v>202</v>
      </c>
      <c r="D1226" s="4">
        <v>26.583333333333336</v>
      </c>
      <c r="E1226" s="30">
        <v>-8.3333333333332538E-2</v>
      </c>
      <c r="F1226" s="20">
        <f>'Dynamic Data'!C$4*E1226</f>
        <v>-23.999999999999773</v>
      </c>
      <c r="G1226" s="12">
        <f>(0.5*'Dynamic Data'!C$21*'Dynamic Data'!C$11*'Dynamic Data'!C$13*D1226^2)</f>
        <v>144.56771737419206</v>
      </c>
      <c r="H1226" s="12">
        <f>'Dynamic Data'!C$15</f>
        <v>56.505600000000001</v>
      </c>
      <c r="I1226" s="12">
        <f>'Dynamic Data'!C$15+G1226+F1226</f>
        <v>177.0733173741923</v>
      </c>
      <c r="J1226" s="12">
        <f t="shared" si="140"/>
        <v>177.0733173741923</v>
      </c>
      <c r="K1226" s="28">
        <f t="shared" si="141"/>
        <v>0</v>
      </c>
      <c r="L1226" s="20">
        <f>(D1226/1000)*(('Dynamic Data'!C$4*9.81*'Dynamic Data'!C$10)+(0.5*'Dynamic Data'!C$21*'Dynamic Data'!C$11*'Dynamic Data'!C$13*D1226^2)+('Dynamic Data'!C$4*'Dynamic Data'!C$18*E1226))</f>
        <v>4.6795800001972792</v>
      </c>
      <c r="M1226" s="12">
        <f t="shared" si="138"/>
        <v>4.6795800001972792</v>
      </c>
      <c r="N1226" s="28">
        <f t="shared" si="142"/>
        <v>0</v>
      </c>
      <c r="O1226" s="20">
        <f t="shared" si="137"/>
        <v>4.7773884378957856</v>
      </c>
      <c r="P1226" s="12">
        <f t="shared" si="143"/>
        <v>4.7773884378957856</v>
      </c>
      <c r="Q1226" s="42">
        <f t="shared" si="139"/>
        <v>0</v>
      </c>
      <c r="R1226" s="36"/>
      <c r="S1226" s="20">
        <f>SUM($P$2:P1226)</f>
        <v>1583.3135254777021</v>
      </c>
      <c r="T1226" s="28">
        <f>SUM($Q$2:Q1226)</f>
        <v>306.11401328680444</v>
      </c>
      <c r="U1226" s="22">
        <f>T1226*'KERS System Values'!E$14</f>
        <v>179.25096867186608</v>
      </c>
    </row>
    <row r="1227" spans="1:21" x14ac:dyDescent="0.45">
      <c r="A1227" s="7" t="s">
        <v>14</v>
      </c>
      <c r="B1227" s="8">
        <v>1225</v>
      </c>
      <c r="C1227" s="8">
        <v>203</v>
      </c>
      <c r="D1227" s="3">
        <v>26.527777777777779</v>
      </c>
      <c r="E1227" s="29">
        <v>-5.5555555555556344E-2</v>
      </c>
      <c r="F1227" s="21">
        <f>'Dynamic Data'!C$4*E1227</f>
        <v>-16.000000000000227</v>
      </c>
      <c r="G1227" s="3">
        <f>(0.5*'Dynamic Data'!C$21*'Dynamic Data'!C$11*'Dynamic Data'!C$13*D1227^2)</f>
        <v>143.96409499622482</v>
      </c>
      <c r="H1227" s="3">
        <f>'Dynamic Data'!C$15</f>
        <v>56.505600000000001</v>
      </c>
      <c r="I1227" s="3">
        <f>'Dynamic Data'!C$15+G1227+F1227</f>
        <v>184.46969499622458</v>
      </c>
      <c r="J1227" s="3">
        <f t="shared" si="140"/>
        <v>184.46969499622458</v>
      </c>
      <c r="K1227" s="29">
        <f t="shared" si="141"/>
        <v>0</v>
      </c>
      <c r="L1227" s="21">
        <f>(D1227/1000)*(('Dynamic Data'!C$4*9.81*'Dynamic Data'!C$10)+(0.5*'Dynamic Data'!C$21*'Dynamic Data'!C$11*'Dynamic Data'!C$13*D1227^2)+('Dynamic Data'!C$4*'Dynamic Data'!C$18*E1227))</f>
        <v>4.8751968755942912</v>
      </c>
      <c r="M1227" s="3">
        <f t="shared" si="138"/>
        <v>4.8751968755942912</v>
      </c>
      <c r="N1227" s="29">
        <f t="shared" si="142"/>
        <v>0</v>
      </c>
      <c r="O1227" s="21">
        <f t="shared" si="137"/>
        <v>4.9173554686517367</v>
      </c>
      <c r="P1227" s="3">
        <f t="shared" si="143"/>
        <v>4.9173554686517367</v>
      </c>
      <c r="Q1227" s="43">
        <f t="shared" si="139"/>
        <v>0</v>
      </c>
      <c r="R1227" s="37"/>
      <c r="S1227" s="21">
        <f>SUM($P$2:P1227)</f>
        <v>1588.2308809463539</v>
      </c>
      <c r="T1227" s="29">
        <f>SUM($Q$2:Q1227)</f>
        <v>306.11401328680444</v>
      </c>
      <c r="U1227" s="22">
        <f>T1227*'KERS System Values'!E$14</f>
        <v>179.25096867186608</v>
      </c>
    </row>
    <row r="1228" spans="1:21" x14ac:dyDescent="0.45">
      <c r="A1228" s="5" t="s">
        <v>14</v>
      </c>
      <c r="B1228" s="6">
        <v>1226</v>
      </c>
      <c r="C1228" s="6">
        <v>204</v>
      </c>
      <c r="D1228" s="4">
        <v>26.472222222222221</v>
      </c>
      <c r="E1228" s="30">
        <v>-4.1666666666666269E-2</v>
      </c>
      <c r="F1228" s="20">
        <f>'Dynamic Data'!C$4*E1228</f>
        <v>-11.999999999999886</v>
      </c>
      <c r="G1228" s="12">
        <f>(0.5*'Dynamic Data'!C$21*'Dynamic Data'!C$11*'Dynamic Data'!C$13*D1228^2)</f>
        <v>143.36173542657968</v>
      </c>
      <c r="H1228" s="12">
        <f>'Dynamic Data'!C$15</f>
        <v>56.505600000000001</v>
      </c>
      <c r="I1228" s="12">
        <f>'Dynamic Data'!C$15+G1228+F1228</f>
        <v>187.86733542657981</v>
      </c>
      <c r="J1228" s="12">
        <f t="shared" si="140"/>
        <v>187.86733542657981</v>
      </c>
      <c r="K1228" s="28">
        <f t="shared" si="141"/>
        <v>0</v>
      </c>
      <c r="L1228" s="20">
        <f>(D1228/1000)*(('Dynamic Data'!C$4*9.81*'Dynamic Data'!C$10)+(0.5*'Dynamic Data'!C$21*'Dynamic Data'!C$11*'Dynamic Data'!C$13*D1228^2)+('Dynamic Data'!C$4*'Dynamic Data'!C$18*E1228))</f>
        <v>4.9595140617091822</v>
      </c>
      <c r="M1228" s="12">
        <f t="shared" si="138"/>
        <v>4.9595140617091822</v>
      </c>
      <c r="N1228" s="28">
        <f t="shared" si="142"/>
        <v>0</v>
      </c>
      <c r="O1228" s="20">
        <f t="shared" si="137"/>
        <v>4.9529360035424235</v>
      </c>
      <c r="P1228" s="12">
        <f t="shared" si="143"/>
        <v>4.9529360035424235</v>
      </c>
      <c r="Q1228" s="42">
        <f t="shared" si="139"/>
        <v>0</v>
      </c>
      <c r="R1228" s="36"/>
      <c r="S1228" s="20">
        <f>SUM($P$2:P1228)</f>
        <v>1593.1838169498963</v>
      </c>
      <c r="T1228" s="28">
        <f>SUM($Q$2:Q1228)</f>
        <v>306.11401328680444</v>
      </c>
      <c r="U1228" s="22">
        <f>T1228*'KERS System Values'!E$14</f>
        <v>179.25096867186608</v>
      </c>
    </row>
    <row r="1229" spans="1:21" x14ac:dyDescent="0.45">
      <c r="A1229" s="7" t="s">
        <v>14</v>
      </c>
      <c r="B1229" s="8">
        <v>1227</v>
      </c>
      <c r="C1229" s="8">
        <v>205</v>
      </c>
      <c r="D1229" s="3">
        <v>26.444444444444446</v>
      </c>
      <c r="E1229" s="29">
        <v>-4.1666666666666269E-2</v>
      </c>
      <c r="F1229" s="21">
        <f>'Dynamic Data'!C$4*E1229</f>
        <v>-11.999999999999886</v>
      </c>
      <c r="G1229" s="3">
        <f>(0.5*'Dynamic Data'!C$21*'Dynamic Data'!C$11*'Dynamic Data'!C$13*D1229^2)</f>
        <v>143.06102919487793</v>
      </c>
      <c r="H1229" s="3">
        <f>'Dynamic Data'!C$15</f>
        <v>56.505600000000001</v>
      </c>
      <c r="I1229" s="3">
        <f>'Dynamic Data'!C$15+G1229+F1229</f>
        <v>187.56662919487803</v>
      </c>
      <c r="J1229" s="3">
        <f t="shared" si="140"/>
        <v>187.56662919487803</v>
      </c>
      <c r="K1229" s="29">
        <f t="shared" si="141"/>
        <v>0</v>
      </c>
      <c r="L1229" s="21">
        <f>(D1229/1000)*(('Dynamic Data'!C$4*9.81*'Dynamic Data'!C$10)+(0.5*'Dynamic Data'!C$21*'Dynamic Data'!C$11*'Dynamic Data'!C$13*D1229^2)+('Dynamic Data'!C$4*'Dynamic Data'!C$18*E1229))</f>
        <v>4.9463579453756648</v>
      </c>
      <c r="M1229" s="3">
        <f t="shared" si="138"/>
        <v>4.9463579453756648</v>
      </c>
      <c r="N1229" s="29">
        <f t="shared" si="142"/>
        <v>0</v>
      </c>
      <c r="O1229" s="21">
        <f t="shared" si="137"/>
        <v>4.9332393844354749</v>
      </c>
      <c r="P1229" s="3">
        <f t="shared" si="143"/>
        <v>4.9332393844354749</v>
      </c>
      <c r="Q1229" s="43">
        <f t="shared" si="139"/>
        <v>0</v>
      </c>
      <c r="R1229" s="37"/>
      <c r="S1229" s="21">
        <f>SUM($P$2:P1229)</f>
        <v>1598.1170563343317</v>
      </c>
      <c r="T1229" s="29">
        <f>SUM($Q$2:Q1229)</f>
        <v>306.11401328680444</v>
      </c>
      <c r="U1229" s="22">
        <f>T1229*'KERS System Values'!E$14</f>
        <v>179.25096867186608</v>
      </c>
    </row>
    <row r="1230" spans="1:21" x14ac:dyDescent="0.45">
      <c r="A1230" s="5" t="s">
        <v>14</v>
      </c>
      <c r="B1230" s="6">
        <v>1228</v>
      </c>
      <c r="C1230" s="6">
        <v>206</v>
      </c>
      <c r="D1230" s="4">
        <v>26.388888888888889</v>
      </c>
      <c r="E1230" s="30">
        <v>-4.1666666666666269E-2</v>
      </c>
      <c r="F1230" s="20">
        <f>'Dynamic Data'!C$4*E1230</f>
        <v>-11.999999999999886</v>
      </c>
      <c r="G1230" s="12">
        <f>(0.5*'Dynamic Data'!C$21*'Dynamic Data'!C$11*'Dynamic Data'!C$13*D1230^2)</f>
        <v>142.46056383771594</v>
      </c>
      <c r="H1230" s="12">
        <f>'Dynamic Data'!C$15</f>
        <v>56.505600000000001</v>
      </c>
      <c r="I1230" s="12">
        <f>'Dynamic Data'!C$15+G1230+F1230</f>
        <v>186.96616383771607</v>
      </c>
      <c r="J1230" s="12">
        <f t="shared" si="140"/>
        <v>186.96616383771607</v>
      </c>
      <c r="K1230" s="28">
        <f t="shared" si="141"/>
        <v>0</v>
      </c>
      <c r="L1230" s="20">
        <f>(D1230/1000)*(('Dynamic Data'!C$4*9.81*'Dynamic Data'!C$10)+(0.5*'Dynamic Data'!C$21*'Dynamic Data'!C$11*'Dynamic Data'!C$13*D1230^2)+('Dynamic Data'!C$4*'Dynamic Data'!C$18*E1230))</f>
        <v>4.9201208234952851</v>
      </c>
      <c r="M1230" s="12">
        <f t="shared" si="138"/>
        <v>4.9201208234952851</v>
      </c>
      <c r="N1230" s="28">
        <f t="shared" si="142"/>
        <v>0</v>
      </c>
      <c r="O1230" s="20">
        <f t="shared" si="137"/>
        <v>4.9135802944133493</v>
      </c>
      <c r="P1230" s="12">
        <f t="shared" si="143"/>
        <v>4.9135802944133493</v>
      </c>
      <c r="Q1230" s="42">
        <f t="shared" si="139"/>
        <v>0</v>
      </c>
      <c r="R1230" s="36"/>
      <c r="S1230" s="20">
        <f>SUM($P$2:P1230)</f>
        <v>1603.030636628745</v>
      </c>
      <c r="T1230" s="28">
        <f>SUM($Q$2:Q1230)</f>
        <v>306.11401328680444</v>
      </c>
      <c r="U1230" s="22">
        <f>T1230*'KERS System Values'!E$14</f>
        <v>179.25096867186608</v>
      </c>
    </row>
    <row r="1231" spans="1:21" x14ac:dyDescent="0.45">
      <c r="A1231" s="7" t="s">
        <v>14</v>
      </c>
      <c r="B1231" s="8">
        <v>1229</v>
      </c>
      <c r="C1231" s="8">
        <v>207</v>
      </c>
      <c r="D1231" s="3">
        <v>26.361111111111114</v>
      </c>
      <c r="E1231" s="29">
        <v>-4.1666666666666269E-2</v>
      </c>
      <c r="F1231" s="21">
        <f>'Dynamic Data'!C$4*E1231</f>
        <v>-11.999999999999886</v>
      </c>
      <c r="G1231" s="3">
        <f>(0.5*'Dynamic Data'!C$21*'Dynamic Data'!C$11*'Dynamic Data'!C$13*D1231^2)</f>
        <v>142.16080471225578</v>
      </c>
      <c r="H1231" s="3">
        <f>'Dynamic Data'!C$15</f>
        <v>56.505600000000001</v>
      </c>
      <c r="I1231" s="3">
        <f>'Dynamic Data'!C$15+G1231+F1231</f>
        <v>186.66640471225588</v>
      </c>
      <c r="J1231" s="3">
        <f t="shared" si="140"/>
        <v>186.66640471225588</v>
      </c>
      <c r="K1231" s="29">
        <f t="shared" si="141"/>
        <v>0</v>
      </c>
      <c r="L1231" s="21">
        <f>(D1231/1000)*(('Dynamic Data'!C$4*9.81*'Dynamic Data'!C$10)+(0.5*'Dynamic Data'!C$21*'Dynamic Data'!C$11*'Dynamic Data'!C$13*D1231^2)+('Dynamic Data'!C$4*'Dynamic Data'!C$18*E1231))</f>
        <v>4.9070397653314135</v>
      </c>
      <c r="M1231" s="3">
        <f t="shared" si="138"/>
        <v>4.9070397653314135</v>
      </c>
      <c r="N1231" s="29">
        <f t="shared" si="142"/>
        <v>0</v>
      </c>
      <c r="O1231" s="21">
        <f t="shared" si="137"/>
        <v>4.8391074980614732</v>
      </c>
      <c r="P1231" s="3">
        <f t="shared" si="143"/>
        <v>4.8391074980614732</v>
      </c>
      <c r="Q1231" s="43">
        <f t="shared" si="139"/>
        <v>0</v>
      </c>
      <c r="R1231" s="37"/>
      <c r="S1231" s="21">
        <f>SUM($P$2:P1231)</f>
        <v>1607.8697441268064</v>
      </c>
      <c r="T1231" s="29">
        <f>SUM($Q$2:Q1231)</f>
        <v>306.11401328680444</v>
      </c>
      <c r="U1231" s="22">
        <f>T1231*'KERS System Values'!E$14</f>
        <v>179.25096867186608</v>
      </c>
    </row>
    <row r="1232" spans="1:21" x14ac:dyDescent="0.45">
      <c r="A1232" s="5" t="s">
        <v>14</v>
      </c>
      <c r="B1232" s="6">
        <v>1230</v>
      </c>
      <c r="C1232" s="6">
        <v>208</v>
      </c>
      <c r="D1232" s="4">
        <v>26.305555555555557</v>
      </c>
      <c r="E1232" s="30">
        <v>-5.5555555555556344E-2</v>
      </c>
      <c r="F1232" s="20">
        <f>'Dynamic Data'!C$4*E1232</f>
        <v>-16.000000000000227</v>
      </c>
      <c r="G1232" s="12">
        <f>(0.5*'Dynamic Data'!C$21*'Dynamic Data'!C$11*'Dynamic Data'!C$13*D1232^2)</f>
        <v>141.56223356757698</v>
      </c>
      <c r="H1232" s="12">
        <f>'Dynamic Data'!C$15</f>
        <v>56.505600000000001</v>
      </c>
      <c r="I1232" s="12">
        <f>'Dynamic Data'!C$15+G1232+F1232</f>
        <v>182.06783356757677</v>
      </c>
      <c r="J1232" s="12">
        <f t="shared" si="140"/>
        <v>182.06783356757677</v>
      </c>
      <c r="K1232" s="28">
        <f t="shared" si="141"/>
        <v>0</v>
      </c>
      <c r="L1232" s="20">
        <f>(D1232/1000)*(('Dynamic Data'!C$4*9.81*'Dynamic Data'!C$10)+(0.5*'Dynamic Data'!C$21*'Dynamic Data'!C$11*'Dynamic Data'!C$13*D1232^2)+('Dynamic Data'!C$4*'Dynamic Data'!C$18*E1232))</f>
        <v>4.7711752307915338</v>
      </c>
      <c r="M1232" s="12">
        <f t="shared" si="138"/>
        <v>4.7711752307915338</v>
      </c>
      <c r="N1232" s="28">
        <f t="shared" si="142"/>
        <v>0</v>
      </c>
      <c r="O1232" s="20">
        <f t="shared" si="137"/>
        <v>4.8130700840555347</v>
      </c>
      <c r="P1232" s="12">
        <f t="shared" si="143"/>
        <v>4.8130700840555347</v>
      </c>
      <c r="Q1232" s="42">
        <f t="shared" si="139"/>
        <v>0</v>
      </c>
      <c r="R1232" s="36"/>
      <c r="S1232" s="20">
        <f>SUM($P$2:P1232)</f>
        <v>1612.6828142108618</v>
      </c>
      <c r="T1232" s="28">
        <f>SUM($Q$2:Q1232)</f>
        <v>306.11401328680444</v>
      </c>
      <c r="U1232" s="22">
        <f>T1232*'KERS System Values'!E$14</f>
        <v>179.25096867186608</v>
      </c>
    </row>
    <row r="1233" spans="1:21" x14ac:dyDescent="0.45">
      <c r="A1233" s="7" t="s">
        <v>14</v>
      </c>
      <c r="B1233" s="8">
        <v>1231</v>
      </c>
      <c r="C1233" s="8">
        <v>209</v>
      </c>
      <c r="D1233" s="3">
        <v>26.25</v>
      </c>
      <c r="E1233" s="29">
        <v>-4.1666666666666269E-2</v>
      </c>
      <c r="F1233" s="21">
        <f>'Dynamic Data'!C$4*E1233</f>
        <v>-11.999999999999886</v>
      </c>
      <c r="G1233" s="3">
        <f>(0.5*'Dynamic Data'!C$21*'Dynamic Data'!C$11*'Dynamic Data'!C$13*D1233^2)</f>
        <v>140.96492523122026</v>
      </c>
      <c r="H1233" s="3">
        <f>'Dynamic Data'!C$15</f>
        <v>56.505600000000001</v>
      </c>
      <c r="I1233" s="3">
        <f>'Dynamic Data'!C$15+G1233+F1233</f>
        <v>185.47052523122039</v>
      </c>
      <c r="J1233" s="3">
        <f t="shared" si="140"/>
        <v>185.47052523122039</v>
      </c>
      <c r="K1233" s="29">
        <f t="shared" si="141"/>
        <v>0</v>
      </c>
      <c r="L1233" s="21">
        <f>(D1233/1000)*(('Dynamic Data'!C$4*9.81*'Dynamic Data'!C$10)+(0.5*'Dynamic Data'!C$21*'Dynamic Data'!C$11*'Dynamic Data'!C$13*D1233^2)+('Dynamic Data'!C$4*'Dynamic Data'!C$18*E1233))</f>
        <v>4.8549649373195356</v>
      </c>
      <c r="M1233" s="3">
        <f t="shared" si="138"/>
        <v>4.8549649373195356</v>
      </c>
      <c r="N1233" s="29">
        <f t="shared" si="142"/>
        <v>0</v>
      </c>
      <c r="O1233" s="21">
        <f t="shared" si="137"/>
        <v>4.9579162225161273</v>
      </c>
      <c r="P1233" s="3">
        <f t="shared" si="143"/>
        <v>4.9579162225161273</v>
      </c>
      <c r="Q1233" s="43">
        <f t="shared" si="139"/>
        <v>0</v>
      </c>
      <c r="R1233" s="37"/>
      <c r="S1233" s="21">
        <f>SUM($P$2:P1233)</f>
        <v>1617.6407304333779</v>
      </c>
      <c r="T1233" s="29">
        <f>SUM($Q$2:Q1233)</f>
        <v>306.11401328680444</v>
      </c>
      <c r="U1233" s="22">
        <f>T1233*'KERS System Values'!E$14</f>
        <v>179.25096867186608</v>
      </c>
    </row>
    <row r="1234" spans="1:21" x14ac:dyDescent="0.45">
      <c r="A1234" s="5" t="s">
        <v>14</v>
      </c>
      <c r="B1234" s="6">
        <v>1232</v>
      </c>
      <c r="C1234" s="6">
        <v>210</v>
      </c>
      <c r="D1234" s="4">
        <v>26.222222222222225</v>
      </c>
      <c r="E1234" s="30">
        <v>-1.3888888888888099E-2</v>
      </c>
      <c r="F1234" s="20">
        <f>'Dynamic Data'!C$4*E1234</f>
        <v>-3.9999999999997726</v>
      </c>
      <c r="G1234" s="12">
        <f>(0.5*'Dynamic Data'!C$21*'Dynamic Data'!C$11*'Dynamic Data'!C$13*D1234^2)</f>
        <v>140.66674461616273</v>
      </c>
      <c r="H1234" s="12">
        <f>'Dynamic Data'!C$15</f>
        <v>56.505600000000001</v>
      </c>
      <c r="I1234" s="12">
        <f>'Dynamic Data'!C$15+G1234+F1234</f>
        <v>193.17234461616295</v>
      </c>
      <c r="J1234" s="12">
        <f t="shared" si="140"/>
        <v>193.17234461616295</v>
      </c>
      <c r="K1234" s="28">
        <f t="shared" si="141"/>
        <v>0</v>
      </c>
      <c r="L1234" s="20">
        <f>(D1234/1000)*(('Dynamic Data'!C$4*9.81*'Dynamic Data'!C$10)+(0.5*'Dynamic Data'!C$21*'Dynamic Data'!C$11*'Dynamic Data'!C$13*D1234^2)+('Dynamic Data'!C$4*'Dynamic Data'!C$18*E1234))</f>
        <v>5.060867507712719</v>
      </c>
      <c r="M1234" s="12">
        <f t="shared" si="138"/>
        <v>5.060867507712719</v>
      </c>
      <c r="N1234" s="28">
        <f t="shared" si="142"/>
        <v>0</v>
      </c>
      <c r="O1234" s="20">
        <f t="shared" si="137"/>
        <v>5.060867507712711</v>
      </c>
      <c r="P1234" s="12">
        <f t="shared" si="143"/>
        <v>5.060867507712711</v>
      </c>
      <c r="Q1234" s="42">
        <f t="shared" si="139"/>
        <v>0</v>
      </c>
      <c r="R1234" s="36"/>
      <c r="S1234" s="20">
        <f>SUM($P$2:P1234)</f>
        <v>1622.7015979410905</v>
      </c>
      <c r="T1234" s="28">
        <f>SUM($Q$2:Q1234)</f>
        <v>306.11401328680444</v>
      </c>
      <c r="U1234" s="22">
        <f>T1234*'KERS System Values'!E$14</f>
        <v>179.25096867186608</v>
      </c>
    </row>
    <row r="1235" spans="1:21" x14ac:dyDescent="0.45">
      <c r="A1235" s="7" t="s">
        <v>14</v>
      </c>
      <c r="B1235" s="8">
        <v>1233</v>
      </c>
      <c r="C1235" s="8">
        <v>211</v>
      </c>
      <c r="D1235" s="3">
        <v>26.222222222222225</v>
      </c>
      <c r="E1235" s="29">
        <v>-1.3888888888890073E-2</v>
      </c>
      <c r="F1235" s="21">
        <f>'Dynamic Data'!C$4*E1235</f>
        <v>-4.0000000000003411</v>
      </c>
      <c r="G1235" s="3">
        <f>(0.5*'Dynamic Data'!C$21*'Dynamic Data'!C$11*'Dynamic Data'!C$13*D1235^2)</f>
        <v>140.66674461616273</v>
      </c>
      <c r="H1235" s="3">
        <f>'Dynamic Data'!C$15</f>
        <v>56.505600000000001</v>
      </c>
      <c r="I1235" s="3">
        <f>'Dynamic Data'!C$15+G1235+F1235</f>
        <v>193.17234461616238</v>
      </c>
      <c r="J1235" s="3">
        <f t="shared" si="140"/>
        <v>193.17234461616238</v>
      </c>
      <c r="K1235" s="29">
        <f t="shared" si="141"/>
        <v>0</v>
      </c>
      <c r="L1235" s="21">
        <f>(D1235/1000)*(('Dynamic Data'!C$4*9.81*'Dynamic Data'!C$10)+(0.5*'Dynamic Data'!C$21*'Dynamic Data'!C$11*'Dynamic Data'!C$13*D1235^2)+('Dynamic Data'!C$4*'Dynamic Data'!C$18*E1235))</f>
        <v>5.060867507712703</v>
      </c>
      <c r="M1235" s="3">
        <f t="shared" si="138"/>
        <v>5.060867507712703</v>
      </c>
      <c r="N1235" s="29">
        <f t="shared" si="142"/>
        <v>0</v>
      </c>
      <c r="O1235" s="21">
        <f t="shared" si="137"/>
        <v>5.0542857605244595</v>
      </c>
      <c r="P1235" s="3">
        <f t="shared" si="143"/>
        <v>5.0542857605244595</v>
      </c>
      <c r="Q1235" s="43">
        <f t="shared" si="139"/>
        <v>0</v>
      </c>
      <c r="R1235" s="37"/>
      <c r="S1235" s="21">
        <f>SUM($P$2:P1235)</f>
        <v>1627.7558837016149</v>
      </c>
      <c r="T1235" s="29">
        <f>SUM($Q$2:Q1235)</f>
        <v>306.11401328680444</v>
      </c>
      <c r="U1235" s="22">
        <f>T1235*'KERS System Values'!E$14</f>
        <v>179.25096867186608</v>
      </c>
    </row>
    <row r="1236" spans="1:21" x14ac:dyDescent="0.45">
      <c r="A1236" s="5" t="s">
        <v>14</v>
      </c>
      <c r="B1236" s="6">
        <v>1234</v>
      </c>
      <c r="C1236" s="6">
        <v>212</v>
      </c>
      <c r="D1236" s="4">
        <v>26.194444444444446</v>
      </c>
      <c r="E1236" s="30">
        <v>-1.3888888888890073E-2</v>
      </c>
      <c r="F1236" s="20">
        <f>'Dynamic Data'!C$4*E1236</f>
        <v>-4.0000000000003411</v>
      </c>
      <c r="G1236" s="12">
        <f>(0.5*'Dynamic Data'!C$21*'Dynamic Data'!C$11*'Dynamic Data'!C$13*D1236^2)</f>
        <v>140.36887970318568</v>
      </c>
      <c r="H1236" s="12">
        <f>'Dynamic Data'!C$15</f>
        <v>56.505600000000001</v>
      </c>
      <c r="I1236" s="12">
        <f>'Dynamic Data'!C$15+G1236+F1236</f>
        <v>192.87447970318533</v>
      </c>
      <c r="J1236" s="12">
        <f t="shared" si="140"/>
        <v>192.87447970318533</v>
      </c>
      <c r="K1236" s="28">
        <f t="shared" si="141"/>
        <v>0</v>
      </c>
      <c r="L1236" s="20">
        <f>(D1236/1000)*(('Dynamic Data'!C$4*9.81*'Dynamic Data'!C$10)+(0.5*'Dynamic Data'!C$21*'Dynamic Data'!C$11*'Dynamic Data'!C$13*D1236^2)+('Dynamic Data'!C$4*'Dynamic Data'!C$18*E1236))</f>
        <v>5.0477040133362161</v>
      </c>
      <c r="M1236" s="12">
        <f t="shared" si="138"/>
        <v>5.0477040133362161</v>
      </c>
      <c r="N1236" s="28">
        <f t="shared" si="142"/>
        <v>0</v>
      </c>
      <c r="O1236" s="20">
        <f t="shared" si="137"/>
        <v>4.9930472094473304</v>
      </c>
      <c r="P1236" s="12">
        <f t="shared" si="143"/>
        <v>4.9930472094473304</v>
      </c>
      <c r="Q1236" s="42">
        <f t="shared" si="139"/>
        <v>0</v>
      </c>
      <c r="R1236" s="36"/>
      <c r="S1236" s="20">
        <f>SUM($P$2:P1236)</f>
        <v>1632.7489309110622</v>
      </c>
      <c r="T1236" s="28">
        <f>SUM($Q$2:Q1236)</f>
        <v>306.11401328680444</v>
      </c>
      <c r="U1236" s="22">
        <f>T1236*'KERS System Values'!E$14</f>
        <v>179.25096867186608</v>
      </c>
    </row>
    <row r="1237" spans="1:21" x14ac:dyDescent="0.45">
      <c r="A1237" s="7" t="s">
        <v>14</v>
      </c>
      <c r="B1237" s="8">
        <v>1235</v>
      </c>
      <c r="C1237" s="8">
        <v>213</v>
      </c>
      <c r="D1237" s="3">
        <v>26.194444444444446</v>
      </c>
      <c r="E1237" s="29">
        <v>-2.7777777777778172E-2</v>
      </c>
      <c r="F1237" s="21">
        <f>'Dynamic Data'!C$4*E1237</f>
        <v>-8.0000000000001137</v>
      </c>
      <c r="G1237" s="3">
        <f>(0.5*'Dynamic Data'!C$21*'Dynamic Data'!C$11*'Dynamic Data'!C$13*D1237^2)</f>
        <v>140.36887970318568</v>
      </c>
      <c r="H1237" s="3">
        <f>'Dynamic Data'!C$15</f>
        <v>56.505600000000001</v>
      </c>
      <c r="I1237" s="3">
        <f>'Dynamic Data'!C$15+G1237+F1237</f>
        <v>188.87447970318556</v>
      </c>
      <c r="J1237" s="3">
        <f t="shared" si="140"/>
        <v>188.87447970318556</v>
      </c>
      <c r="K1237" s="29">
        <f t="shared" si="141"/>
        <v>0</v>
      </c>
      <c r="L1237" s="21">
        <f>(D1237/1000)*(('Dynamic Data'!C$4*9.81*'Dynamic Data'!C$10)+(0.5*'Dynamic Data'!C$21*'Dynamic Data'!C$11*'Dynamic Data'!C$13*D1237^2)+('Dynamic Data'!C$4*'Dynamic Data'!C$18*E1237))</f>
        <v>4.9383904055584447</v>
      </c>
      <c r="M1237" s="3">
        <f t="shared" si="138"/>
        <v>4.9383904055584447</v>
      </c>
      <c r="N1237" s="29">
        <f t="shared" si="142"/>
        <v>0</v>
      </c>
      <c r="O1237" s="21">
        <f t="shared" si="137"/>
        <v>4.8162982669660082</v>
      </c>
      <c r="P1237" s="3">
        <f t="shared" si="143"/>
        <v>4.8162982669660082</v>
      </c>
      <c r="Q1237" s="43">
        <f t="shared" si="139"/>
        <v>0</v>
      </c>
      <c r="R1237" s="37"/>
      <c r="S1237" s="21">
        <f>SUM($P$2:P1237)</f>
        <v>1637.5652291780282</v>
      </c>
      <c r="T1237" s="29">
        <f>SUM($Q$2:Q1237)</f>
        <v>306.11401328680444</v>
      </c>
      <c r="U1237" s="22">
        <f>T1237*'KERS System Values'!E$14</f>
        <v>179.25096867186608</v>
      </c>
    </row>
    <row r="1238" spans="1:21" x14ac:dyDescent="0.45">
      <c r="A1238" s="5" t="s">
        <v>14</v>
      </c>
      <c r="B1238" s="6">
        <v>1236</v>
      </c>
      <c r="C1238" s="6">
        <v>214</v>
      </c>
      <c r="D1238" s="4">
        <v>26.138888888888889</v>
      </c>
      <c r="E1238" s="30">
        <v>-5.5555555555554373E-2</v>
      </c>
      <c r="F1238" s="20">
        <f>'Dynamic Data'!C$4*E1238</f>
        <v>-15.999999999999659</v>
      </c>
      <c r="G1238" s="12">
        <f>(0.5*'Dynamic Data'!C$21*'Dynamic Data'!C$11*'Dynamic Data'!C$13*D1238^2)</f>
        <v>139.77409698347319</v>
      </c>
      <c r="H1238" s="12">
        <f>'Dynamic Data'!C$15</f>
        <v>56.505600000000001</v>
      </c>
      <c r="I1238" s="12">
        <f>'Dynamic Data'!C$15+G1238+F1238</f>
        <v>180.27969698347351</v>
      </c>
      <c r="J1238" s="12">
        <f t="shared" si="140"/>
        <v>180.27969698347351</v>
      </c>
      <c r="K1238" s="28">
        <f t="shared" si="141"/>
        <v>0</v>
      </c>
      <c r="L1238" s="20">
        <f>(D1238/1000)*(('Dynamic Data'!C$4*9.81*'Dynamic Data'!C$10)+(0.5*'Dynamic Data'!C$21*'Dynamic Data'!C$11*'Dynamic Data'!C$13*D1238^2)+('Dynamic Data'!C$4*'Dynamic Data'!C$18*E1238))</f>
        <v>4.6942061283735725</v>
      </c>
      <c r="M1238" s="12">
        <f t="shared" si="138"/>
        <v>4.6942061283735725</v>
      </c>
      <c r="N1238" s="28">
        <f t="shared" si="142"/>
        <v>0</v>
      </c>
      <c r="O1238" s="20">
        <f t="shared" si="137"/>
        <v>4.5182022251685403</v>
      </c>
      <c r="P1238" s="12">
        <f t="shared" si="143"/>
        <v>4.5182022251685403</v>
      </c>
      <c r="Q1238" s="42">
        <f t="shared" si="139"/>
        <v>0</v>
      </c>
      <c r="R1238" s="36"/>
      <c r="S1238" s="20">
        <f>SUM($P$2:P1238)</f>
        <v>1642.0834314031968</v>
      </c>
      <c r="T1238" s="28">
        <f>SUM($Q$2:Q1238)</f>
        <v>306.11401328680444</v>
      </c>
      <c r="U1238" s="22">
        <f>T1238*'KERS System Values'!E$14</f>
        <v>179.25096867186608</v>
      </c>
    </row>
    <row r="1239" spans="1:21" x14ac:dyDescent="0.45">
      <c r="A1239" s="7" t="s">
        <v>14</v>
      </c>
      <c r="B1239" s="8">
        <v>1237</v>
      </c>
      <c r="C1239" s="8">
        <v>215</v>
      </c>
      <c r="D1239" s="3">
        <v>26.083333333333336</v>
      </c>
      <c r="E1239" s="29">
        <v>-9.7222222222220642E-2</v>
      </c>
      <c r="F1239" s="21">
        <f>'Dynamic Data'!C$4*E1239</f>
        <v>-27.999999999999545</v>
      </c>
      <c r="G1239" s="3">
        <f>(0.5*'Dynamic Data'!C$21*'Dynamic Data'!C$11*'Dynamic Data'!C$13*D1239^2)</f>
        <v>139.18057707208285</v>
      </c>
      <c r="H1239" s="3">
        <f>'Dynamic Data'!C$15</f>
        <v>56.505600000000001</v>
      </c>
      <c r="I1239" s="3">
        <f>'Dynamic Data'!C$15+G1239+F1239</f>
        <v>167.6861770720833</v>
      </c>
      <c r="J1239" s="3">
        <f t="shared" si="140"/>
        <v>167.6861770720833</v>
      </c>
      <c r="K1239" s="29">
        <f t="shared" si="141"/>
        <v>0</v>
      </c>
      <c r="L1239" s="21">
        <f>(D1239/1000)*(('Dynamic Data'!C$4*9.81*'Dynamic Data'!C$10)+(0.5*'Dynamic Data'!C$21*'Dynamic Data'!C$11*'Dynamic Data'!C$13*D1239^2)+('Dynamic Data'!C$4*'Dynamic Data'!C$18*E1239))</f>
        <v>4.3421983219635072</v>
      </c>
      <c r="M1239" s="3">
        <f t="shared" si="138"/>
        <v>4.3421983219635072</v>
      </c>
      <c r="N1239" s="29">
        <f t="shared" si="142"/>
        <v>0</v>
      </c>
      <c r="O1239" s="21">
        <f t="shared" si="137"/>
        <v>4.0949204762975144</v>
      </c>
      <c r="P1239" s="3">
        <f t="shared" si="143"/>
        <v>4.0949204762975144</v>
      </c>
      <c r="Q1239" s="43">
        <f t="shared" si="139"/>
        <v>0</v>
      </c>
      <c r="R1239" s="37"/>
      <c r="S1239" s="21">
        <f>SUM($P$2:P1239)</f>
        <v>1646.1783518794944</v>
      </c>
      <c r="T1239" s="29">
        <f>SUM($Q$2:Q1239)</f>
        <v>306.11401328680444</v>
      </c>
      <c r="U1239" s="22">
        <f>T1239*'KERS System Values'!E$14</f>
        <v>179.25096867186608</v>
      </c>
    </row>
    <row r="1240" spans="1:21" x14ac:dyDescent="0.45">
      <c r="A1240" s="5" t="s">
        <v>14</v>
      </c>
      <c r="B1240" s="6">
        <v>1238</v>
      </c>
      <c r="C1240" s="6">
        <v>216</v>
      </c>
      <c r="D1240" s="4">
        <v>25.944444444444446</v>
      </c>
      <c r="E1240" s="30">
        <v>-0.15277777777777896</v>
      </c>
      <c r="F1240" s="20">
        <f>'Dynamic Data'!C$4*E1240</f>
        <v>-44.000000000000341</v>
      </c>
      <c r="G1240" s="12">
        <f>(0.5*'Dynamic Data'!C$21*'Dynamic Data'!C$11*'Dynamic Data'!C$13*D1240^2)</f>
        <v>137.70230208001612</v>
      </c>
      <c r="H1240" s="12">
        <f>'Dynamic Data'!C$15</f>
        <v>56.505600000000001</v>
      </c>
      <c r="I1240" s="12">
        <f>'Dynamic Data'!C$15+G1240+F1240</f>
        <v>150.2079020800158</v>
      </c>
      <c r="J1240" s="12">
        <f t="shared" si="140"/>
        <v>150.2079020800158</v>
      </c>
      <c r="K1240" s="28">
        <f t="shared" si="141"/>
        <v>0</v>
      </c>
      <c r="L1240" s="20">
        <f>(D1240/1000)*(('Dynamic Data'!C$4*9.81*'Dynamic Data'!C$10)+(0.5*'Dynamic Data'!C$21*'Dynamic Data'!C$11*'Dynamic Data'!C$13*D1240^2)+('Dynamic Data'!C$4*'Dynamic Data'!C$18*E1240))</f>
        <v>3.8476426306315212</v>
      </c>
      <c r="M1240" s="12">
        <f t="shared" si="138"/>
        <v>3.8476426306315212</v>
      </c>
      <c r="N1240" s="28">
        <f t="shared" si="142"/>
        <v>0</v>
      </c>
      <c r="O1240" s="20">
        <f t="shared" si="137"/>
        <v>3.6511921408658066</v>
      </c>
      <c r="P1240" s="12">
        <f t="shared" si="143"/>
        <v>3.6511921408658066</v>
      </c>
      <c r="Q1240" s="42">
        <f t="shared" si="139"/>
        <v>0</v>
      </c>
      <c r="R1240" s="36"/>
      <c r="S1240" s="20">
        <f>SUM($P$2:P1240)</f>
        <v>1649.8295440203601</v>
      </c>
      <c r="T1240" s="28">
        <f>SUM($Q$2:Q1240)</f>
        <v>306.11401328680444</v>
      </c>
      <c r="U1240" s="22">
        <f>T1240*'KERS System Values'!E$14</f>
        <v>179.25096867186608</v>
      </c>
    </row>
    <row r="1241" spans="1:21" x14ac:dyDescent="0.45">
      <c r="A1241" s="7" t="s">
        <v>14</v>
      </c>
      <c r="B1241" s="8">
        <v>1239</v>
      </c>
      <c r="C1241" s="8">
        <v>217</v>
      </c>
      <c r="D1241" s="3">
        <v>25.777777777777779</v>
      </c>
      <c r="E1241" s="29">
        <v>-0.19444444444444522</v>
      </c>
      <c r="F1241" s="21">
        <f>'Dynamic Data'!C$4*E1241</f>
        <v>-56.000000000000227</v>
      </c>
      <c r="G1241" s="3">
        <f>(0.5*'Dynamic Data'!C$21*'Dynamic Data'!C$11*'Dynamic Data'!C$13*D1241^2)</f>
        <v>135.93879025819345</v>
      </c>
      <c r="H1241" s="3">
        <f>'Dynamic Data'!C$15</f>
        <v>56.505600000000001</v>
      </c>
      <c r="I1241" s="3">
        <f>'Dynamic Data'!C$15+G1241+F1241</f>
        <v>136.44439025819321</v>
      </c>
      <c r="J1241" s="3">
        <f t="shared" si="140"/>
        <v>136.44439025819321</v>
      </c>
      <c r="K1241" s="29">
        <f t="shared" si="141"/>
        <v>0</v>
      </c>
      <c r="L1241" s="21">
        <f>(D1241/1000)*(('Dynamic Data'!C$4*9.81*'Dynamic Data'!C$10)+(0.5*'Dynamic Data'!C$21*'Dynamic Data'!C$11*'Dynamic Data'!C$13*D1241^2)+('Dynamic Data'!C$4*'Dynamic Data'!C$18*E1241))</f>
        <v>3.4547416511000919</v>
      </c>
      <c r="M1241" s="3">
        <f t="shared" si="138"/>
        <v>3.4547416511000919</v>
      </c>
      <c r="N1241" s="29">
        <f t="shared" si="142"/>
        <v>0</v>
      </c>
      <c r="O1241" s="21">
        <f t="shared" si="137"/>
        <v>3.3567076983364936</v>
      </c>
      <c r="P1241" s="3">
        <f t="shared" si="143"/>
        <v>3.3567076983364936</v>
      </c>
      <c r="Q1241" s="43">
        <f t="shared" si="139"/>
        <v>0</v>
      </c>
      <c r="R1241" s="37"/>
      <c r="S1241" s="21">
        <f>SUM($P$2:P1241)</f>
        <v>1653.1862517186967</v>
      </c>
      <c r="T1241" s="29">
        <f>SUM($Q$2:Q1241)</f>
        <v>306.11401328680444</v>
      </c>
      <c r="U1241" s="22">
        <f>T1241*'KERS System Values'!E$14</f>
        <v>179.25096867186608</v>
      </c>
    </row>
    <row r="1242" spans="1:21" x14ac:dyDescent="0.45">
      <c r="A1242" s="5" t="s">
        <v>14</v>
      </c>
      <c r="B1242" s="6">
        <v>1240</v>
      </c>
      <c r="C1242" s="6">
        <v>218</v>
      </c>
      <c r="D1242" s="4">
        <v>25.555555555555557</v>
      </c>
      <c r="E1242" s="30">
        <v>-0.20833333333333331</v>
      </c>
      <c r="F1242" s="20">
        <f>'Dynamic Data'!C$4*E1242</f>
        <v>-59.999999999999993</v>
      </c>
      <c r="G1242" s="12">
        <f>(0.5*'Dynamic Data'!C$21*'Dynamic Data'!C$11*'Dynamic Data'!C$13*D1242^2)</f>
        <v>133.60512047893937</v>
      </c>
      <c r="H1242" s="12">
        <f>'Dynamic Data'!C$15</f>
        <v>56.505600000000001</v>
      </c>
      <c r="I1242" s="12">
        <f>'Dynamic Data'!C$15+G1242+F1242</f>
        <v>130.11072047893936</v>
      </c>
      <c r="J1242" s="12">
        <f t="shared" si="140"/>
        <v>130.11072047893936</v>
      </c>
      <c r="K1242" s="28">
        <f t="shared" si="141"/>
        <v>0</v>
      </c>
      <c r="L1242" s="20">
        <f>(D1242/1000)*(('Dynamic Data'!C$4*9.81*'Dynamic Data'!C$10)+(0.5*'Dynamic Data'!C$21*'Dynamic Data'!C$11*'Dynamic Data'!C$13*D1242^2)+('Dynamic Data'!C$4*'Dynamic Data'!C$18*E1242))</f>
        <v>3.2586737455728958</v>
      </c>
      <c r="M1242" s="12">
        <f t="shared" si="138"/>
        <v>3.2586737455728958</v>
      </c>
      <c r="N1242" s="28">
        <f t="shared" si="142"/>
        <v>0</v>
      </c>
      <c r="O1242" s="20">
        <f t="shared" si="137"/>
        <v>3.2735115758745685</v>
      </c>
      <c r="P1242" s="12">
        <f t="shared" si="143"/>
        <v>3.2735115758745685</v>
      </c>
      <c r="Q1242" s="42">
        <f t="shared" si="139"/>
        <v>0</v>
      </c>
      <c r="R1242" s="36"/>
      <c r="S1242" s="20">
        <f>SUM($P$2:P1242)</f>
        <v>1656.4597632945713</v>
      </c>
      <c r="T1242" s="28">
        <f>SUM($Q$2:Q1242)</f>
        <v>306.11401328680444</v>
      </c>
      <c r="U1242" s="22">
        <f>T1242*'KERS System Values'!E$14</f>
        <v>179.25096867186608</v>
      </c>
    </row>
    <row r="1243" spans="1:21" x14ac:dyDescent="0.45">
      <c r="A1243" s="7" t="s">
        <v>14</v>
      </c>
      <c r="B1243" s="8">
        <v>1241</v>
      </c>
      <c r="C1243" s="8">
        <v>219</v>
      </c>
      <c r="D1243" s="3">
        <v>25.361111111111111</v>
      </c>
      <c r="E1243" s="29">
        <v>-0.19444444444444522</v>
      </c>
      <c r="F1243" s="21">
        <f>'Dynamic Data'!C$4*E1243</f>
        <v>-56.000000000000227</v>
      </c>
      <c r="G1243" s="3">
        <f>(0.5*'Dynamic Data'!C$21*'Dynamic Data'!C$11*'Dynamic Data'!C$13*D1243^2)</f>
        <v>131.5797337813197</v>
      </c>
      <c r="H1243" s="3">
        <f>'Dynamic Data'!C$15</f>
        <v>56.505600000000001</v>
      </c>
      <c r="I1243" s="3">
        <f>'Dynamic Data'!C$15+G1243+F1243</f>
        <v>132.08533378131949</v>
      </c>
      <c r="J1243" s="3">
        <f t="shared" si="140"/>
        <v>132.08533378131949</v>
      </c>
      <c r="K1243" s="29">
        <f t="shared" si="141"/>
        <v>0</v>
      </c>
      <c r="L1243" s="21">
        <f>(D1243/1000)*(('Dynamic Data'!C$4*9.81*'Dynamic Data'!C$10)+(0.5*'Dynamic Data'!C$21*'Dynamic Data'!C$11*'Dynamic Data'!C$13*D1243^2)+('Dynamic Data'!C$4*'Dynamic Data'!C$18*E1243))</f>
        <v>3.2883494061762417</v>
      </c>
      <c r="M1243" s="3">
        <f t="shared" si="138"/>
        <v>3.2883494061762417</v>
      </c>
      <c r="N1243" s="29">
        <f t="shared" si="142"/>
        <v>0</v>
      </c>
      <c r="O1243" s="21">
        <f t="shared" si="137"/>
        <v>3.3029642705325002</v>
      </c>
      <c r="P1243" s="3">
        <f t="shared" si="143"/>
        <v>3.3029642705325002</v>
      </c>
      <c r="Q1243" s="43">
        <f t="shared" si="139"/>
        <v>0</v>
      </c>
      <c r="R1243" s="37"/>
      <c r="S1243" s="21">
        <f>SUM($P$2:P1243)</f>
        <v>1659.7627275651039</v>
      </c>
      <c r="T1243" s="29">
        <f>SUM($Q$2:Q1243)</f>
        <v>306.11401328680444</v>
      </c>
      <c r="U1243" s="22">
        <f>T1243*'KERS System Values'!E$14</f>
        <v>179.25096867186608</v>
      </c>
    </row>
    <row r="1244" spans="1:21" x14ac:dyDescent="0.45">
      <c r="A1244" s="5" t="s">
        <v>14</v>
      </c>
      <c r="B1244" s="6">
        <v>1242</v>
      </c>
      <c r="C1244" s="6">
        <v>220</v>
      </c>
      <c r="D1244" s="4">
        <v>25.166666666666668</v>
      </c>
      <c r="E1244" s="30">
        <v>-0.18055555555555516</v>
      </c>
      <c r="F1244" s="20">
        <f>'Dynamic Data'!C$4*E1244</f>
        <v>-51.999999999999886</v>
      </c>
      <c r="G1244" s="12">
        <f>(0.5*'Dynamic Data'!C$21*'Dynamic Data'!C$11*'Dynamic Data'!C$13*D1244^2)</f>
        <v>129.5698164856459</v>
      </c>
      <c r="H1244" s="12">
        <f>'Dynamic Data'!C$15</f>
        <v>56.505600000000001</v>
      </c>
      <c r="I1244" s="12">
        <f>'Dynamic Data'!C$15+G1244+F1244</f>
        <v>134.07541648564603</v>
      </c>
      <c r="J1244" s="12">
        <f t="shared" si="140"/>
        <v>134.07541648564603</v>
      </c>
      <c r="K1244" s="28">
        <f t="shared" si="141"/>
        <v>0</v>
      </c>
      <c r="L1244" s="20">
        <f>(D1244/1000)*(('Dynamic Data'!C$4*9.81*'Dynamic Data'!C$10)+(0.5*'Dynamic Data'!C$21*'Dynamic Data'!C$11*'Dynamic Data'!C$13*D1244^2)+('Dynamic Data'!C$4*'Dynamic Data'!C$18*E1244))</f>
        <v>3.3175791348887587</v>
      </c>
      <c r="M1244" s="12">
        <f t="shared" si="138"/>
        <v>3.3175791348887587</v>
      </c>
      <c r="N1244" s="28">
        <f t="shared" si="142"/>
        <v>0</v>
      </c>
      <c r="O1244" s="20">
        <f t="shared" si="137"/>
        <v>3.2852128501112774</v>
      </c>
      <c r="P1244" s="12">
        <f t="shared" si="143"/>
        <v>3.2852128501112774</v>
      </c>
      <c r="Q1244" s="42">
        <f t="shared" si="139"/>
        <v>0</v>
      </c>
      <c r="R1244" s="36"/>
      <c r="S1244" s="20">
        <f>SUM($P$2:P1244)</f>
        <v>1663.0479404152152</v>
      </c>
      <c r="T1244" s="28">
        <f>SUM($Q$2:Q1244)</f>
        <v>306.11401328680444</v>
      </c>
      <c r="U1244" s="22">
        <f>T1244*'KERS System Values'!E$14</f>
        <v>179.25096867186608</v>
      </c>
    </row>
    <row r="1245" spans="1:21" x14ac:dyDescent="0.45">
      <c r="A1245" s="7" t="s">
        <v>14</v>
      </c>
      <c r="B1245" s="8">
        <v>1243</v>
      </c>
      <c r="C1245" s="8">
        <v>221</v>
      </c>
      <c r="D1245" s="3">
        <v>25</v>
      </c>
      <c r="E1245" s="29">
        <v>-0.18055555555555516</v>
      </c>
      <c r="F1245" s="21">
        <f>'Dynamic Data'!C$4*E1245</f>
        <v>-51.999999999999886</v>
      </c>
      <c r="G1245" s="3">
        <f>(0.5*'Dynamic Data'!C$21*'Dynamic Data'!C$11*'Dynamic Data'!C$13*D1245^2)</f>
        <v>127.85934261335171</v>
      </c>
      <c r="H1245" s="3">
        <f>'Dynamic Data'!C$15</f>
        <v>56.505600000000001</v>
      </c>
      <c r="I1245" s="3">
        <f>'Dynamic Data'!C$15+G1245+F1245</f>
        <v>132.36494261335184</v>
      </c>
      <c r="J1245" s="3">
        <f t="shared" si="140"/>
        <v>132.36494261335184</v>
      </c>
      <c r="K1245" s="29">
        <f t="shared" si="141"/>
        <v>0</v>
      </c>
      <c r="L1245" s="21">
        <f>(D1245/1000)*(('Dynamic Data'!C$4*9.81*'Dynamic Data'!C$10)+(0.5*'Dynamic Data'!C$21*'Dynamic Data'!C$11*'Dynamic Data'!C$13*D1245^2)+('Dynamic Data'!C$4*'Dynamic Data'!C$18*E1245))</f>
        <v>3.2528465653337961</v>
      </c>
      <c r="M1245" s="3">
        <f t="shared" si="138"/>
        <v>3.2528465653337961</v>
      </c>
      <c r="N1245" s="29">
        <f t="shared" si="142"/>
        <v>0</v>
      </c>
      <c r="O1245" s="21">
        <f t="shared" si="137"/>
        <v>3.2156243669287914</v>
      </c>
      <c r="P1245" s="3">
        <f t="shared" si="143"/>
        <v>3.2156243669287914</v>
      </c>
      <c r="Q1245" s="43">
        <f t="shared" si="139"/>
        <v>0</v>
      </c>
      <c r="R1245" s="37"/>
      <c r="S1245" s="21">
        <f>SUM($P$2:P1245)</f>
        <v>1666.2635647821439</v>
      </c>
      <c r="T1245" s="29">
        <f>SUM($Q$2:Q1245)</f>
        <v>306.11401328680444</v>
      </c>
      <c r="U1245" s="22">
        <f>T1245*'KERS System Values'!E$14</f>
        <v>179.25096867186608</v>
      </c>
    </row>
    <row r="1246" spans="1:21" x14ac:dyDescent="0.45">
      <c r="A1246" s="5" t="s">
        <v>14</v>
      </c>
      <c r="B1246" s="6">
        <v>1244</v>
      </c>
      <c r="C1246" s="6">
        <v>222</v>
      </c>
      <c r="D1246" s="4">
        <v>24.805555555555557</v>
      </c>
      <c r="E1246" s="30">
        <v>-0.18055555555555516</v>
      </c>
      <c r="F1246" s="20">
        <f>'Dynamic Data'!C$4*E1246</f>
        <v>-51.999999999999886</v>
      </c>
      <c r="G1246" s="12">
        <f>(0.5*'Dynamic Data'!C$21*'Dynamic Data'!C$11*'Dynamic Data'!C$13*D1246^2)</f>
        <v>125.87815420700582</v>
      </c>
      <c r="H1246" s="12">
        <f>'Dynamic Data'!C$15</f>
        <v>56.505600000000001</v>
      </c>
      <c r="I1246" s="12">
        <f>'Dynamic Data'!C$15+G1246+F1246</f>
        <v>130.38375420700595</v>
      </c>
      <c r="J1246" s="12">
        <f t="shared" si="140"/>
        <v>130.38375420700595</v>
      </c>
      <c r="K1246" s="28">
        <f t="shared" si="141"/>
        <v>0</v>
      </c>
      <c r="L1246" s="20">
        <f>(D1246/1000)*(('Dynamic Data'!C$4*9.81*'Dynamic Data'!C$10)+(0.5*'Dynamic Data'!C$21*'Dynamic Data'!C$11*'Dynamic Data'!C$13*D1246^2)+('Dynamic Data'!C$4*'Dynamic Data'!C$18*E1246))</f>
        <v>3.1784021685237867</v>
      </c>
      <c r="M1246" s="12">
        <f t="shared" si="138"/>
        <v>3.1784021685237867</v>
      </c>
      <c r="N1246" s="28">
        <f t="shared" si="142"/>
        <v>0</v>
      </c>
      <c r="O1246" s="20">
        <f t="shared" si="137"/>
        <v>3.1983667339984554</v>
      </c>
      <c r="P1246" s="12">
        <f t="shared" si="143"/>
        <v>3.1983667339984554</v>
      </c>
      <c r="Q1246" s="42">
        <f t="shared" si="139"/>
        <v>0</v>
      </c>
      <c r="R1246" s="36"/>
      <c r="S1246" s="20">
        <f>SUM($P$2:P1246)</f>
        <v>1669.4619315161424</v>
      </c>
      <c r="T1246" s="28">
        <f>SUM($Q$2:Q1246)</f>
        <v>306.11401328680444</v>
      </c>
      <c r="U1246" s="22">
        <f>T1246*'KERS System Values'!E$14</f>
        <v>179.25096867186608</v>
      </c>
    </row>
    <row r="1247" spans="1:21" x14ac:dyDescent="0.45">
      <c r="A1247" s="7" t="s">
        <v>14</v>
      </c>
      <c r="B1247" s="8">
        <v>1245</v>
      </c>
      <c r="C1247" s="8">
        <v>223</v>
      </c>
      <c r="D1247" s="3">
        <v>24.638888888888889</v>
      </c>
      <c r="E1247" s="29">
        <v>-0.16666666666666705</v>
      </c>
      <c r="F1247" s="21">
        <f>'Dynamic Data'!C$4*E1247</f>
        <v>-48.000000000000107</v>
      </c>
      <c r="G1247" s="3">
        <f>(0.5*'Dynamic Data'!C$21*'Dynamic Data'!C$11*'Dynamic Data'!C$13*D1247^2)</f>
        <v>124.19230509699273</v>
      </c>
      <c r="H1247" s="3">
        <f>'Dynamic Data'!C$15</f>
        <v>56.505600000000001</v>
      </c>
      <c r="I1247" s="3">
        <f>'Dynamic Data'!C$15+G1247+F1247</f>
        <v>132.6979050969926</v>
      </c>
      <c r="J1247" s="3">
        <f t="shared" si="140"/>
        <v>132.6979050969926</v>
      </c>
      <c r="K1247" s="29">
        <f t="shared" si="141"/>
        <v>0</v>
      </c>
      <c r="L1247" s="21">
        <f>(D1247/1000)*(('Dynamic Data'!C$4*9.81*'Dynamic Data'!C$10)+(0.5*'Dynamic Data'!C$21*'Dynamic Data'!C$11*'Dynamic Data'!C$13*D1247^2)+('Dynamic Data'!C$4*'Dynamic Data'!C$18*E1247))</f>
        <v>3.2183312994731241</v>
      </c>
      <c r="M1247" s="3">
        <f t="shared" si="138"/>
        <v>3.2183312994731241</v>
      </c>
      <c r="N1247" s="29">
        <f t="shared" si="142"/>
        <v>0</v>
      </c>
      <c r="O1247" s="21">
        <f t="shared" si="137"/>
        <v>3.1358938810103836</v>
      </c>
      <c r="P1247" s="3">
        <f t="shared" si="143"/>
        <v>3.1358938810103836</v>
      </c>
      <c r="Q1247" s="43">
        <f t="shared" si="139"/>
        <v>0</v>
      </c>
      <c r="R1247" s="37"/>
      <c r="S1247" s="21">
        <f>SUM($P$2:P1247)</f>
        <v>1672.5978253971527</v>
      </c>
      <c r="T1247" s="29">
        <f>SUM($Q$2:Q1247)</f>
        <v>306.11401328680444</v>
      </c>
      <c r="U1247" s="22">
        <f>T1247*'KERS System Values'!E$14</f>
        <v>179.25096867186608</v>
      </c>
    </row>
    <row r="1248" spans="1:21" x14ac:dyDescent="0.45">
      <c r="A1248" s="5" t="s">
        <v>14</v>
      </c>
      <c r="B1248" s="6">
        <v>1246</v>
      </c>
      <c r="C1248" s="6">
        <v>224</v>
      </c>
      <c r="D1248" s="4">
        <v>24.472222222222221</v>
      </c>
      <c r="E1248" s="30">
        <v>-0.18055555555555516</v>
      </c>
      <c r="F1248" s="20">
        <f>'Dynamic Data'!C$4*E1248</f>
        <v>-51.999999999999886</v>
      </c>
      <c r="G1248" s="12">
        <f>(0.5*'Dynamic Data'!C$21*'Dynamic Data'!C$11*'Dynamic Data'!C$13*D1248^2)</f>
        <v>122.51782126187861</v>
      </c>
      <c r="H1248" s="12">
        <f>'Dynamic Data'!C$15</f>
        <v>56.505600000000001</v>
      </c>
      <c r="I1248" s="12">
        <f>'Dynamic Data'!C$15+G1248+F1248</f>
        <v>127.02342126187872</v>
      </c>
      <c r="J1248" s="12">
        <f t="shared" si="140"/>
        <v>127.02342126187872</v>
      </c>
      <c r="K1248" s="28">
        <f t="shared" si="141"/>
        <v>0</v>
      </c>
      <c r="L1248" s="20">
        <f>(D1248/1000)*(('Dynamic Data'!C$4*9.81*'Dynamic Data'!C$10)+(0.5*'Dynamic Data'!C$21*'Dynamic Data'!C$11*'Dynamic Data'!C$13*D1248^2)+('Dynamic Data'!C$4*'Dynamic Data'!C$18*E1248))</f>
        <v>3.053456462547643</v>
      </c>
      <c r="M1248" s="12">
        <f t="shared" si="138"/>
        <v>3.053456462547643</v>
      </c>
      <c r="N1248" s="28">
        <f t="shared" si="142"/>
        <v>0</v>
      </c>
      <c r="O1248" s="20">
        <f t="shared" si="137"/>
        <v>2.9671285590096628</v>
      </c>
      <c r="P1248" s="12">
        <f t="shared" si="143"/>
        <v>2.9671285590096628</v>
      </c>
      <c r="Q1248" s="42">
        <f t="shared" si="139"/>
        <v>0</v>
      </c>
      <c r="R1248" s="36"/>
      <c r="S1248" s="20">
        <f>SUM($P$2:P1248)</f>
        <v>1675.5649539561623</v>
      </c>
      <c r="T1248" s="28">
        <f>SUM($Q$2:Q1248)</f>
        <v>306.11401328680444</v>
      </c>
      <c r="U1248" s="22">
        <f>T1248*'KERS System Values'!E$14</f>
        <v>179.25096867186608</v>
      </c>
    </row>
    <row r="1249" spans="1:21" x14ac:dyDescent="0.45">
      <c r="A1249" s="7" t="s">
        <v>14</v>
      </c>
      <c r="B1249" s="8">
        <v>1247</v>
      </c>
      <c r="C1249" s="8">
        <v>225</v>
      </c>
      <c r="D1249" s="3">
        <v>24.277777777777782</v>
      </c>
      <c r="E1249" s="29">
        <v>-0.19444444444444325</v>
      </c>
      <c r="F1249" s="21">
        <f>'Dynamic Data'!C$4*E1249</f>
        <v>-55.999999999999659</v>
      </c>
      <c r="G1249" s="3">
        <f>(0.5*'Dynamic Data'!C$21*'Dynamic Data'!C$11*'Dynamic Data'!C$13*D1249^2)</f>
        <v>120.57862123224282</v>
      </c>
      <c r="H1249" s="3">
        <f>'Dynamic Data'!C$15</f>
        <v>56.505600000000001</v>
      </c>
      <c r="I1249" s="3">
        <f>'Dynamic Data'!C$15+G1249+F1249</f>
        <v>121.08422123224318</v>
      </c>
      <c r="J1249" s="3">
        <f t="shared" si="140"/>
        <v>121.08422123224318</v>
      </c>
      <c r="K1249" s="29">
        <f t="shared" si="141"/>
        <v>0</v>
      </c>
      <c r="L1249" s="21">
        <f>(D1249/1000)*(('Dynamic Data'!C$4*9.81*'Dynamic Data'!C$10)+(0.5*'Dynamic Data'!C$21*'Dynamic Data'!C$11*'Dynamic Data'!C$13*D1249^2)+('Dynamic Data'!C$4*'Dynamic Data'!C$18*E1249))</f>
        <v>2.8808006554716825</v>
      </c>
      <c r="M1249" s="3">
        <f t="shared" si="138"/>
        <v>2.8808006554716825</v>
      </c>
      <c r="N1249" s="29">
        <f t="shared" si="142"/>
        <v>0</v>
      </c>
      <c r="O1249" s="21">
        <f t="shared" si="137"/>
        <v>2.8460993454323282</v>
      </c>
      <c r="P1249" s="3">
        <f t="shared" si="143"/>
        <v>2.8460993454323282</v>
      </c>
      <c r="Q1249" s="43">
        <f t="shared" si="139"/>
        <v>0</v>
      </c>
      <c r="R1249" s="37"/>
      <c r="S1249" s="21">
        <f>SUM($P$2:P1249)</f>
        <v>1678.4110533015946</v>
      </c>
      <c r="T1249" s="29">
        <f>SUM($Q$2:Q1249)</f>
        <v>306.11401328680444</v>
      </c>
      <c r="U1249" s="22">
        <f>T1249*'KERS System Values'!E$14</f>
        <v>179.25096867186608</v>
      </c>
    </row>
    <row r="1250" spans="1:21" x14ac:dyDescent="0.45">
      <c r="A1250" s="5" t="s">
        <v>14</v>
      </c>
      <c r="B1250" s="6">
        <v>1248</v>
      </c>
      <c r="C1250" s="6">
        <v>226</v>
      </c>
      <c r="D1250" s="4">
        <v>24.083333333333336</v>
      </c>
      <c r="E1250" s="30">
        <v>-0.19444444444444522</v>
      </c>
      <c r="F1250" s="20">
        <f>'Dynamic Data'!C$4*E1250</f>
        <v>-56.000000000000227</v>
      </c>
      <c r="G1250" s="12">
        <f>(0.5*'Dynamic Data'!C$21*'Dynamic Data'!C$11*'Dynamic Data'!C$13*D1250^2)</f>
        <v>118.65489060455279</v>
      </c>
      <c r="H1250" s="12">
        <f>'Dynamic Data'!C$15</f>
        <v>56.505600000000001</v>
      </c>
      <c r="I1250" s="12">
        <f>'Dynamic Data'!C$15+G1250+F1250</f>
        <v>119.16049060455256</v>
      </c>
      <c r="J1250" s="12">
        <f t="shared" si="140"/>
        <v>119.16049060455256</v>
      </c>
      <c r="K1250" s="28">
        <f t="shared" si="141"/>
        <v>0</v>
      </c>
      <c r="L1250" s="20">
        <f>(D1250/1000)*(('Dynamic Data'!C$4*9.81*'Dynamic Data'!C$10)+(0.5*'Dynamic Data'!C$21*'Dynamic Data'!C$11*'Dynamic Data'!C$13*D1250^2)+('Dynamic Data'!C$4*'Dynamic Data'!C$18*E1250))</f>
        <v>2.8113980353929739</v>
      </c>
      <c r="M1250" s="12">
        <f t="shared" si="138"/>
        <v>2.8113980353929739</v>
      </c>
      <c r="N1250" s="28">
        <f t="shared" si="142"/>
        <v>0</v>
      </c>
      <c r="O1250" s="20">
        <f t="shared" si="137"/>
        <v>2.7772555574989197</v>
      </c>
      <c r="P1250" s="12">
        <f t="shared" si="143"/>
        <v>2.7772555574989197</v>
      </c>
      <c r="Q1250" s="42">
        <f t="shared" si="139"/>
        <v>0</v>
      </c>
      <c r="R1250" s="36"/>
      <c r="S1250" s="20">
        <f>SUM($P$2:P1250)</f>
        <v>1681.1883088590935</v>
      </c>
      <c r="T1250" s="28">
        <f>SUM($Q$2:Q1250)</f>
        <v>306.11401328680444</v>
      </c>
      <c r="U1250" s="22">
        <f>T1250*'KERS System Values'!E$14</f>
        <v>179.25096867186608</v>
      </c>
    </row>
    <row r="1251" spans="1:21" x14ac:dyDescent="0.45">
      <c r="A1251" s="7" t="s">
        <v>14</v>
      </c>
      <c r="B1251" s="8">
        <v>1249</v>
      </c>
      <c r="C1251" s="8">
        <v>227</v>
      </c>
      <c r="D1251" s="3">
        <v>23.888888888888889</v>
      </c>
      <c r="E1251" s="29">
        <v>-0.19444444444444522</v>
      </c>
      <c r="F1251" s="21">
        <f>'Dynamic Data'!C$4*E1251</f>
        <v>-56.000000000000227</v>
      </c>
      <c r="G1251" s="3">
        <f>(0.5*'Dynamic Data'!C$21*'Dynamic Data'!C$11*'Dynamic Data'!C$13*D1251^2)</f>
        <v>116.74662937880855</v>
      </c>
      <c r="H1251" s="3">
        <f>'Dynamic Data'!C$15</f>
        <v>56.505600000000001</v>
      </c>
      <c r="I1251" s="3">
        <f>'Dynamic Data'!C$15+G1251+F1251</f>
        <v>117.25222937880832</v>
      </c>
      <c r="J1251" s="3">
        <f t="shared" si="140"/>
        <v>117.25222937880832</v>
      </c>
      <c r="K1251" s="29">
        <f t="shared" si="141"/>
        <v>0</v>
      </c>
      <c r="L1251" s="21">
        <f>(D1251/1000)*(('Dynamic Data'!C$4*9.81*'Dynamic Data'!C$10)+(0.5*'Dynamic Data'!C$21*'Dynamic Data'!C$11*'Dynamic Data'!C$13*D1251^2)+('Dynamic Data'!C$4*'Dynamic Data'!C$18*E1251))</f>
        <v>2.7431130796048655</v>
      </c>
      <c r="M1251" s="3">
        <f t="shared" si="138"/>
        <v>2.7431130796048655</v>
      </c>
      <c r="N1251" s="29">
        <f t="shared" si="142"/>
        <v>0</v>
      </c>
      <c r="O1251" s="21">
        <f t="shared" si="137"/>
        <v>2.7589652758360961</v>
      </c>
      <c r="P1251" s="3">
        <f t="shared" si="143"/>
        <v>2.7589652758360961</v>
      </c>
      <c r="Q1251" s="43">
        <f t="shared" si="139"/>
        <v>0</v>
      </c>
      <c r="R1251" s="37"/>
      <c r="S1251" s="21">
        <f>SUM($P$2:P1251)</f>
        <v>1683.9472741349296</v>
      </c>
      <c r="T1251" s="29">
        <f>SUM($Q$2:Q1251)</f>
        <v>306.11401328680444</v>
      </c>
      <c r="U1251" s="22">
        <f>T1251*'KERS System Values'!E$14</f>
        <v>179.25096867186608</v>
      </c>
    </row>
    <row r="1252" spans="1:21" x14ac:dyDescent="0.45">
      <c r="A1252" s="5" t="s">
        <v>14</v>
      </c>
      <c r="B1252" s="6">
        <v>1250</v>
      </c>
      <c r="C1252" s="6">
        <v>228</v>
      </c>
      <c r="D1252" s="4">
        <v>23.694444444444446</v>
      </c>
      <c r="E1252" s="30">
        <v>-0.18055555555555516</v>
      </c>
      <c r="F1252" s="20">
        <f>'Dynamic Data'!C$4*E1252</f>
        <v>-51.999999999999886</v>
      </c>
      <c r="G1252" s="12">
        <f>(0.5*'Dynamic Data'!C$21*'Dynamic Data'!C$11*'Dynamic Data'!C$13*D1252^2)</f>
        <v>114.85383755501017</v>
      </c>
      <c r="H1252" s="12">
        <f>'Dynamic Data'!C$15</f>
        <v>56.505600000000001</v>
      </c>
      <c r="I1252" s="12">
        <f>'Dynamic Data'!C$15+G1252+F1252</f>
        <v>119.35943755501029</v>
      </c>
      <c r="J1252" s="12">
        <f t="shared" si="140"/>
        <v>119.35943755501029</v>
      </c>
      <c r="K1252" s="28">
        <f t="shared" si="141"/>
        <v>0</v>
      </c>
      <c r="L1252" s="20">
        <f>(D1252/1000)*(('Dynamic Data'!C$4*9.81*'Dynamic Data'!C$10)+(0.5*'Dynamic Data'!C$21*'Dynamic Data'!C$11*'Dynamic Data'!C$13*D1252^2)+('Dynamic Data'!C$4*'Dynamic Data'!C$18*E1252))</f>
        <v>2.7748174720673271</v>
      </c>
      <c r="M1252" s="12">
        <f t="shared" si="138"/>
        <v>2.7748174720673271</v>
      </c>
      <c r="N1252" s="28">
        <f t="shared" si="142"/>
        <v>0</v>
      </c>
      <c r="O1252" s="20">
        <f t="shared" si="137"/>
        <v>2.7952102234203569</v>
      </c>
      <c r="P1252" s="12">
        <f t="shared" si="143"/>
        <v>2.7952102234203569</v>
      </c>
      <c r="Q1252" s="42">
        <f t="shared" si="139"/>
        <v>0</v>
      </c>
      <c r="R1252" s="36"/>
      <c r="S1252" s="20">
        <f>SUM($P$2:P1252)</f>
        <v>1686.7424843583499</v>
      </c>
      <c r="T1252" s="28">
        <f>SUM($Q$2:Q1252)</f>
        <v>306.11401328680444</v>
      </c>
      <c r="U1252" s="22">
        <f>T1252*'KERS System Values'!E$14</f>
        <v>179.25096867186608</v>
      </c>
    </row>
    <row r="1253" spans="1:21" x14ac:dyDescent="0.45">
      <c r="A1253" s="7" t="s">
        <v>14</v>
      </c>
      <c r="B1253" s="8">
        <v>1251</v>
      </c>
      <c r="C1253" s="8">
        <v>229</v>
      </c>
      <c r="D1253" s="3">
        <v>23.527777777777779</v>
      </c>
      <c r="E1253" s="29">
        <v>-0.16666666666666705</v>
      </c>
      <c r="F1253" s="21">
        <f>'Dynamic Data'!C$4*E1253</f>
        <v>-48.000000000000107</v>
      </c>
      <c r="G1253" s="3">
        <f>(0.5*'Dynamic Data'!C$21*'Dynamic Data'!C$11*'Dynamic Data'!C$13*D1253^2)</f>
        <v>113.24375694432351</v>
      </c>
      <c r="H1253" s="3">
        <f>'Dynamic Data'!C$15</f>
        <v>56.505600000000001</v>
      </c>
      <c r="I1253" s="3">
        <f>'Dynamic Data'!C$15+G1253+F1253</f>
        <v>121.74935694432338</v>
      </c>
      <c r="J1253" s="3">
        <f t="shared" si="140"/>
        <v>121.74935694432338</v>
      </c>
      <c r="K1253" s="29">
        <f t="shared" si="141"/>
        <v>0</v>
      </c>
      <c r="L1253" s="21">
        <f>(D1253/1000)*(('Dynamic Data'!C$4*9.81*'Dynamic Data'!C$10)+(0.5*'Dynamic Data'!C$21*'Dynamic Data'!C$11*'Dynamic Data'!C$13*D1253^2)+('Dynamic Data'!C$4*'Dynamic Data'!C$18*E1253))</f>
        <v>2.8156029747733871</v>
      </c>
      <c r="M1253" s="3">
        <f t="shared" si="138"/>
        <v>2.8156029747733871</v>
      </c>
      <c r="N1253" s="29">
        <f t="shared" si="142"/>
        <v>0</v>
      </c>
      <c r="O1253" s="21">
        <f t="shared" si="137"/>
        <v>2.7869564717308393</v>
      </c>
      <c r="P1253" s="3">
        <f t="shared" si="143"/>
        <v>2.7869564717308393</v>
      </c>
      <c r="Q1253" s="43">
        <f t="shared" si="139"/>
        <v>0</v>
      </c>
      <c r="R1253" s="37"/>
      <c r="S1253" s="21">
        <f>SUM($P$2:P1253)</f>
        <v>1689.5294408300808</v>
      </c>
      <c r="T1253" s="29">
        <f>SUM($Q$2:Q1253)</f>
        <v>306.11401328680444</v>
      </c>
      <c r="U1253" s="22">
        <f>T1253*'KERS System Values'!E$14</f>
        <v>179.25096867186608</v>
      </c>
    </row>
    <row r="1254" spans="1:21" x14ac:dyDescent="0.45">
      <c r="A1254" s="5" t="s">
        <v>14</v>
      </c>
      <c r="B1254" s="6">
        <v>1252</v>
      </c>
      <c r="C1254" s="6">
        <v>230</v>
      </c>
      <c r="D1254" s="4">
        <v>23.361111111111111</v>
      </c>
      <c r="E1254" s="30">
        <v>-0.16666666666666705</v>
      </c>
      <c r="F1254" s="20">
        <f>'Dynamic Data'!C$4*E1254</f>
        <v>-48.000000000000107</v>
      </c>
      <c r="G1254" s="12">
        <f>(0.5*'Dynamic Data'!C$21*'Dynamic Data'!C$11*'Dynamic Data'!C$13*D1254^2)</f>
        <v>111.64504160853581</v>
      </c>
      <c r="H1254" s="12">
        <f>'Dynamic Data'!C$15</f>
        <v>56.505600000000001</v>
      </c>
      <c r="I1254" s="12">
        <f>'Dynamic Data'!C$15+G1254+F1254</f>
        <v>120.15064160853569</v>
      </c>
      <c r="J1254" s="12">
        <f t="shared" si="140"/>
        <v>120.15064160853569</v>
      </c>
      <c r="K1254" s="28">
        <f t="shared" si="141"/>
        <v>0</v>
      </c>
      <c r="L1254" s="20">
        <f>(D1254/1000)*(('Dynamic Data'!C$4*9.81*'Dynamic Data'!C$10)+(0.5*'Dynamic Data'!C$21*'Dynamic Data'!C$11*'Dynamic Data'!C$13*D1254^2)+('Dynamic Data'!C$4*'Dynamic Data'!C$18*E1254))</f>
        <v>2.7583099686882919</v>
      </c>
      <c r="M1254" s="12">
        <f t="shared" si="138"/>
        <v>2.7583099686882919</v>
      </c>
      <c r="N1254" s="28">
        <f t="shared" si="142"/>
        <v>0</v>
      </c>
      <c r="O1254" s="20">
        <f t="shared" si="137"/>
        <v>2.7300617238203371</v>
      </c>
      <c r="P1254" s="12">
        <f t="shared" si="143"/>
        <v>2.7300617238203371</v>
      </c>
      <c r="Q1254" s="42">
        <f t="shared" si="139"/>
        <v>0</v>
      </c>
      <c r="R1254" s="36"/>
      <c r="S1254" s="20">
        <f>SUM($P$2:P1254)</f>
        <v>1692.2595025539013</v>
      </c>
      <c r="T1254" s="28">
        <f>SUM($Q$2:Q1254)</f>
        <v>306.11401328680444</v>
      </c>
      <c r="U1254" s="22">
        <f>T1254*'KERS System Values'!E$14</f>
        <v>179.25096867186608</v>
      </c>
    </row>
    <row r="1255" spans="1:21" x14ac:dyDescent="0.45">
      <c r="A1255" s="7" t="s">
        <v>14</v>
      </c>
      <c r="B1255" s="8">
        <v>1253</v>
      </c>
      <c r="C1255" s="8">
        <v>231</v>
      </c>
      <c r="D1255" s="3">
        <v>23.194444444444446</v>
      </c>
      <c r="E1255" s="29">
        <v>-0.16666666666666508</v>
      </c>
      <c r="F1255" s="21">
        <f>'Dynamic Data'!C$4*E1255</f>
        <v>-47.999999999999545</v>
      </c>
      <c r="G1255" s="3">
        <f>(0.5*'Dynamic Data'!C$21*'Dynamic Data'!C$11*'Dynamic Data'!C$13*D1255^2)</f>
        <v>110.05769154764711</v>
      </c>
      <c r="H1255" s="3">
        <f>'Dynamic Data'!C$15</f>
        <v>56.505600000000001</v>
      </c>
      <c r="I1255" s="3">
        <f>'Dynamic Data'!C$15+G1255+F1255</f>
        <v>118.56329154764757</v>
      </c>
      <c r="J1255" s="3">
        <f t="shared" si="140"/>
        <v>118.56329154764757</v>
      </c>
      <c r="K1255" s="29">
        <f t="shared" si="141"/>
        <v>0</v>
      </c>
      <c r="L1255" s="21">
        <f>(D1255/1000)*(('Dynamic Data'!C$4*9.81*'Dynamic Data'!C$10)+(0.5*'Dynamic Data'!C$21*'Dynamic Data'!C$11*'Dynamic Data'!C$13*D1255^2)+('Dynamic Data'!C$4*'Dynamic Data'!C$18*E1255))</f>
        <v>2.7018134789523818</v>
      </c>
      <c r="M1255" s="3">
        <f t="shared" si="138"/>
        <v>2.7018134789523818</v>
      </c>
      <c r="N1255" s="29">
        <f t="shared" si="142"/>
        <v>0</v>
      </c>
      <c r="O1255" s="21">
        <f t="shared" si="137"/>
        <v>2.6739606509402725</v>
      </c>
      <c r="P1255" s="3">
        <f t="shared" si="143"/>
        <v>2.6739606509402725</v>
      </c>
      <c r="Q1255" s="43">
        <f t="shared" si="139"/>
        <v>0</v>
      </c>
      <c r="R1255" s="37"/>
      <c r="S1255" s="21">
        <f>SUM($P$2:P1255)</f>
        <v>1694.9334632048415</v>
      </c>
      <c r="T1255" s="29">
        <f>SUM($Q$2:Q1255)</f>
        <v>306.11401328680444</v>
      </c>
      <c r="U1255" s="22">
        <f>T1255*'KERS System Values'!E$14</f>
        <v>179.25096867186608</v>
      </c>
    </row>
    <row r="1256" spans="1:21" x14ac:dyDescent="0.45">
      <c r="A1256" s="5" t="s">
        <v>14</v>
      </c>
      <c r="B1256" s="6">
        <v>1254</v>
      </c>
      <c r="C1256" s="6">
        <v>232</v>
      </c>
      <c r="D1256" s="4">
        <v>23.027777777777782</v>
      </c>
      <c r="E1256" s="30">
        <v>-0.16666666666666705</v>
      </c>
      <c r="F1256" s="20">
        <f>'Dynamic Data'!C$4*E1256</f>
        <v>-48.000000000000107</v>
      </c>
      <c r="G1256" s="12">
        <f>(0.5*'Dynamic Data'!C$21*'Dynamic Data'!C$11*'Dynamic Data'!C$13*D1256^2)</f>
        <v>108.48170676165738</v>
      </c>
      <c r="H1256" s="12">
        <f>'Dynamic Data'!C$15</f>
        <v>56.505600000000001</v>
      </c>
      <c r="I1256" s="12">
        <f>'Dynamic Data'!C$15+G1256+F1256</f>
        <v>116.98730676165727</v>
      </c>
      <c r="J1256" s="12">
        <f t="shared" si="140"/>
        <v>116.98730676165727</v>
      </c>
      <c r="K1256" s="28">
        <f t="shared" si="141"/>
        <v>0</v>
      </c>
      <c r="L1256" s="20">
        <f>(D1256/1000)*(('Dynamic Data'!C$4*9.81*'Dynamic Data'!C$10)+(0.5*'Dynamic Data'!C$21*'Dynamic Data'!C$11*'Dynamic Data'!C$13*D1256^2)+('Dynamic Data'!C$4*'Dynamic Data'!C$18*E1256))</f>
        <v>2.6461078229281636</v>
      </c>
      <c r="M1256" s="12">
        <f t="shared" si="138"/>
        <v>2.6461078229281636</v>
      </c>
      <c r="N1256" s="28">
        <f t="shared" si="142"/>
        <v>0</v>
      </c>
      <c r="O1256" s="20">
        <f t="shared" si="137"/>
        <v>2.6186475704531951</v>
      </c>
      <c r="P1256" s="12">
        <f t="shared" si="143"/>
        <v>2.6186475704531951</v>
      </c>
      <c r="Q1256" s="42">
        <f t="shared" si="139"/>
        <v>0</v>
      </c>
      <c r="R1256" s="36"/>
      <c r="S1256" s="20">
        <f>SUM($P$2:P1256)</f>
        <v>1697.5521107752948</v>
      </c>
      <c r="T1256" s="28">
        <f>SUM($Q$2:Q1256)</f>
        <v>306.11401328680444</v>
      </c>
      <c r="U1256" s="22">
        <f>T1256*'KERS System Values'!E$14</f>
        <v>179.25096867186608</v>
      </c>
    </row>
    <row r="1257" spans="1:21" x14ac:dyDescent="0.45">
      <c r="A1257" s="7" t="s">
        <v>14</v>
      </c>
      <c r="B1257" s="8">
        <v>1255</v>
      </c>
      <c r="C1257" s="8">
        <v>233</v>
      </c>
      <c r="D1257" s="3">
        <v>22.861111111111111</v>
      </c>
      <c r="E1257" s="29">
        <v>-0.16666666666666705</v>
      </c>
      <c r="F1257" s="21">
        <f>'Dynamic Data'!C$4*E1257</f>
        <v>-48.000000000000107</v>
      </c>
      <c r="G1257" s="3">
        <f>(0.5*'Dynamic Data'!C$21*'Dynamic Data'!C$11*'Dynamic Data'!C$13*D1257^2)</f>
        <v>106.91708725056654</v>
      </c>
      <c r="H1257" s="3">
        <f>'Dynamic Data'!C$15</f>
        <v>56.505600000000001</v>
      </c>
      <c r="I1257" s="3">
        <f>'Dynamic Data'!C$15+G1257+F1257</f>
        <v>115.42268725056641</v>
      </c>
      <c r="J1257" s="3">
        <f t="shared" si="140"/>
        <v>115.42268725056641</v>
      </c>
      <c r="K1257" s="29">
        <f t="shared" si="141"/>
        <v>0</v>
      </c>
      <c r="L1257" s="21">
        <f>(D1257/1000)*(('Dynamic Data'!C$4*9.81*'Dynamic Data'!C$10)+(0.5*'Dynamic Data'!C$21*'Dynamic Data'!C$11*'Dynamic Data'!C$13*D1257^2)+('Dynamic Data'!C$4*'Dynamic Data'!C$18*E1257))</f>
        <v>2.591187317978227</v>
      </c>
      <c r="M1257" s="3">
        <f t="shared" si="138"/>
        <v>2.591187317978227</v>
      </c>
      <c r="N1257" s="29">
        <f t="shared" si="142"/>
        <v>0</v>
      </c>
      <c r="O1257" s="21">
        <f t="shared" si="137"/>
        <v>2.5641167997216705</v>
      </c>
      <c r="P1257" s="3">
        <f t="shared" si="143"/>
        <v>2.5641167997216705</v>
      </c>
      <c r="Q1257" s="43">
        <f t="shared" si="139"/>
        <v>0</v>
      </c>
      <c r="R1257" s="37"/>
      <c r="S1257" s="21">
        <f>SUM($P$2:P1257)</f>
        <v>1700.1162275750164</v>
      </c>
      <c r="T1257" s="29">
        <f>SUM($Q$2:Q1257)</f>
        <v>306.11401328680444</v>
      </c>
      <c r="U1257" s="22">
        <f>T1257*'KERS System Values'!E$14</f>
        <v>179.25096867186608</v>
      </c>
    </row>
    <row r="1258" spans="1:21" x14ac:dyDescent="0.45">
      <c r="A1258" s="5" t="s">
        <v>14</v>
      </c>
      <c r="B1258" s="6">
        <v>1256</v>
      </c>
      <c r="C1258" s="6">
        <v>234</v>
      </c>
      <c r="D1258" s="4">
        <v>22.694444444444446</v>
      </c>
      <c r="E1258" s="30">
        <v>-0.16666666666666705</v>
      </c>
      <c r="F1258" s="20">
        <f>'Dynamic Data'!C$4*E1258</f>
        <v>-48.000000000000107</v>
      </c>
      <c r="G1258" s="12">
        <f>(0.5*'Dynamic Data'!C$21*'Dynamic Data'!C$11*'Dynamic Data'!C$13*D1258^2)</f>
        <v>105.36383301437473</v>
      </c>
      <c r="H1258" s="12">
        <f>'Dynamic Data'!C$15</f>
        <v>56.505600000000001</v>
      </c>
      <c r="I1258" s="12">
        <f>'Dynamic Data'!C$15+G1258+F1258</f>
        <v>113.86943301437464</v>
      </c>
      <c r="J1258" s="12">
        <f t="shared" si="140"/>
        <v>113.86943301437464</v>
      </c>
      <c r="K1258" s="28">
        <f t="shared" si="141"/>
        <v>0</v>
      </c>
      <c r="L1258" s="20">
        <f>(D1258/1000)*(('Dynamic Data'!C$4*9.81*'Dynamic Data'!C$10)+(0.5*'Dynamic Data'!C$21*'Dynamic Data'!C$11*'Dynamic Data'!C$13*D1258^2)+('Dynamic Data'!C$4*'Dynamic Data'!C$18*E1258))</f>
        <v>2.5370462814651136</v>
      </c>
      <c r="M1258" s="12">
        <f t="shared" si="138"/>
        <v>2.5370462814651136</v>
      </c>
      <c r="N1258" s="28">
        <f t="shared" si="142"/>
        <v>0</v>
      </c>
      <c r="O1258" s="20">
        <f t="shared" si="137"/>
        <v>2.5103626561082413</v>
      </c>
      <c r="P1258" s="12">
        <f t="shared" si="143"/>
        <v>2.5103626561082413</v>
      </c>
      <c r="Q1258" s="42">
        <f t="shared" si="139"/>
        <v>0</v>
      </c>
      <c r="R1258" s="36"/>
      <c r="S1258" s="20">
        <f>SUM($P$2:P1258)</f>
        <v>1702.6265902311247</v>
      </c>
      <c r="T1258" s="28">
        <f>SUM($Q$2:Q1258)</f>
        <v>306.11401328680444</v>
      </c>
      <c r="U1258" s="22">
        <f>T1258*'KERS System Values'!E$14</f>
        <v>179.25096867186608</v>
      </c>
    </row>
    <row r="1259" spans="1:21" x14ac:dyDescent="0.45">
      <c r="A1259" s="7" t="s">
        <v>14</v>
      </c>
      <c r="B1259" s="8">
        <v>1257</v>
      </c>
      <c r="C1259" s="8">
        <v>235</v>
      </c>
      <c r="D1259" s="3">
        <v>22.527777777777779</v>
      </c>
      <c r="E1259" s="29">
        <v>-0.16666666666666705</v>
      </c>
      <c r="F1259" s="21">
        <f>'Dynamic Data'!C$4*E1259</f>
        <v>-48.000000000000107</v>
      </c>
      <c r="G1259" s="3">
        <f>(0.5*'Dynamic Data'!C$21*'Dynamic Data'!C$11*'Dynamic Data'!C$13*D1259^2)</f>
        <v>103.82194405308185</v>
      </c>
      <c r="H1259" s="3">
        <f>'Dynamic Data'!C$15</f>
        <v>56.505600000000001</v>
      </c>
      <c r="I1259" s="3">
        <f>'Dynamic Data'!C$15+G1259+F1259</f>
        <v>112.32754405308174</v>
      </c>
      <c r="J1259" s="3">
        <f t="shared" si="140"/>
        <v>112.32754405308174</v>
      </c>
      <c r="K1259" s="29">
        <f t="shared" si="141"/>
        <v>0</v>
      </c>
      <c r="L1259" s="21">
        <f>(D1259/1000)*(('Dynamic Data'!C$4*9.81*'Dynamic Data'!C$10)+(0.5*'Dynamic Data'!C$21*'Dynamic Data'!C$11*'Dynamic Data'!C$13*D1259^2)+('Dynamic Data'!C$4*'Dynamic Data'!C$18*E1259))</f>
        <v>2.483679030751369</v>
      </c>
      <c r="M1259" s="3">
        <f t="shared" si="138"/>
        <v>2.483679030751369</v>
      </c>
      <c r="N1259" s="29">
        <f t="shared" si="142"/>
        <v>0</v>
      </c>
      <c r="O1259" s="21">
        <f t="shared" si="137"/>
        <v>2.457379456975465</v>
      </c>
      <c r="P1259" s="3">
        <f t="shared" si="143"/>
        <v>2.457379456975465</v>
      </c>
      <c r="Q1259" s="43">
        <f t="shared" si="139"/>
        <v>0</v>
      </c>
      <c r="R1259" s="37"/>
      <c r="S1259" s="21">
        <f>SUM($P$2:P1259)</f>
        <v>1705.0839696881003</v>
      </c>
      <c r="T1259" s="29">
        <f>SUM($Q$2:Q1259)</f>
        <v>306.11401328680444</v>
      </c>
      <c r="U1259" s="22">
        <f>T1259*'KERS System Values'!E$14</f>
        <v>179.25096867186608</v>
      </c>
    </row>
    <row r="1260" spans="1:21" x14ac:dyDescent="0.45">
      <c r="A1260" s="5" t="s">
        <v>14</v>
      </c>
      <c r="B1260" s="6">
        <v>1258</v>
      </c>
      <c r="C1260" s="6">
        <v>236</v>
      </c>
      <c r="D1260" s="4">
        <v>22.361111111111111</v>
      </c>
      <c r="E1260" s="30">
        <v>-0.16666666666666508</v>
      </c>
      <c r="F1260" s="20">
        <f>'Dynamic Data'!C$4*E1260</f>
        <v>-47.999999999999545</v>
      </c>
      <c r="G1260" s="12">
        <f>(0.5*'Dynamic Data'!C$21*'Dynamic Data'!C$11*'Dynamic Data'!C$13*D1260^2)</f>
        <v>102.29142036668794</v>
      </c>
      <c r="H1260" s="12">
        <f>'Dynamic Data'!C$15</f>
        <v>56.505600000000001</v>
      </c>
      <c r="I1260" s="12">
        <f>'Dynamic Data'!C$15+G1260+F1260</f>
        <v>110.7970203666884</v>
      </c>
      <c r="J1260" s="12">
        <f t="shared" si="140"/>
        <v>110.7970203666884</v>
      </c>
      <c r="K1260" s="28">
        <f t="shared" si="141"/>
        <v>0</v>
      </c>
      <c r="L1260" s="20">
        <f>(D1260/1000)*(('Dynamic Data'!C$4*9.81*'Dynamic Data'!C$10)+(0.5*'Dynamic Data'!C$21*'Dynamic Data'!C$11*'Dynamic Data'!C$13*D1260^2)+('Dynamic Data'!C$4*'Dynamic Data'!C$18*E1260))</f>
        <v>2.4310798831995606</v>
      </c>
      <c r="M1260" s="12">
        <f t="shared" si="138"/>
        <v>2.4310798831995606</v>
      </c>
      <c r="N1260" s="28">
        <f t="shared" si="142"/>
        <v>0</v>
      </c>
      <c r="O1260" s="20">
        <f t="shared" si="137"/>
        <v>2.4514720035747724</v>
      </c>
      <c r="P1260" s="12">
        <f t="shared" si="143"/>
        <v>2.4514720035747724</v>
      </c>
      <c r="Q1260" s="42">
        <f t="shared" si="139"/>
        <v>0</v>
      </c>
      <c r="R1260" s="36"/>
      <c r="S1260" s="20">
        <f>SUM($P$2:P1260)</f>
        <v>1707.535441691675</v>
      </c>
      <c r="T1260" s="28">
        <f>SUM($Q$2:Q1260)</f>
        <v>306.11401328680444</v>
      </c>
      <c r="U1260" s="22">
        <f>T1260*'KERS System Values'!E$14</f>
        <v>179.25096867186608</v>
      </c>
    </row>
    <row r="1261" spans="1:21" x14ac:dyDescent="0.45">
      <c r="A1261" s="7" t="s">
        <v>14</v>
      </c>
      <c r="B1261" s="8">
        <v>1259</v>
      </c>
      <c r="C1261" s="8">
        <v>237</v>
      </c>
      <c r="D1261" s="3">
        <v>22.194444444444446</v>
      </c>
      <c r="E1261" s="29">
        <v>-0.15277777777777699</v>
      </c>
      <c r="F1261" s="21">
        <f>'Dynamic Data'!C$4*E1261</f>
        <v>-43.999999999999773</v>
      </c>
      <c r="G1261" s="3">
        <f>(0.5*'Dynamic Data'!C$21*'Dynamic Data'!C$11*'Dynamic Data'!C$13*D1261^2)</f>
        <v>100.77226195519303</v>
      </c>
      <c r="H1261" s="3">
        <f>'Dynamic Data'!C$15</f>
        <v>56.505600000000001</v>
      </c>
      <c r="I1261" s="3">
        <f>'Dynamic Data'!C$15+G1261+F1261</f>
        <v>113.27786195519326</v>
      </c>
      <c r="J1261" s="3">
        <f t="shared" si="140"/>
        <v>113.27786195519326</v>
      </c>
      <c r="K1261" s="29">
        <f t="shared" si="141"/>
        <v>0</v>
      </c>
      <c r="L1261" s="21">
        <f>(D1261/1000)*(('Dynamic Data'!C$4*9.81*'Dynamic Data'!C$10)+(0.5*'Dynamic Data'!C$21*'Dynamic Data'!C$11*'Dynamic Data'!C$13*D1261^2)+('Dynamic Data'!C$4*'Dynamic Data'!C$18*E1261))</f>
        <v>2.4718641239499841</v>
      </c>
      <c r="M1261" s="3">
        <f t="shared" si="138"/>
        <v>2.4718641239499841</v>
      </c>
      <c r="N1261" s="29">
        <f t="shared" si="142"/>
        <v>0</v>
      </c>
      <c r="O1261" s="21">
        <f t="shared" si="137"/>
        <v>2.5423061995455325</v>
      </c>
      <c r="P1261" s="3">
        <f t="shared" si="143"/>
        <v>2.5423061995455325</v>
      </c>
      <c r="Q1261" s="43">
        <f t="shared" si="139"/>
        <v>0</v>
      </c>
      <c r="R1261" s="37"/>
      <c r="S1261" s="21">
        <f>SUM($P$2:P1261)</f>
        <v>1710.0777478912205</v>
      </c>
      <c r="T1261" s="29">
        <f>SUM($Q$2:Q1261)</f>
        <v>306.11401328680444</v>
      </c>
      <c r="U1261" s="22">
        <f>T1261*'KERS System Values'!E$14</f>
        <v>179.25096867186608</v>
      </c>
    </row>
    <row r="1262" spans="1:21" x14ac:dyDescent="0.45">
      <c r="A1262" s="5" t="s">
        <v>14</v>
      </c>
      <c r="B1262" s="6">
        <v>1260</v>
      </c>
      <c r="C1262" s="6">
        <v>238</v>
      </c>
      <c r="D1262" s="4">
        <v>22.055555555555557</v>
      </c>
      <c r="E1262" s="30">
        <v>-0.12500000000000078</v>
      </c>
      <c r="F1262" s="20">
        <f>'Dynamic Data'!C$4*E1262</f>
        <v>-36.000000000000227</v>
      </c>
      <c r="G1262" s="12">
        <f>(0.5*'Dynamic Data'!C$21*'Dynamic Data'!C$11*'Dynamic Data'!C$13*D1262^2)</f>
        <v>99.514978419495066</v>
      </c>
      <c r="H1262" s="12">
        <f>'Dynamic Data'!C$15</f>
        <v>56.505600000000001</v>
      </c>
      <c r="I1262" s="12">
        <f>'Dynamic Data'!C$15+G1262+F1262</f>
        <v>120.02057841949483</v>
      </c>
      <c r="J1262" s="12">
        <f t="shared" si="140"/>
        <v>120.02057841949483</v>
      </c>
      <c r="K1262" s="28">
        <f t="shared" si="141"/>
        <v>0</v>
      </c>
      <c r="L1262" s="20">
        <f>(D1262/1000)*(('Dynamic Data'!C$4*9.81*'Dynamic Data'!C$10)+(0.5*'Dynamic Data'!C$21*'Dynamic Data'!C$11*'Dynamic Data'!C$13*D1262^2)+('Dynamic Data'!C$4*'Dynamic Data'!C$18*E1262))</f>
        <v>2.6127482751410809</v>
      </c>
      <c r="M1262" s="12">
        <f t="shared" si="138"/>
        <v>2.6127482751410809</v>
      </c>
      <c r="N1262" s="28">
        <f t="shared" si="142"/>
        <v>0</v>
      </c>
      <c r="O1262" s="20">
        <f t="shared" si="137"/>
        <v>2.6867709186875546</v>
      </c>
      <c r="P1262" s="12">
        <f t="shared" si="143"/>
        <v>2.6867709186875546</v>
      </c>
      <c r="Q1262" s="42">
        <f t="shared" si="139"/>
        <v>0</v>
      </c>
      <c r="R1262" s="36"/>
      <c r="S1262" s="20">
        <f>SUM($P$2:P1262)</f>
        <v>1712.7645188099079</v>
      </c>
      <c r="T1262" s="28">
        <f>SUM($Q$2:Q1262)</f>
        <v>306.11401328680444</v>
      </c>
      <c r="U1262" s="22">
        <f>T1262*'KERS System Values'!E$14</f>
        <v>179.25096867186608</v>
      </c>
    </row>
    <row r="1263" spans="1:21" x14ac:dyDescent="0.45">
      <c r="A1263" s="7" t="s">
        <v>14</v>
      </c>
      <c r="B1263" s="8">
        <v>1261</v>
      </c>
      <c r="C1263" s="8">
        <v>239</v>
      </c>
      <c r="D1263" s="3">
        <v>21.944444444444446</v>
      </c>
      <c r="E1263" s="29">
        <v>-9.7222222222222612E-2</v>
      </c>
      <c r="F1263" s="21">
        <f>'Dynamic Data'!C$4*E1263</f>
        <v>-28.000000000000114</v>
      </c>
      <c r="G1263" s="3">
        <f>(0.5*'Dynamic Data'!C$21*'Dynamic Data'!C$11*'Dynamic Data'!C$13*D1263^2)</f>
        <v>98.514834228386192</v>
      </c>
      <c r="H1263" s="3">
        <f>'Dynamic Data'!C$15</f>
        <v>56.505600000000001</v>
      </c>
      <c r="I1263" s="3">
        <f>'Dynamic Data'!C$15+G1263+F1263</f>
        <v>127.02043422838608</v>
      </c>
      <c r="J1263" s="3">
        <f t="shared" si="140"/>
        <v>127.02043422838608</v>
      </c>
      <c r="K1263" s="29">
        <f t="shared" si="141"/>
        <v>0</v>
      </c>
      <c r="L1263" s="21">
        <f>(D1263/1000)*(('Dynamic Data'!C$4*9.81*'Dynamic Data'!C$10)+(0.5*'Dynamic Data'!C$21*'Dynamic Data'!C$11*'Dynamic Data'!C$13*D1263^2)+('Dynamic Data'!C$4*'Dynamic Data'!C$18*E1263))</f>
        <v>2.7607935622340283</v>
      </c>
      <c r="M1263" s="3">
        <f t="shared" si="138"/>
        <v>2.7607935622340283</v>
      </c>
      <c r="N1263" s="29">
        <f t="shared" si="142"/>
        <v>0</v>
      </c>
      <c r="O1263" s="21">
        <f t="shared" si="137"/>
        <v>2.9298485126875766</v>
      </c>
      <c r="P1263" s="3">
        <f t="shared" si="143"/>
        <v>2.9298485126875766</v>
      </c>
      <c r="Q1263" s="43">
        <f t="shared" si="139"/>
        <v>0</v>
      </c>
      <c r="R1263" s="37"/>
      <c r="S1263" s="21">
        <f>SUM($P$2:P1263)</f>
        <v>1715.6943673225956</v>
      </c>
      <c r="T1263" s="29">
        <f>SUM($Q$2:Q1263)</f>
        <v>306.11401328680444</v>
      </c>
      <c r="U1263" s="22">
        <f>T1263*'KERS System Values'!E$14</f>
        <v>179.25096867186608</v>
      </c>
    </row>
    <row r="1264" spans="1:21" x14ac:dyDescent="0.45">
      <c r="A1264" s="5" t="s">
        <v>14</v>
      </c>
      <c r="B1264" s="6">
        <v>1262</v>
      </c>
      <c r="C1264" s="6">
        <v>240</v>
      </c>
      <c r="D1264" s="4">
        <v>21.861111111111114</v>
      </c>
      <c r="E1264" s="30">
        <v>-4.1666666666666269E-2</v>
      </c>
      <c r="F1264" s="20">
        <f>'Dynamic Data'!C$4*E1264</f>
        <v>-11.999999999999886</v>
      </c>
      <c r="G1264" s="12">
        <f>(0.5*'Dynamic Data'!C$21*'Dynamic Data'!C$11*'Dynamic Data'!C$13*D1264^2)</f>
        <v>97.76804095690008</v>
      </c>
      <c r="H1264" s="12">
        <f>'Dynamic Data'!C$15</f>
        <v>56.505600000000001</v>
      </c>
      <c r="I1264" s="12">
        <f>'Dynamic Data'!C$15+G1264+F1264</f>
        <v>142.27364095690018</v>
      </c>
      <c r="J1264" s="12">
        <f t="shared" si="140"/>
        <v>142.27364095690018</v>
      </c>
      <c r="K1264" s="28">
        <f t="shared" si="141"/>
        <v>0</v>
      </c>
      <c r="L1264" s="20">
        <f>(D1264/1000)*(('Dynamic Data'!C$4*9.81*'Dynamic Data'!C$10)+(0.5*'Dynamic Data'!C$21*'Dynamic Data'!C$11*'Dynamic Data'!C$13*D1264^2)+('Dynamic Data'!C$4*'Dynamic Data'!C$18*E1264))</f>
        <v>3.098903463141125</v>
      </c>
      <c r="M1264" s="12">
        <f t="shared" si="138"/>
        <v>3.098903463141125</v>
      </c>
      <c r="N1264" s="28">
        <f t="shared" si="142"/>
        <v>0</v>
      </c>
      <c r="O1264" s="20">
        <f t="shared" si="137"/>
        <v>3.2813632920300098</v>
      </c>
      <c r="P1264" s="12">
        <f t="shared" si="143"/>
        <v>3.2813632920300098</v>
      </c>
      <c r="Q1264" s="42">
        <f t="shared" si="139"/>
        <v>0</v>
      </c>
      <c r="R1264" s="36"/>
      <c r="S1264" s="20">
        <f>SUM($P$2:P1264)</f>
        <v>1718.9757306146255</v>
      </c>
      <c r="T1264" s="28">
        <f>SUM($Q$2:Q1264)</f>
        <v>306.11401328680444</v>
      </c>
      <c r="U1264" s="22">
        <f>T1264*'KERS System Values'!E$14</f>
        <v>179.25096867186608</v>
      </c>
    </row>
    <row r="1265" spans="1:21" x14ac:dyDescent="0.45">
      <c r="A1265" s="7" t="s">
        <v>14</v>
      </c>
      <c r="B1265" s="8">
        <v>1263</v>
      </c>
      <c r="C1265" s="8">
        <v>241</v>
      </c>
      <c r="D1265" s="3">
        <v>21.861111111111114</v>
      </c>
      <c r="E1265" s="29">
        <v>1.3888888888888099E-2</v>
      </c>
      <c r="F1265" s="21">
        <f>'Dynamic Data'!C$4*E1265</f>
        <v>3.9999999999997726</v>
      </c>
      <c r="G1265" s="3">
        <f>(0.5*'Dynamic Data'!C$21*'Dynamic Data'!C$11*'Dynamic Data'!C$13*D1265^2)</f>
        <v>97.76804095690008</v>
      </c>
      <c r="H1265" s="3">
        <f>'Dynamic Data'!C$15</f>
        <v>56.505600000000001</v>
      </c>
      <c r="I1265" s="3">
        <f>'Dynamic Data'!C$15+G1265+F1265</f>
        <v>158.27364095689984</v>
      </c>
      <c r="J1265" s="3">
        <f t="shared" si="140"/>
        <v>158.27364095689984</v>
      </c>
      <c r="K1265" s="29">
        <f t="shared" si="141"/>
        <v>0</v>
      </c>
      <c r="L1265" s="21">
        <f>(D1265/1000)*(('Dynamic Data'!C$4*9.81*'Dynamic Data'!C$10)+(0.5*'Dynamic Data'!C$21*'Dynamic Data'!C$11*'Dynamic Data'!C$13*D1265^2)+('Dynamic Data'!C$4*'Dynamic Data'!C$18*E1265))</f>
        <v>3.463823120918895</v>
      </c>
      <c r="M1265" s="3">
        <f t="shared" si="138"/>
        <v>3.463823120918895</v>
      </c>
      <c r="N1265" s="29">
        <f t="shared" si="142"/>
        <v>0</v>
      </c>
      <c r="O1265" s="21">
        <f t="shared" si="137"/>
        <v>3.6057634815720565</v>
      </c>
      <c r="P1265" s="3">
        <f t="shared" si="143"/>
        <v>3.6057634815720565</v>
      </c>
      <c r="Q1265" s="43">
        <f t="shared" si="139"/>
        <v>0</v>
      </c>
      <c r="R1265" s="37"/>
      <c r="S1265" s="21">
        <f>SUM($P$2:P1265)</f>
        <v>1722.5814940961975</v>
      </c>
      <c r="T1265" s="29">
        <f>SUM($Q$2:Q1265)</f>
        <v>306.11401328680444</v>
      </c>
      <c r="U1265" s="22">
        <f>T1265*'KERS System Values'!E$14</f>
        <v>179.25096867186608</v>
      </c>
    </row>
    <row r="1266" spans="1:21" x14ac:dyDescent="0.45">
      <c r="A1266" s="5" t="s">
        <v>14</v>
      </c>
      <c r="B1266" s="6">
        <v>1264</v>
      </c>
      <c r="C1266" s="6">
        <v>242</v>
      </c>
      <c r="D1266" s="4">
        <v>21.888888888888889</v>
      </c>
      <c r="E1266" s="30">
        <v>5.5555555555554373E-2</v>
      </c>
      <c r="F1266" s="20">
        <f>'Dynamic Data'!C$4*E1266</f>
        <v>15.999999999999659</v>
      </c>
      <c r="G1266" s="12">
        <f>(0.5*'Dynamic Data'!C$21*'Dynamic Data'!C$11*'Dynamic Data'!C$13*D1266^2)</f>
        <v>98.0166563453149</v>
      </c>
      <c r="H1266" s="12">
        <f>'Dynamic Data'!C$15</f>
        <v>56.505600000000001</v>
      </c>
      <c r="I1266" s="12">
        <f>'Dynamic Data'!C$15+G1266+F1266</f>
        <v>170.52225634531456</v>
      </c>
      <c r="J1266" s="12">
        <f t="shared" si="140"/>
        <v>170.52225634531456</v>
      </c>
      <c r="K1266" s="28">
        <f t="shared" si="141"/>
        <v>0</v>
      </c>
      <c r="L1266" s="20">
        <f>(D1266/1000)*(('Dynamic Data'!C$4*9.81*'Dynamic Data'!C$10)+(0.5*'Dynamic Data'!C$21*'Dynamic Data'!C$11*'Dynamic Data'!C$13*D1266^2)+('Dynamic Data'!C$4*'Dynamic Data'!C$18*E1266))</f>
        <v>3.747703842225218</v>
      </c>
      <c r="M1266" s="12">
        <f t="shared" si="138"/>
        <v>3.747703842225218</v>
      </c>
      <c r="N1266" s="28">
        <f t="shared" si="142"/>
        <v>0</v>
      </c>
      <c r="O1266" s="20">
        <f t="shared" si="137"/>
        <v>3.8547461540004839</v>
      </c>
      <c r="P1266" s="12">
        <f t="shared" si="143"/>
        <v>3.8547461540004839</v>
      </c>
      <c r="Q1266" s="42">
        <f t="shared" si="139"/>
        <v>0</v>
      </c>
      <c r="R1266" s="36"/>
      <c r="S1266" s="20">
        <f>SUM($P$2:P1266)</f>
        <v>1726.4362402501979</v>
      </c>
      <c r="T1266" s="28">
        <f>SUM($Q$2:Q1266)</f>
        <v>306.11401328680444</v>
      </c>
      <c r="U1266" s="22">
        <f>T1266*'KERS System Values'!E$14</f>
        <v>179.25096867186608</v>
      </c>
    </row>
    <row r="1267" spans="1:21" x14ac:dyDescent="0.45">
      <c r="A1267" s="7" t="s">
        <v>14</v>
      </c>
      <c r="B1267" s="8">
        <v>1265</v>
      </c>
      <c r="C1267" s="8">
        <v>243</v>
      </c>
      <c r="D1267" s="3">
        <v>21.972222222222221</v>
      </c>
      <c r="E1267" s="29">
        <v>8.3333333333334522E-2</v>
      </c>
      <c r="F1267" s="21">
        <f>'Dynamic Data'!C$4*E1267</f>
        <v>24.000000000000341</v>
      </c>
      <c r="G1267" s="3">
        <f>(0.5*'Dynamic Data'!C$21*'Dynamic Data'!C$11*'Dynamic Data'!C$13*D1267^2)</f>
        <v>98.764396723042594</v>
      </c>
      <c r="H1267" s="3">
        <f>'Dynamic Data'!C$15</f>
        <v>56.505600000000001</v>
      </c>
      <c r="I1267" s="3">
        <f>'Dynamic Data'!C$15+G1267+F1267</f>
        <v>179.26999672304294</v>
      </c>
      <c r="J1267" s="3">
        <f t="shared" si="140"/>
        <v>179.26999672304294</v>
      </c>
      <c r="K1267" s="29">
        <f t="shared" si="141"/>
        <v>0</v>
      </c>
      <c r="L1267" s="21">
        <f>(D1267/1000)*(('Dynamic Data'!C$4*9.81*'Dynamic Data'!C$10)+(0.5*'Dynamic Data'!C$21*'Dynamic Data'!C$11*'Dynamic Data'!C$13*D1267^2)+('Dynamic Data'!C$4*'Dynamic Data'!C$18*E1267))</f>
        <v>3.9617884657757498</v>
      </c>
      <c r="M1267" s="3">
        <f t="shared" si="138"/>
        <v>3.9617884657757498</v>
      </c>
      <c r="N1267" s="29">
        <f t="shared" si="142"/>
        <v>0</v>
      </c>
      <c r="O1267" s="21">
        <f t="shared" si="137"/>
        <v>3.9315579060139738</v>
      </c>
      <c r="P1267" s="3">
        <f t="shared" si="143"/>
        <v>3.9315579060139738</v>
      </c>
      <c r="Q1267" s="43">
        <f t="shared" si="139"/>
        <v>0</v>
      </c>
      <c r="R1267" s="37"/>
      <c r="S1267" s="21">
        <f>SUM($P$2:P1267)</f>
        <v>1730.3677981562118</v>
      </c>
      <c r="T1267" s="29">
        <f>SUM($Q$2:Q1267)</f>
        <v>306.11401328680444</v>
      </c>
      <c r="U1267" s="22">
        <f>T1267*'KERS System Values'!E$14</f>
        <v>179.25096867186608</v>
      </c>
    </row>
    <row r="1268" spans="1:21" x14ac:dyDescent="0.45">
      <c r="A1268" s="5" t="s">
        <v>14</v>
      </c>
      <c r="B1268" s="6">
        <v>1266</v>
      </c>
      <c r="C1268" s="6">
        <v>244</v>
      </c>
      <c r="D1268" s="4">
        <v>22.055555555555557</v>
      </c>
      <c r="E1268" s="30">
        <v>6.9444444444444448E-2</v>
      </c>
      <c r="F1268" s="20">
        <f>'Dynamic Data'!C$4*E1268</f>
        <v>20</v>
      </c>
      <c r="G1268" s="12">
        <f>(0.5*'Dynamic Data'!C$21*'Dynamic Data'!C$11*'Dynamic Data'!C$13*D1268^2)</f>
        <v>99.514978419495066</v>
      </c>
      <c r="H1268" s="12">
        <f>'Dynamic Data'!C$15</f>
        <v>56.505600000000001</v>
      </c>
      <c r="I1268" s="12">
        <f>'Dynamic Data'!C$15+G1268+F1268</f>
        <v>176.02057841949505</v>
      </c>
      <c r="J1268" s="12">
        <f t="shared" si="140"/>
        <v>176.02057841949505</v>
      </c>
      <c r="K1268" s="28">
        <f t="shared" si="141"/>
        <v>0</v>
      </c>
      <c r="L1268" s="20">
        <f>(D1268/1000)*(('Dynamic Data'!C$4*9.81*'Dynamic Data'!C$10)+(0.5*'Dynamic Data'!C$21*'Dynamic Data'!C$11*'Dynamic Data'!C$13*D1268^2)+('Dynamic Data'!C$4*'Dynamic Data'!C$18*E1268))</f>
        <v>3.9013273462521973</v>
      </c>
      <c r="M1268" s="12">
        <f t="shared" si="138"/>
        <v>3.9013273462521973</v>
      </c>
      <c r="N1268" s="28">
        <f t="shared" si="142"/>
        <v>0</v>
      </c>
      <c r="O1268" s="20">
        <f t="shared" si="137"/>
        <v>3.8656537709471506</v>
      </c>
      <c r="P1268" s="12">
        <f t="shared" si="143"/>
        <v>3.8656537709471506</v>
      </c>
      <c r="Q1268" s="42">
        <f t="shared" si="139"/>
        <v>0</v>
      </c>
      <c r="R1268" s="36"/>
      <c r="S1268" s="20">
        <f>SUM($P$2:P1268)</f>
        <v>1734.233451927159</v>
      </c>
      <c r="T1268" s="28">
        <f>SUM($Q$2:Q1268)</f>
        <v>306.11401328680444</v>
      </c>
      <c r="U1268" s="22">
        <f>T1268*'KERS System Values'!E$14</f>
        <v>179.25096867186608</v>
      </c>
    </row>
    <row r="1269" spans="1:21" x14ac:dyDescent="0.45">
      <c r="A1269" s="7" t="s">
        <v>14</v>
      </c>
      <c r="B1269" s="8">
        <v>1267</v>
      </c>
      <c r="C1269" s="8">
        <v>245</v>
      </c>
      <c r="D1269" s="3">
        <v>22.111111111111111</v>
      </c>
      <c r="E1269" s="29">
        <v>5.5555555555554373E-2</v>
      </c>
      <c r="F1269" s="21">
        <f>'Dynamic Data'!C$4*E1269</f>
        <v>15.999999999999659</v>
      </c>
      <c r="G1269" s="3">
        <f>(0.5*'Dynamic Data'!C$21*'Dynamic Data'!C$11*'Dynamic Data'!C$13*D1269^2)</f>
        <v>100.01694472753266</v>
      </c>
      <c r="H1269" s="3">
        <f>'Dynamic Data'!C$15</f>
        <v>56.505600000000001</v>
      </c>
      <c r="I1269" s="3">
        <f>'Dynamic Data'!C$15+G1269+F1269</f>
        <v>172.52254472753231</v>
      </c>
      <c r="J1269" s="3">
        <f t="shared" si="140"/>
        <v>172.52254472753231</v>
      </c>
      <c r="K1269" s="29">
        <f t="shared" si="141"/>
        <v>0</v>
      </c>
      <c r="L1269" s="21">
        <f>(D1269/1000)*(('Dynamic Data'!C$4*9.81*'Dynamic Data'!C$10)+(0.5*'Dynamic Data'!C$21*'Dynamic Data'!C$11*'Dynamic Data'!C$13*D1269^2)+('Dynamic Data'!C$4*'Dynamic Data'!C$18*E1269))</f>
        <v>3.8299801956421033</v>
      </c>
      <c r="M1269" s="3">
        <f t="shared" si="138"/>
        <v>3.8299801956421033</v>
      </c>
      <c r="N1269" s="29">
        <f t="shared" si="142"/>
        <v>0</v>
      </c>
      <c r="O1269" s="21">
        <f t="shared" si="137"/>
        <v>3.7478641379241937</v>
      </c>
      <c r="P1269" s="3">
        <f t="shared" si="143"/>
        <v>3.7478641379241937</v>
      </c>
      <c r="Q1269" s="43">
        <f t="shared" si="139"/>
        <v>0</v>
      </c>
      <c r="R1269" s="37"/>
      <c r="S1269" s="21">
        <f>SUM($P$2:P1269)</f>
        <v>1737.9813160650831</v>
      </c>
      <c r="T1269" s="29">
        <f>SUM($Q$2:Q1269)</f>
        <v>306.11401328680444</v>
      </c>
      <c r="U1269" s="22">
        <f>T1269*'KERS System Values'!E$14</f>
        <v>179.25096867186608</v>
      </c>
    </row>
    <row r="1270" spans="1:21" x14ac:dyDescent="0.45">
      <c r="A1270" s="5" t="s">
        <v>14</v>
      </c>
      <c r="B1270" s="6">
        <v>1268</v>
      </c>
      <c r="C1270" s="6">
        <v>246</v>
      </c>
      <c r="D1270" s="4">
        <v>22.166666666666668</v>
      </c>
      <c r="E1270" s="30">
        <v>2.7777777777778172E-2</v>
      </c>
      <c r="F1270" s="20">
        <f>'Dynamic Data'!C$4*E1270</f>
        <v>8.0000000000001137</v>
      </c>
      <c r="G1270" s="12">
        <f>(0.5*'Dynamic Data'!C$21*'Dynamic Data'!C$11*'Dynamic Data'!C$13*D1270^2)</f>
        <v>100.52017384389238</v>
      </c>
      <c r="H1270" s="12">
        <f>'Dynamic Data'!C$15</f>
        <v>56.505600000000001</v>
      </c>
      <c r="I1270" s="12">
        <f>'Dynamic Data'!C$15+G1270+F1270</f>
        <v>165.02577384389249</v>
      </c>
      <c r="J1270" s="12">
        <f t="shared" si="140"/>
        <v>165.02577384389249</v>
      </c>
      <c r="K1270" s="28">
        <f t="shared" si="141"/>
        <v>0</v>
      </c>
      <c r="L1270" s="20">
        <f>(D1270/1000)*(('Dynamic Data'!C$4*9.81*'Dynamic Data'!C$10)+(0.5*'Dynamic Data'!C$21*'Dynamic Data'!C$11*'Dynamic Data'!C$13*D1270^2)+('Dynamic Data'!C$4*'Dynamic Data'!C$18*E1270))</f>
        <v>3.6657480802062841</v>
      </c>
      <c r="M1270" s="12">
        <f t="shared" si="138"/>
        <v>3.6657480802062841</v>
      </c>
      <c r="N1270" s="28">
        <f t="shared" si="142"/>
        <v>0</v>
      </c>
      <c r="O1270" s="20">
        <f t="shared" si="137"/>
        <v>3.4807379868729478</v>
      </c>
      <c r="P1270" s="12">
        <f t="shared" si="143"/>
        <v>3.4807379868729478</v>
      </c>
      <c r="Q1270" s="42">
        <f t="shared" si="139"/>
        <v>0</v>
      </c>
      <c r="R1270" s="36"/>
      <c r="S1270" s="20">
        <f>SUM($P$2:P1270)</f>
        <v>1741.4620540519561</v>
      </c>
      <c r="T1270" s="28">
        <f>SUM($Q$2:Q1270)</f>
        <v>306.11401328680444</v>
      </c>
      <c r="U1270" s="22">
        <f>T1270*'KERS System Values'!E$14</f>
        <v>179.25096867186608</v>
      </c>
    </row>
    <row r="1271" spans="1:21" x14ac:dyDescent="0.45">
      <c r="A1271" s="7" t="s">
        <v>14</v>
      </c>
      <c r="B1271" s="8">
        <v>1269</v>
      </c>
      <c r="C1271" s="8">
        <v>247</v>
      </c>
      <c r="D1271" s="3">
        <v>22.166666666666668</v>
      </c>
      <c r="E1271" s="29">
        <v>-2.7777777777778172E-2</v>
      </c>
      <c r="F1271" s="21">
        <f>'Dynamic Data'!C$4*E1271</f>
        <v>-8.0000000000001137</v>
      </c>
      <c r="G1271" s="3">
        <f>(0.5*'Dynamic Data'!C$21*'Dynamic Data'!C$11*'Dynamic Data'!C$13*D1271^2)</f>
        <v>100.52017384389238</v>
      </c>
      <c r="H1271" s="3">
        <f>'Dynamic Data'!C$15</f>
        <v>56.505600000000001</v>
      </c>
      <c r="I1271" s="3">
        <f>'Dynamic Data'!C$15+G1271+F1271</f>
        <v>149.02577384389227</v>
      </c>
      <c r="J1271" s="3">
        <f t="shared" si="140"/>
        <v>149.02577384389227</v>
      </c>
      <c r="K1271" s="29">
        <f t="shared" si="141"/>
        <v>0</v>
      </c>
      <c r="L1271" s="21">
        <f>(D1271/1000)*(('Dynamic Data'!C$4*9.81*'Dynamic Data'!C$10)+(0.5*'Dynamic Data'!C$21*'Dynamic Data'!C$11*'Dynamic Data'!C$13*D1271^2)+('Dynamic Data'!C$4*'Dynamic Data'!C$18*E1271))</f>
        <v>3.2957278935396115</v>
      </c>
      <c r="M1271" s="3">
        <f t="shared" si="138"/>
        <v>3.2957278935396115</v>
      </c>
      <c r="N1271" s="29">
        <f t="shared" si="142"/>
        <v>0</v>
      </c>
      <c r="O1271" s="21">
        <f t="shared" si="137"/>
        <v>3.1476246245908612</v>
      </c>
      <c r="P1271" s="3">
        <f t="shared" si="143"/>
        <v>3.1476246245908612</v>
      </c>
      <c r="Q1271" s="43">
        <f t="shared" si="139"/>
        <v>0</v>
      </c>
      <c r="R1271" s="37"/>
      <c r="S1271" s="21">
        <f>SUM($P$2:P1271)</f>
        <v>1744.609678676547</v>
      </c>
      <c r="T1271" s="29">
        <f>SUM($Q$2:Q1271)</f>
        <v>306.11401328680444</v>
      </c>
      <c r="U1271" s="22">
        <f>T1271*'KERS System Values'!E$14</f>
        <v>179.25096867186608</v>
      </c>
    </row>
    <row r="1272" spans="1:21" x14ac:dyDescent="0.45">
      <c r="A1272" s="5" t="s">
        <v>14</v>
      </c>
      <c r="B1272" s="6">
        <v>1270</v>
      </c>
      <c r="C1272" s="6">
        <v>248</v>
      </c>
      <c r="D1272" s="4">
        <v>22.111111111111111</v>
      </c>
      <c r="E1272" s="30">
        <v>-6.9444444444444448E-2</v>
      </c>
      <c r="F1272" s="20">
        <f>'Dynamic Data'!C$4*E1272</f>
        <v>-20</v>
      </c>
      <c r="G1272" s="12">
        <f>(0.5*'Dynamic Data'!C$21*'Dynamic Data'!C$11*'Dynamic Data'!C$13*D1272^2)</f>
        <v>100.01694472753266</v>
      </c>
      <c r="H1272" s="12">
        <f>'Dynamic Data'!C$15</f>
        <v>56.505600000000001</v>
      </c>
      <c r="I1272" s="12">
        <f>'Dynamic Data'!C$15+G1272+F1272</f>
        <v>136.52254472753265</v>
      </c>
      <c r="J1272" s="12">
        <f t="shared" si="140"/>
        <v>136.52254472753265</v>
      </c>
      <c r="K1272" s="28">
        <f t="shared" si="141"/>
        <v>0</v>
      </c>
      <c r="L1272" s="20">
        <f>(D1272/1000)*(('Dynamic Data'!C$4*9.81*'Dynamic Data'!C$10)+(0.5*'Dynamic Data'!C$21*'Dynamic Data'!C$11*'Dynamic Data'!C$13*D1272^2)+('Dynamic Data'!C$4*'Dynamic Data'!C$18*E1272))</f>
        <v>2.999521355642111</v>
      </c>
      <c r="M1272" s="12">
        <f t="shared" si="138"/>
        <v>2.999521355642111</v>
      </c>
      <c r="N1272" s="28">
        <f t="shared" si="142"/>
        <v>0</v>
      </c>
      <c r="O1272" s="20">
        <f t="shared" si="137"/>
        <v>2.8936558641147752</v>
      </c>
      <c r="P1272" s="12">
        <f t="shared" si="143"/>
        <v>2.8936558641147752</v>
      </c>
      <c r="Q1272" s="42">
        <f t="shared" si="139"/>
        <v>0</v>
      </c>
      <c r="R1272" s="36"/>
      <c r="S1272" s="20">
        <f>SUM($P$2:P1272)</f>
        <v>1747.5033345406619</v>
      </c>
      <c r="T1272" s="28">
        <f>SUM($Q$2:Q1272)</f>
        <v>306.11401328680444</v>
      </c>
      <c r="U1272" s="22">
        <f>T1272*'KERS System Values'!E$14</f>
        <v>179.25096867186608</v>
      </c>
    </row>
    <row r="1273" spans="1:21" x14ac:dyDescent="0.45">
      <c r="A1273" s="7" t="s">
        <v>14</v>
      </c>
      <c r="B1273" s="8">
        <v>1271</v>
      </c>
      <c r="C1273" s="8">
        <v>249</v>
      </c>
      <c r="D1273" s="3">
        <v>22.027777777777779</v>
      </c>
      <c r="E1273" s="29">
        <v>-9.7222222222220642E-2</v>
      </c>
      <c r="F1273" s="21">
        <f>'Dynamic Data'!C$4*E1273</f>
        <v>-27.999999999999545</v>
      </c>
      <c r="G1273" s="3">
        <f>(0.5*'Dynamic Data'!C$21*'Dynamic Data'!C$11*'Dynamic Data'!C$13*D1273^2)</f>
        <v>99.264468818597052</v>
      </c>
      <c r="H1273" s="3">
        <f>'Dynamic Data'!C$15</f>
        <v>56.505600000000001</v>
      </c>
      <c r="I1273" s="3">
        <f>'Dynamic Data'!C$15+G1273+F1273</f>
        <v>127.77006881859751</v>
      </c>
      <c r="J1273" s="3">
        <f t="shared" si="140"/>
        <v>127.77006881859751</v>
      </c>
      <c r="K1273" s="29">
        <f t="shared" si="141"/>
        <v>0</v>
      </c>
      <c r="L1273" s="21">
        <f>(D1273/1000)*(('Dynamic Data'!C$4*9.81*'Dynamic Data'!C$10)+(0.5*'Dynamic Data'!C$21*'Dynamic Data'!C$11*'Dynamic Data'!C$13*D1273^2)+('Dynamic Data'!C$4*'Dynamic Data'!C$18*E1273))</f>
        <v>2.7877903725874398</v>
      </c>
      <c r="M1273" s="3">
        <f t="shared" si="138"/>
        <v>2.7877903725874398</v>
      </c>
      <c r="N1273" s="29">
        <f t="shared" si="142"/>
        <v>0</v>
      </c>
      <c r="O1273" s="21">
        <f t="shared" si="137"/>
        <v>2.7240824219444759</v>
      </c>
      <c r="P1273" s="3">
        <f t="shared" si="143"/>
        <v>2.7240824219444759</v>
      </c>
      <c r="Q1273" s="43">
        <f t="shared" si="139"/>
        <v>0</v>
      </c>
      <c r="R1273" s="37"/>
      <c r="S1273" s="21">
        <f>SUM($P$2:P1273)</f>
        <v>1750.2274169626064</v>
      </c>
      <c r="T1273" s="29">
        <f>SUM($Q$2:Q1273)</f>
        <v>306.11401328680444</v>
      </c>
      <c r="U1273" s="22">
        <f>T1273*'KERS System Values'!E$14</f>
        <v>179.25096867186608</v>
      </c>
    </row>
    <row r="1274" spans="1:21" x14ac:dyDescent="0.45">
      <c r="A1274" s="5" t="s">
        <v>14</v>
      </c>
      <c r="B1274" s="6">
        <v>1272</v>
      </c>
      <c r="C1274" s="6">
        <v>250</v>
      </c>
      <c r="D1274" s="4">
        <v>21.916666666666668</v>
      </c>
      <c r="E1274" s="30">
        <v>-0.11111111111111072</v>
      </c>
      <c r="F1274" s="20">
        <f>'Dynamic Data'!C$4*E1274</f>
        <v>-31.999999999999886</v>
      </c>
      <c r="G1274" s="12">
        <f>(0.5*'Dynamic Data'!C$21*'Dynamic Data'!C$11*'Dynamic Data'!C$13*D1274^2)</f>
        <v>98.265587435810289</v>
      </c>
      <c r="H1274" s="12">
        <f>'Dynamic Data'!C$15</f>
        <v>56.505600000000001</v>
      </c>
      <c r="I1274" s="12">
        <f>'Dynamic Data'!C$15+G1274+F1274</f>
        <v>122.77118743581042</v>
      </c>
      <c r="J1274" s="12">
        <f t="shared" si="140"/>
        <v>122.77118743581042</v>
      </c>
      <c r="K1274" s="28">
        <f t="shared" si="141"/>
        <v>0</v>
      </c>
      <c r="L1274" s="20">
        <f>(D1274/1000)*(('Dynamic Data'!C$4*9.81*'Dynamic Data'!C$10)+(0.5*'Dynamic Data'!C$21*'Dynamic Data'!C$11*'Dynamic Data'!C$13*D1274^2)+('Dynamic Data'!C$4*'Dynamic Data'!C$18*E1274))</f>
        <v>2.6603744713015121</v>
      </c>
      <c r="M1274" s="12">
        <f t="shared" si="138"/>
        <v>2.6603744713015121</v>
      </c>
      <c r="N1274" s="28">
        <f t="shared" si="142"/>
        <v>0</v>
      </c>
      <c r="O1274" s="20">
        <f t="shared" si="137"/>
        <v>2.6882943366195726</v>
      </c>
      <c r="P1274" s="12">
        <f t="shared" si="143"/>
        <v>2.6882943366195726</v>
      </c>
      <c r="Q1274" s="42">
        <f t="shared" si="139"/>
        <v>0</v>
      </c>
      <c r="R1274" s="36"/>
      <c r="S1274" s="20">
        <f>SUM($P$2:P1274)</f>
        <v>1752.9157112992259</v>
      </c>
      <c r="T1274" s="28">
        <f>SUM($Q$2:Q1274)</f>
        <v>306.11401328680444</v>
      </c>
      <c r="U1274" s="22">
        <f>T1274*'KERS System Values'!E$14</f>
        <v>179.25096867186608</v>
      </c>
    </row>
    <row r="1275" spans="1:21" x14ac:dyDescent="0.45">
      <c r="A1275" s="7" t="s">
        <v>14</v>
      </c>
      <c r="B1275" s="8">
        <v>1273</v>
      </c>
      <c r="C1275" s="8">
        <v>251</v>
      </c>
      <c r="D1275" s="3">
        <v>21.805555555555557</v>
      </c>
      <c r="E1275" s="29">
        <v>-9.7222222222222612E-2</v>
      </c>
      <c r="F1275" s="21">
        <f>'Dynamic Data'!C$4*E1275</f>
        <v>-28.000000000000114</v>
      </c>
      <c r="G1275" s="3">
        <f>(0.5*'Dynamic Data'!C$21*'Dynamic Data'!C$11*'Dynamic Data'!C$13*D1275^2)</f>
        <v>97.271757286311939</v>
      </c>
      <c r="H1275" s="3">
        <f>'Dynamic Data'!C$15</f>
        <v>56.505600000000001</v>
      </c>
      <c r="I1275" s="3">
        <f>'Dynamic Data'!C$15+G1275+F1275</f>
        <v>125.77735728631183</v>
      </c>
      <c r="J1275" s="3">
        <f t="shared" si="140"/>
        <v>125.77735728631183</v>
      </c>
      <c r="K1275" s="29">
        <f t="shared" si="141"/>
        <v>0</v>
      </c>
      <c r="L1275" s="21">
        <f>(D1275/1000)*(('Dynamic Data'!C$4*9.81*'Dynamic Data'!C$10)+(0.5*'Dynamic Data'!C$21*'Dynamic Data'!C$11*'Dynamic Data'!C$13*D1275^2)+('Dynamic Data'!C$4*'Dynamic Data'!C$18*E1275))</f>
        <v>2.7162142019376332</v>
      </c>
      <c r="M1275" s="3">
        <f t="shared" si="138"/>
        <v>2.7162142019376332</v>
      </c>
      <c r="N1275" s="29">
        <f t="shared" si="142"/>
        <v>0</v>
      </c>
      <c r="O1275" s="21">
        <f t="shared" si="137"/>
        <v>2.748289566593797</v>
      </c>
      <c r="P1275" s="3">
        <f t="shared" si="143"/>
        <v>2.748289566593797</v>
      </c>
      <c r="Q1275" s="43">
        <f t="shared" si="139"/>
        <v>0</v>
      </c>
      <c r="R1275" s="37"/>
      <c r="S1275" s="21">
        <f>SUM($P$2:P1275)</f>
        <v>1755.6640008658196</v>
      </c>
      <c r="T1275" s="29">
        <f>SUM($Q$2:Q1275)</f>
        <v>306.11401328680444</v>
      </c>
      <c r="U1275" s="22">
        <f>T1275*'KERS System Values'!E$14</f>
        <v>179.25096867186608</v>
      </c>
    </row>
    <row r="1276" spans="1:21" x14ac:dyDescent="0.45">
      <c r="A1276" s="5" t="s">
        <v>14</v>
      </c>
      <c r="B1276" s="6">
        <v>1274</v>
      </c>
      <c r="C1276" s="6">
        <v>252</v>
      </c>
      <c r="D1276" s="4">
        <v>21.722222222222225</v>
      </c>
      <c r="E1276" s="30">
        <v>-8.3333333333332538E-2</v>
      </c>
      <c r="F1276" s="20">
        <f>'Dynamic Data'!C$4*E1276</f>
        <v>-23.999999999999773</v>
      </c>
      <c r="G1276" s="12">
        <f>(0.5*'Dynamic Data'!C$21*'Dynamic Data'!C$11*'Dynamic Data'!C$13*D1276^2)</f>
        <v>96.529699546033726</v>
      </c>
      <c r="H1276" s="12">
        <f>'Dynamic Data'!C$15</f>
        <v>56.505600000000001</v>
      </c>
      <c r="I1276" s="12">
        <f>'Dynamic Data'!C$15+G1276+F1276</f>
        <v>129.03529954603397</v>
      </c>
      <c r="J1276" s="12">
        <f t="shared" si="140"/>
        <v>129.03529954603397</v>
      </c>
      <c r="K1276" s="28">
        <f t="shared" si="141"/>
        <v>0</v>
      </c>
      <c r="L1276" s="20">
        <f>(D1276/1000)*(('Dynamic Data'!C$4*9.81*'Dynamic Data'!C$10)+(0.5*'Dynamic Data'!C$21*'Dynamic Data'!C$11*'Dynamic Data'!C$13*D1276^2)+('Dynamic Data'!C$4*'Dynamic Data'!C$18*E1276))</f>
        <v>2.7803649312499608</v>
      </c>
      <c r="M1276" s="12">
        <f t="shared" si="138"/>
        <v>2.7803649312499608</v>
      </c>
      <c r="N1276" s="28">
        <f t="shared" si="142"/>
        <v>0</v>
      </c>
      <c r="O1276" s="20">
        <f t="shared" si="137"/>
        <v>2.8121851122078985</v>
      </c>
      <c r="P1276" s="12">
        <f t="shared" si="143"/>
        <v>2.8121851122078985</v>
      </c>
      <c r="Q1276" s="42">
        <f t="shared" si="139"/>
        <v>0</v>
      </c>
      <c r="R1276" s="36"/>
      <c r="S1276" s="20">
        <f>SUM($P$2:P1276)</f>
        <v>1758.4761859780276</v>
      </c>
      <c r="T1276" s="28">
        <f>SUM($Q$2:Q1276)</f>
        <v>306.11401328680444</v>
      </c>
      <c r="U1276" s="22">
        <f>T1276*'KERS System Values'!E$14</f>
        <v>179.25096867186608</v>
      </c>
    </row>
    <row r="1277" spans="1:21" x14ac:dyDescent="0.45">
      <c r="A1277" s="7" t="s">
        <v>14</v>
      </c>
      <c r="B1277" s="8">
        <v>1275</v>
      </c>
      <c r="C1277" s="8">
        <v>253</v>
      </c>
      <c r="D1277" s="3">
        <v>21.638888888888893</v>
      </c>
      <c r="E1277" s="29">
        <v>-6.9444444444444448E-2</v>
      </c>
      <c r="F1277" s="21">
        <f>'Dynamic Data'!C$4*E1277</f>
        <v>-20</v>
      </c>
      <c r="G1277" s="3">
        <f>(0.5*'Dynamic Data'!C$21*'Dynamic Data'!C$11*'Dynamic Data'!C$13*D1277^2)</f>
        <v>95.790483124480232</v>
      </c>
      <c r="H1277" s="3">
        <f>'Dynamic Data'!C$15</f>
        <v>56.505600000000001</v>
      </c>
      <c r="I1277" s="3">
        <f>'Dynamic Data'!C$15+G1277+F1277</f>
        <v>132.29608312448022</v>
      </c>
      <c r="J1277" s="3">
        <f t="shared" si="140"/>
        <v>132.29608312448022</v>
      </c>
      <c r="K1277" s="29">
        <f t="shared" si="141"/>
        <v>0</v>
      </c>
      <c r="L1277" s="21">
        <f>(D1277/1000)*(('Dynamic Data'!C$4*9.81*'Dynamic Data'!C$10)+(0.5*'Dynamic Data'!C$21*'Dynamic Data'!C$11*'Dynamic Data'!C$13*D1277^2)+('Dynamic Data'!C$4*'Dynamic Data'!C$18*E1277))</f>
        <v>2.8440052931658366</v>
      </c>
      <c r="M1277" s="3">
        <f t="shared" si="138"/>
        <v>2.8440052931658366</v>
      </c>
      <c r="N1277" s="29">
        <f t="shared" si="142"/>
        <v>0</v>
      </c>
      <c r="O1277" s="21">
        <f t="shared" si="137"/>
        <v>2.9701592902487404</v>
      </c>
      <c r="P1277" s="3">
        <f t="shared" si="143"/>
        <v>2.9701592902487404</v>
      </c>
      <c r="Q1277" s="43">
        <f t="shared" si="139"/>
        <v>0</v>
      </c>
      <c r="R1277" s="37"/>
      <c r="S1277" s="21">
        <f>SUM($P$2:P1277)</f>
        <v>1761.4463452682764</v>
      </c>
      <c r="T1277" s="29">
        <f>SUM($Q$2:Q1277)</f>
        <v>306.11401328680444</v>
      </c>
      <c r="U1277" s="22">
        <f>T1277*'KERS System Values'!E$14</f>
        <v>179.25096867186608</v>
      </c>
    </row>
    <row r="1278" spans="1:21" x14ac:dyDescent="0.45">
      <c r="A1278" s="5" t="s">
        <v>14</v>
      </c>
      <c r="B1278" s="6">
        <v>1276</v>
      </c>
      <c r="C1278" s="6">
        <v>254</v>
      </c>
      <c r="D1278" s="4">
        <v>21.583333333333336</v>
      </c>
      <c r="E1278" s="30">
        <v>-2.7777777777778172E-2</v>
      </c>
      <c r="F1278" s="20">
        <f>'Dynamic Data'!C$4*E1278</f>
        <v>-8.0000000000001137</v>
      </c>
      <c r="G1278" s="12">
        <f>(0.5*'Dynamic Data'!C$21*'Dynamic Data'!C$11*'Dynamic Data'!C$13*D1278^2)</f>
        <v>95.299250687180532</v>
      </c>
      <c r="H1278" s="12">
        <f>'Dynamic Data'!C$15</f>
        <v>56.505600000000001</v>
      </c>
      <c r="I1278" s="12">
        <f>'Dynamic Data'!C$15+G1278+F1278</f>
        <v>143.80485068718042</v>
      </c>
      <c r="J1278" s="12">
        <f t="shared" si="140"/>
        <v>143.80485068718042</v>
      </c>
      <c r="K1278" s="28">
        <f t="shared" si="141"/>
        <v>0</v>
      </c>
      <c r="L1278" s="20">
        <f>(D1278/1000)*(('Dynamic Data'!C$4*9.81*'Dynamic Data'!C$10)+(0.5*'Dynamic Data'!C$21*'Dynamic Data'!C$11*'Dynamic Data'!C$13*D1278^2)+('Dynamic Data'!C$4*'Dynamic Data'!C$18*E1278))</f>
        <v>3.0963132873316446</v>
      </c>
      <c r="M1278" s="12">
        <f t="shared" si="138"/>
        <v>3.0963132873316446</v>
      </c>
      <c r="N1278" s="28">
        <f t="shared" si="142"/>
        <v>0</v>
      </c>
      <c r="O1278" s="20">
        <f t="shared" si="137"/>
        <v>3.2314193423316433</v>
      </c>
      <c r="P1278" s="12">
        <f t="shared" si="143"/>
        <v>3.2314193423316433</v>
      </c>
      <c r="Q1278" s="42">
        <f t="shared" si="139"/>
        <v>0</v>
      </c>
      <c r="R1278" s="36"/>
      <c r="S1278" s="20">
        <f>SUM($P$2:P1278)</f>
        <v>1764.6777646106082</v>
      </c>
      <c r="T1278" s="28">
        <f>SUM($Q$2:Q1278)</f>
        <v>306.11401328680444</v>
      </c>
      <c r="U1278" s="22">
        <f>T1278*'KERS System Values'!E$14</f>
        <v>179.25096867186608</v>
      </c>
    </row>
    <row r="1279" spans="1:21" x14ac:dyDescent="0.45">
      <c r="A1279" s="7" t="s">
        <v>14</v>
      </c>
      <c r="B1279" s="8">
        <v>1277</v>
      </c>
      <c r="C1279" s="8">
        <v>255</v>
      </c>
      <c r="D1279" s="3">
        <v>21.583333333333336</v>
      </c>
      <c r="E1279" s="29">
        <v>1.3888888888888099E-2</v>
      </c>
      <c r="F1279" s="21">
        <f>'Dynamic Data'!C$4*E1279</f>
        <v>3.9999999999997726</v>
      </c>
      <c r="G1279" s="3">
        <f>(0.5*'Dynamic Data'!C$21*'Dynamic Data'!C$11*'Dynamic Data'!C$13*D1279^2)</f>
        <v>95.299250687180532</v>
      </c>
      <c r="H1279" s="3">
        <f>'Dynamic Data'!C$15</f>
        <v>56.505600000000001</v>
      </c>
      <c r="I1279" s="3">
        <f>'Dynamic Data'!C$15+G1279+F1279</f>
        <v>155.80485068718031</v>
      </c>
      <c r="J1279" s="3">
        <f t="shared" si="140"/>
        <v>155.80485068718031</v>
      </c>
      <c r="K1279" s="29">
        <f t="shared" si="141"/>
        <v>0</v>
      </c>
      <c r="L1279" s="21">
        <f>(D1279/1000)*(('Dynamic Data'!C$4*9.81*'Dynamic Data'!C$10)+(0.5*'Dynamic Data'!C$21*'Dynamic Data'!C$11*'Dynamic Data'!C$13*D1279^2)+('Dynamic Data'!C$4*'Dynamic Data'!C$18*E1279))</f>
        <v>3.366525397331642</v>
      </c>
      <c r="M1279" s="3">
        <f t="shared" si="138"/>
        <v>3.366525397331642</v>
      </c>
      <c r="N1279" s="29">
        <f t="shared" si="142"/>
        <v>0</v>
      </c>
      <c r="O1279" s="21">
        <f t="shared" si="137"/>
        <v>3.4164373848411929</v>
      </c>
      <c r="P1279" s="3">
        <f t="shared" si="143"/>
        <v>3.4164373848411929</v>
      </c>
      <c r="Q1279" s="43">
        <f t="shared" si="139"/>
        <v>0</v>
      </c>
      <c r="R1279" s="37"/>
      <c r="S1279" s="21">
        <f>SUM($P$2:P1279)</f>
        <v>1768.0942019954493</v>
      </c>
      <c r="T1279" s="29">
        <f>SUM($Q$2:Q1279)</f>
        <v>306.11401328680444</v>
      </c>
      <c r="U1279" s="22">
        <f>T1279*'KERS System Values'!E$14</f>
        <v>179.25096867186608</v>
      </c>
    </row>
    <row r="1280" spans="1:21" x14ac:dyDescent="0.45">
      <c r="A1280" s="5" t="s">
        <v>14</v>
      </c>
      <c r="B1280" s="6">
        <v>1278</v>
      </c>
      <c r="C1280" s="6">
        <v>256</v>
      </c>
      <c r="D1280" s="4">
        <v>21.611111111111111</v>
      </c>
      <c r="E1280" s="30">
        <v>2.7777777777778172E-2</v>
      </c>
      <c r="F1280" s="20">
        <f>'Dynamic Data'!C$4*E1280</f>
        <v>8.0000000000001137</v>
      </c>
      <c r="G1280" s="12">
        <f>(0.5*'Dynamic Data'!C$21*'Dynamic Data'!C$11*'Dynamic Data'!C$13*D1280^2)</f>
        <v>95.54470905479009</v>
      </c>
      <c r="H1280" s="12">
        <f>'Dynamic Data'!C$15</f>
        <v>56.505600000000001</v>
      </c>
      <c r="I1280" s="12">
        <f>'Dynamic Data'!C$15+G1280+F1280</f>
        <v>160.0503090547902</v>
      </c>
      <c r="J1280" s="12">
        <f t="shared" si="140"/>
        <v>160.0503090547902</v>
      </c>
      <c r="K1280" s="28">
        <f t="shared" si="141"/>
        <v>0</v>
      </c>
      <c r="L1280" s="20">
        <f>(D1280/1000)*(('Dynamic Data'!C$4*9.81*'Dynamic Data'!C$10)+(0.5*'Dynamic Data'!C$21*'Dynamic Data'!C$11*'Dynamic Data'!C$13*D1280^2)+('Dynamic Data'!C$4*'Dynamic Data'!C$18*E1280))</f>
        <v>3.4663493723507437</v>
      </c>
      <c r="M1280" s="12">
        <f t="shared" si="138"/>
        <v>3.4663493723507437</v>
      </c>
      <c r="N1280" s="28">
        <f t="shared" si="142"/>
        <v>0</v>
      </c>
      <c r="O1280" s="20">
        <f t="shared" si="137"/>
        <v>3.5163875149805111</v>
      </c>
      <c r="P1280" s="12">
        <f t="shared" si="143"/>
        <v>3.5163875149805111</v>
      </c>
      <c r="Q1280" s="42">
        <f t="shared" si="139"/>
        <v>0</v>
      </c>
      <c r="R1280" s="36"/>
      <c r="S1280" s="20">
        <f>SUM($P$2:P1280)</f>
        <v>1771.6105895104299</v>
      </c>
      <c r="T1280" s="28">
        <f>SUM($Q$2:Q1280)</f>
        <v>306.11401328680444</v>
      </c>
      <c r="U1280" s="22">
        <f>T1280*'KERS System Values'!E$14</f>
        <v>179.25096867186608</v>
      </c>
    </row>
    <row r="1281" spans="1:21" x14ac:dyDescent="0.45">
      <c r="A1281" s="7" t="s">
        <v>14</v>
      </c>
      <c r="B1281" s="8">
        <v>1279</v>
      </c>
      <c r="C1281" s="8">
        <v>257</v>
      </c>
      <c r="D1281" s="3">
        <v>21.638888888888893</v>
      </c>
      <c r="E1281" s="29">
        <v>4.1666666666666269E-2</v>
      </c>
      <c r="F1281" s="21">
        <f>'Dynamic Data'!C$4*E1281</f>
        <v>11.999999999999886</v>
      </c>
      <c r="G1281" s="3">
        <f>(0.5*'Dynamic Data'!C$21*'Dynamic Data'!C$11*'Dynamic Data'!C$13*D1281^2)</f>
        <v>95.790483124480232</v>
      </c>
      <c r="H1281" s="3">
        <f>'Dynamic Data'!C$15</f>
        <v>56.505600000000001</v>
      </c>
      <c r="I1281" s="3">
        <f>'Dynamic Data'!C$15+G1281+F1281</f>
        <v>164.29608312448011</v>
      </c>
      <c r="J1281" s="3">
        <f t="shared" si="140"/>
        <v>164.29608312448011</v>
      </c>
      <c r="K1281" s="29">
        <f t="shared" si="141"/>
        <v>0</v>
      </c>
      <c r="L1281" s="21">
        <f>(D1281/1000)*(('Dynamic Data'!C$4*9.81*'Dynamic Data'!C$10)+(0.5*'Dynamic Data'!C$21*'Dynamic Data'!C$11*'Dynamic Data'!C$13*D1281^2)+('Dynamic Data'!C$4*'Dynamic Data'!C$18*E1281))</f>
        <v>3.5664256576102784</v>
      </c>
      <c r="M1281" s="3">
        <f t="shared" si="138"/>
        <v>3.5664256576102784</v>
      </c>
      <c r="N1281" s="29">
        <f t="shared" si="142"/>
        <v>0</v>
      </c>
      <c r="O1281" s="21">
        <f t="shared" si="137"/>
        <v>3.6216132669586028</v>
      </c>
      <c r="P1281" s="3">
        <f t="shared" si="143"/>
        <v>3.6216132669586028</v>
      </c>
      <c r="Q1281" s="43">
        <f t="shared" si="139"/>
        <v>0</v>
      </c>
      <c r="R1281" s="37"/>
      <c r="S1281" s="21">
        <f>SUM($P$2:P1281)</f>
        <v>1775.2322027773885</v>
      </c>
      <c r="T1281" s="29">
        <f>SUM($Q$2:Q1281)</f>
        <v>306.11401328680444</v>
      </c>
      <c r="U1281" s="22">
        <f>T1281*'KERS System Values'!E$14</f>
        <v>179.25096867186608</v>
      </c>
    </row>
    <row r="1282" spans="1:21" x14ac:dyDescent="0.45">
      <c r="A1282" s="5" t="s">
        <v>14</v>
      </c>
      <c r="B1282" s="6">
        <v>1280</v>
      </c>
      <c r="C1282" s="6">
        <v>258</v>
      </c>
      <c r="D1282" s="4">
        <v>21.694444444444443</v>
      </c>
      <c r="E1282" s="30">
        <v>5.5555555555554373E-2</v>
      </c>
      <c r="F1282" s="20">
        <f>'Dynamic Data'!C$4*E1282</f>
        <v>15.999999999999659</v>
      </c>
      <c r="G1282" s="12">
        <f>(0.5*'Dynamic Data'!C$21*'Dynamic Data'!C$11*'Dynamic Data'!C$13*D1282^2)</f>
        <v>96.282978370102001</v>
      </c>
      <c r="H1282" s="12">
        <f>'Dynamic Data'!C$15</f>
        <v>56.505600000000001</v>
      </c>
      <c r="I1282" s="12">
        <f>'Dynamic Data'!C$15+G1282+F1282</f>
        <v>168.78857837010167</v>
      </c>
      <c r="J1282" s="12">
        <f t="shared" si="140"/>
        <v>168.78857837010167</v>
      </c>
      <c r="K1282" s="28">
        <f t="shared" si="141"/>
        <v>0</v>
      </c>
      <c r="L1282" s="20">
        <f>(D1282/1000)*(('Dynamic Data'!C$4*9.81*'Dynamic Data'!C$10)+(0.5*'Dynamic Data'!C$21*'Dynamic Data'!C$11*'Dynamic Data'!C$13*D1282^2)+('Dynamic Data'!C$4*'Dynamic Data'!C$18*E1282))</f>
        <v>3.6768008763069275</v>
      </c>
      <c r="M1282" s="12">
        <f t="shared" si="138"/>
        <v>3.6768008763069275</v>
      </c>
      <c r="N1282" s="28">
        <f t="shared" si="142"/>
        <v>0</v>
      </c>
      <c r="O1282" s="20">
        <f t="shared" ref="O1282:O1345" si="144">(B1283 - B1282) * (L1283 + L1282) / 2</f>
        <v>3.5961120767649639</v>
      </c>
      <c r="P1282" s="12">
        <f t="shared" si="143"/>
        <v>3.5961120767649639</v>
      </c>
      <c r="Q1282" s="42">
        <f t="shared" si="139"/>
        <v>0</v>
      </c>
      <c r="R1282" s="36"/>
      <c r="S1282" s="20">
        <f>SUM($P$2:P1282)</f>
        <v>1778.8283148541534</v>
      </c>
      <c r="T1282" s="28">
        <f>SUM($Q$2:Q1282)</f>
        <v>306.11401328680444</v>
      </c>
      <c r="U1282" s="22">
        <f>T1282*'KERS System Values'!E$14</f>
        <v>179.25096867186608</v>
      </c>
    </row>
    <row r="1283" spans="1:21" x14ac:dyDescent="0.45">
      <c r="A1283" s="7" t="s">
        <v>14</v>
      </c>
      <c r="B1283" s="8">
        <v>1281</v>
      </c>
      <c r="C1283" s="8">
        <v>259</v>
      </c>
      <c r="D1283" s="3">
        <v>21.75</v>
      </c>
      <c r="E1283" s="29">
        <v>2.7777777777778172E-2</v>
      </c>
      <c r="F1283" s="21">
        <f>'Dynamic Data'!C$4*E1283</f>
        <v>8.0000000000001137</v>
      </c>
      <c r="G1283" s="3">
        <f>(0.5*'Dynamic Data'!C$21*'Dynamic Data'!C$11*'Dynamic Data'!C$13*D1283^2)</f>
        <v>96.776736424045907</v>
      </c>
      <c r="H1283" s="3">
        <f>'Dynamic Data'!C$15</f>
        <v>56.505600000000001</v>
      </c>
      <c r="I1283" s="3">
        <f>'Dynamic Data'!C$15+G1283+F1283</f>
        <v>161.28233642404604</v>
      </c>
      <c r="J1283" s="3">
        <f t="shared" si="140"/>
        <v>161.28233642404604</v>
      </c>
      <c r="K1283" s="29">
        <f t="shared" si="141"/>
        <v>0</v>
      </c>
      <c r="L1283" s="21">
        <f>(D1283/1000)*(('Dynamic Data'!C$4*9.81*'Dynamic Data'!C$10)+(0.5*'Dynamic Data'!C$21*'Dynamic Data'!C$11*'Dynamic Data'!C$13*D1283^2)+('Dynamic Data'!C$4*'Dynamic Data'!C$18*E1283))</f>
        <v>3.5154232772230007</v>
      </c>
      <c r="M1283" s="3">
        <f t="shared" si="138"/>
        <v>3.5154232772230007</v>
      </c>
      <c r="N1283" s="29">
        <f t="shared" si="142"/>
        <v>0</v>
      </c>
      <c r="O1283" s="21">
        <f t="shared" si="144"/>
        <v>3.4700401622230039</v>
      </c>
      <c r="P1283" s="3">
        <f t="shared" si="143"/>
        <v>3.4700401622230039</v>
      </c>
      <c r="Q1283" s="43">
        <f t="shared" si="139"/>
        <v>0</v>
      </c>
      <c r="R1283" s="37"/>
      <c r="S1283" s="21">
        <f>SUM($P$2:P1283)</f>
        <v>1782.2983550163765</v>
      </c>
      <c r="T1283" s="29">
        <f>SUM($Q$2:Q1283)</f>
        <v>306.11401328680444</v>
      </c>
      <c r="U1283" s="22">
        <f>T1283*'KERS System Values'!E$14</f>
        <v>179.25096867186608</v>
      </c>
    </row>
    <row r="1284" spans="1:21" x14ac:dyDescent="0.45">
      <c r="A1284" s="5" t="s">
        <v>14</v>
      </c>
      <c r="B1284" s="6">
        <v>1282</v>
      </c>
      <c r="C1284" s="6">
        <v>260</v>
      </c>
      <c r="D1284" s="4">
        <v>21.75</v>
      </c>
      <c r="E1284" s="30">
        <v>1.3888888888890073E-2</v>
      </c>
      <c r="F1284" s="20">
        <f>'Dynamic Data'!C$4*E1284</f>
        <v>4.0000000000003411</v>
      </c>
      <c r="G1284" s="12">
        <f>(0.5*'Dynamic Data'!C$21*'Dynamic Data'!C$11*'Dynamic Data'!C$13*D1284^2)</f>
        <v>96.776736424045907</v>
      </c>
      <c r="H1284" s="12">
        <f>'Dynamic Data'!C$15</f>
        <v>56.505600000000001</v>
      </c>
      <c r="I1284" s="12">
        <f>'Dynamic Data'!C$15+G1284+F1284</f>
        <v>157.28233642404626</v>
      </c>
      <c r="J1284" s="12">
        <f t="shared" si="140"/>
        <v>157.28233642404626</v>
      </c>
      <c r="K1284" s="28">
        <f t="shared" si="141"/>
        <v>0</v>
      </c>
      <c r="L1284" s="20">
        <f>(D1284/1000)*(('Dynamic Data'!C$4*9.81*'Dynamic Data'!C$10)+(0.5*'Dynamic Data'!C$21*'Dynamic Data'!C$11*'Dynamic Data'!C$13*D1284^2)+('Dynamic Data'!C$4*'Dynamic Data'!C$18*E1284))</f>
        <v>3.4246570472230067</v>
      </c>
      <c r="M1284" s="12">
        <f t="shared" ref="M1284:M1347" si="145">IF(L1284 &gt; 0, L1284,)</f>
        <v>3.4246570472230067</v>
      </c>
      <c r="N1284" s="28">
        <f t="shared" si="142"/>
        <v>0</v>
      </c>
      <c r="O1284" s="20">
        <f t="shared" si="144"/>
        <v>3.4295373238787952</v>
      </c>
      <c r="P1284" s="12">
        <f t="shared" si="143"/>
        <v>3.4295373238787952</v>
      </c>
      <c r="Q1284" s="42">
        <f t="shared" ref="Q1284:Q1347" si="146">ABS(IF(O1284 &lt;= 0, O1284,))</f>
        <v>0</v>
      </c>
      <c r="R1284" s="36"/>
      <c r="S1284" s="20">
        <f>SUM($P$2:P1284)</f>
        <v>1785.7278923402553</v>
      </c>
      <c r="T1284" s="28">
        <f>SUM($Q$2:Q1284)</f>
        <v>306.11401328680444</v>
      </c>
      <c r="U1284" s="22">
        <f>T1284*'KERS System Values'!E$14</f>
        <v>179.25096867186608</v>
      </c>
    </row>
    <row r="1285" spans="1:21" x14ac:dyDescent="0.45">
      <c r="A1285" s="7" t="s">
        <v>14</v>
      </c>
      <c r="B1285" s="8">
        <v>1283</v>
      </c>
      <c r="C1285" s="8">
        <v>261</v>
      </c>
      <c r="D1285" s="3">
        <v>21.777777777777779</v>
      </c>
      <c r="E1285" s="29">
        <v>1.3888888888890073E-2</v>
      </c>
      <c r="F1285" s="21">
        <f>'Dynamic Data'!C$4*E1285</f>
        <v>4.0000000000003411</v>
      </c>
      <c r="G1285" s="3">
        <f>(0.5*'Dynamic Data'!C$21*'Dynamic Data'!C$11*'Dynamic Data'!C$13*D1285^2)</f>
        <v>97.024089004138659</v>
      </c>
      <c r="H1285" s="3">
        <f>'Dynamic Data'!C$15</f>
        <v>56.505600000000001</v>
      </c>
      <c r="I1285" s="3">
        <f>'Dynamic Data'!C$15+G1285+F1285</f>
        <v>157.52968900413902</v>
      </c>
      <c r="J1285" s="3">
        <f t="shared" ref="J1285:J1348" si="147">IF(I1285 &gt; 0, I1285,)</f>
        <v>157.52968900413902</v>
      </c>
      <c r="K1285" s="29">
        <f t="shared" ref="K1285:K1348" si="148">IF(I1285 &lt;= 0, I1285,)*-1</f>
        <v>0</v>
      </c>
      <c r="L1285" s="21">
        <f>(D1285/1000)*(('Dynamic Data'!C$4*9.81*'Dynamic Data'!C$10)+(0.5*'Dynamic Data'!C$21*'Dynamic Data'!C$11*'Dynamic Data'!C$13*D1285^2)+('Dynamic Data'!C$4*'Dynamic Data'!C$18*E1285))</f>
        <v>3.4344176005345837</v>
      </c>
      <c r="M1285" s="3">
        <f t="shared" si="145"/>
        <v>3.4344176005345837</v>
      </c>
      <c r="N1285" s="29">
        <f t="shared" ref="N1285:N1348" si="149">ABS(IF(L1285 &lt;= 0, L1285,))</f>
        <v>0</v>
      </c>
      <c r="O1285" s="21">
        <f t="shared" si="144"/>
        <v>3.3889765249790242</v>
      </c>
      <c r="P1285" s="3">
        <f t="shared" ref="P1285:P1348" si="150">IF(O1285 &gt;= 0, O1285,)</f>
        <v>3.3889765249790242</v>
      </c>
      <c r="Q1285" s="43">
        <f t="shared" si="146"/>
        <v>0</v>
      </c>
      <c r="R1285" s="37"/>
      <c r="S1285" s="21">
        <f>SUM($P$2:P1285)</f>
        <v>1789.1168688652342</v>
      </c>
      <c r="T1285" s="29">
        <f>SUM($Q$2:Q1285)</f>
        <v>306.11401328680444</v>
      </c>
      <c r="U1285" s="22">
        <f>T1285*'KERS System Values'!E$14</f>
        <v>179.25096867186608</v>
      </c>
    </row>
    <row r="1286" spans="1:21" x14ac:dyDescent="0.45">
      <c r="A1286" s="5" t="s">
        <v>14</v>
      </c>
      <c r="B1286" s="6">
        <v>1284</v>
      </c>
      <c r="C1286" s="6">
        <v>262</v>
      </c>
      <c r="D1286" s="4">
        <v>21.777777777777779</v>
      </c>
      <c r="E1286" s="30">
        <v>0</v>
      </c>
      <c r="F1286" s="20">
        <f>'Dynamic Data'!C$4*E1286</f>
        <v>0</v>
      </c>
      <c r="G1286" s="12">
        <f>(0.5*'Dynamic Data'!C$21*'Dynamic Data'!C$11*'Dynamic Data'!C$13*D1286^2)</f>
        <v>97.024089004138659</v>
      </c>
      <c r="H1286" s="12">
        <f>'Dynamic Data'!C$15</f>
        <v>56.505600000000001</v>
      </c>
      <c r="I1286" s="12">
        <f>'Dynamic Data'!C$15+G1286+F1286</f>
        <v>153.52968900413867</v>
      </c>
      <c r="J1286" s="12">
        <f t="shared" si="147"/>
        <v>153.52968900413867</v>
      </c>
      <c r="K1286" s="28">
        <f t="shared" si="148"/>
        <v>0</v>
      </c>
      <c r="L1286" s="20">
        <f>(D1286/1000)*(('Dynamic Data'!C$4*9.81*'Dynamic Data'!C$10)+(0.5*'Dynamic Data'!C$21*'Dynamic Data'!C$11*'Dynamic Data'!C$13*D1286^2)+('Dynamic Data'!C$4*'Dynamic Data'!C$18*E1286))</f>
        <v>3.3435354494234644</v>
      </c>
      <c r="M1286" s="12">
        <f t="shared" si="145"/>
        <v>3.3435354494234644</v>
      </c>
      <c r="N1286" s="28">
        <f t="shared" si="149"/>
        <v>0</v>
      </c>
      <c r="O1286" s="20">
        <f t="shared" si="144"/>
        <v>3.2526532983123522</v>
      </c>
      <c r="P1286" s="12">
        <f t="shared" si="150"/>
        <v>3.2526532983123522</v>
      </c>
      <c r="Q1286" s="42">
        <f t="shared" si="146"/>
        <v>0</v>
      </c>
      <c r="R1286" s="36"/>
      <c r="S1286" s="20">
        <f>SUM($P$2:P1286)</f>
        <v>1792.3695221635467</v>
      </c>
      <c r="T1286" s="28">
        <f>SUM($Q$2:Q1286)</f>
        <v>306.11401328680444</v>
      </c>
      <c r="U1286" s="22">
        <f>T1286*'KERS System Values'!E$14</f>
        <v>179.25096867186608</v>
      </c>
    </row>
    <row r="1287" spans="1:21" x14ac:dyDescent="0.45">
      <c r="A1287" s="7" t="s">
        <v>14</v>
      </c>
      <c r="B1287" s="8">
        <v>1285</v>
      </c>
      <c r="C1287" s="8">
        <v>263</v>
      </c>
      <c r="D1287" s="3">
        <v>21.777777777777779</v>
      </c>
      <c r="E1287" s="29">
        <v>-2.7777777777778172E-2</v>
      </c>
      <c r="F1287" s="21">
        <f>'Dynamic Data'!C$4*E1287</f>
        <v>-8.0000000000001137</v>
      </c>
      <c r="G1287" s="3">
        <f>(0.5*'Dynamic Data'!C$21*'Dynamic Data'!C$11*'Dynamic Data'!C$13*D1287^2)</f>
        <v>97.024089004138659</v>
      </c>
      <c r="H1287" s="3">
        <f>'Dynamic Data'!C$15</f>
        <v>56.505600000000001</v>
      </c>
      <c r="I1287" s="3">
        <f>'Dynamic Data'!C$15+G1287+F1287</f>
        <v>145.52968900413856</v>
      </c>
      <c r="J1287" s="3">
        <f t="shared" si="147"/>
        <v>145.52968900413856</v>
      </c>
      <c r="K1287" s="29">
        <f t="shared" si="148"/>
        <v>0</v>
      </c>
      <c r="L1287" s="21">
        <f>(D1287/1000)*(('Dynamic Data'!C$4*9.81*'Dynamic Data'!C$10)+(0.5*'Dynamic Data'!C$21*'Dynamic Data'!C$11*'Dynamic Data'!C$13*D1287^2)+('Dynamic Data'!C$4*'Dynamic Data'!C$18*E1287))</f>
        <v>3.16177114720124</v>
      </c>
      <c r="M1287" s="3">
        <f t="shared" si="145"/>
        <v>3.16177114720124</v>
      </c>
      <c r="N1287" s="29">
        <f t="shared" si="149"/>
        <v>0</v>
      </c>
      <c r="O1287" s="21">
        <f t="shared" si="144"/>
        <v>3.0617183481144838</v>
      </c>
      <c r="P1287" s="3">
        <f t="shared" si="150"/>
        <v>3.0617183481144838</v>
      </c>
      <c r="Q1287" s="43">
        <f t="shared" si="146"/>
        <v>0</v>
      </c>
      <c r="R1287" s="37"/>
      <c r="S1287" s="21">
        <f>SUM($P$2:P1287)</f>
        <v>1795.4312405116611</v>
      </c>
      <c r="T1287" s="29">
        <f>SUM($Q$2:Q1287)</f>
        <v>306.11401328680444</v>
      </c>
      <c r="U1287" s="22">
        <f>T1287*'KERS System Values'!E$14</f>
        <v>179.25096867186608</v>
      </c>
    </row>
    <row r="1288" spans="1:21" x14ac:dyDescent="0.45">
      <c r="A1288" s="5" t="s">
        <v>14</v>
      </c>
      <c r="B1288" s="6">
        <v>1286</v>
      </c>
      <c r="C1288" s="6">
        <v>264</v>
      </c>
      <c r="D1288" s="4">
        <v>21.722222222222225</v>
      </c>
      <c r="E1288" s="30">
        <v>-5.5555555555556344E-2</v>
      </c>
      <c r="F1288" s="20">
        <f>'Dynamic Data'!C$4*E1288</f>
        <v>-16.000000000000227</v>
      </c>
      <c r="G1288" s="12">
        <f>(0.5*'Dynamic Data'!C$21*'Dynamic Data'!C$11*'Dynamic Data'!C$13*D1288^2)</f>
        <v>96.529699546033726</v>
      </c>
      <c r="H1288" s="12">
        <f>'Dynamic Data'!C$15</f>
        <v>56.505600000000001</v>
      </c>
      <c r="I1288" s="12">
        <f>'Dynamic Data'!C$15+G1288+F1288</f>
        <v>137.03529954603351</v>
      </c>
      <c r="J1288" s="12">
        <f t="shared" si="147"/>
        <v>137.03529954603351</v>
      </c>
      <c r="K1288" s="28">
        <f t="shared" si="148"/>
        <v>0</v>
      </c>
      <c r="L1288" s="20">
        <f>(D1288/1000)*(('Dynamic Data'!C$4*9.81*'Dynamic Data'!C$10)+(0.5*'Dynamic Data'!C$21*'Dynamic Data'!C$11*'Dynamic Data'!C$13*D1288^2)+('Dynamic Data'!C$4*'Dynamic Data'!C$18*E1288))</f>
        <v>2.9616655490277282</v>
      </c>
      <c r="M1288" s="12">
        <f t="shared" si="145"/>
        <v>2.9616655490277282</v>
      </c>
      <c r="N1288" s="28">
        <f t="shared" si="149"/>
        <v>0</v>
      </c>
      <c r="O1288" s="20">
        <f t="shared" si="144"/>
        <v>2.9073268142232482</v>
      </c>
      <c r="P1288" s="12">
        <f t="shared" si="150"/>
        <v>2.9073268142232482</v>
      </c>
      <c r="Q1288" s="42">
        <f t="shared" si="146"/>
        <v>0</v>
      </c>
      <c r="R1288" s="36"/>
      <c r="S1288" s="20">
        <f>SUM($P$2:P1288)</f>
        <v>1798.3385673258845</v>
      </c>
      <c r="T1288" s="28">
        <f>SUM($Q$2:Q1288)</f>
        <v>306.11401328680444</v>
      </c>
      <c r="U1288" s="22">
        <f>T1288*'KERS System Values'!E$14</f>
        <v>179.25096867186608</v>
      </c>
    </row>
    <row r="1289" spans="1:21" x14ac:dyDescent="0.45">
      <c r="A1289" s="7" t="s">
        <v>14</v>
      </c>
      <c r="B1289" s="8">
        <v>1287</v>
      </c>
      <c r="C1289" s="8">
        <v>265</v>
      </c>
      <c r="D1289" s="3">
        <v>21.666666666666668</v>
      </c>
      <c r="E1289" s="29">
        <v>-6.9444444444444448E-2</v>
      </c>
      <c r="F1289" s="21">
        <f>'Dynamic Data'!C$4*E1289</f>
        <v>-20</v>
      </c>
      <c r="G1289" s="3">
        <f>(0.5*'Dynamic Data'!C$21*'Dynamic Data'!C$11*'Dynamic Data'!C$13*D1289^2)</f>
        <v>96.03657289625086</v>
      </c>
      <c r="H1289" s="3">
        <f>'Dynamic Data'!C$15</f>
        <v>56.505600000000001</v>
      </c>
      <c r="I1289" s="3">
        <f>'Dynamic Data'!C$15+G1289+F1289</f>
        <v>132.54217289625086</v>
      </c>
      <c r="J1289" s="3">
        <f t="shared" si="147"/>
        <v>132.54217289625086</v>
      </c>
      <c r="K1289" s="29">
        <f t="shared" si="148"/>
        <v>0</v>
      </c>
      <c r="L1289" s="21">
        <f>(D1289/1000)*(('Dynamic Data'!C$4*9.81*'Dynamic Data'!C$10)+(0.5*'Dynamic Data'!C$21*'Dynamic Data'!C$11*'Dynamic Data'!C$13*D1289^2)+('Dynamic Data'!C$4*'Dynamic Data'!C$18*E1289))</f>
        <v>2.8529880794187688</v>
      </c>
      <c r="M1289" s="3">
        <f t="shared" si="145"/>
        <v>2.8529880794187688</v>
      </c>
      <c r="N1289" s="29">
        <f t="shared" si="149"/>
        <v>0</v>
      </c>
      <c r="O1289" s="21">
        <f t="shared" si="144"/>
        <v>2.7494739250418734</v>
      </c>
      <c r="P1289" s="3">
        <f t="shared" si="150"/>
        <v>2.7494739250418734</v>
      </c>
      <c r="Q1289" s="43">
        <f t="shared" si="146"/>
        <v>0</v>
      </c>
      <c r="R1289" s="37"/>
      <c r="S1289" s="21">
        <f>SUM($P$2:P1289)</f>
        <v>1801.0880412509264</v>
      </c>
      <c r="T1289" s="29">
        <f>SUM($Q$2:Q1289)</f>
        <v>306.11401328680444</v>
      </c>
      <c r="U1289" s="22">
        <f>T1289*'KERS System Values'!E$14</f>
        <v>179.25096867186608</v>
      </c>
    </row>
    <row r="1290" spans="1:21" x14ac:dyDescent="0.45">
      <c r="A1290" s="5" t="s">
        <v>14</v>
      </c>
      <c r="B1290" s="6">
        <v>1288</v>
      </c>
      <c r="C1290" s="6">
        <v>266</v>
      </c>
      <c r="D1290" s="4">
        <v>21.583333333333336</v>
      </c>
      <c r="E1290" s="30">
        <v>-9.7222222222222612E-2</v>
      </c>
      <c r="F1290" s="20">
        <f>'Dynamic Data'!C$4*E1290</f>
        <v>-28.000000000000114</v>
      </c>
      <c r="G1290" s="12">
        <f>(0.5*'Dynamic Data'!C$21*'Dynamic Data'!C$11*'Dynamic Data'!C$13*D1290^2)</f>
        <v>95.299250687180532</v>
      </c>
      <c r="H1290" s="12">
        <f>'Dynamic Data'!C$15</f>
        <v>56.505600000000001</v>
      </c>
      <c r="I1290" s="12">
        <f>'Dynamic Data'!C$15+G1290+F1290</f>
        <v>123.80485068718042</v>
      </c>
      <c r="J1290" s="12">
        <f t="shared" si="147"/>
        <v>123.80485068718042</v>
      </c>
      <c r="K1290" s="28">
        <f t="shared" si="148"/>
        <v>0</v>
      </c>
      <c r="L1290" s="20">
        <f>(D1290/1000)*(('Dynamic Data'!C$4*9.81*'Dynamic Data'!C$10)+(0.5*'Dynamic Data'!C$21*'Dynamic Data'!C$11*'Dynamic Data'!C$13*D1290^2)+('Dynamic Data'!C$4*'Dynamic Data'!C$18*E1290))</f>
        <v>2.6459597706649776</v>
      </c>
      <c r="M1290" s="12">
        <f t="shared" si="145"/>
        <v>2.6459597706649776</v>
      </c>
      <c r="N1290" s="28">
        <f t="shared" si="149"/>
        <v>0</v>
      </c>
      <c r="O1290" s="20">
        <f t="shared" si="144"/>
        <v>2.583838374855048</v>
      </c>
      <c r="P1290" s="12">
        <f t="shared" si="150"/>
        <v>2.583838374855048</v>
      </c>
      <c r="Q1290" s="42">
        <f t="shared" si="146"/>
        <v>0</v>
      </c>
      <c r="R1290" s="36"/>
      <c r="S1290" s="20">
        <f>SUM($P$2:P1290)</f>
        <v>1803.6718796257815</v>
      </c>
      <c r="T1290" s="28">
        <f>SUM($Q$2:Q1290)</f>
        <v>306.11401328680444</v>
      </c>
      <c r="U1290" s="22">
        <f>T1290*'KERS System Values'!E$14</f>
        <v>179.25096867186608</v>
      </c>
    </row>
    <row r="1291" spans="1:21" x14ac:dyDescent="0.45">
      <c r="A1291" s="7" t="s">
        <v>14</v>
      </c>
      <c r="B1291" s="8">
        <v>1289</v>
      </c>
      <c r="C1291" s="8">
        <v>267</v>
      </c>
      <c r="D1291" s="3">
        <v>21.472222222222221</v>
      </c>
      <c r="E1291" s="29">
        <v>-0.11111111111111072</v>
      </c>
      <c r="F1291" s="21">
        <f>'Dynamic Data'!C$4*E1291</f>
        <v>-31.999999999999886</v>
      </c>
      <c r="G1291" s="3">
        <f>(0.5*'Dynamic Data'!C$21*'Dynamic Data'!C$11*'Dynamic Data'!C$13*D1291^2)</f>
        <v>94.320574237547433</v>
      </c>
      <c r="H1291" s="3">
        <f>'Dynamic Data'!C$15</f>
        <v>56.505600000000001</v>
      </c>
      <c r="I1291" s="3">
        <f>'Dynamic Data'!C$15+G1291+F1291</f>
        <v>118.82617423754755</v>
      </c>
      <c r="J1291" s="3">
        <f t="shared" si="147"/>
        <v>118.82617423754755</v>
      </c>
      <c r="K1291" s="29">
        <f t="shared" si="148"/>
        <v>0</v>
      </c>
      <c r="L1291" s="21">
        <f>(D1291/1000)*(('Dynamic Data'!C$4*9.81*'Dynamic Data'!C$10)+(0.5*'Dynamic Data'!C$21*'Dynamic Data'!C$11*'Dynamic Data'!C$13*D1291^2)+('Dynamic Data'!C$4*'Dynamic Data'!C$18*E1291))</f>
        <v>2.5217169790451184</v>
      </c>
      <c r="M1291" s="3">
        <f t="shared" si="145"/>
        <v>2.5217169790451184</v>
      </c>
      <c r="N1291" s="29">
        <f t="shared" si="149"/>
        <v>0</v>
      </c>
      <c r="O1291" s="21">
        <f t="shared" si="144"/>
        <v>2.5493652939295721</v>
      </c>
      <c r="P1291" s="3">
        <f t="shared" si="150"/>
        <v>2.5493652939295721</v>
      </c>
      <c r="Q1291" s="43">
        <f t="shared" si="146"/>
        <v>0</v>
      </c>
      <c r="R1291" s="37"/>
      <c r="S1291" s="21">
        <f>SUM($P$2:P1291)</f>
        <v>1806.2212449197111</v>
      </c>
      <c r="T1291" s="29">
        <f>SUM($Q$2:Q1291)</f>
        <v>306.11401328680444</v>
      </c>
      <c r="U1291" s="22">
        <f>T1291*'KERS System Values'!E$14</f>
        <v>179.25096867186608</v>
      </c>
    </row>
    <row r="1292" spans="1:21" x14ac:dyDescent="0.45">
      <c r="A1292" s="5" t="s">
        <v>14</v>
      </c>
      <c r="B1292" s="6">
        <v>1290</v>
      </c>
      <c r="C1292" s="6">
        <v>268</v>
      </c>
      <c r="D1292" s="4">
        <v>21.361111111111114</v>
      </c>
      <c r="E1292" s="30">
        <v>-9.7222222222222612E-2</v>
      </c>
      <c r="F1292" s="20">
        <f>'Dynamic Data'!C$4*E1292</f>
        <v>-28.000000000000114</v>
      </c>
      <c r="G1292" s="12">
        <f>(0.5*'Dynamic Data'!C$21*'Dynamic Data'!C$11*'Dynamic Data'!C$13*D1292^2)</f>
        <v>93.346949021202846</v>
      </c>
      <c r="H1292" s="12">
        <f>'Dynamic Data'!C$15</f>
        <v>56.505600000000001</v>
      </c>
      <c r="I1292" s="12">
        <f>'Dynamic Data'!C$15+G1292+F1292</f>
        <v>121.85254902120272</v>
      </c>
      <c r="J1292" s="12">
        <f t="shared" si="147"/>
        <v>121.85254902120272</v>
      </c>
      <c r="K1292" s="28">
        <f t="shared" si="148"/>
        <v>0</v>
      </c>
      <c r="L1292" s="20">
        <f>(D1292/1000)*(('Dynamic Data'!C$4*9.81*'Dynamic Data'!C$10)+(0.5*'Dynamic Data'!C$21*'Dynamic Data'!C$11*'Dynamic Data'!C$13*D1292^2)+('Dynamic Data'!C$4*'Dynamic Data'!C$18*E1292))</f>
        <v>2.5770136088140259</v>
      </c>
      <c r="M1292" s="12">
        <f t="shared" si="145"/>
        <v>2.5770136088140259</v>
      </c>
      <c r="N1292" s="28">
        <f t="shared" si="149"/>
        <v>0</v>
      </c>
      <c r="O1292" s="20">
        <f t="shared" si="144"/>
        <v>2.5642534729526378</v>
      </c>
      <c r="P1292" s="12">
        <f t="shared" si="150"/>
        <v>2.5642534729526378</v>
      </c>
      <c r="Q1292" s="42">
        <f t="shared" si="146"/>
        <v>0</v>
      </c>
      <c r="R1292" s="36"/>
      <c r="S1292" s="20">
        <f>SUM($P$2:P1292)</f>
        <v>1808.7854983926638</v>
      </c>
      <c r="T1292" s="28">
        <f>SUM($Q$2:Q1292)</f>
        <v>306.11401328680444</v>
      </c>
      <c r="U1292" s="22">
        <f>T1292*'KERS System Values'!E$14</f>
        <v>179.25096867186608</v>
      </c>
    </row>
    <row r="1293" spans="1:21" x14ac:dyDescent="0.45">
      <c r="A1293" s="7" t="s">
        <v>14</v>
      </c>
      <c r="B1293" s="8">
        <v>1291</v>
      </c>
      <c r="C1293" s="8">
        <v>269</v>
      </c>
      <c r="D1293" s="3">
        <v>21.277777777777779</v>
      </c>
      <c r="E1293" s="29">
        <v>-9.7222222222222612E-2</v>
      </c>
      <c r="F1293" s="21">
        <f>'Dynamic Data'!C$4*E1293</f>
        <v>-28.000000000000114</v>
      </c>
      <c r="G1293" s="3">
        <f>(0.5*'Dynamic Data'!C$21*'Dynamic Data'!C$11*'Dynamic Data'!C$13*D1293^2)</f>
        <v>92.620044980789885</v>
      </c>
      <c r="H1293" s="3">
        <f>'Dynamic Data'!C$15</f>
        <v>56.505600000000001</v>
      </c>
      <c r="I1293" s="3">
        <f>'Dynamic Data'!C$15+G1293+F1293</f>
        <v>121.12564498078979</v>
      </c>
      <c r="J1293" s="3">
        <f t="shared" si="147"/>
        <v>121.12564498078979</v>
      </c>
      <c r="K1293" s="29">
        <f t="shared" si="148"/>
        <v>0</v>
      </c>
      <c r="L1293" s="21">
        <f>(D1293/1000)*(('Dynamic Data'!C$4*9.81*'Dynamic Data'!C$10)+(0.5*'Dynamic Data'!C$21*'Dynamic Data'!C$11*'Dynamic Data'!C$13*D1293^2)+('Dynamic Data'!C$4*'Dynamic Data'!C$18*E1293))</f>
        <v>2.5514933370912494</v>
      </c>
      <c r="M1293" s="3">
        <f t="shared" si="145"/>
        <v>2.5514933370912494</v>
      </c>
      <c r="N1293" s="29">
        <f t="shared" si="149"/>
        <v>0</v>
      </c>
      <c r="O1293" s="21">
        <f t="shared" si="144"/>
        <v>2.4462889407692039</v>
      </c>
      <c r="P1293" s="3">
        <f t="shared" si="150"/>
        <v>2.4462889407692039</v>
      </c>
      <c r="Q1293" s="43">
        <f t="shared" si="146"/>
        <v>0</v>
      </c>
      <c r="R1293" s="37"/>
      <c r="S1293" s="21">
        <f>SUM($P$2:P1293)</f>
        <v>1811.231787333433</v>
      </c>
      <c r="T1293" s="29">
        <f>SUM($Q$2:Q1293)</f>
        <v>306.11401328680444</v>
      </c>
      <c r="U1293" s="22">
        <f>T1293*'KERS System Values'!E$14</f>
        <v>179.25096867186608</v>
      </c>
    </row>
    <row r="1294" spans="1:21" x14ac:dyDescent="0.45">
      <c r="A1294" s="5" t="s">
        <v>14</v>
      </c>
      <c r="B1294" s="6">
        <v>1292</v>
      </c>
      <c r="C1294" s="6">
        <v>270</v>
      </c>
      <c r="D1294" s="4">
        <v>21.166666666666668</v>
      </c>
      <c r="E1294" s="30">
        <v>-0.12499999999999881</v>
      </c>
      <c r="F1294" s="20">
        <f>'Dynamic Data'!C$4*E1294</f>
        <v>-35.999999999999659</v>
      </c>
      <c r="G1294" s="12">
        <f>(0.5*'Dynamic Data'!C$21*'Dynamic Data'!C$11*'Dynamic Data'!C$13*D1294^2)</f>
        <v>91.655259422699999</v>
      </c>
      <c r="H1294" s="12">
        <f>'Dynamic Data'!C$15</f>
        <v>56.505600000000001</v>
      </c>
      <c r="I1294" s="12">
        <f>'Dynamic Data'!C$15+G1294+F1294</f>
        <v>112.16085942270036</v>
      </c>
      <c r="J1294" s="12">
        <f t="shared" si="147"/>
        <v>112.16085942270036</v>
      </c>
      <c r="K1294" s="28">
        <f t="shared" si="148"/>
        <v>0</v>
      </c>
      <c r="L1294" s="20">
        <f>(D1294/1000)*(('Dynamic Data'!C$4*9.81*'Dynamic Data'!C$10)+(0.5*'Dynamic Data'!C$21*'Dynamic Data'!C$11*'Dynamic Data'!C$13*D1294^2)+('Dynamic Data'!C$4*'Dynamic Data'!C$18*E1294))</f>
        <v>2.341084544447158</v>
      </c>
      <c r="M1294" s="12">
        <f t="shared" si="145"/>
        <v>2.341084544447158</v>
      </c>
      <c r="N1294" s="28">
        <f t="shared" si="149"/>
        <v>0</v>
      </c>
      <c r="O1294" s="20">
        <f t="shared" si="144"/>
        <v>2.2769228033947999</v>
      </c>
      <c r="P1294" s="12">
        <f t="shared" si="150"/>
        <v>2.2769228033947999</v>
      </c>
      <c r="Q1294" s="42">
        <f t="shared" si="146"/>
        <v>0</v>
      </c>
      <c r="R1294" s="36"/>
      <c r="S1294" s="20">
        <f>SUM($P$2:P1294)</f>
        <v>1813.5087101368279</v>
      </c>
      <c r="T1294" s="28">
        <f>SUM($Q$2:Q1294)</f>
        <v>306.11401328680444</v>
      </c>
      <c r="U1294" s="22">
        <f>T1294*'KERS System Values'!E$14</f>
        <v>179.25096867186608</v>
      </c>
    </row>
    <row r="1295" spans="1:21" x14ac:dyDescent="0.45">
      <c r="A1295" s="7" t="s">
        <v>14</v>
      </c>
      <c r="B1295" s="8">
        <v>1293</v>
      </c>
      <c r="C1295" s="8">
        <v>271</v>
      </c>
      <c r="D1295" s="3">
        <v>21.027777777777779</v>
      </c>
      <c r="E1295" s="29">
        <v>-0.1388888888888889</v>
      </c>
      <c r="F1295" s="21">
        <f>'Dynamic Data'!C$4*E1295</f>
        <v>-40</v>
      </c>
      <c r="G1295" s="3">
        <f>(0.5*'Dynamic Data'!C$21*'Dynamic Data'!C$11*'Dynamic Data'!C$13*D1295^2)</f>
        <v>90.456380771899489</v>
      </c>
      <c r="H1295" s="3">
        <f>'Dynamic Data'!C$15</f>
        <v>56.505600000000001</v>
      </c>
      <c r="I1295" s="3">
        <f>'Dynamic Data'!C$15+G1295+F1295</f>
        <v>106.9619807718995</v>
      </c>
      <c r="J1295" s="3">
        <f t="shared" si="147"/>
        <v>106.9619807718995</v>
      </c>
      <c r="K1295" s="29">
        <f t="shared" si="148"/>
        <v>0</v>
      </c>
      <c r="L1295" s="21">
        <f>(D1295/1000)*(('Dynamic Data'!C$4*9.81*'Dynamic Data'!C$10)+(0.5*'Dynamic Data'!C$21*'Dynamic Data'!C$11*'Dynamic Data'!C$13*D1295^2)+('Dynamic Data'!C$4*'Dynamic Data'!C$18*E1295))</f>
        <v>2.2127610623424419</v>
      </c>
      <c r="M1295" s="3">
        <f t="shared" si="145"/>
        <v>2.2127610623424419</v>
      </c>
      <c r="N1295" s="29">
        <f t="shared" si="149"/>
        <v>0</v>
      </c>
      <c r="O1295" s="21">
        <f t="shared" si="144"/>
        <v>2.1930142088681701</v>
      </c>
      <c r="P1295" s="3">
        <f t="shared" si="150"/>
        <v>2.1930142088681701</v>
      </c>
      <c r="Q1295" s="43">
        <f t="shared" si="146"/>
        <v>0</v>
      </c>
      <c r="R1295" s="37"/>
      <c r="S1295" s="21">
        <f>SUM($P$2:P1295)</f>
        <v>1815.701724345696</v>
      </c>
      <c r="T1295" s="29">
        <f>SUM($Q$2:Q1295)</f>
        <v>306.11401328680444</v>
      </c>
      <c r="U1295" s="22">
        <f>T1295*'KERS System Values'!E$14</f>
        <v>179.25096867186608</v>
      </c>
    </row>
    <row r="1296" spans="1:21" x14ac:dyDescent="0.45">
      <c r="A1296" s="5" t="s">
        <v>14</v>
      </c>
      <c r="B1296" s="6">
        <v>1294</v>
      </c>
      <c r="C1296" s="6">
        <v>272</v>
      </c>
      <c r="D1296" s="4">
        <v>20.888888888888889</v>
      </c>
      <c r="E1296" s="30">
        <v>-0.1388888888888889</v>
      </c>
      <c r="F1296" s="20">
        <f>'Dynamic Data'!C$4*E1296</f>
        <v>-40</v>
      </c>
      <c r="G1296" s="12">
        <f>(0.5*'Dynamic Data'!C$21*'Dynamic Data'!C$11*'Dynamic Data'!C$13*D1296^2)</f>
        <v>89.265394673112155</v>
      </c>
      <c r="H1296" s="12">
        <f>'Dynamic Data'!C$15</f>
        <v>56.505600000000001</v>
      </c>
      <c r="I1296" s="12">
        <f>'Dynamic Data'!C$15+G1296+F1296</f>
        <v>105.77099467311217</v>
      </c>
      <c r="J1296" s="12">
        <f t="shared" si="147"/>
        <v>105.77099467311217</v>
      </c>
      <c r="K1296" s="28">
        <f t="shared" si="148"/>
        <v>0</v>
      </c>
      <c r="L1296" s="20">
        <f>(D1296/1000)*(('Dynamic Data'!C$4*9.81*'Dynamic Data'!C$10)+(0.5*'Dynamic Data'!C$21*'Dynamic Data'!C$11*'Dynamic Data'!C$13*D1296^2)+('Dynamic Data'!C$4*'Dynamic Data'!C$18*E1296))</f>
        <v>2.1732673553938984</v>
      </c>
      <c r="M1296" s="12">
        <f t="shared" si="145"/>
        <v>2.1732673553938984</v>
      </c>
      <c r="N1296" s="28">
        <f t="shared" si="149"/>
        <v>0</v>
      </c>
      <c r="O1296" s="20">
        <f t="shared" si="144"/>
        <v>2.2403608718827073</v>
      </c>
      <c r="P1296" s="12">
        <f t="shared" si="150"/>
        <v>2.2403608718827073</v>
      </c>
      <c r="Q1296" s="42">
        <f t="shared" si="146"/>
        <v>0</v>
      </c>
      <c r="R1296" s="36"/>
      <c r="S1296" s="20">
        <f>SUM($P$2:P1296)</f>
        <v>1817.9420852175788</v>
      </c>
      <c r="T1296" s="28">
        <f>SUM($Q$2:Q1296)</f>
        <v>306.11401328680444</v>
      </c>
      <c r="U1296" s="22">
        <f>T1296*'KERS System Values'!E$14</f>
        <v>179.25096867186608</v>
      </c>
    </row>
    <row r="1297" spans="1:21" x14ac:dyDescent="0.45">
      <c r="A1297" s="7" t="s">
        <v>14</v>
      </c>
      <c r="B1297" s="8">
        <v>1295</v>
      </c>
      <c r="C1297" s="8">
        <v>273</v>
      </c>
      <c r="D1297" s="3">
        <v>20.75</v>
      </c>
      <c r="E1297" s="29">
        <v>-0.11111111111111072</v>
      </c>
      <c r="F1297" s="21">
        <f>'Dynamic Data'!C$4*E1297</f>
        <v>-31.999999999999886</v>
      </c>
      <c r="G1297" s="3">
        <f>(0.5*'Dynamic Data'!C$21*'Dynamic Data'!C$11*'Dynamic Data'!C$13*D1297^2)</f>
        <v>88.082301126337995</v>
      </c>
      <c r="H1297" s="3">
        <f>'Dynamic Data'!C$15</f>
        <v>56.505600000000001</v>
      </c>
      <c r="I1297" s="3">
        <f>'Dynamic Data'!C$15+G1297+F1297</f>
        <v>112.58790112633812</v>
      </c>
      <c r="J1297" s="3">
        <f t="shared" si="147"/>
        <v>112.58790112633812</v>
      </c>
      <c r="K1297" s="29">
        <f t="shared" si="148"/>
        <v>0</v>
      </c>
      <c r="L1297" s="21">
        <f>(D1297/1000)*(('Dynamic Data'!C$4*9.81*'Dynamic Data'!C$10)+(0.5*'Dynamic Data'!C$21*'Dynamic Data'!C$11*'Dynamic Data'!C$13*D1297^2)+('Dynamic Data'!C$4*'Dynamic Data'!C$18*E1297))</f>
        <v>2.3074543883715162</v>
      </c>
      <c r="M1297" s="3">
        <f t="shared" si="145"/>
        <v>2.3074543883715162</v>
      </c>
      <c r="N1297" s="29">
        <f t="shared" si="149"/>
        <v>0</v>
      </c>
      <c r="O1297" s="21">
        <f t="shared" si="144"/>
        <v>2.4680155262259005</v>
      </c>
      <c r="P1297" s="3">
        <f t="shared" si="150"/>
        <v>2.4680155262259005</v>
      </c>
      <c r="Q1297" s="43">
        <f t="shared" si="146"/>
        <v>0</v>
      </c>
      <c r="R1297" s="37"/>
      <c r="S1297" s="21">
        <f>SUM($P$2:P1297)</f>
        <v>1820.4101007438046</v>
      </c>
      <c r="T1297" s="29">
        <f>SUM($Q$2:Q1297)</f>
        <v>306.11401328680444</v>
      </c>
      <c r="U1297" s="22">
        <f>T1297*'KERS System Values'!E$14</f>
        <v>179.25096867186608</v>
      </c>
    </row>
    <row r="1298" spans="1:21" x14ac:dyDescent="0.45">
      <c r="A1298" s="5" t="s">
        <v>14</v>
      </c>
      <c r="B1298" s="6">
        <v>1296</v>
      </c>
      <c r="C1298" s="6">
        <v>274</v>
      </c>
      <c r="D1298" s="4">
        <v>20.666666666666668</v>
      </c>
      <c r="E1298" s="30">
        <v>-5.5555555555556344E-2</v>
      </c>
      <c r="F1298" s="20">
        <f>'Dynamic Data'!C$4*E1298</f>
        <v>-16.000000000000227</v>
      </c>
      <c r="G1298" s="12">
        <f>(0.5*'Dynamic Data'!C$21*'Dynamic Data'!C$11*'Dynamic Data'!C$13*D1298^2)</f>
        <v>87.376233423239825</v>
      </c>
      <c r="H1298" s="12">
        <f>'Dynamic Data'!C$15</f>
        <v>56.505600000000001</v>
      </c>
      <c r="I1298" s="12">
        <f>'Dynamic Data'!C$15+G1298+F1298</f>
        <v>127.88183342323958</v>
      </c>
      <c r="J1298" s="12">
        <f t="shared" si="147"/>
        <v>127.88183342323958</v>
      </c>
      <c r="K1298" s="28">
        <f t="shared" si="148"/>
        <v>0</v>
      </c>
      <c r="L1298" s="20">
        <f>(D1298/1000)*(('Dynamic Data'!C$4*9.81*'Dynamic Data'!C$10)+(0.5*'Dynamic Data'!C$21*'Dynamic Data'!C$11*'Dynamic Data'!C$13*D1298^2)+('Dynamic Data'!C$4*'Dynamic Data'!C$18*E1298))</f>
        <v>2.6285766640802852</v>
      </c>
      <c r="M1298" s="12">
        <f t="shared" si="145"/>
        <v>2.6285766640802852</v>
      </c>
      <c r="N1298" s="28">
        <f t="shared" si="149"/>
        <v>0</v>
      </c>
      <c r="O1298" s="20">
        <f t="shared" si="144"/>
        <v>2.7966466922108584</v>
      </c>
      <c r="P1298" s="12">
        <f t="shared" si="150"/>
        <v>2.7966466922108584</v>
      </c>
      <c r="Q1298" s="42">
        <f t="shared" si="146"/>
        <v>0</v>
      </c>
      <c r="R1298" s="36"/>
      <c r="S1298" s="20">
        <f>SUM($P$2:P1298)</f>
        <v>1823.2067474360156</v>
      </c>
      <c r="T1298" s="28">
        <f>SUM($Q$2:Q1298)</f>
        <v>306.11401328680444</v>
      </c>
      <c r="U1298" s="22">
        <f>T1298*'KERS System Values'!E$14</f>
        <v>179.25096867186608</v>
      </c>
    </row>
    <row r="1299" spans="1:21" x14ac:dyDescent="0.45">
      <c r="A1299" s="7" t="s">
        <v>14</v>
      </c>
      <c r="B1299" s="8">
        <v>1297</v>
      </c>
      <c r="C1299" s="8">
        <v>275</v>
      </c>
      <c r="D1299" s="3">
        <v>20.638888888888889</v>
      </c>
      <c r="E1299" s="29">
        <v>0</v>
      </c>
      <c r="F1299" s="21">
        <f>'Dynamic Data'!C$4*E1299</f>
        <v>0</v>
      </c>
      <c r="G1299" s="3">
        <f>(0.5*'Dynamic Data'!C$21*'Dynamic Data'!C$11*'Dynamic Data'!C$13*D1299^2)</f>
        <v>87.141508926368147</v>
      </c>
      <c r="H1299" s="3">
        <f>'Dynamic Data'!C$15</f>
        <v>56.505600000000001</v>
      </c>
      <c r="I1299" s="3">
        <f>'Dynamic Data'!C$15+G1299+F1299</f>
        <v>143.64710892636816</v>
      </c>
      <c r="J1299" s="3">
        <f t="shared" si="147"/>
        <v>143.64710892636816</v>
      </c>
      <c r="K1299" s="29">
        <f t="shared" si="148"/>
        <v>0</v>
      </c>
      <c r="L1299" s="21">
        <f>(D1299/1000)*(('Dynamic Data'!C$4*9.81*'Dynamic Data'!C$10)+(0.5*'Dynamic Data'!C$21*'Dynamic Data'!C$11*'Dynamic Data'!C$13*D1299^2)+('Dynamic Data'!C$4*'Dynamic Data'!C$18*E1299))</f>
        <v>2.964716720341432</v>
      </c>
      <c r="M1299" s="3">
        <f t="shared" si="145"/>
        <v>2.964716720341432</v>
      </c>
      <c r="N1299" s="29">
        <f t="shared" si="149"/>
        <v>0</v>
      </c>
      <c r="O1299" s="21">
        <f t="shared" si="144"/>
        <v>3.0985052655441931</v>
      </c>
      <c r="P1299" s="3">
        <f t="shared" si="150"/>
        <v>3.0985052655441931</v>
      </c>
      <c r="Q1299" s="43">
        <f t="shared" si="146"/>
        <v>0</v>
      </c>
      <c r="R1299" s="37"/>
      <c r="S1299" s="21">
        <f>SUM($P$2:P1299)</f>
        <v>1826.3052527015598</v>
      </c>
      <c r="T1299" s="29">
        <f>SUM($Q$2:Q1299)</f>
        <v>306.11401328680444</v>
      </c>
      <c r="U1299" s="22">
        <f>T1299*'KERS System Values'!E$14</f>
        <v>179.25096867186608</v>
      </c>
    </row>
    <row r="1300" spans="1:21" x14ac:dyDescent="0.45">
      <c r="A1300" s="5" t="s">
        <v>14</v>
      </c>
      <c r="B1300" s="6">
        <v>1298</v>
      </c>
      <c r="C1300" s="6">
        <v>276</v>
      </c>
      <c r="D1300" s="4">
        <v>20.666666666666668</v>
      </c>
      <c r="E1300" s="30">
        <v>4.1666666666666269E-2</v>
      </c>
      <c r="F1300" s="20">
        <f>'Dynamic Data'!C$4*E1300</f>
        <v>11.999999999999886</v>
      </c>
      <c r="G1300" s="12">
        <f>(0.5*'Dynamic Data'!C$21*'Dynamic Data'!C$11*'Dynamic Data'!C$13*D1300^2)</f>
        <v>87.376233423239825</v>
      </c>
      <c r="H1300" s="12">
        <f>'Dynamic Data'!C$15</f>
        <v>56.505600000000001</v>
      </c>
      <c r="I1300" s="12">
        <f>'Dynamic Data'!C$15+G1300+F1300</f>
        <v>155.8818334232397</v>
      </c>
      <c r="J1300" s="12">
        <f t="shared" si="147"/>
        <v>155.8818334232397</v>
      </c>
      <c r="K1300" s="28">
        <f t="shared" si="148"/>
        <v>0</v>
      </c>
      <c r="L1300" s="20">
        <f>(D1300/1000)*(('Dynamic Data'!C$4*9.81*'Dynamic Data'!C$10)+(0.5*'Dynamic Data'!C$21*'Dynamic Data'!C$11*'Dynamic Data'!C$13*D1300^2)+('Dynamic Data'!C$4*'Dynamic Data'!C$18*E1300))</f>
        <v>3.2322938107469539</v>
      </c>
      <c r="M1300" s="12">
        <f t="shared" si="145"/>
        <v>3.2322938107469539</v>
      </c>
      <c r="N1300" s="28">
        <f t="shared" si="149"/>
        <v>0</v>
      </c>
      <c r="O1300" s="20">
        <f t="shared" si="144"/>
        <v>3.3279892668224447</v>
      </c>
      <c r="P1300" s="12">
        <f t="shared" si="150"/>
        <v>3.3279892668224447</v>
      </c>
      <c r="Q1300" s="42">
        <f t="shared" si="146"/>
        <v>0</v>
      </c>
      <c r="R1300" s="36"/>
      <c r="S1300" s="20">
        <f>SUM($P$2:P1300)</f>
        <v>1829.6332419683822</v>
      </c>
      <c r="T1300" s="28">
        <f>SUM($Q$2:Q1300)</f>
        <v>306.11401328680444</v>
      </c>
      <c r="U1300" s="22">
        <f>T1300*'KERS System Values'!E$14</f>
        <v>179.25096867186608</v>
      </c>
    </row>
    <row r="1301" spans="1:21" x14ac:dyDescent="0.45">
      <c r="A1301" s="7" t="s">
        <v>14</v>
      </c>
      <c r="B1301" s="8">
        <v>1299</v>
      </c>
      <c r="C1301" s="8">
        <v>277</v>
      </c>
      <c r="D1301" s="3">
        <v>20.722222222222221</v>
      </c>
      <c r="E1301" s="29">
        <v>6.9444444444444448E-2</v>
      </c>
      <c r="F1301" s="21">
        <f>'Dynamic Data'!C$4*E1301</f>
        <v>20</v>
      </c>
      <c r="G1301" s="3">
        <f>(0.5*'Dynamic Data'!C$21*'Dynamic Data'!C$11*'Dynamic Data'!C$13*D1301^2)</f>
        <v>87.846629523224735</v>
      </c>
      <c r="H1301" s="3">
        <f>'Dynamic Data'!C$15</f>
        <v>56.505600000000001</v>
      </c>
      <c r="I1301" s="3">
        <f>'Dynamic Data'!C$15+G1301+F1301</f>
        <v>164.35222952322474</v>
      </c>
      <c r="J1301" s="3">
        <f t="shared" si="147"/>
        <v>164.35222952322474</v>
      </c>
      <c r="K1301" s="29">
        <f t="shared" si="148"/>
        <v>0</v>
      </c>
      <c r="L1301" s="21">
        <f>(D1301/1000)*(('Dynamic Data'!C$4*9.81*'Dynamic Data'!C$10)+(0.5*'Dynamic Data'!C$21*'Dynamic Data'!C$11*'Dynamic Data'!C$13*D1301^2)+('Dynamic Data'!C$4*'Dynamic Data'!C$18*E1301))</f>
        <v>3.423684722897935</v>
      </c>
      <c r="M1301" s="3">
        <f t="shared" si="145"/>
        <v>3.423684722897935</v>
      </c>
      <c r="N1301" s="29">
        <f t="shared" si="149"/>
        <v>0</v>
      </c>
      <c r="O1301" s="21">
        <f t="shared" si="144"/>
        <v>3.4379335779443254</v>
      </c>
      <c r="P1301" s="3">
        <f t="shared" si="150"/>
        <v>3.4379335779443254</v>
      </c>
      <c r="Q1301" s="43">
        <f t="shared" si="146"/>
        <v>0</v>
      </c>
      <c r="R1301" s="37"/>
      <c r="S1301" s="21">
        <f>SUM($P$2:P1301)</f>
        <v>1833.0711755463265</v>
      </c>
      <c r="T1301" s="29">
        <f>SUM($Q$2:Q1301)</f>
        <v>306.11401328680444</v>
      </c>
      <c r="U1301" s="22">
        <f>T1301*'KERS System Values'!E$14</f>
        <v>179.25096867186608</v>
      </c>
    </row>
    <row r="1302" spans="1:21" x14ac:dyDescent="0.45">
      <c r="A1302" s="5" t="s">
        <v>14</v>
      </c>
      <c r="B1302" s="6">
        <v>1300</v>
      </c>
      <c r="C1302" s="6">
        <v>278</v>
      </c>
      <c r="D1302" s="4">
        <v>20.805555555555557</v>
      </c>
      <c r="E1302" s="30">
        <v>6.9444444444444448E-2</v>
      </c>
      <c r="F1302" s="20">
        <f>'Dynamic Data'!C$4*E1302</f>
        <v>20</v>
      </c>
      <c r="G1302" s="12">
        <f>(0.5*'Dynamic Data'!C$21*'Dynamic Data'!C$11*'Dynamic Data'!C$13*D1302^2)</f>
        <v>88.554591438806099</v>
      </c>
      <c r="H1302" s="12">
        <f>'Dynamic Data'!C$15</f>
        <v>56.505600000000001</v>
      </c>
      <c r="I1302" s="12">
        <f>'Dynamic Data'!C$15+G1302+F1302</f>
        <v>165.0601914388061</v>
      </c>
      <c r="J1302" s="12">
        <f t="shared" si="147"/>
        <v>165.0601914388061</v>
      </c>
      <c r="K1302" s="28">
        <f t="shared" si="148"/>
        <v>0</v>
      </c>
      <c r="L1302" s="20">
        <f>(D1302/1000)*(('Dynamic Data'!C$4*9.81*'Dynamic Data'!C$10)+(0.5*'Dynamic Data'!C$21*'Dynamic Data'!C$11*'Dynamic Data'!C$13*D1302^2)+('Dynamic Data'!C$4*'Dynamic Data'!C$18*E1302))</f>
        <v>3.4521824329907163</v>
      </c>
      <c r="M1302" s="12">
        <f t="shared" si="145"/>
        <v>3.4521824329907163</v>
      </c>
      <c r="N1302" s="28">
        <f t="shared" si="149"/>
        <v>0</v>
      </c>
      <c r="O1302" s="20">
        <f t="shared" si="144"/>
        <v>3.4182025332211436</v>
      </c>
      <c r="P1302" s="12">
        <f t="shared" si="150"/>
        <v>3.4182025332211436</v>
      </c>
      <c r="Q1302" s="42">
        <f t="shared" si="146"/>
        <v>0</v>
      </c>
      <c r="R1302" s="36"/>
      <c r="S1302" s="20">
        <f>SUM($P$2:P1302)</f>
        <v>1836.4893780795476</v>
      </c>
      <c r="T1302" s="28">
        <f>SUM($Q$2:Q1302)</f>
        <v>306.11401328680444</v>
      </c>
      <c r="U1302" s="22">
        <f>T1302*'KERS System Values'!E$14</f>
        <v>179.25096867186608</v>
      </c>
    </row>
    <row r="1303" spans="1:21" x14ac:dyDescent="0.45">
      <c r="A1303" s="7" t="s">
        <v>14</v>
      </c>
      <c r="B1303" s="8">
        <v>1301</v>
      </c>
      <c r="C1303" s="8">
        <v>279</v>
      </c>
      <c r="D1303" s="3">
        <v>20.861111111111111</v>
      </c>
      <c r="E1303" s="29">
        <v>5.5555555555554373E-2</v>
      </c>
      <c r="F1303" s="21">
        <f>'Dynamic Data'!C$4*E1303</f>
        <v>15.999999999999659</v>
      </c>
      <c r="G1303" s="3">
        <f>(0.5*'Dynamic Data'!C$21*'Dynamic Data'!C$11*'Dynamic Data'!C$13*D1303^2)</f>
        <v>89.028144559596271</v>
      </c>
      <c r="H1303" s="3">
        <f>'Dynamic Data'!C$15</f>
        <v>56.505600000000001</v>
      </c>
      <c r="I1303" s="3">
        <f>'Dynamic Data'!C$15+G1303+F1303</f>
        <v>161.53374455959593</v>
      </c>
      <c r="J1303" s="3">
        <f t="shared" si="147"/>
        <v>161.53374455959593</v>
      </c>
      <c r="K1303" s="29">
        <f t="shared" si="148"/>
        <v>0</v>
      </c>
      <c r="L1303" s="21">
        <f>(D1303/1000)*(('Dynamic Data'!C$4*9.81*'Dynamic Data'!C$10)+(0.5*'Dynamic Data'!C$21*'Dynamic Data'!C$11*'Dynamic Data'!C$13*D1303^2)+('Dynamic Data'!C$4*'Dynamic Data'!C$18*E1303))</f>
        <v>3.3842226334515706</v>
      </c>
      <c r="M1303" s="3">
        <f t="shared" si="145"/>
        <v>3.3842226334515706</v>
      </c>
      <c r="N1303" s="29">
        <f t="shared" si="149"/>
        <v>0</v>
      </c>
      <c r="O1303" s="21">
        <f t="shared" si="144"/>
        <v>3.3936947051701987</v>
      </c>
      <c r="P1303" s="3">
        <f t="shared" si="150"/>
        <v>3.3936947051701987</v>
      </c>
      <c r="Q1303" s="43">
        <f t="shared" si="146"/>
        <v>0</v>
      </c>
      <c r="R1303" s="37"/>
      <c r="S1303" s="21">
        <f>SUM($P$2:P1303)</f>
        <v>1839.8830727847178</v>
      </c>
      <c r="T1303" s="29">
        <f>SUM($Q$2:Q1303)</f>
        <v>306.11401328680444</v>
      </c>
      <c r="U1303" s="22">
        <f>T1303*'KERS System Values'!E$14</f>
        <v>179.25096867186608</v>
      </c>
    </row>
    <row r="1304" spans="1:21" x14ac:dyDescent="0.45">
      <c r="A1304" s="5" t="s">
        <v>14</v>
      </c>
      <c r="B1304" s="6">
        <v>1302</v>
      </c>
      <c r="C1304" s="6">
        <v>280</v>
      </c>
      <c r="D1304" s="4">
        <v>20.916666666666668</v>
      </c>
      <c r="E1304" s="30">
        <v>5.5555555555556344E-2</v>
      </c>
      <c r="F1304" s="20">
        <f>'Dynamic Data'!C$4*E1304</f>
        <v>16.000000000000227</v>
      </c>
      <c r="G1304" s="12">
        <f>(0.5*'Dynamic Data'!C$21*'Dynamic Data'!C$11*'Dynamic Data'!C$13*D1304^2)</f>
        <v>89.502960488708581</v>
      </c>
      <c r="H1304" s="12">
        <f>'Dynamic Data'!C$15</f>
        <v>56.505600000000001</v>
      </c>
      <c r="I1304" s="12">
        <f>'Dynamic Data'!C$15+G1304+F1304</f>
        <v>162.00856048870881</v>
      </c>
      <c r="J1304" s="12">
        <f t="shared" si="147"/>
        <v>162.00856048870881</v>
      </c>
      <c r="K1304" s="28">
        <f t="shared" si="148"/>
        <v>0</v>
      </c>
      <c r="L1304" s="20">
        <f>(D1304/1000)*(('Dynamic Data'!C$4*9.81*'Dynamic Data'!C$10)+(0.5*'Dynamic Data'!C$21*'Dynamic Data'!C$11*'Dynamic Data'!C$13*D1304^2)+('Dynamic Data'!C$4*'Dynamic Data'!C$18*E1304))</f>
        <v>3.4031667768888263</v>
      </c>
      <c r="M1304" s="12">
        <f t="shared" si="145"/>
        <v>3.4031667768888263</v>
      </c>
      <c r="N1304" s="28">
        <f t="shared" si="149"/>
        <v>0</v>
      </c>
      <c r="O1304" s="20">
        <f t="shared" si="144"/>
        <v>3.4564386886629959</v>
      </c>
      <c r="P1304" s="12">
        <f t="shared" si="150"/>
        <v>3.4564386886629959</v>
      </c>
      <c r="Q1304" s="42">
        <f t="shared" si="146"/>
        <v>0</v>
      </c>
      <c r="R1304" s="36"/>
      <c r="S1304" s="20">
        <f>SUM($P$2:P1304)</f>
        <v>1843.3395114733808</v>
      </c>
      <c r="T1304" s="28">
        <f>SUM($Q$2:Q1304)</f>
        <v>306.11401328680444</v>
      </c>
      <c r="U1304" s="22">
        <f>T1304*'KERS System Values'!E$14</f>
        <v>179.25096867186608</v>
      </c>
    </row>
    <row r="1305" spans="1:21" x14ac:dyDescent="0.45">
      <c r="A1305" s="7" t="s">
        <v>14</v>
      </c>
      <c r="B1305" s="8">
        <v>1303</v>
      </c>
      <c r="C1305" s="8">
        <v>281</v>
      </c>
      <c r="D1305" s="3">
        <v>20.972222222222221</v>
      </c>
      <c r="E1305" s="29">
        <v>6.9444444444444448E-2</v>
      </c>
      <c r="F1305" s="21">
        <f>'Dynamic Data'!C$4*E1305</f>
        <v>20</v>
      </c>
      <c r="G1305" s="3">
        <f>(0.5*'Dynamic Data'!C$21*'Dynamic Data'!C$11*'Dynamic Data'!C$13*D1305^2)</f>
        <v>89.979039226142973</v>
      </c>
      <c r="H1305" s="3">
        <f>'Dynamic Data'!C$15</f>
        <v>56.505600000000001</v>
      </c>
      <c r="I1305" s="3">
        <f>'Dynamic Data'!C$15+G1305+F1305</f>
        <v>166.48463922614297</v>
      </c>
      <c r="J1305" s="3">
        <f t="shared" si="147"/>
        <v>166.48463922614297</v>
      </c>
      <c r="K1305" s="29">
        <f t="shared" si="148"/>
        <v>0</v>
      </c>
      <c r="L1305" s="21">
        <f>(D1305/1000)*(('Dynamic Data'!C$4*9.81*'Dynamic Data'!C$10)+(0.5*'Dynamic Data'!C$21*'Dynamic Data'!C$11*'Dynamic Data'!C$13*D1305^2)+('Dynamic Data'!C$4*'Dynamic Data'!C$18*E1305))</f>
        <v>3.5097106004371654</v>
      </c>
      <c r="M1305" s="3">
        <f t="shared" si="145"/>
        <v>3.5097106004371654</v>
      </c>
      <c r="N1305" s="29">
        <f t="shared" si="149"/>
        <v>0</v>
      </c>
      <c r="O1305" s="21">
        <f t="shared" si="144"/>
        <v>3.4802924383325733</v>
      </c>
      <c r="P1305" s="3">
        <f t="shared" si="150"/>
        <v>3.4802924383325733</v>
      </c>
      <c r="Q1305" s="43">
        <f t="shared" si="146"/>
        <v>0</v>
      </c>
      <c r="R1305" s="37"/>
      <c r="S1305" s="21">
        <f>SUM($P$2:P1305)</f>
        <v>1846.8198039117133</v>
      </c>
      <c r="T1305" s="29">
        <f>SUM($Q$2:Q1305)</f>
        <v>306.11401328680444</v>
      </c>
      <c r="U1305" s="22">
        <f>T1305*'KERS System Values'!E$14</f>
        <v>179.25096867186608</v>
      </c>
    </row>
    <row r="1306" spans="1:21" x14ac:dyDescent="0.45">
      <c r="A1306" s="5" t="s">
        <v>14</v>
      </c>
      <c r="B1306" s="6">
        <v>1304</v>
      </c>
      <c r="C1306" s="6">
        <v>282</v>
      </c>
      <c r="D1306" s="4">
        <v>21.055555555555557</v>
      </c>
      <c r="E1306" s="30">
        <v>5.5555555555556344E-2</v>
      </c>
      <c r="F1306" s="20">
        <f>'Dynamic Data'!C$4*E1306</f>
        <v>16.000000000000227</v>
      </c>
      <c r="G1306" s="12">
        <f>(0.5*'Dynamic Data'!C$21*'Dynamic Data'!C$11*'Dynamic Data'!C$13*D1306^2)</f>
        <v>90.695525097898553</v>
      </c>
      <c r="H1306" s="12">
        <f>'Dynamic Data'!C$15</f>
        <v>56.505600000000001</v>
      </c>
      <c r="I1306" s="12">
        <f>'Dynamic Data'!C$15+G1306+F1306</f>
        <v>163.2011250978988</v>
      </c>
      <c r="J1306" s="12">
        <f t="shared" si="147"/>
        <v>163.2011250978988</v>
      </c>
      <c r="K1306" s="28">
        <f t="shared" si="148"/>
        <v>0</v>
      </c>
      <c r="L1306" s="20">
        <f>(D1306/1000)*(('Dynamic Data'!C$4*9.81*'Dynamic Data'!C$10)+(0.5*'Dynamic Data'!C$21*'Dynamic Data'!C$11*'Dynamic Data'!C$13*D1306^2)+('Dynamic Data'!C$4*'Dynamic Data'!C$18*E1306))</f>
        <v>3.4508742762279807</v>
      </c>
      <c r="M1306" s="12">
        <f t="shared" si="145"/>
        <v>3.4508742762279807</v>
      </c>
      <c r="N1306" s="28">
        <f t="shared" si="149"/>
        <v>0</v>
      </c>
      <c r="O1306" s="20">
        <f t="shared" si="144"/>
        <v>3.3676907629836776</v>
      </c>
      <c r="P1306" s="12">
        <f t="shared" si="150"/>
        <v>3.3676907629836776</v>
      </c>
      <c r="Q1306" s="42">
        <f t="shared" si="146"/>
        <v>0</v>
      </c>
      <c r="R1306" s="36"/>
      <c r="S1306" s="20">
        <f>SUM($P$2:P1306)</f>
        <v>1850.1874946746971</v>
      </c>
      <c r="T1306" s="28">
        <f>SUM($Q$2:Q1306)</f>
        <v>306.11401328680444</v>
      </c>
      <c r="U1306" s="22">
        <f>T1306*'KERS System Values'!E$14</f>
        <v>179.25096867186608</v>
      </c>
    </row>
    <row r="1307" spans="1:21" x14ac:dyDescent="0.45">
      <c r="A1307" s="7" t="s">
        <v>14</v>
      </c>
      <c r="B1307" s="8">
        <v>1305</v>
      </c>
      <c r="C1307" s="8">
        <v>283</v>
      </c>
      <c r="D1307" s="3">
        <v>21.083333333333336</v>
      </c>
      <c r="E1307" s="29">
        <v>2.7777777777778172E-2</v>
      </c>
      <c r="F1307" s="21">
        <f>'Dynamic Data'!C$4*E1307</f>
        <v>8.0000000000001137</v>
      </c>
      <c r="G1307" s="3">
        <f>(0.5*'Dynamic Data'!C$21*'Dynamic Data'!C$11*'Dynamic Data'!C$13*D1307^2)</f>
        <v>90.93498512597813</v>
      </c>
      <c r="H1307" s="3">
        <f>'Dynamic Data'!C$15</f>
        <v>56.505600000000001</v>
      </c>
      <c r="I1307" s="3">
        <f>'Dynamic Data'!C$15+G1307+F1307</f>
        <v>155.44058512597826</v>
      </c>
      <c r="J1307" s="3">
        <f t="shared" si="147"/>
        <v>155.44058512597826</v>
      </c>
      <c r="K1307" s="29">
        <f t="shared" si="148"/>
        <v>0</v>
      </c>
      <c r="L1307" s="21">
        <f>(D1307/1000)*(('Dynamic Data'!C$4*9.81*'Dynamic Data'!C$10)+(0.5*'Dynamic Data'!C$21*'Dynamic Data'!C$11*'Dynamic Data'!C$13*D1307^2)+('Dynamic Data'!C$4*'Dynamic Data'!C$18*E1307))</f>
        <v>3.284507249739375</v>
      </c>
      <c r="M1307" s="3">
        <f t="shared" si="145"/>
        <v>3.284507249739375</v>
      </c>
      <c r="N1307" s="29">
        <f t="shared" si="149"/>
        <v>0</v>
      </c>
      <c r="O1307" s="21">
        <f t="shared" si="144"/>
        <v>3.245151900573366</v>
      </c>
      <c r="P1307" s="3">
        <f t="shared" si="150"/>
        <v>3.245151900573366</v>
      </c>
      <c r="Q1307" s="43">
        <f t="shared" si="146"/>
        <v>0</v>
      </c>
      <c r="R1307" s="37"/>
      <c r="S1307" s="21">
        <f>SUM($P$2:P1307)</f>
        <v>1853.4326465752704</v>
      </c>
      <c r="T1307" s="29">
        <f>SUM($Q$2:Q1307)</f>
        <v>306.11401328680444</v>
      </c>
      <c r="U1307" s="22">
        <f>T1307*'KERS System Values'!E$14</f>
        <v>179.25096867186608</v>
      </c>
    </row>
    <row r="1308" spans="1:21" x14ac:dyDescent="0.45">
      <c r="A1308" s="5" t="s">
        <v>14</v>
      </c>
      <c r="B1308" s="6">
        <v>1306</v>
      </c>
      <c r="C1308" s="6">
        <v>284</v>
      </c>
      <c r="D1308" s="4">
        <v>21.111111111111111</v>
      </c>
      <c r="E1308" s="30">
        <v>1.3888888888888099E-2</v>
      </c>
      <c r="F1308" s="20">
        <f>'Dynamic Data'!C$4*E1308</f>
        <v>3.9999999999997726</v>
      </c>
      <c r="G1308" s="12">
        <f>(0.5*'Dynamic Data'!C$21*'Dynamic Data'!C$11*'Dynamic Data'!C$13*D1308^2)</f>
        <v>91.174760856138207</v>
      </c>
      <c r="H1308" s="12">
        <f>'Dynamic Data'!C$15</f>
        <v>56.505600000000001</v>
      </c>
      <c r="I1308" s="12">
        <f>'Dynamic Data'!C$15+G1308+F1308</f>
        <v>151.68036085613798</v>
      </c>
      <c r="J1308" s="12">
        <f t="shared" si="147"/>
        <v>151.68036085613798</v>
      </c>
      <c r="K1308" s="28">
        <f t="shared" si="148"/>
        <v>0</v>
      </c>
      <c r="L1308" s="20">
        <f>(D1308/1000)*(('Dynamic Data'!C$4*9.81*'Dynamic Data'!C$10)+(0.5*'Dynamic Data'!C$21*'Dynamic Data'!C$11*'Dynamic Data'!C$13*D1308^2)+('Dynamic Data'!C$4*'Dynamic Data'!C$18*E1308))</f>
        <v>3.2057965514073574</v>
      </c>
      <c r="M1308" s="12">
        <f t="shared" si="145"/>
        <v>3.2057965514073574</v>
      </c>
      <c r="N1308" s="28">
        <f t="shared" si="149"/>
        <v>0</v>
      </c>
      <c r="O1308" s="20">
        <f t="shared" si="144"/>
        <v>3.1617465291851374</v>
      </c>
      <c r="P1308" s="12">
        <f t="shared" si="150"/>
        <v>3.1617465291851374</v>
      </c>
      <c r="Q1308" s="42">
        <f t="shared" si="146"/>
        <v>0</v>
      </c>
      <c r="R1308" s="36"/>
      <c r="S1308" s="20">
        <f>SUM($P$2:P1308)</f>
        <v>1856.5943931044555</v>
      </c>
      <c r="T1308" s="28">
        <f>SUM($Q$2:Q1308)</f>
        <v>306.11401328680444</v>
      </c>
      <c r="U1308" s="22">
        <f>T1308*'KERS System Values'!E$14</f>
        <v>179.25096867186608</v>
      </c>
    </row>
    <row r="1309" spans="1:21" x14ac:dyDescent="0.45">
      <c r="A1309" s="7" t="s">
        <v>14</v>
      </c>
      <c r="B1309" s="8">
        <v>1307</v>
      </c>
      <c r="C1309" s="8">
        <v>285</v>
      </c>
      <c r="D1309" s="3">
        <v>21.111111111111111</v>
      </c>
      <c r="E1309" s="29">
        <v>0</v>
      </c>
      <c r="F1309" s="21">
        <f>'Dynamic Data'!C$4*E1309</f>
        <v>0</v>
      </c>
      <c r="G1309" s="3">
        <f>(0.5*'Dynamic Data'!C$21*'Dynamic Data'!C$11*'Dynamic Data'!C$13*D1309^2)</f>
        <v>91.174760856138207</v>
      </c>
      <c r="H1309" s="3">
        <f>'Dynamic Data'!C$15</f>
        <v>56.505600000000001</v>
      </c>
      <c r="I1309" s="3">
        <f>'Dynamic Data'!C$15+G1309+F1309</f>
        <v>147.68036085613821</v>
      </c>
      <c r="J1309" s="3">
        <f t="shared" si="147"/>
        <v>147.68036085613821</v>
      </c>
      <c r="K1309" s="29">
        <f t="shared" si="148"/>
        <v>0</v>
      </c>
      <c r="L1309" s="21">
        <f>(D1309/1000)*(('Dynamic Data'!C$4*9.81*'Dynamic Data'!C$10)+(0.5*'Dynamic Data'!C$21*'Dynamic Data'!C$11*'Dynamic Data'!C$13*D1309^2)+('Dynamic Data'!C$4*'Dynamic Data'!C$18*E1309))</f>
        <v>3.1176965069629179</v>
      </c>
      <c r="M1309" s="3">
        <f t="shared" si="145"/>
        <v>3.1176965069629179</v>
      </c>
      <c r="N1309" s="29">
        <f t="shared" si="149"/>
        <v>0</v>
      </c>
      <c r="O1309" s="21">
        <f t="shared" si="144"/>
        <v>3.0736464847406983</v>
      </c>
      <c r="P1309" s="3">
        <f t="shared" si="150"/>
        <v>3.0736464847406983</v>
      </c>
      <c r="Q1309" s="43">
        <f t="shared" si="146"/>
        <v>0</v>
      </c>
      <c r="R1309" s="37"/>
      <c r="S1309" s="21">
        <f>SUM($P$2:P1309)</f>
        <v>1859.6680395891963</v>
      </c>
      <c r="T1309" s="29">
        <f>SUM($Q$2:Q1309)</f>
        <v>306.11401328680444</v>
      </c>
      <c r="U1309" s="22">
        <f>T1309*'KERS System Values'!E$14</f>
        <v>179.25096867186608</v>
      </c>
    </row>
    <row r="1310" spans="1:21" x14ac:dyDescent="0.45">
      <c r="A1310" s="5" t="s">
        <v>14</v>
      </c>
      <c r="B1310" s="6">
        <v>1308</v>
      </c>
      <c r="C1310" s="6">
        <v>286</v>
      </c>
      <c r="D1310" s="4">
        <v>21.111111111111111</v>
      </c>
      <c r="E1310" s="30">
        <v>-1.3888888888888099E-2</v>
      </c>
      <c r="F1310" s="20">
        <f>'Dynamic Data'!C$4*E1310</f>
        <v>-3.9999999999997726</v>
      </c>
      <c r="G1310" s="12">
        <f>(0.5*'Dynamic Data'!C$21*'Dynamic Data'!C$11*'Dynamic Data'!C$13*D1310^2)</f>
        <v>91.174760856138207</v>
      </c>
      <c r="H1310" s="12">
        <f>'Dynamic Data'!C$15</f>
        <v>56.505600000000001</v>
      </c>
      <c r="I1310" s="12">
        <f>'Dynamic Data'!C$15+G1310+F1310</f>
        <v>143.68036085613844</v>
      </c>
      <c r="J1310" s="12">
        <f t="shared" si="147"/>
        <v>143.68036085613844</v>
      </c>
      <c r="K1310" s="28">
        <f t="shared" si="148"/>
        <v>0</v>
      </c>
      <c r="L1310" s="20">
        <f>(D1310/1000)*(('Dynamic Data'!C$4*9.81*'Dynamic Data'!C$10)+(0.5*'Dynamic Data'!C$21*'Dynamic Data'!C$11*'Dynamic Data'!C$13*D1310^2)+('Dynamic Data'!C$4*'Dynamic Data'!C$18*E1310))</f>
        <v>3.0295964625184784</v>
      </c>
      <c r="M1310" s="12">
        <f t="shared" si="145"/>
        <v>3.0295964625184784</v>
      </c>
      <c r="N1310" s="28">
        <f t="shared" si="149"/>
        <v>0</v>
      </c>
      <c r="O1310" s="20">
        <f t="shared" si="144"/>
        <v>3.0250756711289282</v>
      </c>
      <c r="P1310" s="12">
        <f t="shared" si="150"/>
        <v>3.0250756711289282</v>
      </c>
      <c r="Q1310" s="42">
        <f t="shared" si="146"/>
        <v>0</v>
      </c>
      <c r="R1310" s="36"/>
      <c r="S1310" s="20">
        <f>SUM($P$2:P1310)</f>
        <v>1862.6931152603252</v>
      </c>
      <c r="T1310" s="28">
        <f>SUM($Q$2:Q1310)</f>
        <v>306.11401328680444</v>
      </c>
      <c r="U1310" s="22">
        <f>T1310*'KERS System Values'!E$14</f>
        <v>179.25096867186608</v>
      </c>
    </row>
    <row r="1311" spans="1:21" x14ac:dyDescent="0.45">
      <c r="A1311" s="7" t="s">
        <v>14</v>
      </c>
      <c r="B1311" s="8">
        <v>1309</v>
      </c>
      <c r="C1311" s="8">
        <v>287</v>
      </c>
      <c r="D1311" s="3">
        <v>21.083333333333336</v>
      </c>
      <c r="E1311" s="29">
        <v>-1.3888888888888099E-2</v>
      </c>
      <c r="F1311" s="21">
        <f>'Dynamic Data'!C$4*E1311</f>
        <v>-3.9999999999997726</v>
      </c>
      <c r="G1311" s="3">
        <f>(0.5*'Dynamic Data'!C$21*'Dynamic Data'!C$11*'Dynamic Data'!C$13*D1311^2)</f>
        <v>90.93498512597813</v>
      </c>
      <c r="H1311" s="3">
        <f>'Dynamic Data'!C$15</f>
        <v>56.505600000000001</v>
      </c>
      <c r="I1311" s="3">
        <f>'Dynamic Data'!C$15+G1311+F1311</f>
        <v>143.44058512597837</v>
      </c>
      <c r="J1311" s="3">
        <f t="shared" si="147"/>
        <v>143.44058512597837</v>
      </c>
      <c r="K1311" s="29">
        <f t="shared" si="148"/>
        <v>0</v>
      </c>
      <c r="L1311" s="21">
        <f>(D1311/1000)*(('Dynamic Data'!C$4*9.81*'Dynamic Data'!C$10)+(0.5*'Dynamic Data'!C$21*'Dynamic Data'!C$11*'Dynamic Data'!C$13*D1311^2)+('Dynamic Data'!C$4*'Dynamic Data'!C$18*E1311))</f>
        <v>3.020554879739378</v>
      </c>
      <c r="M1311" s="3">
        <f t="shared" si="145"/>
        <v>3.020554879739378</v>
      </c>
      <c r="N1311" s="29">
        <f t="shared" si="149"/>
        <v>0</v>
      </c>
      <c r="O1311" s="21">
        <f t="shared" si="144"/>
        <v>3.0205548797393718</v>
      </c>
      <c r="P1311" s="3">
        <f t="shared" si="150"/>
        <v>3.0205548797393718</v>
      </c>
      <c r="Q1311" s="43">
        <f t="shared" si="146"/>
        <v>0</v>
      </c>
      <c r="R1311" s="37"/>
      <c r="S1311" s="21">
        <f>SUM($P$2:P1311)</f>
        <v>1865.7136701400646</v>
      </c>
      <c r="T1311" s="29">
        <f>SUM($Q$2:Q1311)</f>
        <v>306.11401328680444</v>
      </c>
      <c r="U1311" s="22">
        <f>T1311*'KERS System Values'!E$14</f>
        <v>179.25096867186608</v>
      </c>
    </row>
    <row r="1312" spans="1:21" x14ac:dyDescent="0.45">
      <c r="A1312" s="5" t="s">
        <v>14</v>
      </c>
      <c r="B1312" s="6">
        <v>1310</v>
      </c>
      <c r="C1312" s="6">
        <v>288</v>
      </c>
      <c r="D1312" s="4">
        <v>21.083333333333336</v>
      </c>
      <c r="E1312" s="30">
        <v>-1.3888888888890073E-2</v>
      </c>
      <c r="F1312" s="20">
        <f>'Dynamic Data'!C$4*E1312</f>
        <v>-4.0000000000003411</v>
      </c>
      <c r="G1312" s="12">
        <f>(0.5*'Dynamic Data'!C$21*'Dynamic Data'!C$11*'Dynamic Data'!C$13*D1312^2)</f>
        <v>90.93498512597813</v>
      </c>
      <c r="H1312" s="12">
        <f>'Dynamic Data'!C$15</f>
        <v>56.505600000000001</v>
      </c>
      <c r="I1312" s="12">
        <f>'Dynamic Data'!C$15+G1312+F1312</f>
        <v>143.4405851259778</v>
      </c>
      <c r="J1312" s="12">
        <f t="shared" si="147"/>
        <v>143.4405851259778</v>
      </c>
      <c r="K1312" s="28">
        <f t="shared" si="148"/>
        <v>0</v>
      </c>
      <c r="L1312" s="20">
        <f>(D1312/1000)*(('Dynamic Data'!C$4*9.81*'Dynamic Data'!C$10)+(0.5*'Dynamic Data'!C$21*'Dynamic Data'!C$11*'Dynamic Data'!C$13*D1312^2)+('Dynamic Data'!C$4*'Dynamic Data'!C$18*E1312))</f>
        <v>3.0205548797393651</v>
      </c>
      <c r="M1312" s="12">
        <f t="shared" si="145"/>
        <v>3.0205548797393651</v>
      </c>
      <c r="N1312" s="28">
        <f t="shared" si="149"/>
        <v>0</v>
      </c>
      <c r="O1312" s="20">
        <f t="shared" si="144"/>
        <v>2.9721099713170025</v>
      </c>
      <c r="P1312" s="12">
        <f t="shared" si="150"/>
        <v>2.9721099713170025</v>
      </c>
      <c r="Q1312" s="42">
        <f t="shared" si="146"/>
        <v>0</v>
      </c>
      <c r="R1312" s="36"/>
      <c r="S1312" s="20">
        <f>SUM($P$2:P1312)</f>
        <v>1868.6857801113815</v>
      </c>
      <c r="T1312" s="28">
        <f>SUM($Q$2:Q1312)</f>
        <v>306.11401328680444</v>
      </c>
      <c r="U1312" s="22">
        <f>T1312*'KERS System Values'!E$14</f>
        <v>179.25096867186608</v>
      </c>
    </row>
    <row r="1313" spans="1:21" x14ac:dyDescent="0.45">
      <c r="A1313" s="7" t="s">
        <v>14</v>
      </c>
      <c r="B1313" s="8">
        <v>1311</v>
      </c>
      <c r="C1313" s="8">
        <v>289</v>
      </c>
      <c r="D1313" s="3">
        <v>21.055555555555557</v>
      </c>
      <c r="E1313" s="29">
        <v>-2.7777777777778172E-2</v>
      </c>
      <c r="F1313" s="21">
        <f>'Dynamic Data'!C$4*E1313</f>
        <v>-8.0000000000001137</v>
      </c>
      <c r="G1313" s="3">
        <f>(0.5*'Dynamic Data'!C$21*'Dynamic Data'!C$11*'Dynamic Data'!C$13*D1313^2)</f>
        <v>90.695525097898553</v>
      </c>
      <c r="H1313" s="3">
        <f>'Dynamic Data'!C$15</f>
        <v>56.505600000000001</v>
      </c>
      <c r="I1313" s="3">
        <f>'Dynamic Data'!C$15+G1313+F1313</f>
        <v>139.20112509789845</v>
      </c>
      <c r="J1313" s="3">
        <f t="shared" si="147"/>
        <v>139.20112509789845</v>
      </c>
      <c r="K1313" s="29">
        <f t="shared" si="148"/>
        <v>0</v>
      </c>
      <c r="L1313" s="21">
        <f>(D1313/1000)*(('Dynamic Data'!C$4*9.81*'Dynamic Data'!C$10)+(0.5*'Dynamic Data'!C$21*'Dynamic Data'!C$11*'Dynamic Data'!C$13*D1313^2)+('Dynamic Data'!C$4*'Dynamic Data'!C$18*E1313))</f>
        <v>2.9236650628946399</v>
      </c>
      <c r="M1313" s="3">
        <f t="shared" si="145"/>
        <v>2.9236650628946399</v>
      </c>
      <c r="N1313" s="29">
        <f t="shared" si="149"/>
        <v>0</v>
      </c>
      <c r="O1313" s="21">
        <f t="shared" si="144"/>
        <v>2.8753460465074312</v>
      </c>
      <c r="P1313" s="3">
        <f t="shared" si="150"/>
        <v>2.8753460465074312</v>
      </c>
      <c r="Q1313" s="43">
        <f t="shared" si="146"/>
        <v>0</v>
      </c>
      <c r="R1313" s="37"/>
      <c r="S1313" s="21">
        <f>SUM($P$2:P1313)</f>
        <v>1871.561126157889</v>
      </c>
      <c r="T1313" s="29">
        <f>SUM($Q$2:Q1313)</f>
        <v>306.11401328680444</v>
      </c>
      <c r="U1313" s="22">
        <f>T1313*'KERS System Values'!E$14</f>
        <v>179.25096867186608</v>
      </c>
    </row>
    <row r="1314" spans="1:21" x14ac:dyDescent="0.45">
      <c r="A1314" s="5" t="s">
        <v>14</v>
      </c>
      <c r="B1314" s="6">
        <v>1312</v>
      </c>
      <c r="C1314" s="6">
        <v>290</v>
      </c>
      <c r="D1314" s="4">
        <v>21.027777777777779</v>
      </c>
      <c r="E1314" s="30">
        <v>-4.1666666666666269E-2</v>
      </c>
      <c r="F1314" s="20">
        <f>'Dynamic Data'!C$4*E1314</f>
        <v>-11.999999999999886</v>
      </c>
      <c r="G1314" s="12">
        <f>(0.5*'Dynamic Data'!C$21*'Dynamic Data'!C$11*'Dynamic Data'!C$13*D1314^2)</f>
        <v>90.456380771899489</v>
      </c>
      <c r="H1314" s="12">
        <f>'Dynamic Data'!C$15</f>
        <v>56.505600000000001</v>
      </c>
      <c r="I1314" s="12">
        <f>'Dynamic Data'!C$15+G1314+F1314</f>
        <v>134.96198077189962</v>
      </c>
      <c r="J1314" s="12">
        <f t="shared" si="147"/>
        <v>134.96198077189962</v>
      </c>
      <c r="K1314" s="28">
        <f t="shared" si="148"/>
        <v>0</v>
      </c>
      <c r="L1314" s="20">
        <f>(D1314/1000)*(('Dynamic Data'!C$4*9.81*'Dynamic Data'!C$10)+(0.5*'Dynamic Data'!C$21*'Dynamic Data'!C$11*'Dynamic Data'!C$13*D1314^2)+('Dynamic Data'!C$4*'Dynamic Data'!C$18*E1314))</f>
        <v>2.8270270301202229</v>
      </c>
      <c r="M1314" s="12">
        <f t="shared" si="145"/>
        <v>2.8270270301202229</v>
      </c>
      <c r="N1314" s="28">
        <f t="shared" si="149"/>
        <v>0</v>
      </c>
      <c r="O1314" s="20">
        <f t="shared" si="144"/>
        <v>2.7307666208342498</v>
      </c>
      <c r="P1314" s="12">
        <f t="shared" si="150"/>
        <v>2.7307666208342498</v>
      </c>
      <c r="Q1314" s="42">
        <f t="shared" si="146"/>
        <v>0</v>
      </c>
      <c r="R1314" s="36"/>
      <c r="S1314" s="20">
        <f>SUM($P$2:P1314)</f>
        <v>1874.2918927787232</v>
      </c>
      <c r="T1314" s="28">
        <f>SUM($Q$2:Q1314)</f>
        <v>306.11401328680444</v>
      </c>
      <c r="U1314" s="22">
        <f>T1314*'KERS System Values'!E$14</f>
        <v>179.25096867186608</v>
      </c>
    </row>
    <row r="1315" spans="1:21" x14ac:dyDescent="0.45">
      <c r="A1315" s="7" t="s">
        <v>14</v>
      </c>
      <c r="B1315" s="8">
        <v>1313</v>
      </c>
      <c r="C1315" s="8">
        <v>291</v>
      </c>
      <c r="D1315" s="3">
        <v>20.972222222222221</v>
      </c>
      <c r="E1315" s="29">
        <v>-6.9444444444444448E-2</v>
      </c>
      <c r="F1315" s="21">
        <f>'Dynamic Data'!C$4*E1315</f>
        <v>-20</v>
      </c>
      <c r="G1315" s="3">
        <f>(0.5*'Dynamic Data'!C$21*'Dynamic Data'!C$11*'Dynamic Data'!C$13*D1315^2)</f>
        <v>89.979039226142973</v>
      </c>
      <c r="H1315" s="3">
        <f>'Dynamic Data'!C$15</f>
        <v>56.505600000000001</v>
      </c>
      <c r="I1315" s="3">
        <f>'Dynamic Data'!C$15+G1315+F1315</f>
        <v>126.48463922614297</v>
      </c>
      <c r="J1315" s="3">
        <f t="shared" si="147"/>
        <v>126.48463922614297</v>
      </c>
      <c r="K1315" s="29">
        <f t="shared" si="148"/>
        <v>0</v>
      </c>
      <c r="L1315" s="21">
        <f>(D1315/1000)*(('Dynamic Data'!C$4*9.81*'Dynamic Data'!C$10)+(0.5*'Dynamic Data'!C$21*'Dynamic Data'!C$11*'Dynamic Data'!C$13*D1315^2)+('Dynamic Data'!C$4*'Dynamic Data'!C$18*E1315))</f>
        <v>2.6345062115482762</v>
      </c>
      <c r="M1315" s="3">
        <f t="shared" si="145"/>
        <v>2.6345062115482762</v>
      </c>
      <c r="N1315" s="29">
        <f t="shared" si="149"/>
        <v>0</v>
      </c>
      <c r="O1315" s="21">
        <f t="shared" si="144"/>
        <v>2.6218184723599762</v>
      </c>
      <c r="P1315" s="3">
        <f t="shared" si="150"/>
        <v>2.6218184723599762</v>
      </c>
      <c r="Q1315" s="43">
        <f t="shared" si="146"/>
        <v>0</v>
      </c>
      <c r="R1315" s="37"/>
      <c r="S1315" s="21">
        <f>SUM($P$2:P1315)</f>
        <v>1876.9137112510832</v>
      </c>
      <c r="T1315" s="29">
        <f>SUM($Q$2:Q1315)</f>
        <v>306.11401328680444</v>
      </c>
      <c r="U1315" s="22">
        <f>T1315*'KERS System Values'!E$14</f>
        <v>179.25096867186608</v>
      </c>
    </row>
    <row r="1316" spans="1:21" x14ac:dyDescent="0.45">
      <c r="A1316" s="5" t="s">
        <v>14</v>
      </c>
      <c r="B1316" s="6">
        <v>1314</v>
      </c>
      <c r="C1316" s="6">
        <v>292</v>
      </c>
      <c r="D1316" s="4">
        <v>20.888888888888889</v>
      </c>
      <c r="E1316" s="30">
        <v>-6.9444444444444448E-2</v>
      </c>
      <c r="F1316" s="20">
        <f>'Dynamic Data'!C$4*E1316</f>
        <v>-20</v>
      </c>
      <c r="G1316" s="12">
        <f>(0.5*'Dynamic Data'!C$21*'Dynamic Data'!C$11*'Dynamic Data'!C$13*D1316^2)</f>
        <v>89.265394673112155</v>
      </c>
      <c r="H1316" s="12">
        <f>'Dynamic Data'!C$15</f>
        <v>56.505600000000001</v>
      </c>
      <c r="I1316" s="12">
        <f>'Dynamic Data'!C$15+G1316+F1316</f>
        <v>125.77099467311217</v>
      </c>
      <c r="J1316" s="12">
        <f t="shared" si="147"/>
        <v>125.77099467311217</v>
      </c>
      <c r="K1316" s="28">
        <f t="shared" si="148"/>
        <v>0</v>
      </c>
      <c r="L1316" s="20">
        <f>(D1316/1000)*(('Dynamic Data'!C$4*9.81*'Dynamic Data'!C$10)+(0.5*'Dynamic Data'!C$21*'Dynamic Data'!C$11*'Dynamic Data'!C$13*D1316^2)+('Dynamic Data'!C$4*'Dynamic Data'!C$18*E1316))</f>
        <v>2.6091307331716767</v>
      </c>
      <c r="M1316" s="12">
        <f t="shared" si="145"/>
        <v>2.6091307331716767</v>
      </c>
      <c r="N1316" s="28">
        <f t="shared" si="149"/>
        <v>0</v>
      </c>
      <c r="O1316" s="20">
        <f t="shared" si="144"/>
        <v>2.6007217222958481</v>
      </c>
      <c r="P1316" s="12">
        <f t="shared" si="150"/>
        <v>2.6007217222958481</v>
      </c>
      <c r="Q1316" s="42">
        <f t="shared" si="146"/>
        <v>0</v>
      </c>
      <c r="R1316" s="36"/>
      <c r="S1316" s="20">
        <f>SUM($P$2:P1316)</f>
        <v>1879.5144329733791</v>
      </c>
      <c r="T1316" s="28">
        <f>SUM($Q$2:Q1316)</f>
        <v>306.11401328680444</v>
      </c>
      <c r="U1316" s="22">
        <f>T1316*'KERS System Values'!E$14</f>
        <v>179.25096867186608</v>
      </c>
    </row>
    <row r="1317" spans="1:21" x14ac:dyDescent="0.45">
      <c r="A1317" s="7" t="s">
        <v>14</v>
      </c>
      <c r="B1317" s="8">
        <v>1315</v>
      </c>
      <c r="C1317" s="8">
        <v>293</v>
      </c>
      <c r="D1317" s="3">
        <v>20.833333333333336</v>
      </c>
      <c r="E1317" s="29">
        <v>-6.9444444444444448E-2</v>
      </c>
      <c r="F1317" s="21">
        <f>'Dynamic Data'!C$4*E1317</f>
        <v>-20</v>
      </c>
      <c r="G1317" s="3">
        <f>(0.5*'Dynamic Data'!C$21*'Dynamic Data'!C$11*'Dynamic Data'!C$13*D1317^2)</f>
        <v>88.791210148160928</v>
      </c>
      <c r="H1317" s="3">
        <f>'Dynamic Data'!C$15</f>
        <v>56.505600000000001</v>
      </c>
      <c r="I1317" s="3">
        <f>'Dynamic Data'!C$15+G1317+F1317</f>
        <v>125.29681014816094</v>
      </c>
      <c r="J1317" s="3">
        <f t="shared" si="147"/>
        <v>125.29681014816094</v>
      </c>
      <c r="K1317" s="29">
        <f t="shared" si="148"/>
        <v>0</v>
      </c>
      <c r="L1317" s="21">
        <f>(D1317/1000)*(('Dynamic Data'!C$4*9.81*'Dynamic Data'!C$10)+(0.5*'Dynamic Data'!C$21*'Dynamic Data'!C$11*'Dynamic Data'!C$13*D1317^2)+('Dynamic Data'!C$4*'Dynamic Data'!C$18*E1317))</f>
        <v>2.59231271142002</v>
      </c>
      <c r="M1317" s="3">
        <f t="shared" si="145"/>
        <v>2.59231271142002</v>
      </c>
      <c r="N1317" s="29">
        <f t="shared" si="149"/>
        <v>0</v>
      </c>
      <c r="O1317" s="21">
        <f t="shared" si="144"/>
        <v>2.4065870148957647</v>
      </c>
      <c r="P1317" s="3">
        <f t="shared" si="150"/>
        <v>2.4065870148957647</v>
      </c>
      <c r="Q1317" s="43">
        <f t="shared" si="146"/>
        <v>0</v>
      </c>
      <c r="R1317" s="37"/>
      <c r="S1317" s="21">
        <f>SUM($P$2:P1317)</f>
        <v>1881.921019988275</v>
      </c>
      <c r="T1317" s="29">
        <f>SUM($Q$2:Q1317)</f>
        <v>306.11401328680444</v>
      </c>
      <c r="U1317" s="22">
        <f>T1317*'KERS System Values'!E$14</f>
        <v>179.25096867186608</v>
      </c>
    </row>
    <row r="1318" spans="1:21" x14ac:dyDescent="0.45">
      <c r="A1318" s="5" t="s">
        <v>14</v>
      </c>
      <c r="B1318" s="6">
        <v>1316</v>
      </c>
      <c r="C1318" s="6">
        <v>294</v>
      </c>
      <c r="D1318" s="4">
        <v>20.75</v>
      </c>
      <c r="E1318" s="30">
        <v>-0.12500000000000078</v>
      </c>
      <c r="F1318" s="20">
        <f>'Dynamic Data'!C$4*E1318</f>
        <v>-36.000000000000227</v>
      </c>
      <c r="G1318" s="12">
        <f>(0.5*'Dynamic Data'!C$21*'Dynamic Data'!C$11*'Dynamic Data'!C$13*D1318^2)</f>
        <v>88.082301126337995</v>
      </c>
      <c r="H1318" s="12">
        <f>'Dynamic Data'!C$15</f>
        <v>56.505600000000001</v>
      </c>
      <c r="I1318" s="12">
        <f>'Dynamic Data'!C$15+G1318+F1318</f>
        <v>108.58790112633778</v>
      </c>
      <c r="J1318" s="12">
        <f t="shared" si="147"/>
        <v>108.58790112633778</v>
      </c>
      <c r="K1318" s="28">
        <f t="shared" si="148"/>
        <v>0</v>
      </c>
      <c r="L1318" s="20">
        <f>(D1318/1000)*(('Dynamic Data'!C$4*9.81*'Dynamic Data'!C$10)+(0.5*'Dynamic Data'!C$21*'Dynamic Data'!C$11*'Dynamic Data'!C$13*D1318^2)+('Dynamic Data'!C$4*'Dynamic Data'!C$18*E1318))</f>
        <v>2.2208613183715089</v>
      </c>
      <c r="M1318" s="12">
        <f t="shared" si="145"/>
        <v>2.2208613183715089</v>
      </c>
      <c r="N1318" s="28">
        <f t="shared" si="149"/>
        <v>0</v>
      </c>
      <c r="O1318" s="20">
        <f t="shared" si="144"/>
        <v>2.1544894399607539</v>
      </c>
      <c r="P1318" s="12">
        <f t="shared" si="150"/>
        <v>2.1544894399607539</v>
      </c>
      <c r="Q1318" s="42">
        <f t="shared" si="146"/>
        <v>0</v>
      </c>
      <c r="R1318" s="36"/>
      <c r="S1318" s="20">
        <f>SUM($P$2:P1318)</f>
        <v>1884.0755094282358</v>
      </c>
      <c r="T1318" s="28">
        <f>SUM($Q$2:Q1318)</f>
        <v>306.11401328680444</v>
      </c>
      <c r="U1318" s="22">
        <f>T1318*'KERS System Values'!E$14</f>
        <v>179.25096867186608</v>
      </c>
    </row>
    <row r="1319" spans="1:21" x14ac:dyDescent="0.45">
      <c r="A1319" s="7" t="s">
        <v>14</v>
      </c>
      <c r="B1319" s="8">
        <v>1317</v>
      </c>
      <c r="C1319" s="8">
        <v>295</v>
      </c>
      <c r="D1319" s="3">
        <v>20.583333333333332</v>
      </c>
      <c r="E1319" s="29">
        <v>-0.1388888888888889</v>
      </c>
      <c r="F1319" s="21">
        <f>'Dynamic Data'!C$4*E1319</f>
        <v>-40</v>
      </c>
      <c r="G1319" s="3">
        <f>(0.5*'Dynamic Data'!C$21*'Dynamic Data'!C$11*'Dynamic Data'!C$13*D1319^2)</f>
        <v>86.673007038866373</v>
      </c>
      <c r="H1319" s="3">
        <f>'Dynamic Data'!C$15</f>
        <v>56.505600000000001</v>
      </c>
      <c r="I1319" s="3">
        <f>'Dynamic Data'!C$15+G1319+F1319</f>
        <v>103.17860703886637</v>
      </c>
      <c r="J1319" s="3">
        <f t="shared" si="147"/>
        <v>103.17860703886637</v>
      </c>
      <c r="K1319" s="29">
        <f t="shared" si="148"/>
        <v>0</v>
      </c>
      <c r="L1319" s="21">
        <f>(D1319/1000)*(('Dynamic Data'!C$4*9.81*'Dynamic Data'!C$10)+(0.5*'Dynamic Data'!C$21*'Dynamic Data'!C$11*'Dynamic Data'!C$13*D1319^2)+('Dynamic Data'!C$4*'Dynamic Data'!C$18*E1319))</f>
        <v>2.0881175615499989</v>
      </c>
      <c r="M1319" s="3">
        <f t="shared" si="145"/>
        <v>2.0881175615499989</v>
      </c>
      <c r="N1319" s="29">
        <f t="shared" si="149"/>
        <v>0</v>
      </c>
      <c r="O1319" s="21">
        <f t="shared" si="144"/>
        <v>2.158362979589822</v>
      </c>
      <c r="P1319" s="3">
        <f t="shared" si="150"/>
        <v>2.158362979589822</v>
      </c>
      <c r="Q1319" s="43">
        <f t="shared" si="146"/>
        <v>0</v>
      </c>
      <c r="R1319" s="37"/>
      <c r="S1319" s="21">
        <f>SUM($P$2:P1319)</f>
        <v>1886.2338724078256</v>
      </c>
      <c r="T1319" s="29">
        <f>SUM($Q$2:Q1319)</f>
        <v>306.11401328680444</v>
      </c>
      <c r="U1319" s="22">
        <f>T1319*'KERS System Values'!E$14</f>
        <v>179.25096867186608</v>
      </c>
    </row>
    <row r="1320" spans="1:21" x14ac:dyDescent="0.45">
      <c r="A1320" s="5" t="s">
        <v>14</v>
      </c>
      <c r="B1320" s="6">
        <v>1318</v>
      </c>
      <c r="C1320" s="6">
        <v>296</v>
      </c>
      <c r="D1320" s="4">
        <v>20.472222222222225</v>
      </c>
      <c r="E1320" s="30">
        <v>-0.11111111111111072</v>
      </c>
      <c r="F1320" s="20">
        <f>'Dynamic Data'!C$4*E1320</f>
        <v>-31.999999999999886</v>
      </c>
      <c r="G1320" s="12">
        <f>(0.5*'Dynamic Data'!C$21*'Dynamic Data'!C$11*'Dynamic Data'!C$13*D1320^2)</f>
        <v>85.7397916888292</v>
      </c>
      <c r="H1320" s="12">
        <f>'Dynamic Data'!C$15</f>
        <v>56.505600000000001</v>
      </c>
      <c r="I1320" s="12">
        <f>'Dynamic Data'!C$15+G1320+F1320</f>
        <v>110.24539168882933</v>
      </c>
      <c r="J1320" s="12">
        <f t="shared" si="147"/>
        <v>110.24539168882933</v>
      </c>
      <c r="K1320" s="28">
        <f t="shared" si="148"/>
        <v>0</v>
      </c>
      <c r="L1320" s="20">
        <f>(D1320/1000)*(('Dynamic Data'!C$4*9.81*'Dynamic Data'!C$10)+(0.5*'Dynamic Data'!C$21*'Dynamic Data'!C$11*'Dynamic Data'!C$13*D1320^2)+('Dynamic Data'!C$4*'Dynamic Data'!C$18*E1320))</f>
        <v>2.2286083976296451</v>
      </c>
      <c r="M1320" s="12">
        <f t="shared" si="145"/>
        <v>2.2286083976296451</v>
      </c>
      <c r="N1320" s="28">
        <f t="shared" si="149"/>
        <v>0</v>
      </c>
      <c r="O1320" s="20">
        <f t="shared" si="144"/>
        <v>2.468021910625029</v>
      </c>
      <c r="P1320" s="12">
        <f t="shared" si="150"/>
        <v>2.468021910625029</v>
      </c>
      <c r="Q1320" s="42">
        <f t="shared" si="146"/>
        <v>0</v>
      </c>
      <c r="R1320" s="36"/>
      <c r="S1320" s="20">
        <f>SUM($P$2:P1320)</f>
        <v>1888.7018943184507</v>
      </c>
      <c r="T1320" s="28">
        <f>SUM($Q$2:Q1320)</f>
        <v>306.11401328680444</v>
      </c>
      <c r="U1320" s="22">
        <f>T1320*'KERS System Values'!E$14</f>
        <v>179.25096867186608</v>
      </c>
    </row>
    <row r="1321" spans="1:21" x14ac:dyDescent="0.45">
      <c r="A1321" s="7" t="s">
        <v>14</v>
      </c>
      <c r="B1321" s="8">
        <v>1319</v>
      </c>
      <c r="C1321" s="8">
        <v>297</v>
      </c>
      <c r="D1321" s="3">
        <v>20.361111111111111</v>
      </c>
      <c r="E1321" s="29">
        <v>-2.7777777777778172E-2</v>
      </c>
      <c r="F1321" s="21">
        <f>'Dynamic Data'!C$4*E1321</f>
        <v>-8.0000000000001137</v>
      </c>
      <c r="G1321" s="3">
        <f>(0.5*'Dynamic Data'!C$21*'Dynamic Data'!C$11*'Dynamic Data'!C$13*D1321^2)</f>
        <v>84.811627572080411</v>
      </c>
      <c r="H1321" s="3">
        <f>'Dynamic Data'!C$15</f>
        <v>56.505600000000001</v>
      </c>
      <c r="I1321" s="3">
        <f>'Dynamic Data'!C$15+G1321+F1321</f>
        <v>133.3172275720803</v>
      </c>
      <c r="J1321" s="3">
        <f t="shared" si="147"/>
        <v>133.3172275720803</v>
      </c>
      <c r="K1321" s="29">
        <f t="shared" si="148"/>
        <v>0</v>
      </c>
      <c r="L1321" s="21">
        <f>(D1321/1000)*(('Dynamic Data'!C$4*9.81*'Dynamic Data'!C$10)+(0.5*'Dynamic Data'!C$21*'Dynamic Data'!C$11*'Dynamic Data'!C$13*D1321^2)+('Dynamic Data'!C$4*'Dynamic Data'!C$18*E1321))</f>
        <v>2.7074354236204128</v>
      </c>
      <c r="M1321" s="3">
        <f t="shared" si="145"/>
        <v>2.7074354236204128</v>
      </c>
      <c r="N1321" s="29">
        <f t="shared" si="149"/>
        <v>0</v>
      </c>
      <c r="O1321" s="21">
        <f t="shared" si="144"/>
        <v>3.099269193703623</v>
      </c>
      <c r="P1321" s="3">
        <f t="shared" si="150"/>
        <v>3.099269193703623</v>
      </c>
      <c r="Q1321" s="43">
        <f t="shared" si="146"/>
        <v>0</v>
      </c>
      <c r="R1321" s="37"/>
      <c r="S1321" s="21">
        <f>SUM($P$2:P1321)</f>
        <v>1891.8011635121543</v>
      </c>
      <c r="T1321" s="29">
        <f>SUM($Q$2:Q1321)</f>
        <v>306.11401328680444</v>
      </c>
      <c r="U1321" s="22">
        <f>T1321*'KERS System Values'!E$14</f>
        <v>179.25096867186608</v>
      </c>
    </row>
    <row r="1322" spans="1:21" x14ac:dyDescent="0.45">
      <c r="A1322" s="5" t="s">
        <v>14</v>
      </c>
      <c r="B1322" s="6">
        <v>1320</v>
      </c>
      <c r="C1322" s="6">
        <v>298</v>
      </c>
      <c r="D1322" s="4">
        <v>20.416666666666668</v>
      </c>
      <c r="E1322" s="30">
        <v>9.7222222222222612E-2</v>
      </c>
      <c r="F1322" s="20">
        <f>'Dynamic Data'!C$4*E1322</f>
        <v>28.000000000000114</v>
      </c>
      <c r="G1322" s="12">
        <f>(0.5*'Dynamic Data'!C$21*'Dynamic Data'!C$11*'Dynamic Data'!C$13*D1322^2)</f>
        <v>85.275078226293743</v>
      </c>
      <c r="H1322" s="12">
        <f>'Dynamic Data'!C$15</f>
        <v>56.505600000000001</v>
      </c>
      <c r="I1322" s="12">
        <f>'Dynamic Data'!C$15+G1322+F1322</f>
        <v>169.78067822629384</v>
      </c>
      <c r="J1322" s="12">
        <f t="shared" si="147"/>
        <v>169.78067822629384</v>
      </c>
      <c r="K1322" s="28">
        <f t="shared" si="148"/>
        <v>0</v>
      </c>
      <c r="L1322" s="20">
        <f>(D1322/1000)*(('Dynamic Data'!C$4*9.81*'Dynamic Data'!C$10)+(0.5*'Dynamic Data'!C$21*'Dynamic Data'!C$11*'Dynamic Data'!C$13*D1322^2)+('Dynamic Data'!C$4*'Dynamic Data'!C$18*E1322))</f>
        <v>3.4911029637868332</v>
      </c>
      <c r="M1322" s="12">
        <f t="shared" si="145"/>
        <v>3.4911029637868332</v>
      </c>
      <c r="N1322" s="28">
        <f t="shared" si="149"/>
        <v>0</v>
      </c>
      <c r="O1322" s="20">
        <f t="shared" si="144"/>
        <v>3.8151780310558481</v>
      </c>
      <c r="P1322" s="12">
        <f t="shared" si="150"/>
        <v>3.8151780310558481</v>
      </c>
      <c r="Q1322" s="42">
        <f t="shared" si="146"/>
        <v>0</v>
      </c>
      <c r="R1322" s="36"/>
      <c r="S1322" s="20">
        <f>SUM($P$2:P1322)</f>
        <v>1895.6163415432102</v>
      </c>
      <c r="T1322" s="28">
        <f>SUM($Q$2:Q1322)</f>
        <v>306.11401328680444</v>
      </c>
      <c r="U1322" s="22">
        <f>T1322*'KERS System Values'!E$14</f>
        <v>179.25096867186608</v>
      </c>
    </row>
    <row r="1323" spans="1:21" x14ac:dyDescent="0.45">
      <c r="A1323" s="7" t="s">
        <v>14</v>
      </c>
      <c r="B1323" s="8">
        <v>1321</v>
      </c>
      <c r="C1323" s="8">
        <v>299</v>
      </c>
      <c r="D1323" s="3">
        <v>20.555555555555557</v>
      </c>
      <c r="E1323" s="29">
        <v>0.19444444444444522</v>
      </c>
      <c r="F1323" s="21">
        <f>'Dynamic Data'!C$4*E1323</f>
        <v>56.000000000000227</v>
      </c>
      <c r="G1323" s="3">
        <f>(0.5*'Dynamic Data'!C$21*'Dynamic Data'!C$11*'Dynamic Data'!C$13*D1323^2)</f>
        <v>86.439229648236307</v>
      </c>
      <c r="H1323" s="3">
        <f>'Dynamic Data'!C$15</f>
        <v>56.505600000000001</v>
      </c>
      <c r="I1323" s="3">
        <f>'Dynamic Data'!C$15+G1323+F1323</f>
        <v>198.94482964823652</v>
      </c>
      <c r="J1323" s="3">
        <f t="shared" si="147"/>
        <v>198.94482964823652</v>
      </c>
      <c r="K1323" s="29">
        <f t="shared" si="148"/>
        <v>0</v>
      </c>
      <c r="L1323" s="21">
        <f>(D1323/1000)*(('Dynamic Data'!C$4*9.81*'Dynamic Data'!C$10)+(0.5*'Dynamic Data'!C$21*'Dynamic Data'!C$11*'Dynamic Data'!C$13*D1323^2)+('Dynamic Data'!C$4*'Dynamic Data'!C$18*E1323))</f>
        <v>4.139253098324863</v>
      </c>
      <c r="M1323" s="3">
        <f t="shared" si="145"/>
        <v>4.139253098324863</v>
      </c>
      <c r="N1323" s="29">
        <f t="shared" si="149"/>
        <v>0</v>
      </c>
      <c r="O1323" s="21">
        <f t="shared" si="144"/>
        <v>4.4903170634355654</v>
      </c>
      <c r="P1323" s="3">
        <f t="shared" si="150"/>
        <v>4.4903170634355654</v>
      </c>
      <c r="Q1323" s="43">
        <f t="shared" si="146"/>
        <v>0</v>
      </c>
      <c r="R1323" s="37"/>
      <c r="S1323" s="21">
        <f>SUM($P$2:P1323)</f>
        <v>1900.1066586066459</v>
      </c>
      <c r="T1323" s="29">
        <f>SUM($Q$2:Q1323)</f>
        <v>306.11401328680444</v>
      </c>
      <c r="U1323" s="22">
        <f>T1323*'KERS System Values'!E$14</f>
        <v>179.25096867186608</v>
      </c>
    </row>
    <row r="1324" spans="1:21" x14ac:dyDescent="0.45">
      <c r="A1324" s="5" t="s">
        <v>14</v>
      </c>
      <c r="B1324" s="6">
        <v>1322</v>
      </c>
      <c r="C1324" s="6">
        <v>300</v>
      </c>
      <c r="D1324" s="4">
        <v>20.805555555555557</v>
      </c>
      <c r="E1324" s="30">
        <v>0.29166666666666585</v>
      </c>
      <c r="F1324" s="20">
        <f>'Dynamic Data'!C$4*E1324</f>
        <v>83.999999999999773</v>
      </c>
      <c r="G1324" s="12">
        <f>(0.5*'Dynamic Data'!C$21*'Dynamic Data'!C$11*'Dynamic Data'!C$13*D1324^2)</f>
        <v>88.554591438806099</v>
      </c>
      <c r="H1324" s="12">
        <f>'Dynamic Data'!C$15</f>
        <v>56.505600000000001</v>
      </c>
      <c r="I1324" s="12">
        <f>'Dynamic Data'!C$15+G1324+F1324</f>
        <v>229.06019143880587</v>
      </c>
      <c r="J1324" s="12">
        <f t="shared" si="147"/>
        <v>229.06019143880587</v>
      </c>
      <c r="K1324" s="28">
        <f t="shared" si="148"/>
        <v>0</v>
      </c>
      <c r="L1324" s="20">
        <f>(D1324/1000)*(('Dynamic Data'!C$4*9.81*'Dynamic Data'!C$10)+(0.5*'Dynamic Data'!C$21*'Dynamic Data'!C$11*'Dynamic Data'!C$13*D1324^2)+('Dynamic Data'!C$4*'Dynamic Data'!C$18*E1324))</f>
        <v>4.8413810285462668</v>
      </c>
      <c r="M1324" s="12">
        <f t="shared" si="145"/>
        <v>4.8413810285462668</v>
      </c>
      <c r="N1324" s="28">
        <f t="shared" si="149"/>
        <v>0</v>
      </c>
      <c r="O1324" s="20">
        <f t="shared" si="144"/>
        <v>5.2191510347100252</v>
      </c>
      <c r="P1324" s="12">
        <f t="shared" si="150"/>
        <v>5.2191510347100252</v>
      </c>
      <c r="Q1324" s="42">
        <f t="shared" si="146"/>
        <v>0</v>
      </c>
      <c r="R1324" s="36"/>
      <c r="S1324" s="20">
        <f>SUM($P$2:P1324)</f>
        <v>1905.3258096413558</v>
      </c>
      <c r="T1324" s="28">
        <f>SUM($Q$2:Q1324)</f>
        <v>306.11401328680444</v>
      </c>
      <c r="U1324" s="22">
        <f>T1324*'KERS System Values'!E$14</f>
        <v>179.25096867186608</v>
      </c>
    </row>
    <row r="1325" spans="1:21" x14ac:dyDescent="0.45">
      <c r="A1325" s="7" t="s">
        <v>14</v>
      </c>
      <c r="B1325" s="8">
        <v>1323</v>
      </c>
      <c r="C1325" s="8">
        <v>301</v>
      </c>
      <c r="D1325" s="3">
        <v>21.138888888888889</v>
      </c>
      <c r="E1325" s="29">
        <v>0.38888888888888851</v>
      </c>
      <c r="F1325" s="21">
        <f>'Dynamic Data'!C$4*E1325</f>
        <v>111.99999999999989</v>
      </c>
      <c r="G1325" s="3">
        <f>(0.5*'Dynamic Data'!C$21*'Dynamic Data'!C$11*'Dynamic Data'!C$13*D1325^2)</f>
        <v>91.414852288378839</v>
      </c>
      <c r="H1325" s="3">
        <f>'Dynamic Data'!C$15</f>
        <v>56.505600000000001</v>
      </c>
      <c r="I1325" s="3">
        <f>'Dynamic Data'!C$15+G1325+F1325</f>
        <v>259.92045228837873</v>
      </c>
      <c r="J1325" s="3">
        <f t="shared" si="147"/>
        <v>259.92045228837873</v>
      </c>
      <c r="K1325" s="29">
        <f t="shared" si="148"/>
        <v>0</v>
      </c>
      <c r="L1325" s="21">
        <f>(D1325/1000)*(('Dynamic Data'!C$4*9.81*'Dynamic Data'!C$10)+(0.5*'Dynamic Data'!C$21*'Dynamic Data'!C$11*'Dynamic Data'!C$13*D1325^2)+('Dynamic Data'!C$4*'Dynamic Data'!C$18*E1325))</f>
        <v>5.5969210408737835</v>
      </c>
      <c r="M1325" s="3">
        <f t="shared" si="145"/>
        <v>5.5969210408737835</v>
      </c>
      <c r="N1325" s="29">
        <f t="shared" si="149"/>
        <v>0</v>
      </c>
      <c r="O1325" s="21">
        <f t="shared" si="144"/>
        <v>5.8327837691027193</v>
      </c>
      <c r="P1325" s="3">
        <f t="shared" si="150"/>
        <v>5.8327837691027193</v>
      </c>
      <c r="Q1325" s="43">
        <f t="shared" si="146"/>
        <v>0</v>
      </c>
      <c r="R1325" s="37"/>
      <c r="S1325" s="21">
        <f>SUM($P$2:P1325)</f>
        <v>1911.1585934104585</v>
      </c>
      <c r="T1325" s="29">
        <f>SUM($Q$2:Q1325)</f>
        <v>306.11401328680444</v>
      </c>
      <c r="U1325" s="22">
        <f>T1325*'KERS System Values'!E$14</f>
        <v>179.25096867186608</v>
      </c>
    </row>
    <row r="1326" spans="1:21" x14ac:dyDescent="0.45">
      <c r="A1326" s="5" t="s">
        <v>14</v>
      </c>
      <c r="B1326" s="6">
        <v>1324</v>
      </c>
      <c r="C1326" s="6">
        <v>302</v>
      </c>
      <c r="D1326" s="4">
        <v>21.583333333333336</v>
      </c>
      <c r="E1326" s="30">
        <v>0.43055555555555675</v>
      </c>
      <c r="F1326" s="20">
        <f>'Dynamic Data'!C$4*E1326</f>
        <v>124.00000000000034</v>
      </c>
      <c r="G1326" s="12">
        <f>(0.5*'Dynamic Data'!C$21*'Dynamic Data'!C$11*'Dynamic Data'!C$13*D1326^2)</f>
        <v>95.299250687180532</v>
      </c>
      <c r="H1326" s="12">
        <f>'Dynamic Data'!C$15</f>
        <v>56.505600000000001</v>
      </c>
      <c r="I1326" s="12">
        <f>'Dynamic Data'!C$15+G1326+F1326</f>
        <v>275.80485068718087</v>
      </c>
      <c r="J1326" s="12">
        <f t="shared" si="147"/>
        <v>275.80485068718087</v>
      </c>
      <c r="K1326" s="28">
        <f t="shared" si="148"/>
        <v>0</v>
      </c>
      <c r="L1326" s="20">
        <f>(D1326/1000)*(('Dynamic Data'!C$4*9.81*'Dynamic Data'!C$10)+(0.5*'Dynamic Data'!C$21*'Dynamic Data'!C$11*'Dynamic Data'!C$13*D1326^2)+('Dynamic Data'!C$4*'Dynamic Data'!C$18*E1326))</f>
        <v>6.0686464973316552</v>
      </c>
      <c r="M1326" s="12">
        <f t="shared" si="145"/>
        <v>6.0686464973316552</v>
      </c>
      <c r="N1326" s="28">
        <f t="shared" si="149"/>
        <v>0</v>
      </c>
      <c r="O1326" s="20">
        <f t="shared" si="144"/>
        <v>5.9385656327833996</v>
      </c>
      <c r="P1326" s="12">
        <f t="shared" si="150"/>
        <v>5.9385656327833996</v>
      </c>
      <c r="Q1326" s="42">
        <f t="shared" si="146"/>
        <v>0</v>
      </c>
      <c r="R1326" s="36"/>
      <c r="S1326" s="20">
        <f>SUM($P$2:P1326)</f>
        <v>1917.0971590432418</v>
      </c>
      <c r="T1326" s="28">
        <f>SUM($Q$2:Q1326)</f>
        <v>306.11401328680444</v>
      </c>
      <c r="U1326" s="22">
        <f>T1326*'KERS System Values'!E$14</f>
        <v>179.25096867186608</v>
      </c>
    </row>
    <row r="1327" spans="1:21" x14ac:dyDescent="0.45">
      <c r="A1327" s="7" t="s">
        <v>14</v>
      </c>
      <c r="B1327" s="8">
        <v>1325</v>
      </c>
      <c r="C1327" s="8">
        <v>303</v>
      </c>
      <c r="D1327" s="3">
        <v>22</v>
      </c>
      <c r="E1327" s="29">
        <v>0.36111111111111033</v>
      </c>
      <c r="F1327" s="21">
        <f>'Dynamic Data'!C$4*E1327</f>
        <v>103.99999999999977</v>
      </c>
      <c r="G1327" s="3">
        <f>(0.5*'Dynamic Data'!C$21*'Dynamic Data'!C$11*'Dynamic Data'!C$13*D1327^2)</f>
        <v>99.014274919779567</v>
      </c>
      <c r="H1327" s="3">
        <f>'Dynamic Data'!C$15</f>
        <v>56.505600000000001</v>
      </c>
      <c r="I1327" s="3">
        <f>'Dynamic Data'!C$15+G1327+F1327</f>
        <v>259.51987491977934</v>
      </c>
      <c r="J1327" s="3">
        <f t="shared" si="147"/>
        <v>259.51987491977934</v>
      </c>
      <c r="K1327" s="29">
        <f t="shared" si="148"/>
        <v>0</v>
      </c>
      <c r="L1327" s="21">
        <f>(D1327/1000)*(('Dynamic Data'!C$4*9.81*'Dynamic Data'!C$10)+(0.5*'Dynamic Data'!C$21*'Dynamic Data'!C$11*'Dynamic Data'!C$13*D1327^2)+('Dynamic Data'!C$4*'Dynamic Data'!C$18*E1327))</f>
        <v>5.8084847682351448</v>
      </c>
      <c r="M1327" s="3">
        <f t="shared" si="145"/>
        <v>5.8084847682351448</v>
      </c>
      <c r="N1327" s="29">
        <f t="shared" si="149"/>
        <v>0</v>
      </c>
      <c r="O1327" s="21">
        <f t="shared" si="144"/>
        <v>5.4142857859401303</v>
      </c>
      <c r="P1327" s="3">
        <f t="shared" si="150"/>
        <v>5.4142857859401303</v>
      </c>
      <c r="Q1327" s="43">
        <f t="shared" si="146"/>
        <v>0</v>
      </c>
      <c r="R1327" s="37"/>
      <c r="S1327" s="21">
        <f>SUM($P$2:P1327)</f>
        <v>1922.511444829182</v>
      </c>
      <c r="T1327" s="29">
        <f>SUM($Q$2:Q1327)</f>
        <v>306.11401328680444</v>
      </c>
      <c r="U1327" s="22">
        <f>T1327*'KERS System Values'!E$14</f>
        <v>179.25096867186608</v>
      </c>
    </row>
    <row r="1328" spans="1:21" x14ac:dyDescent="0.45">
      <c r="A1328" s="5" t="s">
        <v>14</v>
      </c>
      <c r="B1328" s="6">
        <v>1326</v>
      </c>
      <c r="C1328" s="6">
        <v>304</v>
      </c>
      <c r="D1328" s="4">
        <v>22.305555555555557</v>
      </c>
      <c r="E1328" s="30">
        <v>0.22222222222222143</v>
      </c>
      <c r="F1328" s="20">
        <f>'Dynamic Data'!C$4*E1328</f>
        <v>63.999999999999773</v>
      </c>
      <c r="G1328" s="12">
        <f>(0.5*'Dynamic Data'!C$21*'Dynamic Data'!C$11*'Dynamic Data'!C$13*D1328^2)</f>
        <v>101.78377142120088</v>
      </c>
      <c r="H1328" s="12">
        <f>'Dynamic Data'!C$15</f>
        <v>56.505600000000001</v>
      </c>
      <c r="I1328" s="12">
        <f>'Dynamic Data'!C$15+G1328+F1328</f>
        <v>222.28937142120066</v>
      </c>
      <c r="J1328" s="12">
        <f t="shared" si="147"/>
        <v>222.28937142120066</v>
      </c>
      <c r="K1328" s="28">
        <f t="shared" si="148"/>
        <v>0</v>
      </c>
      <c r="L1328" s="20">
        <f>(D1328/1000)*(('Dynamic Data'!C$4*9.81*'Dynamic Data'!C$10)+(0.5*'Dynamic Data'!C$21*'Dynamic Data'!C$11*'Dynamic Data'!C$13*D1328^2)+('Dynamic Data'!C$4*'Dynamic Data'!C$18*E1328))</f>
        <v>5.0200868036451149</v>
      </c>
      <c r="M1328" s="12">
        <f t="shared" si="145"/>
        <v>5.0200868036451149</v>
      </c>
      <c r="N1328" s="28">
        <f t="shared" si="149"/>
        <v>0</v>
      </c>
      <c r="O1328" s="20">
        <f t="shared" si="144"/>
        <v>4.628495750333979</v>
      </c>
      <c r="P1328" s="12">
        <f t="shared" si="150"/>
        <v>4.628495750333979</v>
      </c>
      <c r="Q1328" s="42">
        <f t="shared" si="146"/>
        <v>0</v>
      </c>
      <c r="R1328" s="36"/>
      <c r="S1328" s="20">
        <f>SUM($P$2:P1328)</f>
        <v>1927.139940579516</v>
      </c>
      <c r="T1328" s="28">
        <f>SUM($Q$2:Q1328)</f>
        <v>306.11401328680444</v>
      </c>
      <c r="U1328" s="22">
        <f>T1328*'KERS System Values'!E$14</f>
        <v>179.25096867186608</v>
      </c>
    </row>
    <row r="1329" spans="1:21" x14ac:dyDescent="0.45">
      <c r="A1329" s="7" t="s">
        <v>14</v>
      </c>
      <c r="B1329" s="8">
        <v>1327</v>
      </c>
      <c r="C1329" s="8">
        <v>305</v>
      </c>
      <c r="D1329" s="3">
        <v>22.444444444444446</v>
      </c>
      <c r="E1329" s="29">
        <v>9.7222222222222612E-2</v>
      </c>
      <c r="F1329" s="21">
        <f>'Dynamic Data'!C$4*E1329</f>
        <v>28.000000000000114</v>
      </c>
      <c r="G1329" s="3">
        <f>(0.5*'Dynamic Data'!C$21*'Dynamic Data'!C$11*'Dynamic Data'!C$13*D1329^2)</f>
        <v>103.05526155052254</v>
      </c>
      <c r="H1329" s="3">
        <f>'Dynamic Data'!C$15</f>
        <v>56.505600000000001</v>
      </c>
      <c r="I1329" s="3">
        <f>'Dynamic Data'!C$15+G1329+F1329</f>
        <v>187.56086155052265</v>
      </c>
      <c r="J1329" s="3">
        <f t="shared" si="147"/>
        <v>187.56086155052265</v>
      </c>
      <c r="K1329" s="29">
        <f t="shared" si="148"/>
        <v>0</v>
      </c>
      <c r="L1329" s="21">
        <f>(D1329/1000)*(('Dynamic Data'!C$4*9.81*'Dynamic Data'!C$10)+(0.5*'Dynamic Data'!C$21*'Dynamic Data'!C$11*'Dynamic Data'!C$13*D1329^2)+('Dynamic Data'!C$4*'Dynamic Data'!C$18*E1329))</f>
        <v>4.236904697022843</v>
      </c>
      <c r="M1329" s="3">
        <f t="shared" si="145"/>
        <v>4.236904697022843</v>
      </c>
      <c r="N1329" s="29">
        <f t="shared" si="149"/>
        <v>0</v>
      </c>
      <c r="O1329" s="21">
        <f t="shared" si="144"/>
        <v>4.0131547080755903</v>
      </c>
      <c r="P1329" s="3">
        <f t="shared" si="150"/>
        <v>4.0131547080755903</v>
      </c>
      <c r="Q1329" s="43">
        <f t="shared" si="146"/>
        <v>0</v>
      </c>
      <c r="R1329" s="37"/>
      <c r="S1329" s="21">
        <f>SUM($P$2:P1329)</f>
        <v>1931.1530952875914</v>
      </c>
      <c r="T1329" s="29">
        <f>SUM($Q$2:Q1329)</f>
        <v>306.11401328680444</v>
      </c>
      <c r="U1329" s="22">
        <f>T1329*'KERS System Values'!E$14</f>
        <v>179.25096867186608</v>
      </c>
    </row>
    <row r="1330" spans="1:21" x14ac:dyDescent="0.45">
      <c r="A1330" s="5" t="s">
        <v>14</v>
      </c>
      <c r="B1330" s="6">
        <v>1328</v>
      </c>
      <c r="C1330" s="6">
        <v>306</v>
      </c>
      <c r="D1330" s="4">
        <v>22.5</v>
      </c>
      <c r="E1330" s="30">
        <v>2.7777777777778172E-2</v>
      </c>
      <c r="F1330" s="20">
        <f>'Dynamic Data'!C$4*E1330</f>
        <v>8.0000000000001137</v>
      </c>
      <c r="G1330" s="12">
        <f>(0.5*'Dynamic Data'!C$21*'Dynamic Data'!C$11*'Dynamic Data'!C$13*D1330^2)</f>
        <v>103.56606751681488</v>
      </c>
      <c r="H1330" s="12">
        <f>'Dynamic Data'!C$15</f>
        <v>56.505600000000001</v>
      </c>
      <c r="I1330" s="12">
        <f>'Dynamic Data'!C$15+G1330+F1330</f>
        <v>168.07166751681501</v>
      </c>
      <c r="J1330" s="12">
        <f t="shared" si="147"/>
        <v>168.07166751681501</v>
      </c>
      <c r="K1330" s="28">
        <f t="shared" si="148"/>
        <v>0</v>
      </c>
      <c r="L1330" s="20">
        <f>(D1330/1000)*(('Dynamic Data'!C$4*9.81*'Dynamic Data'!C$10)+(0.5*'Dynamic Data'!C$21*'Dynamic Data'!C$11*'Dynamic Data'!C$13*D1330^2)+('Dynamic Data'!C$4*'Dynamic Data'!C$18*E1330))</f>
        <v>3.7894047191283375</v>
      </c>
      <c r="M1330" s="12">
        <f t="shared" si="145"/>
        <v>3.7894047191283375</v>
      </c>
      <c r="N1330" s="28">
        <f t="shared" si="149"/>
        <v>0</v>
      </c>
      <c r="O1330" s="20">
        <f t="shared" si="144"/>
        <v>3.6955086191283364</v>
      </c>
      <c r="P1330" s="12">
        <f t="shared" si="150"/>
        <v>3.6955086191283364</v>
      </c>
      <c r="Q1330" s="42">
        <f t="shared" si="146"/>
        <v>0</v>
      </c>
      <c r="R1330" s="36"/>
      <c r="S1330" s="20">
        <f>SUM($P$2:P1330)</f>
        <v>1934.8486039067197</v>
      </c>
      <c r="T1330" s="28">
        <f>SUM($Q$2:Q1330)</f>
        <v>306.11401328680444</v>
      </c>
      <c r="U1330" s="22">
        <f>T1330*'KERS System Values'!E$14</f>
        <v>179.25096867186608</v>
      </c>
    </row>
    <row r="1331" spans="1:21" x14ac:dyDescent="0.45">
      <c r="A1331" s="7" t="s">
        <v>14</v>
      </c>
      <c r="B1331" s="8">
        <v>1329</v>
      </c>
      <c r="C1331" s="8">
        <v>307</v>
      </c>
      <c r="D1331" s="3">
        <v>22.5</v>
      </c>
      <c r="E1331" s="29">
        <v>0</v>
      </c>
      <c r="F1331" s="21">
        <f>'Dynamic Data'!C$4*E1331</f>
        <v>0</v>
      </c>
      <c r="G1331" s="3">
        <f>(0.5*'Dynamic Data'!C$21*'Dynamic Data'!C$11*'Dynamic Data'!C$13*D1331^2)</f>
        <v>103.56606751681488</v>
      </c>
      <c r="H1331" s="3">
        <f>'Dynamic Data'!C$15</f>
        <v>56.505600000000001</v>
      </c>
      <c r="I1331" s="3">
        <f>'Dynamic Data'!C$15+G1331+F1331</f>
        <v>160.0716675168149</v>
      </c>
      <c r="J1331" s="3">
        <f t="shared" si="147"/>
        <v>160.0716675168149</v>
      </c>
      <c r="K1331" s="29">
        <f t="shared" si="148"/>
        <v>0</v>
      </c>
      <c r="L1331" s="21">
        <f>(D1331/1000)*(('Dynamic Data'!C$4*9.81*'Dynamic Data'!C$10)+(0.5*'Dynamic Data'!C$21*'Dynamic Data'!C$11*'Dynamic Data'!C$13*D1331^2)+('Dynamic Data'!C$4*'Dynamic Data'!C$18*E1331))</f>
        <v>3.6016125191283352</v>
      </c>
      <c r="M1331" s="3">
        <f t="shared" si="145"/>
        <v>3.6016125191283352</v>
      </c>
      <c r="N1331" s="29">
        <f t="shared" si="149"/>
        <v>0</v>
      </c>
      <c r="O1331" s="21">
        <f t="shared" si="144"/>
        <v>3.6016125191283352</v>
      </c>
      <c r="P1331" s="3">
        <f t="shared" si="150"/>
        <v>3.6016125191283352</v>
      </c>
      <c r="Q1331" s="43">
        <f t="shared" si="146"/>
        <v>0</v>
      </c>
      <c r="R1331" s="37"/>
      <c r="S1331" s="21">
        <f>SUM($P$2:P1331)</f>
        <v>1938.4502164258481</v>
      </c>
      <c r="T1331" s="29">
        <f>SUM($Q$2:Q1331)</f>
        <v>306.11401328680444</v>
      </c>
      <c r="U1331" s="22">
        <f>T1331*'KERS System Values'!E$14</f>
        <v>179.25096867186608</v>
      </c>
    </row>
    <row r="1332" spans="1:21" x14ac:dyDescent="0.45">
      <c r="A1332" s="5" t="s">
        <v>14</v>
      </c>
      <c r="B1332" s="6">
        <v>1330</v>
      </c>
      <c r="C1332" s="6">
        <v>308</v>
      </c>
      <c r="D1332" s="4">
        <v>22.5</v>
      </c>
      <c r="E1332" s="30">
        <v>0</v>
      </c>
      <c r="F1332" s="20">
        <f>'Dynamic Data'!C$4*E1332</f>
        <v>0</v>
      </c>
      <c r="G1332" s="12">
        <f>(0.5*'Dynamic Data'!C$21*'Dynamic Data'!C$11*'Dynamic Data'!C$13*D1332^2)</f>
        <v>103.56606751681488</v>
      </c>
      <c r="H1332" s="12">
        <f>'Dynamic Data'!C$15</f>
        <v>56.505600000000001</v>
      </c>
      <c r="I1332" s="12">
        <f>'Dynamic Data'!C$15+G1332+F1332</f>
        <v>160.0716675168149</v>
      </c>
      <c r="J1332" s="12">
        <f t="shared" si="147"/>
        <v>160.0716675168149</v>
      </c>
      <c r="K1332" s="28">
        <f t="shared" si="148"/>
        <v>0</v>
      </c>
      <c r="L1332" s="20">
        <f>(D1332/1000)*(('Dynamic Data'!C$4*9.81*'Dynamic Data'!C$10)+(0.5*'Dynamic Data'!C$21*'Dynamic Data'!C$11*'Dynamic Data'!C$13*D1332^2)+('Dynamic Data'!C$4*'Dynamic Data'!C$18*E1332))</f>
        <v>3.6016125191283352</v>
      </c>
      <c r="M1332" s="12">
        <f t="shared" si="145"/>
        <v>3.6016125191283352</v>
      </c>
      <c r="N1332" s="28">
        <f t="shared" si="149"/>
        <v>0</v>
      </c>
      <c r="O1332" s="20">
        <f t="shared" si="144"/>
        <v>3.6016125191283352</v>
      </c>
      <c r="P1332" s="12">
        <f t="shared" si="150"/>
        <v>3.6016125191283352</v>
      </c>
      <c r="Q1332" s="42">
        <f t="shared" si="146"/>
        <v>0</v>
      </c>
      <c r="R1332" s="36"/>
      <c r="S1332" s="20">
        <f>SUM($P$2:P1332)</f>
        <v>1942.0518289449765</v>
      </c>
      <c r="T1332" s="28">
        <f>SUM($Q$2:Q1332)</f>
        <v>306.11401328680444</v>
      </c>
      <c r="U1332" s="22">
        <f>T1332*'KERS System Values'!E$14</f>
        <v>179.25096867186608</v>
      </c>
    </row>
    <row r="1333" spans="1:21" x14ac:dyDescent="0.45">
      <c r="A1333" s="7" t="s">
        <v>14</v>
      </c>
      <c r="B1333" s="8">
        <v>1331</v>
      </c>
      <c r="C1333" s="8">
        <v>309</v>
      </c>
      <c r="D1333" s="3">
        <v>22.5</v>
      </c>
      <c r="E1333" s="29">
        <v>0</v>
      </c>
      <c r="F1333" s="21">
        <f>'Dynamic Data'!C$4*E1333</f>
        <v>0</v>
      </c>
      <c r="G1333" s="3">
        <f>(0.5*'Dynamic Data'!C$21*'Dynamic Data'!C$11*'Dynamic Data'!C$13*D1333^2)</f>
        <v>103.56606751681488</v>
      </c>
      <c r="H1333" s="3">
        <f>'Dynamic Data'!C$15</f>
        <v>56.505600000000001</v>
      </c>
      <c r="I1333" s="3">
        <f>'Dynamic Data'!C$15+G1333+F1333</f>
        <v>160.0716675168149</v>
      </c>
      <c r="J1333" s="3">
        <f t="shared" si="147"/>
        <v>160.0716675168149</v>
      </c>
      <c r="K1333" s="29">
        <f t="shared" si="148"/>
        <v>0</v>
      </c>
      <c r="L1333" s="21">
        <f>(D1333/1000)*(('Dynamic Data'!C$4*9.81*'Dynamic Data'!C$10)+(0.5*'Dynamic Data'!C$21*'Dynamic Data'!C$11*'Dynamic Data'!C$13*D1333^2)+('Dynamic Data'!C$4*'Dynamic Data'!C$18*E1333))</f>
        <v>3.6016125191283352</v>
      </c>
      <c r="M1333" s="3">
        <f t="shared" si="145"/>
        <v>3.6016125191283352</v>
      </c>
      <c r="N1333" s="29">
        <f t="shared" si="149"/>
        <v>0</v>
      </c>
      <c r="O1333" s="21">
        <f t="shared" si="144"/>
        <v>3.5546644691283378</v>
      </c>
      <c r="P1333" s="3">
        <f t="shared" si="150"/>
        <v>3.5546644691283378</v>
      </c>
      <c r="Q1333" s="43">
        <f t="shared" si="146"/>
        <v>0</v>
      </c>
      <c r="R1333" s="37"/>
      <c r="S1333" s="21">
        <f>SUM($P$2:P1333)</f>
        <v>1945.6064934141048</v>
      </c>
      <c r="T1333" s="29">
        <f>SUM($Q$2:Q1333)</f>
        <v>306.11401328680444</v>
      </c>
      <c r="U1333" s="22">
        <f>T1333*'KERS System Values'!E$14</f>
        <v>179.25096867186608</v>
      </c>
    </row>
    <row r="1334" spans="1:21" x14ac:dyDescent="0.45">
      <c r="A1334" s="5" t="s">
        <v>14</v>
      </c>
      <c r="B1334" s="6">
        <v>1332</v>
      </c>
      <c r="C1334" s="6">
        <v>310</v>
      </c>
      <c r="D1334" s="4">
        <v>22.5</v>
      </c>
      <c r="E1334" s="30">
        <v>-1.3888888888888099E-2</v>
      </c>
      <c r="F1334" s="20">
        <f>'Dynamic Data'!C$4*E1334</f>
        <v>-3.9999999999997726</v>
      </c>
      <c r="G1334" s="12">
        <f>(0.5*'Dynamic Data'!C$21*'Dynamic Data'!C$11*'Dynamic Data'!C$13*D1334^2)</f>
        <v>103.56606751681488</v>
      </c>
      <c r="H1334" s="12">
        <f>'Dynamic Data'!C$15</f>
        <v>56.505600000000001</v>
      </c>
      <c r="I1334" s="12">
        <f>'Dynamic Data'!C$15+G1334+F1334</f>
        <v>156.07166751681513</v>
      </c>
      <c r="J1334" s="12">
        <f t="shared" si="147"/>
        <v>156.07166751681513</v>
      </c>
      <c r="K1334" s="28">
        <f t="shared" si="148"/>
        <v>0</v>
      </c>
      <c r="L1334" s="20">
        <f>(D1334/1000)*(('Dynamic Data'!C$4*9.81*'Dynamic Data'!C$10)+(0.5*'Dynamic Data'!C$21*'Dynamic Data'!C$11*'Dynamic Data'!C$13*D1334^2)+('Dynamic Data'!C$4*'Dynamic Data'!C$18*E1334))</f>
        <v>3.5077164191283403</v>
      </c>
      <c r="M1334" s="12">
        <f t="shared" si="145"/>
        <v>3.5077164191283403</v>
      </c>
      <c r="N1334" s="28">
        <f t="shared" si="149"/>
        <v>0</v>
      </c>
      <c r="O1334" s="20">
        <f t="shared" si="144"/>
        <v>3.3620093838175906</v>
      </c>
      <c r="P1334" s="12">
        <f t="shared" si="150"/>
        <v>3.3620093838175906</v>
      </c>
      <c r="Q1334" s="42">
        <f t="shared" si="146"/>
        <v>0</v>
      </c>
      <c r="R1334" s="36"/>
      <c r="S1334" s="20">
        <f>SUM($P$2:P1334)</f>
        <v>1948.9685027979224</v>
      </c>
      <c r="T1334" s="28">
        <f>SUM($Q$2:Q1334)</f>
        <v>306.11401328680444</v>
      </c>
      <c r="U1334" s="22">
        <f>T1334*'KERS System Values'!E$14</f>
        <v>179.25096867186608</v>
      </c>
    </row>
    <row r="1335" spans="1:21" x14ac:dyDescent="0.45">
      <c r="A1335" s="7" t="s">
        <v>14</v>
      </c>
      <c r="B1335" s="8">
        <v>1333</v>
      </c>
      <c r="C1335" s="8">
        <v>311</v>
      </c>
      <c r="D1335" s="3">
        <v>22.472222222222225</v>
      </c>
      <c r="E1335" s="29">
        <v>-5.5555555555556344E-2</v>
      </c>
      <c r="F1335" s="21">
        <f>'Dynamic Data'!C$4*E1335</f>
        <v>-16.000000000000227</v>
      </c>
      <c r="G1335" s="3">
        <f>(0.5*'Dynamic Data'!C$21*'Dynamic Data'!C$11*'Dynamic Data'!C$13*D1335^2)</f>
        <v>103.31050668262847</v>
      </c>
      <c r="H1335" s="3">
        <f>'Dynamic Data'!C$15</f>
        <v>56.505600000000001</v>
      </c>
      <c r="I1335" s="3">
        <f>'Dynamic Data'!C$15+G1335+F1335</f>
        <v>143.81610668262823</v>
      </c>
      <c r="J1335" s="3">
        <f t="shared" si="147"/>
        <v>143.81610668262823</v>
      </c>
      <c r="K1335" s="29">
        <f t="shared" si="148"/>
        <v>0</v>
      </c>
      <c r="L1335" s="21">
        <f>(D1335/1000)*(('Dynamic Data'!C$4*9.81*'Dynamic Data'!C$10)+(0.5*'Dynamic Data'!C$21*'Dynamic Data'!C$11*'Dynamic Data'!C$13*D1335^2)+('Dynamic Data'!C$4*'Dynamic Data'!C$18*E1335))</f>
        <v>3.2163023485068405</v>
      </c>
      <c r="M1335" s="3">
        <f t="shared" si="145"/>
        <v>3.2163023485068405</v>
      </c>
      <c r="N1335" s="29">
        <f t="shared" si="149"/>
        <v>0</v>
      </c>
      <c r="O1335" s="21">
        <f t="shared" si="144"/>
        <v>3.1083450751478212</v>
      </c>
      <c r="P1335" s="3">
        <f t="shared" si="150"/>
        <v>3.1083450751478212</v>
      </c>
      <c r="Q1335" s="43">
        <f t="shared" si="146"/>
        <v>0</v>
      </c>
      <c r="R1335" s="37"/>
      <c r="S1335" s="21">
        <f>SUM($P$2:P1335)</f>
        <v>1952.0768478730702</v>
      </c>
      <c r="T1335" s="29">
        <f>SUM($Q$2:Q1335)</f>
        <v>306.11401328680444</v>
      </c>
      <c r="U1335" s="22">
        <f>T1335*'KERS System Values'!E$14</f>
        <v>179.25096867186608</v>
      </c>
    </row>
    <row r="1336" spans="1:21" x14ac:dyDescent="0.45">
      <c r="A1336" s="5" t="s">
        <v>14</v>
      </c>
      <c r="B1336" s="6">
        <v>1334</v>
      </c>
      <c r="C1336" s="6">
        <v>312</v>
      </c>
      <c r="D1336" s="4">
        <v>22.388888888888889</v>
      </c>
      <c r="E1336" s="30">
        <v>-8.3333333333334522E-2</v>
      </c>
      <c r="F1336" s="20">
        <f>'Dynamic Data'!C$4*E1336</f>
        <v>-24.000000000000341</v>
      </c>
      <c r="G1336" s="12">
        <f>(0.5*'Dynamic Data'!C$21*'Dynamic Data'!C$11*'Dynamic Data'!C$13*D1336^2)</f>
        <v>102.54571839255229</v>
      </c>
      <c r="H1336" s="12">
        <f>'Dynamic Data'!C$15</f>
        <v>56.505600000000001</v>
      </c>
      <c r="I1336" s="12">
        <f>'Dynamic Data'!C$15+G1336+F1336</f>
        <v>135.05131839255193</v>
      </c>
      <c r="J1336" s="12">
        <f t="shared" si="147"/>
        <v>135.05131839255193</v>
      </c>
      <c r="K1336" s="28">
        <f t="shared" si="148"/>
        <v>0</v>
      </c>
      <c r="L1336" s="20">
        <f>(D1336/1000)*(('Dynamic Data'!C$4*9.81*'Dynamic Data'!C$10)+(0.5*'Dynamic Data'!C$21*'Dynamic Data'!C$11*'Dynamic Data'!C$13*D1336^2)+('Dynamic Data'!C$4*'Dynamic Data'!C$18*E1336))</f>
        <v>3.0003878017888015</v>
      </c>
      <c r="M1336" s="12">
        <f t="shared" si="145"/>
        <v>3.0003878017888015</v>
      </c>
      <c r="N1336" s="28">
        <f t="shared" si="149"/>
        <v>0</v>
      </c>
      <c r="O1336" s="20">
        <f t="shared" si="144"/>
        <v>2.9863061282725187</v>
      </c>
      <c r="P1336" s="12">
        <f t="shared" si="150"/>
        <v>2.9863061282725187</v>
      </c>
      <c r="Q1336" s="42">
        <f t="shared" si="146"/>
        <v>0</v>
      </c>
      <c r="R1336" s="36"/>
      <c r="S1336" s="20">
        <f>SUM($P$2:P1336)</f>
        <v>1955.0631540013426</v>
      </c>
      <c r="T1336" s="28">
        <f>SUM($Q$2:Q1336)</f>
        <v>306.11401328680444</v>
      </c>
      <c r="U1336" s="22">
        <f>T1336*'KERS System Values'!E$14</f>
        <v>179.25096867186608</v>
      </c>
    </row>
    <row r="1337" spans="1:21" x14ac:dyDescent="0.45">
      <c r="A1337" s="7" t="s">
        <v>14</v>
      </c>
      <c r="B1337" s="8">
        <v>1335</v>
      </c>
      <c r="C1337" s="8">
        <v>313</v>
      </c>
      <c r="D1337" s="3">
        <v>22.305555555555557</v>
      </c>
      <c r="E1337" s="29">
        <v>-8.3333333333332538E-2</v>
      </c>
      <c r="F1337" s="21">
        <f>'Dynamic Data'!C$4*E1337</f>
        <v>-23.999999999999773</v>
      </c>
      <c r="G1337" s="3">
        <f>(0.5*'Dynamic Data'!C$21*'Dynamic Data'!C$11*'Dynamic Data'!C$13*D1337^2)</f>
        <v>101.78377142120088</v>
      </c>
      <c r="H1337" s="3">
        <f>'Dynamic Data'!C$15</f>
        <v>56.505600000000001</v>
      </c>
      <c r="I1337" s="3">
        <f>'Dynamic Data'!C$15+G1337+F1337</f>
        <v>134.28937142120111</v>
      </c>
      <c r="J1337" s="3">
        <f t="shared" si="147"/>
        <v>134.28937142120111</v>
      </c>
      <c r="K1337" s="29">
        <f t="shared" si="148"/>
        <v>0</v>
      </c>
      <c r="L1337" s="21">
        <f>(D1337/1000)*(('Dynamic Data'!C$4*9.81*'Dynamic Data'!C$10)+(0.5*'Dynamic Data'!C$21*'Dynamic Data'!C$11*'Dynamic Data'!C$13*D1337^2)+('Dynamic Data'!C$4*'Dynamic Data'!C$18*E1337))</f>
        <v>2.972224454756236</v>
      </c>
      <c r="M1337" s="3">
        <f t="shared" si="145"/>
        <v>2.972224454756236</v>
      </c>
      <c r="N1337" s="29">
        <f t="shared" si="149"/>
        <v>0</v>
      </c>
      <c r="O1337" s="21">
        <f t="shared" si="144"/>
        <v>3.0509747359178352</v>
      </c>
      <c r="P1337" s="3">
        <f t="shared" si="150"/>
        <v>3.0509747359178352</v>
      </c>
      <c r="Q1337" s="43">
        <f t="shared" si="146"/>
        <v>0</v>
      </c>
      <c r="R1337" s="37"/>
      <c r="S1337" s="21">
        <f>SUM($P$2:P1337)</f>
        <v>1958.1141287372604</v>
      </c>
      <c r="T1337" s="29">
        <f>SUM($Q$2:Q1337)</f>
        <v>306.11401328680444</v>
      </c>
      <c r="U1337" s="22">
        <f>T1337*'KERS System Values'!E$14</f>
        <v>179.25096867186608</v>
      </c>
    </row>
    <row r="1338" spans="1:21" x14ac:dyDescent="0.45">
      <c r="A1338" s="5" t="s">
        <v>14</v>
      </c>
      <c r="B1338" s="6">
        <v>1336</v>
      </c>
      <c r="C1338" s="6">
        <v>314</v>
      </c>
      <c r="D1338" s="4">
        <v>22.222222222222221</v>
      </c>
      <c r="E1338" s="30">
        <v>-5.5555555555554373E-2</v>
      </c>
      <c r="F1338" s="20">
        <f>'Dynamic Data'!C$4*E1338</f>
        <v>-15.999999999999659</v>
      </c>
      <c r="G1338" s="12">
        <f>(0.5*'Dynamic Data'!C$21*'Dynamic Data'!C$11*'Dynamic Data'!C$13*D1338^2)</f>
        <v>101.02466576857418</v>
      </c>
      <c r="H1338" s="12">
        <f>'Dynamic Data'!C$15</f>
        <v>56.505600000000001</v>
      </c>
      <c r="I1338" s="12">
        <f>'Dynamic Data'!C$15+G1338+F1338</f>
        <v>141.53026576857451</v>
      </c>
      <c r="J1338" s="12">
        <f t="shared" si="147"/>
        <v>141.53026576857451</v>
      </c>
      <c r="K1338" s="28">
        <f t="shared" si="148"/>
        <v>0</v>
      </c>
      <c r="L1338" s="20">
        <f>(D1338/1000)*(('Dynamic Data'!C$4*9.81*'Dynamic Data'!C$10)+(0.5*'Dynamic Data'!C$21*'Dynamic Data'!C$11*'Dynamic Data'!C$13*D1338^2)+('Dynamic Data'!C$4*'Dynamic Data'!C$18*E1338))</f>
        <v>3.1297250170794348</v>
      </c>
      <c r="M1338" s="12">
        <f t="shared" si="145"/>
        <v>3.1297250170794348</v>
      </c>
      <c r="N1338" s="28">
        <f t="shared" si="149"/>
        <v>0</v>
      </c>
      <c r="O1338" s="20">
        <f t="shared" si="144"/>
        <v>3.2175889255147059</v>
      </c>
      <c r="P1338" s="12">
        <f t="shared" si="150"/>
        <v>3.2175889255147059</v>
      </c>
      <c r="Q1338" s="42">
        <f t="shared" si="146"/>
        <v>0</v>
      </c>
      <c r="R1338" s="36"/>
      <c r="S1338" s="20">
        <f>SUM($P$2:P1338)</f>
        <v>1961.3317176627752</v>
      </c>
      <c r="T1338" s="28">
        <f>SUM($Q$2:Q1338)</f>
        <v>306.11401328680444</v>
      </c>
      <c r="U1338" s="22">
        <f>T1338*'KERS System Values'!E$14</f>
        <v>179.25096867186608</v>
      </c>
    </row>
    <row r="1339" spans="1:21" x14ac:dyDescent="0.45">
      <c r="A1339" s="7" t="s">
        <v>14</v>
      </c>
      <c r="B1339" s="8">
        <v>1337</v>
      </c>
      <c r="C1339" s="8">
        <v>315</v>
      </c>
      <c r="D1339" s="3">
        <v>22.194444444444446</v>
      </c>
      <c r="E1339" s="29">
        <v>-2.7777777777778172E-2</v>
      </c>
      <c r="F1339" s="21">
        <f>'Dynamic Data'!C$4*E1339</f>
        <v>-8.0000000000001137</v>
      </c>
      <c r="G1339" s="3">
        <f>(0.5*'Dynamic Data'!C$21*'Dynamic Data'!C$11*'Dynamic Data'!C$13*D1339^2)</f>
        <v>100.77226195519303</v>
      </c>
      <c r="H1339" s="3">
        <f>'Dynamic Data'!C$15</f>
        <v>56.505600000000001</v>
      </c>
      <c r="I1339" s="3">
        <f>'Dynamic Data'!C$15+G1339+F1339</f>
        <v>149.27786195519292</v>
      </c>
      <c r="J1339" s="3">
        <f t="shared" si="147"/>
        <v>149.27786195519292</v>
      </c>
      <c r="K1339" s="29">
        <f t="shared" si="148"/>
        <v>0</v>
      </c>
      <c r="L1339" s="21">
        <f>(D1339/1000)*(('Dynamic Data'!C$4*9.81*'Dynamic Data'!C$10)+(0.5*'Dynamic Data'!C$21*'Dynamic Data'!C$11*'Dynamic Data'!C$13*D1339^2)+('Dynamic Data'!C$4*'Dynamic Data'!C$18*E1339))</f>
        <v>3.3054528339499769</v>
      </c>
      <c r="M1339" s="3">
        <f t="shared" si="145"/>
        <v>3.3054528339499769</v>
      </c>
      <c r="N1339" s="29">
        <f t="shared" si="149"/>
        <v>0</v>
      </c>
      <c r="O1339" s="21">
        <f t="shared" si="144"/>
        <v>3.3468428870781253</v>
      </c>
      <c r="P1339" s="3">
        <f t="shared" si="150"/>
        <v>3.3468428870781253</v>
      </c>
      <c r="Q1339" s="43">
        <f t="shared" si="146"/>
        <v>0</v>
      </c>
      <c r="R1339" s="37"/>
      <c r="S1339" s="21">
        <f>SUM($P$2:P1339)</f>
        <v>1964.6785605498533</v>
      </c>
      <c r="T1339" s="29">
        <f>SUM($Q$2:Q1339)</f>
        <v>306.11401328680444</v>
      </c>
      <c r="U1339" s="22">
        <f>T1339*'KERS System Values'!E$14</f>
        <v>179.25096867186608</v>
      </c>
    </row>
    <row r="1340" spans="1:21" x14ac:dyDescent="0.45">
      <c r="A1340" s="5" t="s">
        <v>14</v>
      </c>
      <c r="B1340" s="6">
        <v>1338</v>
      </c>
      <c r="C1340" s="6">
        <v>316</v>
      </c>
      <c r="D1340" s="4">
        <v>22.166666666666668</v>
      </c>
      <c r="E1340" s="30">
        <v>-1.3888888888890073E-2</v>
      </c>
      <c r="F1340" s="20">
        <f>'Dynamic Data'!C$4*E1340</f>
        <v>-4.0000000000003411</v>
      </c>
      <c r="G1340" s="12">
        <f>(0.5*'Dynamic Data'!C$21*'Dynamic Data'!C$11*'Dynamic Data'!C$13*D1340^2)</f>
        <v>100.52017384389238</v>
      </c>
      <c r="H1340" s="12">
        <f>'Dynamic Data'!C$15</f>
        <v>56.505600000000001</v>
      </c>
      <c r="I1340" s="12">
        <f>'Dynamic Data'!C$15+G1340+F1340</f>
        <v>153.02577384389204</v>
      </c>
      <c r="J1340" s="12">
        <f t="shared" si="147"/>
        <v>153.02577384389204</v>
      </c>
      <c r="K1340" s="28">
        <f t="shared" si="148"/>
        <v>0</v>
      </c>
      <c r="L1340" s="20">
        <f>(D1340/1000)*(('Dynamic Data'!C$4*9.81*'Dynamic Data'!C$10)+(0.5*'Dynamic Data'!C$21*'Dynamic Data'!C$11*'Dynamic Data'!C$13*D1340^2)+('Dynamic Data'!C$4*'Dynamic Data'!C$18*E1340))</f>
        <v>3.3882329402062732</v>
      </c>
      <c r="M1340" s="12">
        <f t="shared" si="145"/>
        <v>3.3882329402062732</v>
      </c>
      <c r="N1340" s="28">
        <f t="shared" si="149"/>
        <v>0</v>
      </c>
      <c r="O1340" s="20">
        <f t="shared" si="144"/>
        <v>3.4344854635396107</v>
      </c>
      <c r="P1340" s="12">
        <f t="shared" si="150"/>
        <v>3.4344854635396107</v>
      </c>
      <c r="Q1340" s="42">
        <f t="shared" si="146"/>
        <v>0</v>
      </c>
      <c r="R1340" s="36"/>
      <c r="S1340" s="20">
        <f>SUM($P$2:P1340)</f>
        <v>1968.1130460133929</v>
      </c>
      <c r="T1340" s="28">
        <f>SUM($Q$2:Q1340)</f>
        <v>306.11401328680444</v>
      </c>
      <c r="U1340" s="22">
        <f>T1340*'KERS System Values'!E$14</f>
        <v>179.25096867186608</v>
      </c>
    </row>
    <row r="1341" spans="1:21" x14ac:dyDescent="0.45">
      <c r="A1341" s="7" t="s">
        <v>14</v>
      </c>
      <c r="B1341" s="8">
        <v>1339</v>
      </c>
      <c r="C1341" s="8">
        <v>317</v>
      </c>
      <c r="D1341" s="3">
        <v>22.166666666666668</v>
      </c>
      <c r="E1341" s="29">
        <v>0</v>
      </c>
      <c r="F1341" s="21">
        <f>'Dynamic Data'!C$4*E1341</f>
        <v>0</v>
      </c>
      <c r="G1341" s="3">
        <f>(0.5*'Dynamic Data'!C$21*'Dynamic Data'!C$11*'Dynamic Data'!C$13*D1341^2)</f>
        <v>100.52017384389238</v>
      </c>
      <c r="H1341" s="3">
        <f>'Dynamic Data'!C$15</f>
        <v>56.505600000000001</v>
      </c>
      <c r="I1341" s="3">
        <f>'Dynamic Data'!C$15+G1341+F1341</f>
        <v>157.02577384389238</v>
      </c>
      <c r="J1341" s="3">
        <f t="shared" si="147"/>
        <v>157.02577384389238</v>
      </c>
      <c r="K1341" s="29">
        <f t="shared" si="148"/>
        <v>0</v>
      </c>
      <c r="L1341" s="21">
        <f>(D1341/1000)*(('Dynamic Data'!C$4*9.81*'Dynamic Data'!C$10)+(0.5*'Dynamic Data'!C$21*'Dynamic Data'!C$11*'Dynamic Data'!C$13*D1341^2)+('Dynamic Data'!C$4*'Dynamic Data'!C$18*E1341))</f>
        <v>3.4807379868729478</v>
      </c>
      <c r="M1341" s="3">
        <f t="shared" si="145"/>
        <v>3.4807379868729478</v>
      </c>
      <c r="N1341" s="29">
        <f t="shared" si="149"/>
        <v>0</v>
      </c>
      <c r="O1341" s="21">
        <f t="shared" si="144"/>
        <v>3.5269905102062853</v>
      </c>
      <c r="P1341" s="3">
        <f t="shared" si="150"/>
        <v>3.5269905102062853</v>
      </c>
      <c r="Q1341" s="43">
        <f t="shared" si="146"/>
        <v>0</v>
      </c>
      <c r="R1341" s="37"/>
      <c r="S1341" s="21">
        <f>SUM($P$2:P1341)</f>
        <v>1971.6400365235993</v>
      </c>
      <c r="T1341" s="29">
        <f>SUM($Q$2:Q1341)</f>
        <v>306.11401328680444</v>
      </c>
      <c r="U1341" s="22">
        <f>T1341*'KERS System Values'!E$14</f>
        <v>179.25096867186608</v>
      </c>
    </row>
    <row r="1342" spans="1:21" x14ac:dyDescent="0.45">
      <c r="A1342" s="5" t="s">
        <v>14</v>
      </c>
      <c r="B1342" s="6">
        <v>1340</v>
      </c>
      <c r="C1342" s="6">
        <v>318</v>
      </c>
      <c r="D1342" s="4">
        <v>22.166666666666668</v>
      </c>
      <c r="E1342" s="30">
        <v>1.3888888888890073E-2</v>
      </c>
      <c r="F1342" s="20">
        <f>'Dynamic Data'!C$4*E1342</f>
        <v>4.0000000000003411</v>
      </c>
      <c r="G1342" s="12">
        <f>(0.5*'Dynamic Data'!C$21*'Dynamic Data'!C$11*'Dynamic Data'!C$13*D1342^2)</f>
        <v>100.52017384389238</v>
      </c>
      <c r="H1342" s="12">
        <f>'Dynamic Data'!C$15</f>
        <v>56.505600000000001</v>
      </c>
      <c r="I1342" s="12">
        <f>'Dynamic Data'!C$15+G1342+F1342</f>
        <v>161.02577384389272</v>
      </c>
      <c r="J1342" s="12">
        <f t="shared" si="147"/>
        <v>161.02577384389272</v>
      </c>
      <c r="K1342" s="28">
        <f t="shared" si="148"/>
        <v>0</v>
      </c>
      <c r="L1342" s="20">
        <f>(D1342/1000)*(('Dynamic Data'!C$4*9.81*'Dynamic Data'!C$10)+(0.5*'Dynamic Data'!C$21*'Dynamic Data'!C$11*'Dynamic Data'!C$13*D1342^2)+('Dynamic Data'!C$4*'Dynamic Data'!C$18*E1342))</f>
        <v>3.5732430335396228</v>
      </c>
      <c r="M1342" s="12">
        <f t="shared" si="145"/>
        <v>3.5732430335396228</v>
      </c>
      <c r="N1342" s="28">
        <f t="shared" si="149"/>
        <v>0</v>
      </c>
      <c r="O1342" s="20">
        <f t="shared" si="144"/>
        <v>3.6245898693003578</v>
      </c>
      <c r="P1342" s="12">
        <f t="shared" si="150"/>
        <v>3.6245898693003578</v>
      </c>
      <c r="Q1342" s="42">
        <f t="shared" si="146"/>
        <v>0</v>
      </c>
      <c r="R1342" s="36"/>
      <c r="S1342" s="20">
        <f>SUM($P$2:P1342)</f>
        <v>1975.2646263928996</v>
      </c>
      <c r="T1342" s="28">
        <f>SUM($Q$2:Q1342)</f>
        <v>306.11401328680444</v>
      </c>
      <c r="U1342" s="22">
        <f>T1342*'KERS System Values'!E$14</f>
        <v>179.25096867186608</v>
      </c>
    </row>
    <row r="1343" spans="1:21" x14ac:dyDescent="0.45">
      <c r="A1343" s="7" t="s">
        <v>14</v>
      </c>
      <c r="B1343" s="8">
        <v>1341</v>
      </c>
      <c r="C1343" s="8">
        <v>319</v>
      </c>
      <c r="D1343" s="3">
        <v>22.194444444444446</v>
      </c>
      <c r="E1343" s="29">
        <v>2.7777777777778172E-2</v>
      </c>
      <c r="F1343" s="21">
        <f>'Dynamic Data'!C$4*E1343</f>
        <v>8.0000000000001137</v>
      </c>
      <c r="G1343" s="3">
        <f>(0.5*'Dynamic Data'!C$21*'Dynamic Data'!C$11*'Dynamic Data'!C$13*D1343^2)</f>
        <v>100.77226195519303</v>
      </c>
      <c r="H1343" s="3">
        <f>'Dynamic Data'!C$15</f>
        <v>56.505600000000001</v>
      </c>
      <c r="I1343" s="3">
        <f>'Dynamic Data'!C$15+G1343+F1343</f>
        <v>165.27786195519315</v>
      </c>
      <c r="J1343" s="3">
        <f t="shared" si="147"/>
        <v>165.27786195519315</v>
      </c>
      <c r="K1343" s="29">
        <f t="shared" si="148"/>
        <v>0</v>
      </c>
      <c r="L1343" s="21">
        <f>(D1343/1000)*(('Dynamic Data'!C$4*9.81*'Dynamic Data'!C$10)+(0.5*'Dynamic Data'!C$21*'Dynamic Data'!C$11*'Dynamic Data'!C$13*D1343^2)+('Dynamic Data'!C$4*'Dynamic Data'!C$18*E1343))</f>
        <v>3.6759367050610927</v>
      </c>
      <c r="M1343" s="3">
        <f t="shared" si="145"/>
        <v>3.6759367050610927</v>
      </c>
      <c r="N1343" s="29">
        <f t="shared" si="149"/>
        <v>0</v>
      </c>
      <c r="O1343" s="21">
        <f t="shared" si="144"/>
        <v>3.8201468610702598</v>
      </c>
      <c r="P1343" s="3">
        <f t="shared" si="150"/>
        <v>3.8201468610702598</v>
      </c>
      <c r="Q1343" s="43">
        <f t="shared" si="146"/>
        <v>0</v>
      </c>
      <c r="R1343" s="37"/>
      <c r="S1343" s="21">
        <f>SUM($P$2:P1343)</f>
        <v>1979.0847732539698</v>
      </c>
      <c r="T1343" s="29">
        <f>SUM($Q$2:Q1343)</f>
        <v>306.11401328680444</v>
      </c>
      <c r="U1343" s="22">
        <f>T1343*'KERS System Values'!E$14</f>
        <v>179.25096867186608</v>
      </c>
    </row>
    <row r="1344" spans="1:21" x14ac:dyDescent="0.45">
      <c r="A1344" s="5" t="s">
        <v>14</v>
      </c>
      <c r="B1344" s="6">
        <v>1342</v>
      </c>
      <c r="C1344" s="6">
        <v>320</v>
      </c>
      <c r="D1344" s="4">
        <v>22.222222222222221</v>
      </c>
      <c r="E1344" s="30">
        <v>6.9444444444444448E-2</v>
      </c>
      <c r="F1344" s="20">
        <f>'Dynamic Data'!C$4*E1344</f>
        <v>20</v>
      </c>
      <c r="G1344" s="12">
        <f>(0.5*'Dynamic Data'!C$21*'Dynamic Data'!C$11*'Dynamic Data'!C$13*D1344^2)</f>
        <v>101.02466576857418</v>
      </c>
      <c r="H1344" s="12">
        <f>'Dynamic Data'!C$15</f>
        <v>56.505600000000001</v>
      </c>
      <c r="I1344" s="12">
        <f>'Dynamic Data'!C$15+G1344+F1344</f>
        <v>177.53026576857417</v>
      </c>
      <c r="J1344" s="12">
        <f t="shared" si="147"/>
        <v>177.53026576857417</v>
      </c>
      <c r="K1344" s="28">
        <f t="shared" si="148"/>
        <v>0</v>
      </c>
      <c r="L1344" s="20">
        <f>(D1344/1000)*(('Dynamic Data'!C$4*9.81*'Dynamic Data'!C$10)+(0.5*'Dynamic Data'!C$21*'Dynamic Data'!C$11*'Dynamic Data'!C$13*D1344^2)+('Dynamic Data'!C$4*'Dynamic Data'!C$18*E1344))</f>
        <v>3.9643570170794269</v>
      </c>
      <c r="M1344" s="12">
        <f t="shared" si="145"/>
        <v>3.9643570170794269</v>
      </c>
      <c r="N1344" s="28">
        <f t="shared" si="149"/>
        <v>0</v>
      </c>
      <c r="O1344" s="20">
        <f t="shared" si="144"/>
        <v>4.125378060018809</v>
      </c>
      <c r="P1344" s="12">
        <f t="shared" si="150"/>
        <v>4.125378060018809</v>
      </c>
      <c r="Q1344" s="42">
        <f t="shared" si="146"/>
        <v>0</v>
      </c>
      <c r="R1344" s="36"/>
      <c r="S1344" s="20">
        <f>SUM($P$2:P1344)</f>
        <v>1983.2101513139887</v>
      </c>
      <c r="T1344" s="28">
        <f>SUM($Q$2:Q1344)</f>
        <v>306.11401328680444</v>
      </c>
      <c r="U1344" s="22">
        <f>T1344*'KERS System Values'!E$14</f>
        <v>179.25096867186608</v>
      </c>
    </row>
    <row r="1345" spans="1:21" x14ac:dyDescent="0.45">
      <c r="A1345" s="7" t="s">
        <v>14</v>
      </c>
      <c r="B1345" s="8">
        <v>1343</v>
      </c>
      <c r="C1345" s="8">
        <v>321</v>
      </c>
      <c r="D1345" s="3">
        <v>22.333333333333336</v>
      </c>
      <c r="E1345" s="29">
        <v>0.11111111111111072</v>
      </c>
      <c r="F1345" s="21">
        <f>'Dynamic Data'!C$4*E1345</f>
        <v>31.999999999999886</v>
      </c>
      <c r="G1345" s="3">
        <f>(0.5*'Dynamic Data'!C$21*'Dynamic Data'!C$11*'Dynamic Data'!C$13*D1345^2)</f>
        <v>102.03743804290417</v>
      </c>
      <c r="H1345" s="3">
        <f>'Dynamic Data'!C$15</f>
        <v>56.505600000000001</v>
      </c>
      <c r="I1345" s="3">
        <f>'Dynamic Data'!C$15+G1345+F1345</f>
        <v>190.54303804290407</v>
      </c>
      <c r="J1345" s="3">
        <f t="shared" si="147"/>
        <v>190.54303804290407</v>
      </c>
      <c r="K1345" s="29">
        <f t="shared" si="148"/>
        <v>0</v>
      </c>
      <c r="L1345" s="21">
        <f>(D1345/1000)*(('Dynamic Data'!C$4*9.81*'Dynamic Data'!C$10)+(0.5*'Dynamic Data'!C$21*'Dynamic Data'!C$11*'Dynamic Data'!C$13*D1345^2)+('Dynamic Data'!C$4*'Dynamic Data'!C$18*E1345))</f>
        <v>4.2863991029581916</v>
      </c>
      <c r="M1345" s="3">
        <f t="shared" si="145"/>
        <v>4.2863991029581916</v>
      </c>
      <c r="N1345" s="29">
        <f t="shared" si="149"/>
        <v>0</v>
      </c>
      <c r="O1345" s="21">
        <f t="shared" si="144"/>
        <v>4.3084840288794037</v>
      </c>
      <c r="P1345" s="3">
        <f t="shared" si="150"/>
        <v>4.3084840288794037</v>
      </c>
      <c r="Q1345" s="43">
        <f t="shared" si="146"/>
        <v>0</v>
      </c>
      <c r="R1345" s="37"/>
      <c r="S1345" s="21">
        <f>SUM($P$2:P1345)</f>
        <v>1987.518635342868</v>
      </c>
      <c r="T1345" s="29">
        <f>SUM($Q$2:Q1345)</f>
        <v>306.11401328680444</v>
      </c>
      <c r="U1345" s="22">
        <f>T1345*'KERS System Values'!E$14</f>
        <v>179.25096867186608</v>
      </c>
    </row>
    <row r="1346" spans="1:21" x14ac:dyDescent="0.45">
      <c r="A1346" s="5" t="s">
        <v>14</v>
      </c>
      <c r="B1346" s="6">
        <v>1344</v>
      </c>
      <c r="C1346" s="6">
        <v>322</v>
      </c>
      <c r="D1346" s="4">
        <v>22.444444444444446</v>
      </c>
      <c r="E1346" s="30">
        <v>0.11111111111111072</v>
      </c>
      <c r="F1346" s="20">
        <f>'Dynamic Data'!C$4*E1346</f>
        <v>31.999999999999886</v>
      </c>
      <c r="G1346" s="12">
        <f>(0.5*'Dynamic Data'!C$21*'Dynamic Data'!C$11*'Dynamic Data'!C$13*D1346^2)</f>
        <v>103.05526155052254</v>
      </c>
      <c r="H1346" s="12">
        <f>'Dynamic Data'!C$15</f>
        <v>56.505600000000001</v>
      </c>
      <c r="I1346" s="12">
        <f>'Dynamic Data'!C$15+G1346+F1346</f>
        <v>191.56086155052242</v>
      </c>
      <c r="J1346" s="12">
        <f t="shared" si="147"/>
        <v>191.56086155052242</v>
      </c>
      <c r="K1346" s="28">
        <f t="shared" si="148"/>
        <v>0</v>
      </c>
      <c r="L1346" s="20">
        <f>(D1346/1000)*(('Dynamic Data'!C$4*9.81*'Dynamic Data'!C$10)+(0.5*'Dynamic Data'!C$21*'Dynamic Data'!C$11*'Dynamic Data'!C$13*D1346^2)+('Dynamic Data'!C$4*'Dynamic Data'!C$18*E1346))</f>
        <v>4.330568954800615</v>
      </c>
      <c r="M1346" s="12">
        <f t="shared" si="145"/>
        <v>4.330568954800615</v>
      </c>
      <c r="N1346" s="28">
        <f t="shared" si="149"/>
        <v>0</v>
      </c>
      <c r="O1346" s="20">
        <f t="shared" ref="O1346:O1409" si="151">(B1347 - B1346) * (L1347 + L1346) / 2</f>
        <v>4.305759967798096</v>
      </c>
      <c r="P1346" s="12">
        <f t="shared" si="150"/>
        <v>4.305759967798096</v>
      </c>
      <c r="Q1346" s="42">
        <f t="shared" si="146"/>
        <v>0</v>
      </c>
      <c r="R1346" s="36"/>
      <c r="S1346" s="20">
        <f>SUM($P$2:P1346)</f>
        <v>1991.8243953106662</v>
      </c>
      <c r="T1346" s="28">
        <f>SUM($Q$2:Q1346)</f>
        <v>306.11401328680444</v>
      </c>
      <c r="U1346" s="22">
        <f>T1346*'KERS System Values'!E$14</f>
        <v>179.25096867186608</v>
      </c>
    </row>
    <row r="1347" spans="1:21" x14ac:dyDescent="0.45">
      <c r="A1347" s="7" t="s">
        <v>14</v>
      </c>
      <c r="B1347" s="8">
        <v>1345</v>
      </c>
      <c r="C1347" s="8">
        <v>323</v>
      </c>
      <c r="D1347" s="3">
        <v>22.555555555555557</v>
      </c>
      <c r="E1347" s="29">
        <v>9.7222222222222612E-2</v>
      </c>
      <c r="F1347" s="21">
        <f>'Dynamic Data'!C$4*E1347</f>
        <v>28.000000000000114</v>
      </c>
      <c r="G1347" s="3">
        <f>(0.5*'Dynamic Data'!C$21*'Dynamic Data'!C$11*'Dynamic Data'!C$13*D1347^2)</f>
        <v>104.07813629142936</v>
      </c>
      <c r="H1347" s="3">
        <f>'Dynamic Data'!C$15</f>
        <v>56.505600000000001</v>
      </c>
      <c r="I1347" s="3">
        <f>'Dynamic Data'!C$15+G1347+F1347</f>
        <v>188.58373629142949</v>
      </c>
      <c r="J1347" s="3">
        <f t="shared" si="147"/>
        <v>188.58373629142949</v>
      </c>
      <c r="K1347" s="29">
        <f t="shared" si="148"/>
        <v>0</v>
      </c>
      <c r="L1347" s="21">
        <f>(D1347/1000)*(('Dynamic Data'!C$4*9.81*'Dynamic Data'!C$10)+(0.5*'Dynamic Data'!C$21*'Dynamic Data'!C$11*'Dynamic Data'!C$13*D1347^2)+('Dynamic Data'!C$4*'Dynamic Data'!C$18*E1347))</f>
        <v>4.280950980795577</v>
      </c>
      <c r="M1347" s="3">
        <f t="shared" si="145"/>
        <v>4.280950980795577</v>
      </c>
      <c r="N1347" s="29">
        <f t="shared" si="149"/>
        <v>0</v>
      </c>
      <c r="O1347" s="21">
        <f t="shared" si="151"/>
        <v>4.1558668860012329</v>
      </c>
      <c r="P1347" s="3">
        <f t="shared" si="150"/>
        <v>4.1558668860012329</v>
      </c>
      <c r="Q1347" s="43">
        <f t="shared" si="146"/>
        <v>0</v>
      </c>
      <c r="R1347" s="37"/>
      <c r="S1347" s="21">
        <f>SUM($P$2:P1347)</f>
        <v>1995.9802621966674</v>
      </c>
      <c r="T1347" s="29">
        <f>SUM($Q$2:Q1347)</f>
        <v>306.11401328680444</v>
      </c>
      <c r="U1347" s="22">
        <f>T1347*'KERS System Values'!E$14</f>
        <v>179.25096867186608</v>
      </c>
    </row>
    <row r="1348" spans="1:21" x14ac:dyDescent="0.45">
      <c r="A1348" s="5" t="s">
        <v>14</v>
      </c>
      <c r="B1348" s="6">
        <v>1346</v>
      </c>
      <c r="C1348" s="6">
        <v>324</v>
      </c>
      <c r="D1348" s="4">
        <v>22.638888888888889</v>
      </c>
      <c r="E1348" s="30">
        <v>5.5555555555554373E-2</v>
      </c>
      <c r="F1348" s="20">
        <f>'Dynamic Data'!C$4*E1348</f>
        <v>15.999999999999659</v>
      </c>
      <c r="G1348" s="12">
        <f>(0.5*'Dynamic Data'!C$21*'Dynamic Data'!C$11*'Dynamic Data'!C$13*D1348^2)</f>
        <v>104.848607218955</v>
      </c>
      <c r="H1348" s="12">
        <f>'Dynamic Data'!C$15</f>
        <v>56.505600000000001</v>
      </c>
      <c r="I1348" s="12">
        <f>'Dynamic Data'!C$15+G1348+F1348</f>
        <v>177.35420721895466</v>
      </c>
      <c r="J1348" s="12">
        <f t="shared" si="147"/>
        <v>177.35420721895466</v>
      </c>
      <c r="K1348" s="28">
        <f t="shared" si="148"/>
        <v>0</v>
      </c>
      <c r="L1348" s="20">
        <f>(D1348/1000)*(('Dynamic Data'!C$4*9.81*'Dynamic Data'!C$10)+(0.5*'Dynamic Data'!C$21*'Dynamic Data'!C$11*'Dynamic Data'!C$13*D1348^2)+('Dynamic Data'!C$4*'Dynamic Data'!C$18*E1348))</f>
        <v>4.0307827912068896</v>
      </c>
      <c r="M1348" s="12">
        <f t="shared" ref="M1348:M1411" si="152">IF(L1348 &gt; 0, L1348,)</f>
        <v>4.0307827912068896</v>
      </c>
      <c r="N1348" s="28">
        <f t="shared" si="149"/>
        <v>0</v>
      </c>
      <c r="O1348" s="20">
        <f t="shared" si="151"/>
        <v>3.8942860479471877</v>
      </c>
      <c r="P1348" s="12">
        <f t="shared" si="150"/>
        <v>3.8942860479471877</v>
      </c>
      <c r="Q1348" s="42">
        <f t="shared" ref="Q1348:Q1411" si="153">ABS(IF(O1348 &lt;= 0, O1348,))</f>
        <v>0</v>
      </c>
      <c r="R1348" s="36"/>
      <c r="S1348" s="20">
        <f>SUM($P$2:P1348)</f>
        <v>1999.8745482446145</v>
      </c>
      <c r="T1348" s="28">
        <f>SUM($Q$2:Q1348)</f>
        <v>306.11401328680444</v>
      </c>
      <c r="U1348" s="22">
        <f>T1348*'KERS System Values'!E$14</f>
        <v>179.25096867186608</v>
      </c>
    </row>
    <row r="1349" spans="1:21" x14ac:dyDescent="0.45">
      <c r="A1349" s="7" t="s">
        <v>14</v>
      </c>
      <c r="B1349" s="8">
        <v>1347</v>
      </c>
      <c r="C1349" s="8">
        <v>325</v>
      </c>
      <c r="D1349" s="3">
        <v>22.666666666666668</v>
      </c>
      <c r="E1349" s="29">
        <v>1.3888888888888099E-2</v>
      </c>
      <c r="F1349" s="21">
        <f>'Dynamic Data'!C$4*E1349</f>
        <v>3.9999999999997726</v>
      </c>
      <c r="G1349" s="3">
        <f>(0.5*'Dynamic Data'!C$21*'Dynamic Data'!C$11*'Dynamic Data'!C$13*D1349^2)</f>
        <v>105.1060622656246</v>
      </c>
      <c r="H1349" s="3">
        <f>'Dynamic Data'!C$15</f>
        <v>56.505600000000001</v>
      </c>
      <c r="I1349" s="3">
        <f>'Dynamic Data'!C$15+G1349+F1349</f>
        <v>165.61166226562437</v>
      </c>
      <c r="J1349" s="3">
        <f t="shared" ref="J1349:J1412" si="154">IF(I1349 &gt; 0, I1349,)</f>
        <v>165.61166226562437</v>
      </c>
      <c r="K1349" s="29">
        <f t="shared" ref="K1349:K1412" si="155">IF(I1349 &lt;= 0, I1349,)*-1</f>
        <v>0</v>
      </c>
      <c r="L1349" s="21">
        <f>(D1349/1000)*(('Dynamic Data'!C$4*9.81*'Dynamic Data'!C$10)+(0.5*'Dynamic Data'!C$21*'Dynamic Data'!C$11*'Dynamic Data'!C$13*D1349^2)+('Dynamic Data'!C$4*'Dynamic Data'!C$18*E1349))</f>
        <v>3.7577893046874862</v>
      </c>
      <c r="M1349" s="3">
        <f t="shared" si="152"/>
        <v>3.7577893046874862</v>
      </c>
      <c r="N1349" s="29">
        <f t="shared" ref="N1349:N1412" si="156">ABS(IF(L1349 &lt;= 0, L1349,))</f>
        <v>0</v>
      </c>
      <c r="O1349" s="21">
        <f t="shared" si="151"/>
        <v>3.6159018646874941</v>
      </c>
      <c r="P1349" s="3">
        <f t="shared" ref="P1349:P1412" si="157">IF(O1349 &gt;= 0, O1349,)</f>
        <v>3.6159018646874941</v>
      </c>
      <c r="Q1349" s="43">
        <f t="shared" si="153"/>
        <v>0</v>
      </c>
      <c r="R1349" s="37"/>
      <c r="S1349" s="21">
        <f>SUM($P$2:P1349)</f>
        <v>2003.4904501093019</v>
      </c>
      <c r="T1349" s="29">
        <f>SUM($Q$2:Q1349)</f>
        <v>306.11401328680444</v>
      </c>
      <c r="U1349" s="22">
        <f>T1349*'KERS System Values'!E$14</f>
        <v>179.25096867186608</v>
      </c>
    </row>
    <row r="1350" spans="1:21" x14ac:dyDescent="0.45">
      <c r="A1350" s="5" t="s">
        <v>14</v>
      </c>
      <c r="B1350" s="6">
        <v>1348</v>
      </c>
      <c r="C1350" s="6">
        <v>326</v>
      </c>
      <c r="D1350" s="4">
        <v>22.666666666666668</v>
      </c>
      <c r="E1350" s="30">
        <v>-2.7777777777776198E-2</v>
      </c>
      <c r="F1350" s="20">
        <f>'Dynamic Data'!C$4*E1350</f>
        <v>-7.9999999999995453</v>
      </c>
      <c r="G1350" s="12">
        <f>(0.5*'Dynamic Data'!C$21*'Dynamic Data'!C$11*'Dynamic Data'!C$13*D1350^2)</f>
        <v>105.1060622656246</v>
      </c>
      <c r="H1350" s="12">
        <f>'Dynamic Data'!C$15</f>
        <v>56.505600000000001</v>
      </c>
      <c r="I1350" s="12">
        <f>'Dynamic Data'!C$15+G1350+F1350</f>
        <v>153.61166226562506</v>
      </c>
      <c r="J1350" s="12">
        <f t="shared" si="154"/>
        <v>153.61166226562506</v>
      </c>
      <c r="K1350" s="28">
        <f t="shared" si="155"/>
        <v>0</v>
      </c>
      <c r="L1350" s="20">
        <f>(D1350/1000)*(('Dynamic Data'!C$4*9.81*'Dynamic Data'!C$10)+(0.5*'Dynamic Data'!C$21*'Dynamic Data'!C$11*'Dynamic Data'!C$13*D1350^2)+('Dynamic Data'!C$4*'Dynamic Data'!C$18*E1350))</f>
        <v>3.4740144246875015</v>
      </c>
      <c r="M1350" s="12">
        <f t="shared" si="152"/>
        <v>3.4740144246875015</v>
      </c>
      <c r="N1350" s="28">
        <f t="shared" si="156"/>
        <v>0</v>
      </c>
      <c r="O1350" s="20">
        <f t="shared" si="151"/>
        <v>3.1336800330345032</v>
      </c>
      <c r="P1350" s="12">
        <f t="shared" si="157"/>
        <v>3.1336800330345032</v>
      </c>
      <c r="Q1350" s="42">
        <f t="shared" si="153"/>
        <v>0</v>
      </c>
      <c r="R1350" s="36"/>
      <c r="S1350" s="20">
        <f>SUM($P$2:P1350)</f>
        <v>2006.6241301423365</v>
      </c>
      <c r="T1350" s="28">
        <f>SUM($Q$2:Q1350)</f>
        <v>306.11401328680444</v>
      </c>
      <c r="U1350" s="22">
        <f>T1350*'KERS System Values'!E$14</f>
        <v>179.25096867186608</v>
      </c>
    </row>
    <row r="1351" spans="1:21" x14ac:dyDescent="0.45">
      <c r="A1351" s="7" t="s">
        <v>14</v>
      </c>
      <c r="B1351" s="8">
        <v>1349</v>
      </c>
      <c r="C1351" s="8">
        <v>327</v>
      </c>
      <c r="D1351" s="3">
        <v>22.611111111111114</v>
      </c>
      <c r="E1351" s="29">
        <v>-0.12499999999999881</v>
      </c>
      <c r="F1351" s="21">
        <f>'Dynamic Data'!C$4*E1351</f>
        <v>-35.999999999999659</v>
      </c>
      <c r="G1351" s="3">
        <f>(0.5*'Dynamic Data'!C$21*'Dynamic Data'!C$11*'Dynamic Data'!C$13*D1351^2)</f>
        <v>104.59146787436593</v>
      </c>
      <c r="H1351" s="3">
        <f>'Dynamic Data'!C$15</f>
        <v>56.505600000000001</v>
      </c>
      <c r="I1351" s="3">
        <f>'Dynamic Data'!C$15+G1351+F1351</f>
        <v>125.09706787436627</v>
      </c>
      <c r="J1351" s="3">
        <f t="shared" si="154"/>
        <v>125.09706787436627</v>
      </c>
      <c r="K1351" s="29">
        <f t="shared" si="155"/>
        <v>0</v>
      </c>
      <c r="L1351" s="21">
        <f>(D1351/1000)*(('Dynamic Data'!C$4*9.81*'Dynamic Data'!C$10)+(0.5*'Dynamic Data'!C$21*'Dynamic Data'!C$11*'Dynamic Data'!C$13*D1351^2)+('Dynamic Data'!C$4*'Dynamic Data'!C$18*E1351))</f>
        <v>2.7933456413815048</v>
      </c>
      <c r="M1351" s="3">
        <f t="shared" si="152"/>
        <v>2.7933456413815048</v>
      </c>
      <c r="N1351" s="29">
        <f t="shared" si="156"/>
        <v>0</v>
      </c>
      <c r="O1351" s="21">
        <f t="shared" si="151"/>
        <v>2.340291779874653</v>
      </c>
      <c r="P1351" s="3">
        <f t="shared" si="157"/>
        <v>2.340291779874653</v>
      </c>
      <c r="Q1351" s="43">
        <f t="shared" si="153"/>
        <v>0</v>
      </c>
      <c r="R1351" s="37"/>
      <c r="S1351" s="21">
        <f>SUM($P$2:P1351)</f>
        <v>2008.9644219222112</v>
      </c>
      <c r="T1351" s="29">
        <f>SUM($Q$2:Q1351)</f>
        <v>306.11401328680444</v>
      </c>
      <c r="U1351" s="22">
        <f>T1351*'KERS System Values'!E$14</f>
        <v>179.25096867186608</v>
      </c>
    </row>
    <row r="1352" spans="1:21" x14ac:dyDescent="0.45">
      <c r="A1352" s="5" t="s">
        <v>14</v>
      </c>
      <c r="B1352" s="6">
        <v>1350</v>
      </c>
      <c r="C1352" s="6">
        <v>328</v>
      </c>
      <c r="D1352" s="4">
        <v>22.416666666666668</v>
      </c>
      <c r="E1352" s="30">
        <v>-0.25000000000000155</v>
      </c>
      <c r="F1352" s="20">
        <f>'Dynamic Data'!C$4*E1352</f>
        <v>-72.000000000000455</v>
      </c>
      <c r="G1352" s="12">
        <f>(0.5*'Dynamic Data'!C$21*'Dynamic Data'!C$11*'Dynamic Data'!C$13*D1352^2)</f>
        <v>102.80033212049716</v>
      </c>
      <c r="H1352" s="12">
        <f>'Dynamic Data'!C$15</f>
        <v>56.505600000000001</v>
      </c>
      <c r="I1352" s="12">
        <f>'Dynamic Data'!C$15+G1352+F1352</f>
        <v>87.30593212049672</v>
      </c>
      <c r="J1352" s="12">
        <f t="shared" si="154"/>
        <v>87.30593212049672</v>
      </c>
      <c r="K1352" s="28">
        <f t="shared" si="155"/>
        <v>0</v>
      </c>
      <c r="L1352" s="20">
        <f>(D1352/1000)*(('Dynamic Data'!C$4*9.81*'Dynamic Data'!C$10)+(0.5*'Dynamic Data'!C$21*'Dynamic Data'!C$11*'Dynamic Data'!C$13*D1352^2)+('Dynamic Data'!C$4*'Dynamic Data'!C$18*E1352))</f>
        <v>1.8872379183678012</v>
      </c>
      <c r="M1352" s="12">
        <f t="shared" si="152"/>
        <v>1.8872379183678012</v>
      </c>
      <c r="N1352" s="28">
        <f t="shared" si="156"/>
        <v>0</v>
      </c>
      <c r="O1352" s="20">
        <f t="shared" si="151"/>
        <v>1.5206475925605116</v>
      </c>
      <c r="P1352" s="12">
        <f t="shared" si="157"/>
        <v>1.5206475925605116</v>
      </c>
      <c r="Q1352" s="42">
        <f t="shared" si="153"/>
        <v>0</v>
      </c>
      <c r="R1352" s="36"/>
      <c r="S1352" s="20">
        <f>SUM($P$2:P1352)</f>
        <v>2010.4850695147716</v>
      </c>
      <c r="T1352" s="28">
        <f>SUM($Q$2:Q1352)</f>
        <v>306.11401328680444</v>
      </c>
      <c r="U1352" s="22">
        <f>T1352*'KERS System Values'!E$14</f>
        <v>179.25096867186608</v>
      </c>
    </row>
    <row r="1353" spans="1:21" x14ac:dyDescent="0.45">
      <c r="A1353" s="7" t="s">
        <v>14</v>
      </c>
      <c r="B1353" s="8">
        <v>1351</v>
      </c>
      <c r="C1353" s="8">
        <v>329</v>
      </c>
      <c r="D1353" s="3">
        <v>22.111111111111111</v>
      </c>
      <c r="E1353" s="29">
        <v>-0.34722222222222221</v>
      </c>
      <c r="F1353" s="21">
        <f>'Dynamic Data'!C$4*E1353</f>
        <v>-100</v>
      </c>
      <c r="G1353" s="3">
        <f>(0.5*'Dynamic Data'!C$21*'Dynamic Data'!C$11*'Dynamic Data'!C$13*D1353^2)</f>
        <v>100.01694472753266</v>
      </c>
      <c r="H1353" s="3">
        <f>'Dynamic Data'!C$15</f>
        <v>56.505600000000001</v>
      </c>
      <c r="I1353" s="3">
        <f>'Dynamic Data'!C$15+G1353+F1353</f>
        <v>56.522544727532647</v>
      </c>
      <c r="J1353" s="3">
        <f t="shared" si="154"/>
        <v>56.522544727532647</v>
      </c>
      <c r="K1353" s="29">
        <f t="shared" si="155"/>
        <v>0</v>
      </c>
      <c r="L1353" s="21">
        <f>(D1353/1000)*(('Dynamic Data'!C$4*9.81*'Dynamic Data'!C$10)+(0.5*'Dynamic Data'!C$21*'Dynamic Data'!C$11*'Dynamic Data'!C$13*D1353^2)+('Dynamic Data'!C$4*'Dynamic Data'!C$18*E1353))</f>
        <v>1.1540572667532223</v>
      </c>
      <c r="M1353" s="3">
        <f t="shared" si="152"/>
        <v>1.1540572667532223</v>
      </c>
      <c r="N1353" s="29">
        <f t="shared" si="156"/>
        <v>0</v>
      </c>
      <c r="O1353" s="21">
        <f t="shared" si="151"/>
        <v>0.97005770122381207</v>
      </c>
      <c r="P1353" s="3">
        <f t="shared" si="157"/>
        <v>0.97005770122381207</v>
      </c>
      <c r="Q1353" s="43">
        <f t="shared" si="153"/>
        <v>0</v>
      </c>
      <c r="R1353" s="37"/>
      <c r="S1353" s="21">
        <f>SUM($P$2:P1353)</f>
        <v>2011.4551272159954</v>
      </c>
      <c r="T1353" s="29">
        <f>SUM($Q$2:Q1353)</f>
        <v>306.11401328680444</v>
      </c>
      <c r="U1353" s="22">
        <f>T1353*'KERS System Values'!E$14</f>
        <v>179.25096867186608</v>
      </c>
    </row>
    <row r="1354" spans="1:21" x14ac:dyDescent="0.45">
      <c r="A1354" s="5" t="s">
        <v>14</v>
      </c>
      <c r="B1354" s="6">
        <v>1352</v>
      </c>
      <c r="C1354" s="6">
        <v>330</v>
      </c>
      <c r="D1354" s="4">
        <v>21.722222222222225</v>
      </c>
      <c r="E1354" s="30">
        <v>-0.38888888888888851</v>
      </c>
      <c r="F1354" s="20">
        <f>'Dynamic Data'!C$4*E1354</f>
        <v>-111.99999999999989</v>
      </c>
      <c r="G1354" s="12">
        <f>(0.5*'Dynamic Data'!C$21*'Dynamic Data'!C$11*'Dynamic Data'!C$13*D1354^2)</f>
        <v>96.529699546033726</v>
      </c>
      <c r="H1354" s="12">
        <f>'Dynamic Data'!C$15</f>
        <v>56.505600000000001</v>
      </c>
      <c r="I1354" s="12">
        <f>'Dynamic Data'!C$15+G1354+F1354</f>
        <v>41.035299546033855</v>
      </c>
      <c r="J1354" s="12">
        <f t="shared" si="154"/>
        <v>41.035299546033855</v>
      </c>
      <c r="K1354" s="28">
        <f t="shared" si="155"/>
        <v>0</v>
      </c>
      <c r="L1354" s="20">
        <f>(D1354/1000)*(('Dynamic Data'!C$4*9.81*'Dynamic Data'!C$10)+(0.5*'Dynamic Data'!C$21*'Dynamic Data'!C$11*'Dynamic Data'!C$13*D1354^2)+('Dynamic Data'!C$4*'Dynamic Data'!C$18*E1354))</f>
        <v>0.78605813569440197</v>
      </c>
      <c r="M1354" s="12">
        <f t="shared" si="152"/>
        <v>0.78605813569440197</v>
      </c>
      <c r="N1354" s="28">
        <f t="shared" si="156"/>
        <v>0</v>
      </c>
      <c r="O1354" s="20">
        <f t="shared" si="151"/>
        <v>0.69797084888525673</v>
      </c>
      <c r="P1354" s="12">
        <f t="shared" si="157"/>
        <v>0.69797084888525673</v>
      </c>
      <c r="Q1354" s="42">
        <f t="shared" si="153"/>
        <v>0</v>
      </c>
      <c r="R1354" s="36"/>
      <c r="S1354" s="20">
        <f>SUM($P$2:P1354)</f>
        <v>2012.1530980648806</v>
      </c>
      <c r="T1354" s="28">
        <f>SUM($Q$2:Q1354)</f>
        <v>306.11401328680444</v>
      </c>
      <c r="U1354" s="22">
        <f>T1354*'KERS System Values'!E$14</f>
        <v>179.25096867186608</v>
      </c>
    </row>
    <row r="1355" spans="1:21" x14ac:dyDescent="0.45">
      <c r="A1355" s="7" t="s">
        <v>14</v>
      </c>
      <c r="B1355" s="8">
        <v>1353</v>
      </c>
      <c r="C1355" s="8">
        <v>331</v>
      </c>
      <c r="D1355" s="3">
        <v>21.333333333333332</v>
      </c>
      <c r="E1355" s="29">
        <v>-0.40277777777777857</v>
      </c>
      <c r="F1355" s="21">
        <f>'Dynamic Data'!C$4*E1355</f>
        <v>-116.00000000000023</v>
      </c>
      <c r="G1355" s="3">
        <f>(0.5*'Dynamic Data'!C$21*'Dynamic Data'!C$11*'Dynamic Data'!C$13*D1355^2)</f>
        <v>93.104331972317965</v>
      </c>
      <c r="H1355" s="3">
        <f>'Dynamic Data'!C$15</f>
        <v>56.505600000000001</v>
      </c>
      <c r="I1355" s="3">
        <f>'Dynamic Data'!C$15+G1355+F1355</f>
        <v>33.609931972317725</v>
      </c>
      <c r="J1355" s="3">
        <f t="shared" si="154"/>
        <v>33.609931972317725</v>
      </c>
      <c r="K1355" s="29">
        <f t="shared" si="155"/>
        <v>0</v>
      </c>
      <c r="L1355" s="21">
        <f>(D1355/1000)*(('Dynamic Data'!C$4*9.81*'Dynamic Data'!C$10)+(0.5*'Dynamic Data'!C$21*'Dynamic Data'!C$11*'Dynamic Data'!C$13*D1355^2)+('Dynamic Data'!C$4*'Dynamic Data'!C$18*E1355))</f>
        <v>0.60988356207611161</v>
      </c>
      <c r="M1355" s="3">
        <f t="shared" si="152"/>
        <v>0.60988356207611161</v>
      </c>
      <c r="N1355" s="29">
        <f t="shared" si="156"/>
        <v>0</v>
      </c>
      <c r="O1355" s="21">
        <f t="shared" si="151"/>
        <v>0.52261902614913303</v>
      </c>
      <c r="P1355" s="3">
        <f t="shared" si="157"/>
        <v>0.52261902614913303</v>
      </c>
      <c r="Q1355" s="43">
        <f t="shared" si="153"/>
        <v>0</v>
      </c>
      <c r="R1355" s="37"/>
      <c r="S1355" s="21">
        <f>SUM($P$2:P1355)</f>
        <v>2012.6757170910298</v>
      </c>
      <c r="T1355" s="29">
        <f>SUM($Q$2:Q1355)</f>
        <v>306.11401328680444</v>
      </c>
      <c r="U1355" s="22">
        <f>T1355*'KERS System Values'!E$14</f>
        <v>179.25096867186608</v>
      </c>
    </row>
    <row r="1356" spans="1:21" x14ac:dyDescent="0.45">
      <c r="A1356" s="5" t="s">
        <v>14</v>
      </c>
      <c r="B1356" s="6">
        <v>1354</v>
      </c>
      <c r="C1356" s="6">
        <v>332</v>
      </c>
      <c r="D1356" s="4">
        <v>20.916666666666668</v>
      </c>
      <c r="E1356" s="30">
        <v>-0.41666666666666663</v>
      </c>
      <c r="F1356" s="20">
        <f>'Dynamic Data'!C$4*E1356</f>
        <v>-119.99999999999999</v>
      </c>
      <c r="G1356" s="12">
        <f>(0.5*'Dynamic Data'!C$21*'Dynamic Data'!C$11*'Dynamic Data'!C$13*D1356^2)</f>
        <v>89.502960488708581</v>
      </c>
      <c r="H1356" s="12">
        <f>'Dynamic Data'!C$15</f>
        <v>56.505600000000001</v>
      </c>
      <c r="I1356" s="12">
        <f>'Dynamic Data'!C$15+G1356+F1356</f>
        <v>26.008560488708596</v>
      </c>
      <c r="J1356" s="12">
        <f t="shared" si="154"/>
        <v>26.008560488708596</v>
      </c>
      <c r="K1356" s="28">
        <f t="shared" si="155"/>
        <v>0</v>
      </c>
      <c r="L1356" s="20">
        <f>(D1356/1000)*(('Dynamic Data'!C$4*9.81*'Dynamic Data'!C$10)+(0.5*'Dynamic Data'!C$21*'Dynamic Data'!C$11*'Dynamic Data'!C$13*D1356^2)+('Dynamic Data'!C$4*'Dynamic Data'!C$18*E1356))</f>
        <v>0.4353544902221545</v>
      </c>
      <c r="M1356" s="12">
        <f t="shared" si="152"/>
        <v>0.4353544902221545</v>
      </c>
      <c r="N1356" s="28">
        <f t="shared" si="156"/>
        <v>0</v>
      </c>
      <c r="O1356" s="20">
        <f t="shared" si="151"/>
        <v>0.30928254033655744</v>
      </c>
      <c r="P1356" s="12">
        <f t="shared" si="157"/>
        <v>0.30928254033655744</v>
      </c>
      <c r="Q1356" s="42">
        <f t="shared" si="153"/>
        <v>0</v>
      </c>
      <c r="R1356" s="36"/>
      <c r="S1356" s="20">
        <f>SUM($P$2:P1356)</f>
        <v>2012.9849996313665</v>
      </c>
      <c r="T1356" s="28">
        <f>SUM($Q$2:Q1356)</f>
        <v>306.11401328680444</v>
      </c>
      <c r="U1356" s="22">
        <f>T1356*'KERS System Values'!E$14</f>
        <v>179.25096867186608</v>
      </c>
    </row>
    <row r="1357" spans="1:21" x14ac:dyDescent="0.45">
      <c r="A1357" s="7" t="s">
        <v>14</v>
      </c>
      <c r="B1357" s="8">
        <v>1355</v>
      </c>
      <c r="C1357" s="8">
        <v>333</v>
      </c>
      <c r="D1357" s="3">
        <v>20.5</v>
      </c>
      <c r="E1357" s="29">
        <v>-0.44444444444444481</v>
      </c>
      <c r="F1357" s="21">
        <f>'Dynamic Data'!C$4*E1357</f>
        <v>-128.00000000000011</v>
      </c>
      <c r="G1357" s="3">
        <f>(0.5*'Dynamic Data'!C$21*'Dynamic Data'!C$11*'Dynamic Data'!C$13*D1357^2)</f>
        <v>85.972621973217684</v>
      </c>
      <c r="H1357" s="3">
        <f>'Dynamic Data'!C$15</f>
        <v>56.505600000000001</v>
      </c>
      <c r="I1357" s="3">
        <f>'Dynamic Data'!C$15+G1357+F1357</f>
        <v>14.478221973217558</v>
      </c>
      <c r="J1357" s="3">
        <f t="shared" si="154"/>
        <v>14.478221973217558</v>
      </c>
      <c r="K1357" s="29">
        <f t="shared" si="155"/>
        <v>0</v>
      </c>
      <c r="L1357" s="21">
        <f>(D1357/1000)*(('Dynamic Data'!C$4*9.81*'Dynamic Data'!C$10)+(0.5*'Dynamic Data'!C$21*'Dynamic Data'!C$11*'Dynamic Data'!C$13*D1357^2)+('Dynamic Data'!C$4*'Dynamic Data'!C$18*E1357))</f>
        <v>0.18321059045096039</v>
      </c>
      <c r="M1357" s="3">
        <f t="shared" si="152"/>
        <v>0.18321059045096039</v>
      </c>
      <c r="N1357" s="29">
        <f t="shared" si="156"/>
        <v>0</v>
      </c>
      <c r="O1357" s="21">
        <f t="shared" si="151"/>
        <v>-2.5263971855793668E-2</v>
      </c>
      <c r="P1357" s="3">
        <f t="shared" si="157"/>
        <v>0</v>
      </c>
      <c r="Q1357" s="44">
        <f t="shared" si="153"/>
        <v>2.5263971855793668E-2</v>
      </c>
      <c r="R1357" s="37"/>
      <c r="S1357" s="21">
        <f>SUM($P$2:P1357)</f>
        <v>2012.9849996313665</v>
      </c>
      <c r="T1357" s="29">
        <f>SUM($Q$2:Q1357)</f>
        <v>306.13927725866023</v>
      </c>
      <c r="U1357" s="22">
        <f>T1357*'KERS System Values'!E$14</f>
        <v>179.26576247819668</v>
      </c>
    </row>
    <row r="1358" spans="1:21" x14ac:dyDescent="0.45">
      <c r="A1358" s="5" t="s">
        <v>14</v>
      </c>
      <c r="B1358" s="6">
        <v>1356</v>
      </c>
      <c r="C1358" s="6">
        <v>334</v>
      </c>
      <c r="D1358" s="4">
        <v>20.027777777777779</v>
      </c>
      <c r="E1358" s="30">
        <v>-0.49999999999999922</v>
      </c>
      <c r="F1358" s="20">
        <f>'Dynamic Data'!C$4*E1358</f>
        <v>-143.99999999999977</v>
      </c>
      <c r="G1358" s="12">
        <f>(0.5*'Dynamic Data'!C$21*'Dynamic Data'!C$11*'Dynamic Data'!C$13*D1358^2)</f>
        <v>82.057442621564661</v>
      </c>
      <c r="H1358" s="12">
        <f>'Dynamic Data'!C$15</f>
        <v>56.505600000000001</v>
      </c>
      <c r="I1358" s="12">
        <f>'Dynamic Data'!C$15+G1358+F1358</f>
        <v>-5.4369573784351246</v>
      </c>
      <c r="J1358" s="12">
        <f t="shared" si="154"/>
        <v>0</v>
      </c>
      <c r="K1358" s="28">
        <f t="shared" si="155"/>
        <v>5.4369573784351246</v>
      </c>
      <c r="L1358" s="20">
        <f>(D1358/1000)*(('Dynamic Data'!C$4*9.81*'Dynamic Data'!C$10)+(0.5*'Dynamic Data'!C$21*'Dynamic Data'!C$11*'Dynamic Data'!C$13*D1358^2)+('Dynamic Data'!C$4*'Dynamic Data'!C$18*E1358))</f>
        <v>-0.23373853416254772</v>
      </c>
      <c r="M1358" s="12">
        <f t="shared" si="152"/>
        <v>0</v>
      </c>
      <c r="N1358" s="28">
        <f t="shared" si="156"/>
        <v>0.23373853416254772</v>
      </c>
      <c r="O1358" s="20">
        <f t="shared" si="151"/>
        <v>-0.39433492263312958</v>
      </c>
      <c r="P1358" s="12">
        <f t="shared" si="157"/>
        <v>0</v>
      </c>
      <c r="Q1358" s="45">
        <f t="shared" si="153"/>
        <v>0.39433492263312958</v>
      </c>
      <c r="R1358" s="36"/>
      <c r="S1358" s="20">
        <f>SUM($P$2:P1358)</f>
        <v>2012.9849996313665</v>
      </c>
      <c r="T1358" s="28">
        <f>SUM($Q$2:Q1358)</f>
        <v>306.53361218129334</v>
      </c>
      <c r="U1358" s="22">
        <f>T1358*'KERS System Values'!E$14</f>
        <v>179.49667290305496</v>
      </c>
    </row>
    <row r="1359" spans="1:21" x14ac:dyDescent="0.45">
      <c r="A1359" s="7" t="s">
        <v>14</v>
      </c>
      <c r="B1359" s="8">
        <v>1357</v>
      </c>
      <c r="C1359" s="8">
        <v>335</v>
      </c>
      <c r="D1359" s="3">
        <v>19.5</v>
      </c>
      <c r="E1359" s="29">
        <v>-0.54166666666666552</v>
      </c>
      <c r="F1359" s="21">
        <f>'Dynamic Data'!C$4*E1359</f>
        <v>-155.99999999999966</v>
      </c>
      <c r="G1359" s="3">
        <f>(0.5*'Dynamic Data'!C$21*'Dynamic Data'!C$11*'Dynamic Data'!C$13*D1359^2)</f>
        <v>77.78962404596318</v>
      </c>
      <c r="H1359" s="3">
        <f>'Dynamic Data'!C$15</f>
        <v>56.505600000000001</v>
      </c>
      <c r="I1359" s="3">
        <f>'Dynamic Data'!C$15+G1359+F1359</f>
        <v>-21.704775954036478</v>
      </c>
      <c r="J1359" s="3">
        <f t="shared" si="154"/>
        <v>0</v>
      </c>
      <c r="K1359" s="29">
        <f t="shared" si="155"/>
        <v>21.704775954036478</v>
      </c>
      <c r="L1359" s="21">
        <f>(D1359/1000)*(('Dynamic Data'!C$4*9.81*'Dynamic Data'!C$10)+(0.5*'Dynamic Data'!C$21*'Dynamic Data'!C$11*'Dynamic Data'!C$13*D1359^2)+('Dynamic Data'!C$4*'Dynamic Data'!C$18*E1359))</f>
        <v>-0.55493131110371141</v>
      </c>
      <c r="M1359" s="3">
        <f t="shared" si="152"/>
        <v>0</v>
      </c>
      <c r="N1359" s="29">
        <f t="shared" si="156"/>
        <v>0.55493131110371141</v>
      </c>
      <c r="O1359" s="21">
        <f t="shared" si="151"/>
        <v>-0.66747164408652382</v>
      </c>
      <c r="P1359" s="3">
        <f t="shared" si="157"/>
        <v>0</v>
      </c>
      <c r="Q1359" s="44">
        <f t="shared" si="153"/>
        <v>0.66747164408652382</v>
      </c>
      <c r="R1359" s="37"/>
      <c r="S1359" s="21">
        <f>SUM($P$2:P1359)</f>
        <v>2012.9849996313665</v>
      </c>
      <c r="T1359" s="29">
        <f>SUM($Q$2:Q1359)</f>
        <v>307.20108382537984</v>
      </c>
      <c r="U1359" s="22">
        <f>T1359*'KERS System Values'!E$14</f>
        <v>179.88752380686972</v>
      </c>
    </row>
    <row r="1360" spans="1:21" x14ac:dyDescent="0.45">
      <c r="A1360" s="5" t="s">
        <v>14</v>
      </c>
      <c r="B1360" s="6">
        <v>1358</v>
      </c>
      <c r="C1360" s="6">
        <v>336</v>
      </c>
      <c r="D1360" s="4">
        <v>18.944444444444446</v>
      </c>
      <c r="E1360" s="30">
        <v>-0.56944444444444564</v>
      </c>
      <c r="F1360" s="20">
        <f>'Dynamic Data'!C$4*E1360</f>
        <v>-164.00000000000034</v>
      </c>
      <c r="G1360" s="12">
        <f>(0.5*'Dynamic Data'!C$21*'Dynamic Data'!C$11*'Dynamic Data'!C$13*D1360^2)</f>
        <v>73.420307251472352</v>
      </c>
      <c r="H1360" s="12">
        <f>'Dynamic Data'!C$15</f>
        <v>56.505600000000001</v>
      </c>
      <c r="I1360" s="12">
        <f>'Dynamic Data'!C$15+G1360+F1360</f>
        <v>-34.074092748527988</v>
      </c>
      <c r="J1360" s="12">
        <f t="shared" si="154"/>
        <v>0</v>
      </c>
      <c r="K1360" s="28">
        <f t="shared" si="155"/>
        <v>34.074092748527988</v>
      </c>
      <c r="L1360" s="20">
        <f>(D1360/1000)*(('Dynamic Data'!C$4*9.81*'Dynamic Data'!C$10)+(0.5*'Dynamic Data'!C$21*'Dynamic Data'!C$11*'Dynamic Data'!C$13*D1360^2)+('Dynamic Data'!C$4*'Dynamic Data'!C$18*E1360))</f>
        <v>-0.78001197706933634</v>
      </c>
      <c r="M1360" s="12">
        <f t="shared" si="152"/>
        <v>0</v>
      </c>
      <c r="N1360" s="28">
        <f t="shared" si="156"/>
        <v>0.78001197706933634</v>
      </c>
      <c r="O1360" s="20">
        <f t="shared" si="151"/>
        <v>-0.92380944306393997</v>
      </c>
      <c r="P1360" s="12">
        <f t="shared" si="157"/>
        <v>0</v>
      </c>
      <c r="Q1360" s="45">
        <f t="shared" si="153"/>
        <v>0.92380944306393997</v>
      </c>
      <c r="R1360" s="36"/>
      <c r="S1360" s="20">
        <f>SUM($P$2:P1360)</f>
        <v>2012.9849996313665</v>
      </c>
      <c r="T1360" s="28">
        <f>SUM($Q$2:Q1360)</f>
        <v>308.12489326844377</v>
      </c>
      <c r="U1360" s="22">
        <f>T1360*'KERS System Values'!E$14</f>
        <v>180.42847825635542</v>
      </c>
    </row>
    <row r="1361" spans="1:21" x14ac:dyDescent="0.45">
      <c r="A1361" s="7" t="s">
        <v>14</v>
      </c>
      <c r="B1361" s="8">
        <v>1359</v>
      </c>
      <c r="C1361" s="8">
        <v>337</v>
      </c>
      <c r="D1361" s="3">
        <v>18.361111111111111</v>
      </c>
      <c r="E1361" s="29">
        <v>-0.61111111111111194</v>
      </c>
      <c r="F1361" s="21">
        <f>'Dynamic Data'!C$4*E1361</f>
        <v>-176.00000000000023</v>
      </c>
      <c r="G1361" s="3">
        <f>(0.5*'Dynamic Data'!C$21*'Dynamic Data'!C$11*'Dynamic Data'!C$13*D1361^2)</f>
        <v>68.968434362923759</v>
      </c>
      <c r="H1361" s="3">
        <f>'Dynamic Data'!C$15</f>
        <v>56.505600000000001</v>
      </c>
      <c r="I1361" s="3">
        <f>'Dynamic Data'!C$15+G1361+F1361</f>
        <v>-50.525965637076467</v>
      </c>
      <c r="J1361" s="3">
        <f t="shared" si="154"/>
        <v>0</v>
      </c>
      <c r="K1361" s="29">
        <f t="shared" si="155"/>
        <v>50.525965637076467</v>
      </c>
      <c r="L1361" s="21">
        <f>(D1361/1000)*(('Dynamic Data'!C$4*9.81*'Dynamic Data'!C$10)+(0.5*'Dynamic Data'!C$21*'Dynamic Data'!C$11*'Dynamic Data'!C$13*D1361^2)+('Dynamic Data'!C$4*'Dynamic Data'!C$18*E1361))</f>
        <v>-1.0676069090585436</v>
      </c>
      <c r="M1361" s="3">
        <f t="shared" si="152"/>
        <v>0</v>
      </c>
      <c r="N1361" s="29">
        <f t="shared" si="156"/>
        <v>1.0676069090585436</v>
      </c>
      <c r="O1361" s="21">
        <f t="shared" si="151"/>
        <v>-1.1278016682037477</v>
      </c>
      <c r="P1361" s="3">
        <f t="shared" si="157"/>
        <v>0</v>
      </c>
      <c r="Q1361" s="44">
        <f t="shared" si="153"/>
        <v>1.1278016682037477</v>
      </c>
      <c r="R1361" s="37"/>
      <c r="S1361" s="21">
        <f>SUM($P$2:P1361)</f>
        <v>2012.9849996313665</v>
      </c>
      <c r="T1361" s="29">
        <f>SUM($Q$2:Q1361)</f>
        <v>309.25269493664752</v>
      </c>
      <c r="U1361" s="22">
        <f>T1361*'KERS System Values'!E$14</f>
        <v>181.08888429044922</v>
      </c>
    </row>
    <row r="1362" spans="1:21" x14ac:dyDescent="0.45">
      <c r="A1362" s="5" t="s">
        <v>14</v>
      </c>
      <c r="B1362" s="6">
        <v>1360</v>
      </c>
      <c r="C1362" s="6">
        <v>338</v>
      </c>
      <c r="D1362" s="4">
        <v>17.722222222222221</v>
      </c>
      <c r="E1362" s="30">
        <v>-0.624999999999999</v>
      </c>
      <c r="F1362" s="20">
        <f>'Dynamic Data'!C$4*E1362</f>
        <v>-179.99999999999972</v>
      </c>
      <c r="G1362" s="12">
        <f>(0.5*'Dynamic Data'!C$21*'Dynamic Data'!C$11*'Dynamic Data'!C$13*D1362^2)</f>
        <v>64.25231883297424</v>
      </c>
      <c r="H1362" s="12">
        <f>'Dynamic Data'!C$15</f>
        <v>56.505600000000001</v>
      </c>
      <c r="I1362" s="12">
        <f>'Dynamic Data'!C$15+G1362+F1362</f>
        <v>-59.242081167025475</v>
      </c>
      <c r="J1362" s="12">
        <f t="shared" si="154"/>
        <v>0</v>
      </c>
      <c r="K1362" s="28">
        <f t="shared" si="155"/>
        <v>59.242081167025475</v>
      </c>
      <c r="L1362" s="20">
        <f>(D1362/1000)*(('Dynamic Data'!C$4*9.81*'Dynamic Data'!C$10)+(0.5*'Dynamic Data'!C$21*'Dynamic Data'!C$11*'Dynamic Data'!C$13*D1362^2)+('Dynamic Data'!C$4*'Dynamic Data'!C$18*E1362))</f>
        <v>-1.1879964273489516</v>
      </c>
      <c r="M1362" s="12">
        <f t="shared" si="152"/>
        <v>0</v>
      </c>
      <c r="N1362" s="28">
        <f t="shared" si="156"/>
        <v>1.1879964273489516</v>
      </c>
      <c r="O1362" s="20">
        <f t="shared" si="151"/>
        <v>-0.8834380965930908</v>
      </c>
      <c r="P1362" s="12">
        <f t="shared" si="157"/>
        <v>0</v>
      </c>
      <c r="Q1362" s="45">
        <f t="shared" si="153"/>
        <v>0.8834380965930908</v>
      </c>
      <c r="R1362" s="40">
        <f>SUM(Q1357:Q1362)</f>
        <v>4.0221197464362257</v>
      </c>
      <c r="S1362" s="20">
        <f>SUM($P$2:P1362)</f>
        <v>2012.9849996313665</v>
      </c>
      <c r="T1362" s="28">
        <f>SUM($Q$2:Q1362)</f>
        <v>310.13613303324058</v>
      </c>
      <c r="U1362" s="22">
        <f>T1362*'KERS System Values'!E$14</f>
        <v>181.60619851881668</v>
      </c>
    </row>
    <row r="1363" spans="1:21" x14ac:dyDescent="0.45">
      <c r="A1363" s="7" t="s">
        <v>14</v>
      </c>
      <c r="B1363" s="8">
        <v>1361</v>
      </c>
      <c r="C1363" s="8">
        <v>339</v>
      </c>
      <c r="D1363" s="3">
        <v>17.111111111111111</v>
      </c>
      <c r="E1363" s="29">
        <v>-0.49999999999999922</v>
      </c>
      <c r="F1363" s="21">
        <f>'Dynamic Data'!C$4*E1363</f>
        <v>-143.99999999999977</v>
      </c>
      <c r="G1363" s="3">
        <f>(0.5*'Dynamic Data'!C$21*'Dynamic Data'!C$11*'Dynamic Data'!C$13*D1363^2)</f>
        <v>59.897524334187636</v>
      </c>
      <c r="H1363" s="3">
        <f>'Dynamic Data'!C$15</f>
        <v>56.505600000000001</v>
      </c>
      <c r="I1363" s="3">
        <f>'Dynamic Data'!C$15+G1363+F1363</f>
        <v>-27.596875665812135</v>
      </c>
      <c r="J1363" s="3">
        <f t="shared" si="154"/>
        <v>0</v>
      </c>
      <c r="K1363" s="29">
        <f t="shared" si="155"/>
        <v>27.596875665812135</v>
      </c>
      <c r="L1363" s="21">
        <f>(D1363/1000)*(('Dynamic Data'!C$4*9.81*'Dynamic Data'!C$10)+(0.5*'Dynamic Data'!C$21*'Dynamic Data'!C$11*'Dynamic Data'!C$13*D1363^2)+('Dynamic Data'!C$4*'Dynamic Data'!C$18*E1363))</f>
        <v>-0.57887976583723</v>
      </c>
      <c r="M1363" s="3">
        <f t="shared" si="152"/>
        <v>0</v>
      </c>
      <c r="N1363" s="29">
        <f t="shared" si="156"/>
        <v>0.57887976583723</v>
      </c>
      <c r="O1363" s="21">
        <f t="shared" si="151"/>
        <v>3.3253591722507914E-2</v>
      </c>
      <c r="P1363" s="3">
        <f t="shared" si="157"/>
        <v>3.3253591722507914E-2</v>
      </c>
      <c r="Q1363" s="43">
        <f t="shared" si="153"/>
        <v>0</v>
      </c>
      <c r="R1363" s="37"/>
      <c r="S1363" s="21">
        <f>SUM($P$2:P1363)</f>
        <v>2013.018253223089</v>
      </c>
      <c r="T1363" s="29">
        <f>SUM($Q$2:Q1363)</f>
        <v>310.13613303324058</v>
      </c>
      <c r="U1363" s="22">
        <f>T1363*'KERS System Values'!E$14</f>
        <v>181.60619851881668</v>
      </c>
    </row>
    <row r="1364" spans="1:21" x14ac:dyDescent="0.45">
      <c r="A1364" s="5" t="s">
        <v>14</v>
      </c>
      <c r="B1364" s="6">
        <v>1362</v>
      </c>
      <c r="C1364" s="6">
        <v>340</v>
      </c>
      <c r="D1364" s="4">
        <v>16.722222222222225</v>
      </c>
      <c r="E1364" s="30">
        <v>-0.25000000000000061</v>
      </c>
      <c r="F1364" s="20">
        <f>'Dynamic Data'!C$4*E1364</f>
        <v>-72.000000000000171</v>
      </c>
      <c r="G1364" s="12">
        <f>(0.5*'Dynamic Data'!C$21*'Dynamic Data'!C$11*'Dynamic Data'!C$13*D1364^2)</f>
        <v>57.205848395616208</v>
      </c>
      <c r="H1364" s="12">
        <f>'Dynamic Data'!C$15</f>
        <v>56.505600000000001</v>
      </c>
      <c r="I1364" s="12">
        <f>'Dynamic Data'!C$15+G1364+F1364</f>
        <v>41.711448395616031</v>
      </c>
      <c r="J1364" s="12">
        <f t="shared" si="154"/>
        <v>41.711448395616031</v>
      </c>
      <c r="K1364" s="28">
        <f t="shared" si="155"/>
        <v>0</v>
      </c>
      <c r="L1364" s="20">
        <f>(D1364/1000)*(('Dynamic Data'!C$4*9.81*'Dynamic Data'!C$10)+(0.5*'Dynamic Data'!C$21*'Dynamic Data'!C$11*'Dynamic Data'!C$13*D1364^2)+('Dynamic Data'!C$4*'Dynamic Data'!C$18*E1364))</f>
        <v>0.64538694928224583</v>
      </c>
      <c r="M1364" s="12">
        <f t="shared" si="152"/>
        <v>0.64538694928224583</v>
      </c>
      <c r="N1364" s="28">
        <f t="shared" si="156"/>
        <v>0</v>
      </c>
      <c r="O1364" s="20">
        <f t="shared" si="151"/>
        <v>1.3301580562328774</v>
      </c>
      <c r="P1364" s="12">
        <f t="shared" si="157"/>
        <v>1.3301580562328774</v>
      </c>
      <c r="Q1364" s="42">
        <f t="shared" si="153"/>
        <v>0</v>
      </c>
      <c r="R1364" s="36"/>
      <c r="S1364" s="20">
        <f>SUM($P$2:P1364)</f>
        <v>2014.3484112793219</v>
      </c>
      <c r="T1364" s="28">
        <f>SUM($Q$2:Q1364)</f>
        <v>310.13613303324058</v>
      </c>
      <c r="U1364" s="22">
        <f>T1364*'KERS System Values'!E$14</f>
        <v>181.60619851881668</v>
      </c>
    </row>
    <row r="1365" spans="1:21" x14ac:dyDescent="0.45">
      <c r="A1365" s="7" t="s">
        <v>14</v>
      </c>
      <c r="B1365" s="8">
        <v>1363</v>
      </c>
      <c r="C1365" s="8">
        <v>341</v>
      </c>
      <c r="D1365" s="3">
        <v>16.611111111111111</v>
      </c>
      <c r="E1365" s="29">
        <v>2.7777777777777186E-2</v>
      </c>
      <c r="F1365" s="21">
        <f>'Dynamic Data'!C$4*E1365</f>
        <v>7.9999999999998295</v>
      </c>
      <c r="G1365" s="3">
        <f>(0.5*'Dynamic Data'!C$21*'Dynamic Data'!C$11*'Dynamic Data'!C$13*D1365^2)</f>
        <v>56.448163402351874</v>
      </c>
      <c r="H1365" s="3">
        <f>'Dynamic Data'!C$15</f>
        <v>56.505600000000001</v>
      </c>
      <c r="I1365" s="3">
        <f>'Dynamic Data'!C$15+G1365+F1365</f>
        <v>120.95376340235171</v>
      </c>
      <c r="J1365" s="3">
        <f t="shared" si="154"/>
        <v>120.95376340235171</v>
      </c>
      <c r="K1365" s="29">
        <f t="shared" si="155"/>
        <v>0</v>
      </c>
      <c r="L1365" s="21">
        <f>(D1365/1000)*(('Dynamic Data'!C$4*9.81*'Dynamic Data'!C$10)+(0.5*'Dynamic Data'!C$21*'Dynamic Data'!C$11*'Dynamic Data'!C$13*D1365^2)+('Dynamic Data'!C$4*'Dynamic Data'!C$18*E1365))</f>
        <v>2.0149291631835089</v>
      </c>
      <c r="M1365" s="3">
        <f t="shared" si="152"/>
        <v>2.0149291631835089</v>
      </c>
      <c r="N1365" s="29">
        <f t="shared" si="156"/>
        <v>0</v>
      </c>
      <c r="O1365" s="21">
        <f t="shared" si="151"/>
        <v>2.6647347566370021</v>
      </c>
      <c r="P1365" s="3">
        <f t="shared" si="157"/>
        <v>2.6647347566370021</v>
      </c>
      <c r="Q1365" s="43">
        <f t="shared" si="153"/>
        <v>0</v>
      </c>
      <c r="R1365" s="37"/>
      <c r="S1365" s="21">
        <f>SUM($P$2:P1365)</f>
        <v>2017.0131460359589</v>
      </c>
      <c r="T1365" s="29">
        <f>SUM($Q$2:Q1365)</f>
        <v>310.13613303324058</v>
      </c>
      <c r="U1365" s="22">
        <f>T1365*'KERS System Values'!E$14</f>
        <v>181.60619851881668</v>
      </c>
    </row>
    <row r="1366" spans="1:21" x14ac:dyDescent="0.45">
      <c r="A1366" s="5" t="s">
        <v>14</v>
      </c>
      <c r="B1366" s="6">
        <v>1364</v>
      </c>
      <c r="C1366" s="6">
        <v>342</v>
      </c>
      <c r="D1366" s="4">
        <v>16.777777777777779</v>
      </c>
      <c r="E1366" s="30">
        <v>0.27777777777777779</v>
      </c>
      <c r="F1366" s="20">
        <f>'Dynamic Data'!C$4*E1366</f>
        <v>80</v>
      </c>
      <c r="G1366" s="12">
        <f>(0.5*'Dynamic Data'!C$21*'Dynamic Data'!C$11*'Dynamic Data'!C$13*D1366^2)</f>
        <v>57.586585104731512</v>
      </c>
      <c r="H1366" s="12">
        <f>'Dynamic Data'!C$15</f>
        <v>56.505600000000001</v>
      </c>
      <c r="I1366" s="12">
        <f>'Dynamic Data'!C$15+G1366+F1366</f>
        <v>194.09218510473153</v>
      </c>
      <c r="J1366" s="12">
        <f t="shared" si="154"/>
        <v>194.09218510473153</v>
      </c>
      <c r="K1366" s="28">
        <f t="shared" si="155"/>
        <v>0</v>
      </c>
      <c r="L1366" s="20">
        <f>(D1366/1000)*(('Dynamic Data'!C$4*9.81*'Dynamic Data'!C$10)+(0.5*'Dynamic Data'!C$21*'Dynamic Data'!C$11*'Dynamic Data'!C$13*D1366^2)+('Dynamic Data'!C$4*'Dynamic Data'!C$18*E1366))</f>
        <v>3.3145403500904957</v>
      </c>
      <c r="M1366" s="12">
        <f t="shared" si="152"/>
        <v>3.3145403500904957</v>
      </c>
      <c r="N1366" s="28">
        <f t="shared" si="156"/>
        <v>0</v>
      </c>
      <c r="O1366" s="20">
        <f t="shared" si="151"/>
        <v>3.4477725694002861</v>
      </c>
      <c r="P1366" s="12">
        <f t="shared" si="157"/>
        <v>3.4477725694002861</v>
      </c>
      <c r="Q1366" s="42">
        <f t="shared" si="153"/>
        <v>0</v>
      </c>
      <c r="R1366" s="36"/>
      <c r="S1366" s="20">
        <f>SUM($P$2:P1366)</f>
        <v>2020.4609186053592</v>
      </c>
      <c r="T1366" s="28">
        <f>SUM($Q$2:Q1366)</f>
        <v>310.13613303324058</v>
      </c>
      <c r="U1366" s="22">
        <f>T1366*'KERS System Values'!E$14</f>
        <v>181.60619851881668</v>
      </c>
    </row>
    <row r="1367" spans="1:21" x14ac:dyDescent="0.45">
      <c r="A1367" s="7" t="s">
        <v>14</v>
      </c>
      <c r="B1367" s="8">
        <v>1365</v>
      </c>
      <c r="C1367" s="8">
        <v>343</v>
      </c>
      <c r="D1367" s="3">
        <v>17.166666666666668</v>
      </c>
      <c r="E1367" s="29">
        <v>0.30555555555555597</v>
      </c>
      <c r="F1367" s="21">
        <f>'Dynamic Data'!C$4*E1367</f>
        <v>88.000000000000114</v>
      </c>
      <c r="G1367" s="3">
        <f>(0.5*'Dynamic Data'!C$21*'Dynamic Data'!C$11*'Dynamic Data'!C$13*D1367^2)</f>
        <v>60.287100701557705</v>
      </c>
      <c r="H1367" s="3">
        <f>'Dynamic Data'!C$15</f>
        <v>56.505600000000001</v>
      </c>
      <c r="I1367" s="3">
        <f>'Dynamic Data'!C$15+G1367+F1367</f>
        <v>204.79270070155781</v>
      </c>
      <c r="J1367" s="3">
        <f t="shared" si="154"/>
        <v>204.79270070155781</v>
      </c>
      <c r="K1367" s="29">
        <f t="shared" si="155"/>
        <v>0</v>
      </c>
      <c r="L1367" s="21">
        <f>(D1367/1000)*(('Dynamic Data'!C$4*9.81*'Dynamic Data'!C$10)+(0.5*'Dynamic Data'!C$21*'Dynamic Data'!C$11*'Dynamic Data'!C$13*D1367^2)+('Dynamic Data'!C$4*'Dynamic Data'!C$18*E1367))</f>
        <v>3.5810047887100764</v>
      </c>
      <c r="M1367" s="3">
        <f t="shared" si="152"/>
        <v>3.5810047887100764</v>
      </c>
      <c r="N1367" s="29">
        <f t="shared" si="156"/>
        <v>0</v>
      </c>
      <c r="O1367" s="21">
        <f t="shared" si="151"/>
        <v>3.1461582066212372</v>
      </c>
      <c r="P1367" s="3">
        <f t="shared" si="157"/>
        <v>3.1461582066212372</v>
      </c>
      <c r="Q1367" s="43">
        <f t="shared" si="153"/>
        <v>0</v>
      </c>
      <c r="R1367" s="37"/>
      <c r="S1367" s="21">
        <f>SUM($P$2:P1367)</f>
        <v>2023.6070768119805</v>
      </c>
      <c r="T1367" s="29">
        <f>SUM($Q$2:Q1367)</f>
        <v>310.13613303324058</v>
      </c>
      <c r="U1367" s="22">
        <f>T1367*'KERS System Values'!E$14</f>
        <v>181.60619851881668</v>
      </c>
    </row>
    <row r="1368" spans="1:21" x14ac:dyDescent="0.45">
      <c r="A1368" s="5" t="s">
        <v>14</v>
      </c>
      <c r="B1368" s="6">
        <v>1366</v>
      </c>
      <c r="C1368" s="6">
        <v>344</v>
      </c>
      <c r="D1368" s="4">
        <v>17.388888888888889</v>
      </c>
      <c r="E1368" s="30">
        <v>0.12500000000000078</v>
      </c>
      <c r="F1368" s="20">
        <f>'Dynamic Data'!C$4*E1368</f>
        <v>36.000000000000227</v>
      </c>
      <c r="G1368" s="12">
        <f>(0.5*'Dynamic Data'!C$21*'Dynamic Data'!C$11*'Dynamic Data'!C$13*D1368^2)</f>
        <v>61.858034254259039</v>
      </c>
      <c r="H1368" s="12">
        <f>'Dynamic Data'!C$15</f>
        <v>56.505600000000001</v>
      </c>
      <c r="I1368" s="12">
        <f>'Dynamic Data'!C$15+G1368+F1368</f>
        <v>154.36363425425927</v>
      </c>
      <c r="J1368" s="12">
        <f t="shared" si="154"/>
        <v>154.36363425425927</v>
      </c>
      <c r="K1368" s="28">
        <f t="shared" si="155"/>
        <v>0</v>
      </c>
      <c r="L1368" s="20">
        <f>(D1368/1000)*(('Dynamic Data'!C$4*9.81*'Dynamic Data'!C$10)+(0.5*'Dynamic Data'!C$21*'Dynamic Data'!C$11*'Dynamic Data'!C$13*D1368^2)+('Dynamic Data'!C$4*'Dynamic Data'!C$18*E1368))</f>
        <v>2.7113116245323976</v>
      </c>
      <c r="M1368" s="12">
        <f t="shared" si="152"/>
        <v>2.7113116245323976</v>
      </c>
      <c r="N1368" s="28">
        <f t="shared" si="156"/>
        <v>0</v>
      </c>
      <c r="O1368" s="20">
        <f t="shared" si="151"/>
        <v>2.1337393137666645</v>
      </c>
      <c r="P1368" s="12">
        <f t="shared" si="157"/>
        <v>2.1337393137666645</v>
      </c>
      <c r="Q1368" s="42">
        <f t="shared" si="153"/>
        <v>0</v>
      </c>
      <c r="R1368" s="36"/>
      <c r="S1368" s="20">
        <f>SUM($P$2:P1368)</f>
        <v>2025.7408161257472</v>
      </c>
      <c r="T1368" s="28">
        <f>SUM($Q$2:Q1368)</f>
        <v>310.13613303324058</v>
      </c>
      <c r="U1368" s="22">
        <f>T1368*'KERS System Values'!E$14</f>
        <v>181.60619851881668</v>
      </c>
    </row>
    <row r="1369" spans="1:21" x14ac:dyDescent="0.45">
      <c r="A1369" s="7" t="s">
        <v>14</v>
      </c>
      <c r="B1369" s="8">
        <v>1367</v>
      </c>
      <c r="C1369" s="8">
        <v>345</v>
      </c>
      <c r="D1369" s="3">
        <v>17.416666666666668</v>
      </c>
      <c r="E1369" s="29">
        <v>-9.7222222222222612E-2</v>
      </c>
      <c r="F1369" s="21">
        <f>'Dynamic Data'!C$4*E1369</f>
        <v>-28.000000000000114</v>
      </c>
      <c r="G1369" s="3">
        <f>(0.5*'Dynamic Data'!C$21*'Dynamic Data'!C$11*'Dynamic Data'!C$13*D1369^2)</f>
        <v>62.055821607709078</v>
      </c>
      <c r="H1369" s="3">
        <f>'Dynamic Data'!C$15</f>
        <v>56.505600000000001</v>
      </c>
      <c r="I1369" s="3">
        <f>'Dynamic Data'!C$15+G1369+F1369</f>
        <v>90.561421607708965</v>
      </c>
      <c r="J1369" s="3">
        <f t="shared" si="154"/>
        <v>90.561421607708965</v>
      </c>
      <c r="K1369" s="29">
        <f t="shared" si="155"/>
        <v>0</v>
      </c>
      <c r="L1369" s="21">
        <f>(D1369/1000)*(('Dynamic Data'!C$4*9.81*'Dynamic Data'!C$10)+(0.5*'Dynamic Data'!C$21*'Dynamic Data'!C$11*'Dynamic Data'!C$13*D1369^2)+('Dynamic Data'!C$4*'Dynamic Data'!C$18*E1369))</f>
        <v>1.5561670030009314</v>
      </c>
      <c r="M1369" s="3">
        <f t="shared" si="152"/>
        <v>1.5561670030009314</v>
      </c>
      <c r="N1369" s="29">
        <f t="shared" si="156"/>
        <v>0</v>
      </c>
      <c r="O1369" s="21">
        <f t="shared" si="151"/>
        <v>0.81516024690806232</v>
      </c>
      <c r="P1369" s="3">
        <f t="shared" si="157"/>
        <v>0.81516024690806232</v>
      </c>
      <c r="Q1369" s="43">
        <f t="shared" si="153"/>
        <v>0</v>
      </c>
      <c r="R1369" s="37"/>
      <c r="S1369" s="21">
        <f>SUM($P$2:P1369)</f>
        <v>2026.5559763726553</v>
      </c>
      <c r="T1369" s="29">
        <f>SUM($Q$2:Q1369)</f>
        <v>310.13613303324058</v>
      </c>
      <c r="U1369" s="22">
        <f>T1369*'KERS System Values'!E$14</f>
        <v>181.60619851881668</v>
      </c>
    </row>
    <row r="1370" spans="1:21" x14ac:dyDescent="0.45">
      <c r="A1370" s="5" t="s">
        <v>14</v>
      </c>
      <c r="B1370" s="6">
        <v>1368</v>
      </c>
      <c r="C1370" s="6">
        <v>346</v>
      </c>
      <c r="D1370" s="4">
        <v>17.194444444444446</v>
      </c>
      <c r="E1370" s="30">
        <v>-0.37500000000000039</v>
      </c>
      <c r="F1370" s="20">
        <f>'Dynamic Data'!C$4*E1370</f>
        <v>-108.00000000000011</v>
      </c>
      <c r="G1370" s="12">
        <f>(0.5*'Dynamic Data'!C$21*'Dynamic Data'!C$11*'Dynamic Data'!C$13*D1370^2)</f>
        <v>60.482362438363538</v>
      </c>
      <c r="H1370" s="12">
        <f>'Dynamic Data'!C$15</f>
        <v>56.505600000000001</v>
      </c>
      <c r="I1370" s="12">
        <f>'Dynamic Data'!C$15+G1370+F1370</f>
        <v>8.9879624383634251</v>
      </c>
      <c r="J1370" s="12">
        <f t="shared" si="154"/>
        <v>8.9879624383634251</v>
      </c>
      <c r="K1370" s="28">
        <f t="shared" si="155"/>
        <v>0</v>
      </c>
      <c r="L1370" s="20">
        <f>(D1370/1000)*(('Dynamic Data'!C$4*9.81*'Dynamic Data'!C$10)+(0.5*'Dynamic Data'!C$21*'Dynamic Data'!C$11*'Dynamic Data'!C$13*D1370^2)+('Dynamic Data'!C$4*'Dynamic Data'!C$18*E1370))</f>
        <v>7.415349081519336E-2</v>
      </c>
      <c r="M1370" s="12">
        <f t="shared" si="152"/>
        <v>7.415349081519336E-2</v>
      </c>
      <c r="N1370" s="28">
        <f t="shared" si="156"/>
        <v>0</v>
      </c>
      <c r="O1370" s="20">
        <f t="shared" si="151"/>
        <v>-0.2356618004688785</v>
      </c>
      <c r="P1370" s="12">
        <f t="shared" si="157"/>
        <v>0</v>
      </c>
      <c r="Q1370" s="44">
        <f t="shared" si="153"/>
        <v>0.2356618004688785</v>
      </c>
      <c r="R1370" s="36"/>
      <c r="S1370" s="20">
        <f>SUM($P$2:P1370)</f>
        <v>2026.5559763726553</v>
      </c>
      <c r="T1370" s="28">
        <f>SUM($Q$2:Q1370)</f>
        <v>310.37179483370949</v>
      </c>
      <c r="U1370" s="22">
        <f>T1370*'KERS System Values'!E$14</f>
        <v>181.74419483450129</v>
      </c>
    </row>
    <row r="1371" spans="1:21" x14ac:dyDescent="0.45">
      <c r="A1371" s="7" t="s">
        <v>14</v>
      </c>
      <c r="B1371" s="8">
        <v>1369</v>
      </c>
      <c r="C1371" s="8">
        <v>347</v>
      </c>
      <c r="D1371" s="3">
        <v>16.666666666666668</v>
      </c>
      <c r="E1371" s="29">
        <v>-0.4861111111111111</v>
      </c>
      <c r="F1371" s="21">
        <f>'Dynamic Data'!C$4*E1371</f>
        <v>-140</v>
      </c>
      <c r="G1371" s="3">
        <f>(0.5*'Dynamic Data'!C$21*'Dynamic Data'!C$11*'Dynamic Data'!C$13*D1371^2)</f>
        <v>56.826374494822993</v>
      </c>
      <c r="H1371" s="3">
        <f>'Dynamic Data'!C$15</f>
        <v>56.505600000000001</v>
      </c>
      <c r="I1371" s="3">
        <f>'Dynamic Data'!C$15+G1371+F1371</f>
        <v>-26.668025505177013</v>
      </c>
      <c r="J1371" s="3">
        <f t="shared" si="154"/>
        <v>0</v>
      </c>
      <c r="K1371" s="29">
        <f t="shared" si="155"/>
        <v>26.668025505177013</v>
      </c>
      <c r="L1371" s="21">
        <f>(D1371/1000)*(('Dynamic Data'!C$4*9.81*'Dynamic Data'!C$10)+(0.5*'Dynamic Data'!C$21*'Dynamic Data'!C$11*'Dynamic Data'!C$13*D1371^2)+('Dynamic Data'!C$4*'Dynamic Data'!C$18*E1371))</f>
        <v>-0.54547709175295034</v>
      </c>
      <c r="M1371" s="3">
        <f t="shared" si="152"/>
        <v>0</v>
      </c>
      <c r="N1371" s="29">
        <f t="shared" si="156"/>
        <v>0.54547709175295034</v>
      </c>
      <c r="O1371" s="21">
        <f t="shared" si="151"/>
        <v>-0.12242242583988272</v>
      </c>
      <c r="P1371" s="3">
        <f t="shared" si="157"/>
        <v>0</v>
      </c>
      <c r="Q1371" s="45">
        <f t="shared" si="153"/>
        <v>0.12242242583988272</v>
      </c>
      <c r="R1371" s="38">
        <f>SUM(Q1370:Q1371)</f>
        <v>0.35808422630876124</v>
      </c>
      <c r="S1371" s="21">
        <f>SUM($P$2:P1371)</f>
        <v>2026.5559763726553</v>
      </c>
      <c r="T1371" s="29">
        <f>SUM($Q$2:Q1371)</f>
        <v>310.49421725954937</v>
      </c>
      <c r="U1371" s="22">
        <f>T1371*'KERS System Values'!E$14</f>
        <v>181.81588164878116</v>
      </c>
    </row>
    <row r="1372" spans="1:21" x14ac:dyDescent="0.45">
      <c r="A1372" s="5" t="s">
        <v>14</v>
      </c>
      <c r="B1372" s="6">
        <v>1370</v>
      </c>
      <c r="C1372" s="6">
        <v>348</v>
      </c>
      <c r="D1372" s="4">
        <v>16.222222222222221</v>
      </c>
      <c r="E1372" s="30">
        <v>-0.30555555555555597</v>
      </c>
      <c r="F1372" s="20">
        <f>'Dynamic Data'!C$4*E1372</f>
        <v>-88.000000000000114</v>
      </c>
      <c r="G1372" s="12">
        <f>(0.5*'Dynamic Data'!C$21*'Dynamic Data'!C$11*'Dynamic Data'!C$13*D1372^2)</f>
        <v>53.836044388073176</v>
      </c>
      <c r="H1372" s="12">
        <f>'Dynamic Data'!C$15</f>
        <v>56.505600000000001</v>
      </c>
      <c r="I1372" s="12">
        <f>'Dynamic Data'!C$15+G1372+F1372</f>
        <v>22.341644388073064</v>
      </c>
      <c r="J1372" s="12">
        <f t="shared" si="154"/>
        <v>22.341644388073064</v>
      </c>
      <c r="K1372" s="28">
        <f t="shared" si="155"/>
        <v>0</v>
      </c>
      <c r="L1372" s="20">
        <f>(D1372/1000)*(('Dynamic Data'!C$4*9.81*'Dynamic Data'!C$10)+(0.5*'Dynamic Data'!C$21*'Dynamic Data'!C$11*'Dynamic Data'!C$13*D1372^2)+('Dynamic Data'!C$4*'Dynamic Data'!C$18*E1372))</f>
        <v>0.3006322400731849</v>
      </c>
      <c r="M1372" s="12">
        <f t="shared" si="152"/>
        <v>0.3006322400731849</v>
      </c>
      <c r="N1372" s="28">
        <f t="shared" si="156"/>
        <v>0</v>
      </c>
      <c r="O1372" s="20">
        <f t="shared" si="151"/>
        <v>0.82627224404542843</v>
      </c>
      <c r="P1372" s="12">
        <f t="shared" si="157"/>
        <v>0.82627224404542843</v>
      </c>
      <c r="Q1372" s="42">
        <f t="shared" si="153"/>
        <v>0</v>
      </c>
      <c r="R1372" s="36"/>
      <c r="S1372" s="20">
        <f>SUM($P$2:P1372)</f>
        <v>2027.3822486167007</v>
      </c>
      <c r="T1372" s="28">
        <f>SUM($Q$2:Q1372)</f>
        <v>310.49421725954937</v>
      </c>
      <c r="U1372" s="22">
        <f>T1372*'KERS System Values'!E$14</f>
        <v>181.81588164878116</v>
      </c>
    </row>
    <row r="1373" spans="1:21" x14ac:dyDescent="0.45">
      <c r="A1373" s="7" t="s">
        <v>14</v>
      </c>
      <c r="B1373" s="8">
        <v>1371</v>
      </c>
      <c r="C1373" s="8">
        <v>349</v>
      </c>
      <c r="D1373" s="3">
        <v>16.055555555555557</v>
      </c>
      <c r="E1373" s="29">
        <v>-8.3333333333333523E-2</v>
      </c>
      <c r="F1373" s="21">
        <f>'Dynamic Data'!C$4*E1373</f>
        <v>-24.000000000000053</v>
      </c>
      <c r="G1373" s="3">
        <f>(0.5*'Dynamic Data'!C$21*'Dynamic Data'!C$11*'Dynamic Data'!C$13*D1373^2)</f>
        <v>52.735506935356788</v>
      </c>
      <c r="H1373" s="3">
        <f>'Dynamic Data'!C$15</f>
        <v>56.505600000000001</v>
      </c>
      <c r="I1373" s="3">
        <f>'Dynamic Data'!C$15+G1373+F1373</f>
        <v>85.241106935356726</v>
      </c>
      <c r="J1373" s="3">
        <f t="shared" si="154"/>
        <v>85.241106935356726</v>
      </c>
      <c r="K1373" s="29">
        <f t="shared" si="155"/>
        <v>0</v>
      </c>
      <c r="L1373" s="21">
        <f>(D1373/1000)*(('Dynamic Data'!C$4*9.81*'Dynamic Data'!C$10)+(0.5*'Dynamic Data'!C$21*'Dynamic Data'!C$11*'Dynamic Data'!C$13*D1373^2)+('Dynamic Data'!C$4*'Dynamic Data'!C$18*E1373))</f>
        <v>1.351912248017672</v>
      </c>
      <c r="M1373" s="3">
        <f t="shared" si="152"/>
        <v>1.351912248017672</v>
      </c>
      <c r="N1373" s="29">
        <f t="shared" si="156"/>
        <v>0</v>
      </c>
      <c r="O1373" s="21">
        <f t="shared" si="151"/>
        <v>1.5529194546843392</v>
      </c>
      <c r="P1373" s="3">
        <f t="shared" si="157"/>
        <v>1.5529194546843392</v>
      </c>
      <c r="Q1373" s="43">
        <f t="shared" si="153"/>
        <v>0</v>
      </c>
      <c r="R1373" s="37"/>
      <c r="S1373" s="21">
        <f>SUM($P$2:P1373)</f>
        <v>2028.9351680713851</v>
      </c>
      <c r="T1373" s="29">
        <f>SUM($Q$2:Q1373)</f>
        <v>310.49421725954937</v>
      </c>
      <c r="U1373" s="22">
        <f>T1373*'KERS System Values'!E$14</f>
        <v>181.81588164878116</v>
      </c>
    </row>
    <row r="1374" spans="1:21" x14ac:dyDescent="0.45">
      <c r="A1374" s="5" t="s">
        <v>14</v>
      </c>
      <c r="B1374" s="6">
        <v>1372</v>
      </c>
      <c r="C1374" s="6">
        <v>350</v>
      </c>
      <c r="D1374" s="4">
        <v>16.055555555555557</v>
      </c>
      <c r="E1374" s="30">
        <v>0</v>
      </c>
      <c r="F1374" s="20">
        <f>'Dynamic Data'!C$4*E1374</f>
        <v>0</v>
      </c>
      <c r="G1374" s="12">
        <f>(0.5*'Dynamic Data'!C$21*'Dynamic Data'!C$11*'Dynamic Data'!C$13*D1374^2)</f>
        <v>52.735506935356788</v>
      </c>
      <c r="H1374" s="12">
        <f>'Dynamic Data'!C$15</f>
        <v>56.505600000000001</v>
      </c>
      <c r="I1374" s="12">
        <f>'Dynamic Data'!C$15+G1374+F1374</f>
        <v>109.24110693535678</v>
      </c>
      <c r="J1374" s="12">
        <f t="shared" si="154"/>
        <v>109.24110693535678</v>
      </c>
      <c r="K1374" s="28">
        <f t="shared" si="155"/>
        <v>0</v>
      </c>
      <c r="L1374" s="20">
        <f>(D1374/1000)*(('Dynamic Data'!C$4*9.81*'Dynamic Data'!C$10)+(0.5*'Dynamic Data'!C$21*'Dynamic Data'!C$11*'Dynamic Data'!C$13*D1374^2)+('Dynamic Data'!C$4*'Dynamic Data'!C$18*E1374))</f>
        <v>1.7539266613510063</v>
      </c>
      <c r="M1374" s="12">
        <f t="shared" si="152"/>
        <v>1.7539266613510063</v>
      </c>
      <c r="N1374" s="28">
        <f t="shared" si="156"/>
        <v>0</v>
      </c>
      <c r="O1374" s="20">
        <f t="shared" si="151"/>
        <v>1.5864206557954508</v>
      </c>
      <c r="P1374" s="12">
        <f t="shared" si="157"/>
        <v>1.5864206557954508</v>
      </c>
      <c r="Q1374" s="42">
        <f t="shared" si="153"/>
        <v>0</v>
      </c>
      <c r="R1374" s="36"/>
      <c r="S1374" s="20">
        <f>SUM($P$2:P1374)</f>
        <v>2030.5215887271806</v>
      </c>
      <c r="T1374" s="28">
        <f>SUM($Q$2:Q1374)</f>
        <v>310.49421725954937</v>
      </c>
      <c r="U1374" s="22">
        <f>T1374*'KERS System Values'!E$14</f>
        <v>181.81588164878116</v>
      </c>
    </row>
    <row r="1375" spans="1:21" x14ac:dyDescent="0.45">
      <c r="A1375" s="7" t="s">
        <v>14</v>
      </c>
      <c r="B1375" s="8">
        <v>1373</v>
      </c>
      <c r="C1375" s="8">
        <v>351</v>
      </c>
      <c r="D1375" s="3">
        <v>16.055555555555557</v>
      </c>
      <c r="E1375" s="29">
        <v>-6.9444444444444448E-2</v>
      </c>
      <c r="F1375" s="21">
        <f>'Dynamic Data'!C$4*E1375</f>
        <v>-20</v>
      </c>
      <c r="G1375" s="3">
        <f>(0.5*'Dynamic Data'!C$21*'Dynamic Data'!C$11*'Dynamic Data'!C$13*D1375^2)</f>
        <v>52.735506935356788</v>
      </c>
      <c r="H1375" s="3">
        <f>'Dynamic Data'!C$15</f>
        <v>56.505600000000001</v>
      </c>
      <c r="I1375" s="3">
        <f>'Dynamic Data'!C$15+G1375+F1375</f>
        <v>89.241106935356783</v>
      </c>
      <c r="J1375" s="3">
        <f t="shared" si="154"/>
        <v>89.241106935356783</v>
      </c>
      <c r="K1375" s="29">
        <f t="shared" si="155"/>
        <v>0</v>
      </c>
      <c r="L1375" s="21">
        <f>(D1375/1000)*(('Dynamic Data'!C$4*9.81*'Dynamic Data'!C$10)+(0.5*'Dynamic Data'!C$21*'Dynamic Data'!C$11*'Dynamic Data'!C$13*D1375^2)+('Dynamic Data'!C$4*'Dynamic Data'!C$18*E1375))</f>
        <v>1.418914650239895</v>
      </c>
      <c r="M1375" s="3">
        <f t="shared" si="152"/>
        <v>1.418914650239895</v>
      </c>
      <c r="N1375" s="29">
        <f t="shared" si="156"/>
        <v>0</v>
      </c>
      <c r="O1375" s="21">
        <f t="shared" si="151"/>
        <v>1.0402224839508001</v>
      </c>
      <c r="P1375" s="3">
        <f t="shared" si="157"/>
        <v>1.0402224839508001</v>
      </c>
      <c r="Q1375" s="43">
        <f t="shared" si="153"/>
        <v>0</v>
      </c>
      <c r="R1375" s="37"/>
      <c r="S1375" s="21">
        <f>SUM($P$2:P1375)</f>
        <v>2031.5618112111315</v>
      </c>
      <c r="T1375" s="29">
        <f>SUM($Q$2:Q1375)</f>
        <v>310.49421725954937</v>
      </c>
      <c r="U1375" s="22">
        <f>T1375*'KERS System Values'!E$14</f>
        <v>181.81588164878116</v>
      </c>
    </row>
    <row r="1376" spans="1:21" x14ac:dyDescent="0.45">
      <c r="A1376" s="5" t="s">
        <v>14</v>
      </c>
      <c r="B1376" s="6">
        <v>1374</v>
      </c>
      <c r="C1376" s="6">
        <v>352</v>
      </c>
      <c r="D1376" s="4">
        <v>15.916666666666666</v>
      </c>
      <c r="E1376" s="30">
        <v>-0.22222222222222143</v>
      </c>
      <c r="F1376" s="20">
        <f>'Dynamic Data'!C$4*E1376</f>
        <v>-63.999999999999773</v>
      </c>
      <c r="G1376" s="12">
        <f>(0.5*'Dynamic Data'!C$21*'Dynamic Data'!C$11*'Dynamic Data'!C$13*D1376^2)</f>
        <v>51.827074198640929</v>
      </c>
      <c r="H1376" s="12">
        <f>'Dynamic Data'!C$15</f>
        <v>56.505600000000001</v>
      </c>
      <c r="I1376" s="12">
        <f>'Dynamic Data'!C$15+G1376+F1376</f>
        <v>44.332674198641158</v>
      </c>
      <c r="J1376" s="12">
        <f t="shared" si="154"/>
        <v>44.332674198641158</v>
      </c>
      <c r="K1376" s="28">
        <f t="shared" si="155"/>
        <v>0</v>
      </c>
      <c r="L1376" s="20">
        <f>(D1376/1000)*(('Dynamic Data'!C$4*9.81*'Dynamic Data'!C$10)+(0.5*'Dynamic Data'!C$21*'Dynamic Data'!C$11*'Dynamic Data'!C$13*D1376^2)+('Dynamic Data'!C$4*'Dynamic Data'!C$18*E1376))</f>
        <v>0.66153031766170522</v>
      </c>
      <c r="M1376" s="12">
        <f t="shared" si="152"/>
        <v>0.66153031766170522</v>
      </c>
      <c r="N1376" s="28">
        <f t="shared" si="156"/>
        <v>0</v>
      </c>
      <c r="O1376" s="20">
        <f t="shared" si="151"/>
        <v>0.18376394252606465</v>
      </c>
      <c r="P1376" s="12">
        <f t="shared" si="157"/>
        <v>0.18376394252606465</v>
      </c>
      <c r="Q1376" s="42">
        <f t="shared" si="153"/>
        <v>0</v>
      </c>
      <c r="R1376" s="36"/>
      <c r="S1376" s="20">
        <f>SUM($P$2:P1376)</f>
        <v>2031.7455751536575</v>
      </c>
      <c r="T1376" s="28">
        <f>SUM($Q$2:Q1376)</f>
        <v>310.49421725954937</v>
      </c>
      <c r="U1376" s="22">
        <f>T1376*'KERS System Values'!E$14</f>
        <v>181.81588164878116</v>
      </c>
    </row>
    <row r="1377" spans="1:21" x14ac:dyDescent="0.45">
      <c r="A1377" s="7" t="s">
        <v>14</v>
      </c>
      <c r="B1377" s="8">
        <v>1375</v>
      </c>
      <c r="C1377" s="8">
        <v>353</v>
      </c>
      <c r="D1377" s="3">
        <v>15.611111111111112</v>
      </c>
      <c r="E1377" s="29">
        <v>-0.41666666666666663</v>
      </c>
      <c r="F1377" s="21">
        <f>'Dynamic Data'!C$4*E1377</f>
        <v>-119.99999999999999</v>
      </c>
      <c r="G1377" s="3">
        <f>(0.5*'Dynamic Data'!C$21*'Dynamic Data'!C$11*'Dynamic Data'!C$13*D1377^2)</f>
        <v>49.856303960952424</v>
      </c>
      <c r="H1377" s="3">
        <f>'Dynamic Data'!C$15</f>
        <v>56.505600000000001</v>
      </c>
      <c r="I1377" s="3">
        <f>'Dynamic Data'!C$15+G1377+F1377</f>
        <v>-13.638096039047568</v>
      </c>
      <c r="J1377" s="3">
        <f t="shared" si="154"/>
        <v>0</v>
      </c>
      <c r="K1377" s="29">
        <f t="shared" si="155"/>
        <v>13.638096039047568</v>
      </c>
      <c r="L1377" s="21">
        <f>(D1377/1000)*(('Dynamic Data'!C$4*9.81*'Dynamic Data'!C$10)+(0.5*'Dynamic Data'!C$21*'Dynamic Data'!C$11*'Dynamic Data'!C$13*D1377^2)+('Dynamic Data'!C$4*'Dynamic Data'!C$18*E1377))</f>
        <v>-0.29400243260957593</v>
      </c>
      <c r="M1377" s="3">
        <f t="shared" si="152"/>
        <v>0</v>
      </c>
      <c r="N1377" s="29">
        <f t="shared" si="156"/>
        <v>0.29400243260957593</v>
      </c>
      <c r="O1377" s="21">
        <f t="shared" si="151"/>
        <v>-1.069368306801346</v>
      </c>
      <c r="P1377" s="3">
        <f t="shared" si="157"/>
        <v>0</v>
      </c>
      <c r="Q1377" s="44">
        <f t="shared" si="153"/>
        <v>1.069368306801346</v>
      </c>
      <c r="R1377" s="37"/>
      <c r="S1377" s="21">
        <f>SUM($P$2:P1377)</f>
        <v>2031.7455751536575</v>
      </c>
      <c r="T1377" s="29">
        <f>SUM($Q$2:Q1377)</f>
        <v>311.5635855663507</v>
      </c>
      <c r="U1377" s="22">
        <f>T1377*'KERS System Values'!E$14</f>
        <v>182.44207090030537</v>
      </c>
    </row>
    <row r="1378" spans="1:21" x14ac:dyDescent="0.45">
      <c r="A1378" s="5" t="s">
        <v>14</v>
      </c>
      <c r="B1378" s="6">
        <v>1376</v>
      </c>
      <c r="C1378" s="6">
        <v>354</v>
      </c>
      <c r="D1378" s="4">
        <v>15.083333333333334</v>
      </c>
      <c r="E1378" s="30">
        <v>-0.75000000000000078</v>
      </c>
      <c r="F1378" s="20">
        <f>'Dynamic Data'!C$4*E1378</f>
        <v>-216.00000000000023</v>
      </c>
      <c r="G1378" s="12">
        <f>(0.5*'Dynamic Data'!C$21*'Dynamic Data'!C$11*'Dynamic Data'!C$13*D1378^2)</f>
        <v>46.542221370622393</v>
      </c>
      <c r="H1378" s="12">
        <f>'Dynamic Data'!C$15</f>
        <v>56.505600000000001</v>
      </c>
      <c r="I1378" s="12">
        <f>'Dynamic Data'!C$15+G1378+F1378</f>
        <v>-112.95217862937784</v>
      </c>
      <c r="J1378" s="12">
        <f t="shared" si="154"/>
        <v>0</v>
      </c>
      <c r="K1378" s="28">
        <f t="shared" si="155"/>
        <v>112.95217862937784</v>
      </c>
      <c r="L1378" s="20">
        <f>(D1378/1000)*(('Dynamic Data'!C$4*9.81*'Dynamic Data'!C$10)+(0.5*'Dynamic Data'!C$21*'Dynamic Data'!C$11*'Dynamic Data'!C$13*D1378^2)+('Dynamic Data'!C$4*'Dynamic Data'!C$18*E1378))</f>
        <v>-1.8447341809931159</v>
      </c>
      <c r="M1378" s="12">
        <f t="shared" si="152"/>
        <v>0</v>
      </c>
      <c r="N1378" s="28">
        <f t="shared" si="156"/>
        <v>1.8447341809931159</v>
      </c>
      <c r="O1378" s="20">
        <f t="shared" si="151"/>
        <v>-2.8273445772451282</v>
      </c>
      <c r="P1378" s="12">
        <f t="shared" si="157"/>
        <v>0</v>
      </c>
      <c r="Q1378" s="45">
        <f t="shared" si="153"/>
        <v>2.8273445772451282</v>
      </c>
      <c r="R1378" s="36"/>
      <c r="S1378" s="20">
        <f>SUM($P$2:P1378)</f>
        <v>2031.7455751536575</v>
      </c>
      <c r="T1378" s="28">
        <f>SUM($Q$2:Q1378)</f>
        <v>314.39093014359582</v>
      </c>
      <c r="U1378" s="22">
        <f>T1378*'KERS System Values'!E$14</f>
        <v>184.09767708702867</v>
      </c>
    </row>
    <row r="1379" spans="1:21" x14ac:dyDescent="0.45">
      <c r="A1379" s="7" t="s">
        <v>14</v>
      </c>
      <c r="B1379" s="8">
        <v>1377</v>
      </c>
      <c r="C1379" s="8">
        <v>355</v>
      </c>
      <c r="D1379" s="3">
        <v>14.111111111111111</v>
      </c>
      <c r="E1379" s="29">
        <v>-1.2222222222222219</v>
      </c>
      <c r="F1379" s="21">
        <f>'Dynamic Data'!C$4*E1379</f>
        <v>-351.99999999999989</v>
      </c>
      <c r="G1379" s="3">
        <f>(0.5*'Dynamic Data'!C$21*'Dynamic Data'!C$11*'Dynamic Data'!C$13*D1379^2)</f>
        <v>40.735670854533325</v>
      </c>
      <c r="H1379" s="3">
        <f>'Dynamic Data'!C$15</f>
        <v>56.505600000000001</v>
      </c>
      <c r="I1379" s="3">
        <f>'Dynamic Data'!C$15+G1379+F1379</f>
        <v>-254.75872914546656</v>
      </c>
      <c r="J1379" s="3">
        <f t="shared" si="154"/>
        <v>0</v>
      </c>
      <c r="K1379" s="29">
        <f t="shared" si="155"/>
        <v>254.75872914546656</v>
      </c>
      <c r="L1379" s="21">
        <f>(D1379/1000)*(('Dynamic Data'!C$4*9.81*'Dynamic Data'!C$10)+(0.5*'Dynamic Data'!C$21*'Dynamic Data'!C$11*'Dynamic Data'!C$13*D1379^2)+('Dynamic Data'!C$4*'Dynamic Data'!C$18*E1379))</f>
        <v>-3.8099549734971401</v>
      </c>
      <c r="M1379" s="3">
        <f t="shared" si="152"/>
        <v>0</v>
      </c>
      <c r="N1379" s="29">
        <f t="shared" si="156"/>
        <v>3.8099549734971401</v>
      </c>
      <c r="O1379" s="21">
        <f t="shared" si="151"/>
        <v>-4.1368172508764705</v>
      </c>
      <c r="P1379" s="3">
        <f t="shared" si="157"/>
        <v>0</v>
      </c>
      <c r="Q1379" s="44">
        <f t="shared" si="153"/>
        <v>4.1368172508764705</v>
      </c>
      <c r="R1379" s="37"/>
      <c r="S1379" s="21">
        <f>SUM($P$2:P1379)</f>
        <v>2031.7455751536575</v>
      </c>
      <c r="T1379" s="29">
        <f>SUM($Q$2:Q1379)</f>
        <v>318.52774739447227</v>
      </c>
      <c r="U1379" s="22">
        <f>T1379*'KERS System Values'!E$14</f>
        <v>186.52007027143785</v>
      </c>
    </row>
    <row r="1380" spans="1:21" x14ac:dyDescent="0.45">
      <c r="A1380" s="5" t="s">
        <v>14</v>
      </c>
      <c r="B1380" s="6">
        <v>1378</v>
      </c>
      <c r="C1380" s="6">
        <v>356</v>
      </c>
      <c r="D1380" s="4">
        <v>12.638888888888889</v>
      </c>
      <c r="E1380" s="30">
        <v>-1.4722222222222214</v>
      </c>
      <c r="F1380" s="20">
        <f>'Dynamic Data'!C$4*E1380</f>
        <v>-423.99999999999977</v>
      </c>
      <c r="G1380" s="12">
        <f>(0.5*'Dynamic Data'!C$21*'Dynamic Data'!C$11*'Dynamic Data'!C$13*D1380^2)</f>
        <v>32.679111610529802</v>
      </c>
      <c r="H1380" s="12">
        <f>'Dynamic Data'!C$15</f>
        <v>56.505600000000001</v>
      </c>
      <c r="I1380" s="12">
        <f>'Dynamic Data'!C$15+G1380+F1380</f>
        <v>-334.81528838946997</v>
      </c>
      <c r="J1380" s="12">
        <f t="shared" si="154"/>
        <v>0</v>
      </c>
      <c r="K1380" s="28">
        <f t="shared" si="155"/>
        <v>334.81528838946997</v>
      </c>
      <c r="L1380" s="20">
        <f>(D1380/1000)*(('Dynamic Data'!C$4*9.81*'Dynamic Data'!C$10)+(0.5*'Dynamic Data'!C$21*'Dynamic Data'!C$11*'Dynamic Data'!C$13*D1380^2)+('Dynamic Data'!C$4*'Dynamic Data'!C$18*E1380))</f>
        <v>-4.4636795282558017</v>
      </c>
      <c r="M1380" s="12">
        <f t="shared" si="152"/>
        <v>0</v>
      </c>
      <c r="N1380" s="28">
        <f t="shared" si="156"/>
        <v>4.4636795282558017</v>
      </c>
      <c r="O1380" s="20">
        <f t="shared" si="151"/>
        <v>-4.2437381001930143</v>
      </c>
      <c r="P1380" s="12">
        <f t="shared" si="157"/>
        <v>0</v>
      </c>
      <c r="Q1380" s="45">
        <f t="shared" si="153"/>
        <v>4.2437381001930143</v>
      </c>
      <c r="R1380" s="36"/>
      <c r="S1380" s="20">
        <f>SUM($P$2:P1380)</f>
        <v>2031.7455751536575</v>
      </c>
      <c r="T1380" s="28">
        <f>SUM($Q$2:Q1380)</f>
        <v>322.77148549466528</v>
      </c>
      <c r="U1380" s="22">
        <f>T1380*'KERS System Values'!E$14</f>
        <v>189.00507302280351</v>
      </c>
    </row>
    <row r="1381" spans="1:21" x14ac:dyDescent="0.45">
      <c r="A1381" s="7" t="s">
        <v>14</v>
      </c>
      <c r="B1381" s="8">
        <v>1379</v>
      </c>
      <c r="C1381" s="8">
        <v>357</v>
      </c>
      <c r="D1381" s="3">
        <v>11.166666666666668</v>
      </c>
      <c r="E1381" s="29">
        <v>-1.4722222222222223</v>
      </c>
      <c r="F1381" s="21">
        <f>'Dynamic Data'!C$4*E1381</f>
        <v>-424</v>
      </c>
      <c r="G1381" s="3">
        <f>(0.5*'Dynamic Data'!C$21*'Dynamic Data'!C$11*'Dynamic Data'!C$13*D1381^2)</f>
        <v>25.509359510726043</v>
      </c>
      <c r="H1381" s="3">
        <f>'Dynamic Data'!C$15</f>
        <v>56.505600000000001</v>
      </c>
      <c r="I1381" s="3">
        <f>'Dynamic Data'!C$15+G1381+F1381</f>
        <v>-341.98504048927396</v>
      </c>
      <c r="J1381" s="3">
        <f t="shared" si="154"/>
        <v>0</v>
      </c>
      <c r="K1381" s="29">
        <f t="shared" si="155"/>
        <v>341.98504048927396</v>
      </c>
      <c r="L1381" s="21">
        <f>(D1381/1000)*(('Dynamic Data'!C$4*9.81*'Dynamic Data'!C$10)+(0.5*'Dynamic Data'!C$21*'Dynamic Data'!C$11*'Dynamic Data'!C$13*D1381^2)+('Dynamic Data'!C$4*'Dynamic Data'!C$18*E1381))</f>
        <v>-4.023796672130227</v>
      </c>
      <c r="M1381" s="3">
        <f t="shared" si="152"/>
        <v>0</v>
      </c>
      <c r="N1381" s="29">
        <f t="shared" si="156"/>
        <v>4.023796672130227</v>
      </c>
      <c r="O1381" s="21">
        <f t="shared" si="151"/>
        <v>-3.7890012244020919</v>
      </c>
      <c r="P1381" s="3">
        <f t="shared" si="157"/>
        <v>0</v>
      </c>
      <c r="Q1381" s="44">
        <f t="shared" si="153"/>
        <v>3.7890012244020919</v>
      </c>
      <c r="R1381" s="37"/>
      <c r="S1381" s="21">
        <f>SUM($P$2:P1381)</f>
        <v>2031.7455751536575</v>
      </c>
      <c r="T1381" s="29">
        <f>SUM($Q$2:Q1381)</f>
        <v>326.5604867190674</v>
      </c>
      <c r="U1381" s="22">
        <f>T1381*'KERS System Values'!E$14</f>
        <v>191.22379581984393</v>
      </c>
    </row>
    <row r="1382" spans="1:21" x14ac:dyDescent="0.45">
      <c r="A1382" s="5" t="s">
        <v>14</v>
      </c>
      <c r="B1382" s="6">
        <v>1380</v>
      </c>
      <c r="C1382" s="6">
        <v>358</v>
      </c>
      <c r="D1382" s="4">
        <v>9.6944444444444446</v>
      </c>
      <c r="E1382" s="30">
        <v>-1.4722222222222223</v>
      </c>
      <c r="F1382" s="20">
        <f>'Dynamic Data'!C$4*E1382</f>
        <v>-424</v>
      </c>
      <c r="G1382" s="12">
        <f>(0.5*'Dynamic Data'!C$21*'Dynamic Data'!C$11*'Dynamic Data'!C$13*D1382^2)</f>
        <v>19.226414555122041</v>
      </c>
      <c r="H1382" s="12">
        <f>'Dynamic Data'!C$15</f>
        <v>56.505600000000001</v>
      </c>
      <c r="I1382" s="12">
        <f>'Dynamic Data'!C$15+G1382+F1382</f>
        <v>-348.26798544487792</v>
      </c>
      <c r="J1382" s="12">
        <f t="shared" si="154"/>
        <v>0</v>
      </c>
      <c r="K1382" s="28">
        <f t="shared" si="155"/>
        <v>348.26798544487792</v>
      </c>
      <c r="L1382" s="20">
        <f>(D1382/1000)*(('Dynamic Data'!C$4*9.81*'Dynamic Data'!C$10)+(0.5*'Dynamic Data'!C$21*'Dynamic Data'!C$11*'Dynamic Data'!C$13*D1382^2)+('Dynamic Data'!C$4*'Dynamic Data'!C$18*E1382))</f>
        <v>-3.5542057766739568</v>
      </c>
      <c r="M1382" s="12">
        <f t="shared" si="152"/>
        <v>0</v>
      </c>
      <c r="N1382" s="28">
        <f t="shared" si="156"/>
        <v>3.5542057766739568</v>
      </c>
      <c r="O1382" s="20">
        <f t="shared" si="151"/>
        <v>-2.7918249417239158</v>
      </c>
      <c r="P1382" s="12">
        <f t="shared" si="157"/>
        <v>0</v>
      </c>
      <c r="Q1382" s="45">
        <f t="shared" si="153"/>
        <v>2.7918249417239158</v>
      </c>
      <c r="R1382" s="36"/>
      <c r="S1382" s="20">
        <f>SUM($P$2:P1382)</f>
        <v>2031.7455751536575</v>
      </c>
      <c r="T1382" s="28">
        <f>SUM($Q$2:Q1382)</f>
        <v>329.35231166079132</v>
      </c>
      <c r="U1382" s="22">
        <f>T1382*'KERS System Values'!E$14</f>
        <v>192.85860279843664</v>
      </c>
    </row>
    <row r="1383" spans="1:21" x14ac:dyDescent="0.45">
      <c r="A1383" s="7" t="s">
        <v>14</v>
      </c>
      <c r="B1383" s="8">
        <v>1381</v>
      </c>
      <c r="C1383" s="8">
        <v>359</v>
      </c>
      <c r="D1383" s="3">
        <v>8.2222222222222232</v>
      </c>
      <c r="E1383" s="29">
        <v>-1.0555555555555551</v>
      </c>
      <c r="F1383" s="21">
        <f>'Dynamic Data'!C$4*E1383</f>
        <v>-303.99999999999989</v>
      </c>
      <c r="G1383" s="3">
        <f>(0.5*'Dynamic Data'!C$21*'Dynamic Data'!C$11*'Dynamic Data'!C$13*D1383^2)</f>
        <v>13.830276743717809</v>
      </c>
      <c r="H1383" s="3">
        <f>'Dynamic Data'!C$15</f>
        <v>56.505600000000001</v>
      </c>
      <c r="I1383" s="3">
        <f>'Dynamic Data'!C$15+G1383+F1383</f>
        <v>-233.6641232562821</v>
      </c>
      <c r="J1383" s="3">
        <f t="shared" si="154"/>
        <v>0</v>
      </c>
      <c r="K1383" s="29">
        <f t="shared" si="155"/>
        <v>233.6641232562821</v>
      </c>
      <c r="L1383" s="21">
        <f>(D1383/1000)*(('Dynamic Data'!C$4*9.81*'Dynamic Data'!C$10)+(0.5*'Dynamic Data'!C$21*'Dynamic Data'!C$11*'Dynamic Data'!C$13*D1383^2)+('Dynamic Data'!C$4*'Dynamic Data'!C$18*E1383))</f>
        <v>-2.0294441067738749</v>
      </c>
      <c r="M1383" s="3">
        <f t="shared" si="152"/>
        <v>0</v>
      </c>
      <c r="N1383" s="29">
        <f t="shared" si="156"/>
        <v>2.0294441067738749</v>
      </c>
      <c r="O1383" s="21">
        <f t="shared" si="151"/>
        <v>-0.80333436103856437</v>
      </c>
      <c r="P1383" s="3">
        <f t="shared" si="157"/>
        <v>0</v>
      </c>
      <c r="Q1383" s="44">
        <f t="shared" si="153"/>
        <v>0.80333436103856437</v>
      </c>
      <c r="R1383" s="39">
        <f>SUM(Q1377:Q1383)</f>
        <v>19.661428762280533</v>
      </c>
      <c r="S1383" s="21">
        <f>SUM($P$2:P1383)</f>
        <v>2031.7455751536575</v>
      </c>
      <c r="T1383" s="29">
        <f>SUM($Q$2:Q1383)</f>
        <v>330.15564602182985</v>
      </c>
      <c r="U1383" s="22">
        <f>T1383*'KERS System Values'!E$14</f>
        <v>193.32901073839801</v>
      </c>
    </row>
    <row r="1384" spans="1:21" x14ac:dyDescent="0.45">
      <c r="A1384" s="5" t="s">
        <v>14</v>
      </c>
      <c r="B1384" s="6">
        <v>1382</v>
      </c>
      <c r="C1384" s="6">
        <v>360</v>
      </c>
      <c r="D1384" s="4">
        <v>7.5833333333333339</v>
      </c>
      <c r="E1384" s="30">
        <v>-4.1666666666666761E-2</v>
      </c>
      <c r="F1384" s="20">
        <f>'Dynamic Data'!C$4*E1384</f>
        <v>-12.000000000000027</v>
      </c>
      <c r="G1384" s="12">
        <f>(0.5*'Dynamic Data'!C$21*'Dynamic Data'!C$11*'Dynamic Data'!C$13*D1384^2)</f>
        <v>11.764480179790729</v>
      </c>
      <c r="H1384" s="12">
        <f>'Dynamic Data'!C$15</f>
        <v>56.505600000000001</v>
      </c>
      <c r="I1384" s="12">
        <f>'Dynamic Data'!C$15+G1384+F1384</f>
        <v>56.270080179790696</v>
      </c>
      <c r="J1384" s="12">
        <f t="shared" si="154"/>
        <v>56.270080179790696</v>
      </c>
      <c r="K1384" s="28">
        <f t="shared" si="155"/>
        <v>0</v>
      </c>
      <c r="L1384" s="20">
        <f>(D1384/1000)*(('Dynamic Data'!C$4*9.81*'Dynamic Data'!C$10)+(0.5*'Dynamic Data'!C$21*'Dynamic Data'!C$11*'Dynamic Data'!C$13*D1384^2)+('Dynamic Data'!C$4*'Dynamic Data'!C$18*E1384))</f>
        <v>0.42277538469674625</v>
      </c>
      <c r="M1384" s="12">
        <f t="shared" si="152"/>
        <v>0.42277538469674625</v>
      </c>
      <c r="N1384" s="28">
        <f t="shared" si="156"/>
        <v>0</v>
      </c>
      <c r="O1384" s="20">
        <f t="shared" si="151"/>
        <v>1.4474973699731328</v>
      </c>
      <c r="P1384" s="12">
        <f t="shared" si="157"/>
        <v>1.4474973699731328</v>
      </c>
      <c r="Q1384" s="42">
        <f t="shared" si="153"/>
        <v>0</v>
      </c>
      <c r="R1384" s="36"/>
      <c r="S1384" s="20">
        <f>SUM($P$2:P1384)</f>
        <v>2033.1930725236307</v>
      </c>
      <c r="T1384" s="28">
        <f>SUM($Q$2:Q1384)</f>
        <v>330.15564602182985</v>
      </c>
      <c r="U1384" s="22">
        <f>T1384*'KERS System Values'!E$14</f>
        <v>193.32901073839801</v>
      </c>
    </row>
    <row r="1385" spans="1:21" x14ac:dyDescent="0.45">
      <c r="A1385" s="7" t="s">
        <v>14</v>
      </c>
      <c r="B1385" s="8">
        <v>1383</v>
      </c>
      <c r="C1385" s="8">
        <v>361</v>
      </c>
      <c r="D1385" s="3">
        <v>8.1388888888888893</v>
      </c>
      <c r="E1385" s="29">
        <v>0.77777777777777746</v>
      </c>
      <c r="F1385" s="21">
        <f>'Dynamic Data'!C$4*E1385</f>
        <v>223.99999999999991</v>
      </c>
      <c r="G1385" s="3">
        <f>(0.5*'Dynamic Data'!C$21*'Dynamic Data'!C$11*'Dynamic Data'!C$13*D1385^2)</f>
        <v>13.551353955572385</v>
      </c>
      <c r="H1385" s="3">
        <f>'Dynamic Data'!C$15</f>
        <v>56.505600000000001</v>
      </c>
      <c r="I1385" s="3">
        <f>'Dynamic Data'!C$15+G1385+F1385</f>
        <v>294.05695395557228</v>
      </c>
      <c r="J1385" s="3">
        <f t="shared" si="154"/>
        <v>294.05695395557228</v>
      </c>
      <c r="K1385" s="29">
        <f t="shared" si="155"/>
        <v>0</v>
      </c>
      <c r="L1385" s="21">
        <f>(D1385/1000)*(('Dynamic Data'!C$4*9.81*'Dynamic Data'!C$10)+(0.5*'Dynamic Data'!C$21*'Dynamic Data'!C$11*'Dynamic Data'!C$13*D1385^2)+('Dynamic Data'!C$4*'Dynamic Data'!C$18*E1385))</f>
        <v>2.4722193552495195</v>
      </c>
      <c r="M1385" s="3">
        <f t="shared" si="152"/>
        <v>2.4722193552495195</v>
      </c>
      <c r="N1385" s="29">
        <f t="shared" si="156"/>
        <v>0</v>
      </c>
      <c r="O1385" s="21">
        <f t="shared" si="151"/>
        <v>2.7737306322604613</v>
      </c>
      <c r="P1385" s="3">
        <f t="shared" si="157"/>
        <v>2.7737306322604613</v>
      </c>
      <c r="Q1385" s="43">
        <f t="shared" si="153"/>
        <v>0</v>
      </c>
      <c r="R1385" s="37"/>
      <c r="S1385" s="21">
        <f>SUM($P$2:P1385)</f>
        <v>2035.9668031558911</v>
      </c>
      <c r="T1385" s="29">
        <f>SUM($Q$2:Q1385)</f>
        <v>330.15564602182985</v>
      </c>
      <c r="U1385" s="22">
        <f>T1385*'KERS System Values'!E$14</f>
        <v>193.32901073839801</v>
      </c>
    </row>
    <row r="1386" spans="1:21" x14ac:dyDescent="0.45">
      <c r="A1386" s="5" t="s">
        <v>14</v>
      </c>
      <c r="B1386" s="6">
        <v>1384</v>
      </c>
      <c r="C1386" s="6">
        <v>362</v>
      </c>
      <c r="D1386" s="4">
        <v>9.1388888888888893</v>
      </c>
      <c r="E1386" s="30">
        <v>0.87500000000000011</v>
      </c>
      <c r="F1386" s="20">
        <f>'Dynamic Data'!C$4*E1386</f>
        <v>252.00000000000003</v>
      </c>
      <c r="G1386" s="12">
        <f>(0.5*'Dynamic Data'!C$21*'Dynamic Data'!C$11*'Dynamic Data'!C$13*D1386^2)</f>
        <v>17.085954449150375</v>
      </c>
      <c r="H1386" s="12">
        <f>'Dynamic Data'!C$15</f>
        <v>56.505600000000001</v>
      </c>
      <c r="I1386" s="12">
        <f>'Dynamic Data'!C$15+G1386+F1386</f>
        <v>325.59155444915041</v>
      </c>
      <c r="J1386" s="12">
        <f t="shared" si="154"/>
        <v>325.59155444915041</v>
      </c>
      <c r="K1386" s="28">
        <f t="shared" si="155"/>
        <v>0</v>
      </c>
      <c r="L1386" s="20">
        <f>(D1386/1000)*(('Dynamic Data'!C$4*9.81*'Dynamic Data'!C$10)+(0.5*'Dynamic Data'!C$21*'Dynamic Data'!C$11*'Dynamic Data'!C$13*D1386^2)+('Dynamic Data'!C$4*'Dynamic Data'!C$18*E1386))</f>
        <v>3.0752419092714027</v>
      </c>
      <c r="M1386" s="12">
        <f t="shared" si="152"/>
        <v>3.0752419092714027</v>
      </c>
      <c r="N1386" s="28">
        <f t="shared" si="156"/>
        <v>0</v>
      </c>
      <c r="O1386" s="20">
        <f t="shared" si="151"/>
        <v>2.7000157857498772</v>
      </c>
      <c r="P1386" s="12">
        <f t="shared" si="157"/>
        <v>2.7000157857498772</v>
      </c>
      <c r="Q1386" s="42">
        <f t="shared" si="153"/>
        <v>0</v>
      </c>
      <c r="R1386" s="36"/>
      <c r="S1386" s="20">
        <f>SUM($P$2:P1386)</f>
        <v>2038.6668189416409</v>
      </c>
      <c r="T1386" s="28">
        <f>SUM($Q$2:Q1386)</f>
        <v>330.15564602182985</v>
      </c>
      <c r="U1386" s="22">
        <f>T1386*'KERS System Values'!E$14</f>
        <v>193.32901073839801</v>
      </c>
    </row>
    <row r="1387" spans="1:21" x14ac:dyDescent="0.45">
      <c r="A1387" s="7" t="s">
        <v>14</v>
      </c>
      <c r="B1387" s="8">
        <v>1385</v>
      </c>
      <c r="C1387" s="8">
        <v>363</v>
      </c>
      <c r="D1387" s="3">
        <v>9.8888888888888893</v>
      </c>
      <c r="E1387" s="29">
        <v>0.52777777777777835</v>
      </c>
      <c r="F1387" s="21">
        <f>'Dynamic Data'!C$4*E1387</f>
        <v>152.00000000000017</v>
      </c>
      <c r="G1387" s="3">
        <f>(0.5*'Dynamic Data'!C$21*'Dynamic Data'!C$11*'Dynamic Data'!C$13*D1387^2)</f>
        <v>20.005409438821903</v>
      </c>
      <c r="H1387" s="3">
        <f>'Dynamic Data'!C$15</f>
        <v>56.505600000000001</v>
      </c>
      <c r="I1387" s="3">
        <f>'Dynamic Data'!C$15+G1387+F1387</f>
        <v>228.51100943882207</v>
      </c>
      <c r="J1387" s="3">
        <f t="shared" si="154"/>
        <v>228.51100943882207</v>
      </c>
      <c r="K1387" s="29">
        <f t="shared" si="155"/>
        <v>0</v>
      </c>
      <c r="L1387" s="21">
        <f>(D1387/1000)*(('Dynamic Data'!C$4*9.81*'Dynamic Data'!C$10)+(0.5*'Dynamic Data'!C$21*'Dynamic Data'!C$11*'Dynamic Data'!C$13*D1387^2)+('Dynamic Data'!C$4*'Dynamic Data'!C$18*E1387))</f>
        <v>2.3247896622283521</v>
      </c>
      <c r="M1387" s="3">
        <f t="shared" si="152"/>
        <v>2.3247896622283521</v>
      </c>
      <c r="N1387" s="29">
        <f t="shared" si="156"/>
        <v>0</v>
      </c>
      <c r="O1387" s="21">
        <f t="shared" si="151"/>
        <v>1.9842179248040024</v>
      </c>
      <c r="P1387" s="3">
        <f t="shared" si="157"/>
        <v>1.9842179248040024</v>
      </c>
      <c r="Q1387" s="43">
        <f t="shared" si="153"/>
        <v>0</v>
      </c>
      <c r="R1387" s="37"/>
      <c r="S1387" s="21">
        <f>SUM($P$2:P1387)</f>
        <v>2040.6510368664449</v>
      </c>
      <c r="T1387" s="29">
        <f>SUM($Q$2:Q1387)</f>
        <v>330.15564602182985</v>
      </c>
      <c r="U1387" s="22">
        <f>T1387*'KERS System Values'!E$14</f>
        <v>193.32901073839801</v>
      </c>
    </row>
    <row r="1388" spans="1:21" x14ac:dyDescent="0.45">
      <c r="A1388" s="5" t="s">
        <v>14</v>
      </c>
      <c r="B1388" s="6">
        <v>1386</v>
      </c>
      <c r="C1388" s="6">
        <v>364</v>
      </c>
      <c r="D1388" s="4">
        <v>10.194444444444446</v>
      </c>
      <c r="E1388" s="30">
        <v>0.27777777777777779</v>
      </c>
      <c r="F1388" s="20">
        <f>'Dynamic Data'!C$4*E1388</f>
        <v>80</v>
      </c>
      <c r="G1388" s="12">
        <f>(0.5*'Dynamic Data'!C$21*'Dynamic Data'!C$11*'Dynamic Data'!C$13*D1388^2)</f>
        <v>21.26079876203671</v>
      </c>
      <c r="H1388" s="12">
        <f>'Dynamic Data'!C$15</f>
        <v>56.505600000000001</v>
      </c>
      <c r="I1388" s="12">
        <f>'Dynamic Data'!C$15+G1388+F1388</f>
        <v>157.76639876203672</v>
      </c>
      <c r="J1388" s="12">
        <f t="shared" si="154"/>
        <v>157.76639876203672</v>
      </c>
      <c r="K1388" s="28">
        <f t="shared" si="155"/>
        <v>0</v>
      </c>
      <c r="L1388" s="20">
        <f>(D1388/1000)*(('Dynamic Data'!C$4*9.81*'Dynamic Data'!C$10)+(0.5*'Dynamic Data'!C$21*'Dynamic Data'!C$11*'Dynamic Data'!C$13*D1388^2)+('Dynamic Data'!C$4*'Dynamic Data'!C$18*E1388))</f>
        <v>1.6436461873796528</v>
      </c>
      <c r="M1388" s="12">
        <f t="shared" si="152"/>
        <v>1.6436461873796528</v>
      </c>
      <c r="N1388" s="28">
        <f t="shared" si="156"/>
        <v>0</v>
      </c>
      <c r="O1388" s="20">
        <f t="shared" si="151"/>
        <v>1.8218643856241665</v>
      </c>
      <c r="P1388" s="12">
        <f t="shared" si="157"/>
        <v>1.8218643856241665</v>
      </c>
      <c r="Q1388" s="42">
        <f t="shared" si="153"/>
        <v>0</v>
      </c>
      <c r="R1388" s="36"/>
      <c r="S1388" s="20">
        <f>SUM($P$2:P1388)</f>
        <v>2042.4729012520691</v>
      </c>
      <c r="T1388" s="28">
        <f>SUM($Q$2:Q1388)</f>
        <v>330.15564602182985</v>
      </c>
      <c r="U1388" s="22">
        <f>T1388*'KERS System Values'!E$14</f>
        <v>193.32901073839801</v>
      </c>
    </row>
    <row r="1389" spans="1:21" x14ac:dyDescent="0.45">
      <c r="A1389" s="7" t="s">
        <v>14</v>
      </c>
      <c r="B1389" s="8">
        <v>1387</v>
      </c>
      <c r="C1389" s="8">
        <v>365</v>
      </c>
      <c r="D1389" s="3">
        <v>10.444444444444445</v>
      </c>
      <c r="E1389" s="29">
        <v>0.37499999999999939</v>
      </c>
      <c r="F1389" s="21">
        <f>'Dynamic Data'!C$4*E1389</f>
        <v>107.99999999999983</v>
      </c>
      <c r="G1389" s="3">
        <f>(0.5*'Dynamic Data'!C$21*'Dynamic Data'!C$11*'Dynamic Data'!C$13*D1389^2)</f>
        <v>22.316348668278039</v>
      </c>
      <c r="H1389" s="3">
        <f>'Dynamic Data'!C$15</f>
        <v>56.505600000000001</v>
      </c>
      <c r="I1389" s="3">
        <f>'Dynamic Data'!C$15+G1389+F1389</f>
        <v>186.82194866827786</v>
      </c>
      <c r="J1389" s="3">
        <f t="shared" si="154"/>
        <v>186.82194866827786</v>
      </c>
      <c r="K1389" s="29">
        <f t="shared" si="155"/>
        <v>0</v>
      </c>
      <c r="L1389" s="21">
        <f>(D1389/1000)*(('Dynamic Data'!C$4*9.81*'Dynamic Data'!C$10)+(0.5*'Dynamic Data'!C$21*'Dynamic Data'!C$11*'Dynamic Data'!C$13*D1389^2)+('Dynamic Data'!C$4*'Dynamic Data'!C$18*E1389))</f>
        <v>2.0000825838686804</v>
      </c>
      <c r="M1389" s="3">
        <f t="shared" si="152"/>
        <v>2.0000825838686804</v>
      </c>
      <c r="N1389" s="29">
        <f t="shared" si="156"/>
        <v>0</v>
      </c>
      <c r="O1389" s="21">
        <f t="shared" si="151"/>
        <v>2.5623312087400834</v>
      </c>
      <c r="P1389" s="3">
        <f t="shared" si="157"/>
        <v>2.5623312087400834</v>
      </c>
      <c r="Q1389" s="43">
        <f t="shared" si="153"/>
        <v>0</v>
      </c>
      <c r="R1389" s="37"/>
      <c r="S1389" s="21">
        <f>SUM($P$2:P1389)</f>
        <v>2045.0352324608091</v>
      </c>
      <c r="T1389" s="29">
        <f>SUM($Q$2:Q1389)</f>
        <v>330.15564602182985</v>
      </c>
      <c r="U1389" s="22">
        <f>T1389*'KERS System Values'!E$14</f>
        <v>193.32901073839801</v>
      </c>
    </row>
    <row r="1390" spans="1:21" x14ac:dyDescent="0.45">
      <c r="A1390" s="5" t="s">
        <v>14</v>
      </c>
      <c r="B1390" s="6">
        <v>1388</v>
      </c>
      <c r="C1390" s="6">
        <v>366</v>
      </c>
      <c r="D1390" s="4">
        <v>10.944444444444445</v>
      </c>
      <c r="E1390" s="30">
        <v>0.68055555555555536</v>
      </c>
      <c r="F1390" s="20">
        <f>'Dynamic Data'!C$4*E1390</f>
        <v>195.99999999999994</v>
      </c>
      <c r="G1390" s="12">
        <f>(0.5*'Dynamic Data'!C$21*'Dynamic Data'!C$11*'Dynamic Data'!C$13*D1390^2)</f>
        <v>24.504164086328725</v>
      </c>
      <c r="H1390" s="12">
        <f>'Dynamic Data'!C$15</f>
        <v>56.505600000000001</v>
      </c>
      <c r="I1390" s="12">
        <f>'Dynamic Data'!C$15+G1390+F1390</f>
        <v>277.00976408632869</v>
      </c>
      <c r="J1390" s="12">
        <f t="shared" si="154"/>
        <v>277.00976408632869</v>
      </c>
      <c r="K1390" s="28">
        <f t="shared" si="155"/>
        <v>0</v>
      </c>
      <c r="L1390" s="20">
        <f>(D1390/1000)*(('Dynamic Data'!C$4*9.81*'Dynamic Data'!C$10)+(0.5*'Dynamic Data'!C$21*'Dynamic Data'!C$11*'Dynamic Data'!C$13*D1390^2)+('Dynamic Data'!C$4*'Dynamic Data'!C$18*E1390))</f>
        <v>3.1245798336114863</v>
      </c>
      <c r="M1390" s="12">
        <f t="shared" si="152"/>
        <v>3.1245798336114863</v>
      </c>
      <c r="N1390" s="28">
        <f t="shared" si="156"/>
        <v>0</v>
      </c>
      <c r="O1390" s="20">
        <f t="shared" si="151"/>
        <v>3.8130887607324087</v>
      </c>
      <c r="P1390" s="12">
        <f t="shared" si="157"/>
        <v>3.8130887607324087</v>
      </c>
      <c r="Q1390" s="42">
        <f t="shared" si="153"/>
        <v>0</v>
      </c>
      <c r="R1390" s="36"/>
      <c r="S1390" s="20">
        <f>SUM($P$2:P1390)</f>
        <v>2048.8483212215415</v>
      </c>
      <c r="T1390" s="28">
        <f>SUM($Q$2:Q1390)</f>
        <v>330.15564602182985</v>
      </c>
      <c r="U1390" s="22">
        <f>T1390*'KERS System Values'!E$14</f>
        <v>193.32901073839801</v>
      </c>
    </row>
    <row r="1391" spans="1:21" x14ac:dyDescent="0.45">
      <c r="A1391" s="7" t="s">
        <v>14</v>
      </c>
      <c r="B1391" s="8">
        <v>1389</v>
      </c>
      <c r="C1391" s="8">
        <v>367</v>
      </c>
      <c r="D1391" s="3">
        <v>11.805555555555555</v>
      </c>
      <c r="E1391" s="29">
        <v>0.98611111111111127</v>
      </c>
      <c r="F1391" s="21">
        <f>'Dynamic Data'!C$4*E1391</f>
        <v>284.00000000000006</v>
      </c>
      <c r="G1391" s="3">
        <f>(0.5*'Dynamic Data'!C$21*'Dynamic Data'!C$11*'Dynamic Data'!C$13*D1391^2)</f>
        <v>28.511844147576113</v>
      </c>
      <c r="H1391" s="3">
        <f>'Dynamic Data'!C$15</f>
        <v>56.505600000000001</v>
      </c>
      <c r="I1391" s="3">
        <f>'Dynamic Data'!C$15+G1391+F1391</f>
        <v>369.01744414757616</v>
      </c>
      <c r="J1391" s="3">
        <f t="shared" si="154"/>
        <v>369.01744414757616</v>
      </c>
      <c r="K1391" s="29">
        <f t="shared" si="155"/>
        <v>0</v>
      </c>
      <c r="L1391" s="21">
        <f>(D1391/1000)*(('Dynamic Data'!C$4*9.81*'Dynamic Data'!C$10)+(0.5*'Dynamic Data'!C$21*'Dynamic Data'!C$11*'Dynamic Data'!C$13*D1391^2)+('Dynamic Data'!C$4*'Dynamic Data'!C$18*E1391))</f>
        <v>4.501597687853331</v>
      </c>
      <c r="M1391" s="3">
        <f t="shared" si="152"/>
        <v>4.501597687853331</v>
      </c>
      <c r="N1391" s="29">
        <f t="shared" si="156"/>
        <v>0</v>
      </c>
      <c r="O1391" s="21">
        <f t="shared" si="151"/>
        <v>4.9114401140536561</v>
      </c>
      <c r="P1391" s="3">
        <f t="shared" si="157"/>
        <v>4.9114401140536561</v>
      </c>
      <c r="Q1391" s="43">
        <f t="shared" si="153"/>
        <v>0</v>
      </c>
      <c r="R1391" s="37"/>
      <c r="S1391" s="21">
        <f>SUM($P$2:P1391)</f>
        <v>2053.7597613355952</v>
      </c>
      <c r="T1391" s="29">
        <f>SUM($Q$2:Q1391)</f>
        <v>330.15564602182985</v>
      </c>
      <c r="U1391" s="22">
        <f>T1391*'KERS System Values'!E$14</f>
        <v>193.32901073839801</v>
      </c>
    </row>
    <row r="1392" spans="1:21" x14ac:dyDescent="0.45">
      <c r="A1392" s="5" t="s">
        <v>14</v>
      </c>
      <c r="B1392" s="6">
        <v>1390</v>
      </c>
      <c r="C1392" s="6">
        <v>368</v>
      </c>
      <c r="D1392" s="4">
        <v>12.916666666666668</v>
      </c>
      <c r="E1392" s="30">
        <v>1.0694444444444449</v>
      </c>
      <c r="F1392" s="20">
        <f>'Dynamic Data'!C$4*E1392</f>
        <v>308.00000000000011</v>
      </c>
      <c r="G1392" s="12">
        <f>(0.5*'Dynamic Data'!C$21*'Dynamic Data'!C$11*'Dynamic Data'!C$13*D1392^2)</f>
        <v>34.131341180953058</v>
      </c>
      <c r="H1392" s="12">
        <f>'Dynamic Data'!C$15</f>
        <v>56.505600000000001</v>
      </c>
      <c r="I1392" s="12">
        <f>'Dynamic Data'!C$15+G1392+F1392</f>
        <v>398.63694118095316</v>
      </c>
      <c r="J1392" s="12">
        <f t="shared" si="154"/>
        <v>398.63694118095316</v>
      </c>
      <c r="K1392" s="28">
        <f t="shared" si="155"/>
        <v>0</v>
      </c>
      <c r="L1392" s="20">
        <f>(D1392/1000)*(('Dynamic Data'!C$4*9.81*'Dynamic Data'!C$10)+(0.5*'Dynamic Data'!C$21*'Dynamic Data'!C$11*'Dynamic Data'!C$13*D1392^2)+('Dynamic Data'!C$4*'Dynamic Data'!C$18*E1392))</f>
        <v>5.3212825402539803</v>
      </c>
      <c r="M1392" s="12">
        <f t="shared" si="152"/>
        <v>5.3212825402539803</v>
      </c>
      <c r="N1392" s="28">
        <f t="shared" si="156"/>
        <v>0</v>
      </c>
      <c r="O1392" s="20">
        <f t="shared" si="151"/>
        <v>5.165020080159902</v>
      </c>
      <c r="P1392" s="12">
        <f t="shared" si="157"/>
        <v>5.165020080159902</v>
      </c>
      <c r="Q1392" s="42">
        <f t="shared" si="153"/>
        <v>0</v>
      </c>
      <c r="R1392" s="36"/>
      <c r="S1392" s="20">
        <f>SUM($P$2:P1392)</f>
        <v>2058.9247814157552</v>
      </c>
      <c r="T1392" s="28">
        <f>SUM($Q$2:Q1392)</f>
        <v>330.15564602182985</v>
      </c>
      <c r="U1392" s="22">
        <f>T1392*'KERS System Values'!E$14</f>
        <v>193.32901073839801</v>
      </c>
    </row>
    <row r="1393" spans="1:21" x14ac:dyDescent="0.45">
      <c r="A1393" s="7" t="s">
        <v>14</v>
      </c>
      <c r="B1393" s="8">
        <v>1391</v>
      </c>
      <c r="C1393" s="8">
        <v>369</v>
      </c>
      <c r="D1393" s="3">
        <v>13.944444444444446</v>
      </c>
      <c r="E1393" s="29">
        <v>0.87499999999999956</v>
      </c>
      <c r="F1393" s="21">
        <f>'Dynamic Data'!C$4*E1393</f>
        <v>251.99999999999989</v>
      </c>
      <c r="G1393" s="3">
        <f>(0.5*'Dynamic Data'!C$21*'Dynamic Data'!C$11*'Dynamic Data'!C$13*D1393^2)</f>
        <v>39.779093550537148</v>
      </c>
      <c r="H1393" s="3">
        <f>'Dynamic Data'!C$15</f>
        <v>56.505600000000001</v>
      </c>
      <c r="I1393" s="3">
        <f>'Dynamic Data'!C$15+G1393+F1393</f>
        <v>348.28469355053704</v>
      </c>
      <c r="J1393" s="3">
        <f t="shared" si="154"/>
        <v>348.28469355053704</v>
      </c>
      <c r="K1393" s="29">
        <f t="shared" si="155"/>
        <v>0</v>
      </c>
      <c r="L1393" s="21">
        <f>(D1393/1000)*(('Dynamic Data'!C$4*9.81*'Dynamic Data'!C$10)+(0.5*'Dynamic Data'!C$21*'Dynamic Data'!C$11*'Dynamic Data'!C$13*D1393^2)+('Dynamic Data'!C$4*'Dynamic Data'!C$18*E1393))</f>
        <v>5.0087576200658228</v>
      </c>
      <c r="M1393" s="3">
        <f t="shared" si="152"/>
        <v>5.0087576200658228</v>
      </c>
      <c r="N1393" s="29">
        <f t="shared" si="156"/>
        <v>0</v>
      </c>
      <c r="O1393" s="21">
        <f t="shared" si="151"/>
        <v>4.4961965090307094</v>
      </c>
      <c r="P1393" s="3">
        <f t="shared" si="157"/>
        <v>4.4961965090307094</v>
      </c>
      <c r="Q1393" s="43">
        <f t="shared" si="153"/>
        <v>0</v>
      </c>
      <c r="R1393" s="37"/>
      <c r="S1393" s="21">
        <f>SUM($P$2:P1393)</f>
        <v>2063.4209779247858</v>
      </c>
      <c r="T1393" s="29">
        <f>SUM($Q$2:Q1393)</f>
        <v>330.15564602182985</v>
      </c>
      <c r="U1393" s="22">
        <f>T1393*'KERS System Values'!E$14</f>
        <v>193.32901073839801</v>
      </c>
    </row>
    <row r="1394" spans="1:21" x14ac:dyDescent="0.45">
      <c r="A1394" s="5" t="s">
        <v>14</v>
      </c>
      <c r="B1394" s="6">
        <v>1392</v>
      </c>
      <c r="C1394" s="6">
        <v>370</v>
      </c>
      <c r="D1394" s="4">
        <v>14.666666666666666</v>
      </c>
      <c r="E1394" s="30">
        <v>0.56944444444444364</v>
      </c>
      <c r="F1394" s="20">
        <f>'Dynamic Data'!C$4*E1394</f>
        <v>163.99999999999977</v>
      </c>
      <c r="G1394" s="12">
        <f>(0.5*'Dynamic Data'!C$21*'Dynamic Data'!C$11*'Dynamic Data'!C$13*D1394^2)</f>
        <v>44.006344408790909</v>
      </c>
      <c r="H1394" s="12">
        <f>'Dynamic Data'!C$15</f>
        <v>56.505600000000001</v>
      </c>
      <c r="I1394" s="12">
        <f>'Dynamic Data'!C$15+G1394+F1394</f>
        <v>264.51194440879067</v>
      </c>
      <c r="J1394" s="12">
        <f t="shared" si="154"/>
        <v>264.51194440879067</v>
      </c>
      <c r="K1394" s="28">
        <f t="shared" si="155"/>
        <v>0</v>
      </c>
      <c r="L1394" s="20">
        <f>(D1394/1000)*(('Dynamic Data'!C$4*9.81*'Dynamic Data'!C$10)+(0.5*'Dynamic Data'!C$21*'Dynamic Data'!C$11*'Dynamic Data'!C$13*D1394^2)+('Dynamic Data'!C$4*'Dynamic Data'!C$18*E1394))</f>
        <v>3.9836353979955965</v>
      </c>
      <c r="M1394" s="12">
        <f t="shared" si="152"/>
        <v>3.9836353979955965</v>
      </c>
      <c r="N1394" s="28">
        <f t="shared" si="156"/>
        <v>0</v>
      </c>
      <c r="O1394" s="20">
        <f t="shared" si="151"/>
        <v>3.4298942335012428</v>
      </c>
      <c r="P1394" s="12">
        <f t="shared" si="157"/>
        <v>3.4298942335012428</v>
      </c>
      <c r="Q1394" s="42">
        <f t="shared" si="153"/>
        <v>0</v>
      </c>
      <c r="R1394" s="36"/>
      <c r="S1394" s="20">
        <f>SUM($P$2:P1394)</f>
        <v>2066.8508721582871</v>
      </c>
      <c r="T1394" s="28">
        <f>SUM($Q$2:Q1394)</f>
        <v>330.15564602182985</v>
      </c>
      <c r="U1394" s="22">
        <f>T1394*'KERS System Values'!E$14</f>
        <v>193.32901073839801</v>
      </c>
    </row>
    <row r="1395" spans="1:21" x14ac:dyDescent="0.45">
      <c r="A1395" s="7" t="s">
        <v>14</v>
      </c>
      <c r="B1395" s="8">
        <v>1393</v>
      </c>
      <c r="C1395" s="8">
        <v>371</v>
      </c>
      <c r="D1395" s="3">
        <v>15.083333333333334</v>
      </c>
      <c r="E1395" s="29">
        <v>0.29166666666666685</v>
      </c>
      <c r="F1395" s="21">
        <f>'Dynamic Data'!C$4*E1395</f>
        <v>84.000000000000057</v>
      </c>
      <c r="G1395" s="3">
        <f>(0.5*'Dynamic Data'!C$21*'Dynamic Data'!C$11*'Dynamic Data'!C$13*D1395^2)</f>
        <v>46.542221370622393</v>
      </c>
      <c r="H1395" s="3">
        <f>'Dynamic Data'!C$15</f>
        <v>56.505600000000001</v>
      </c>
      <c r="I1395" s="3">
        <f>'Dynamic Data'!C$15+G1395+F1395</f>
        <v>187.04782137062244</v>
      </c>
      <c r="J1395" s="3">
        <f t="shared" si="154"/>
        <v>187.04782137062244</v>
      </c>
      <c r="K1395" s="29">
        <f t="shared" si="155"/>
        <v>0</v>
      </c>
      <c r="L1395" s="21">
        <f>(D1395/1000)*(('Dynamic Data'!C$4*9.81*'Dynamic Data'!C$10)+(0.5*'Dynamic Data'!C$21*'Dynamic Data'!C$11*'Dynamic Data'!C$13*D1395^2)+('Dynamic Data'!C$4*'Dynamic Data'!C$18*E1395))</f>
        <v>2.8761530690068891</v>
      </c>
      <c r="M1395" s="3">
        <f t="shared" si="152"/>
        <v>2.8761530690068891</v>
      </c>
      <c r="N1395" s="29">
        <f t="shared" si="156"/>
        <v>0</v>
      </c>
      <c r="O1395" s="21">
        <f t="shared" si="151"/>
        <v>2.42262432257496</v>
      </c>
      <c r="P1395" s="3">
        <f t="shared" si="157"/>
        <v>2.42262432257496</v>
      </c>
      <c r="Q1395" s="43">
        <f t="shared" si="153"/>
        <v>0</v>
      </c>
      <c r="R1395" s="37"/>
      <c r="S1395" s="21">
        <f>SUM($P$2:P1395)</f>
        <v>2069.2734964808619</v>
      </c>
      <c r="T1395" s="29">
        <f>SUM($Q$2:Q1395)</f>
        <v>330.15564602182985</v>
      </c>
      <c r="U1395" s="22">
        <f>T1395*'KERS System Values'!E$14</f>
        <v>193.32901073839801</v>
      </c>
    </row>
    <row r="1396" spans="1:21" x14ac:dyDescent="0.45">
      <c r="A1396" s="5" t="s">
        <v>14</v>
      </c>
      <c r="B1396" s="6">
        <v>1394</v>
      </c>
      <c r="C1396" s="6">
        <v>372</v>
      </c>
      <c r="D1396" s="4">
        <v>15.25</v>
      </c>
      <c r="E1396" s="30">
        <v>8.3333333333333523E-2</v>
      </c>
      <c r="F1396" s="20">
        <f>'Dynamic Data'!C$4*E1396</f>
        <v>24.000000000000053</v>
      </c>
      <c r="G1396" s="12">
        <f>(0.5*'Dynamic Data'!C$21*'Dynamic Data'!C$11*'Dynamic Data'!C$13*D1396^2)</f>
        <v>47.576461386428171</v>
      </c>
      <c r="H1396" s="12">
        <f>'Dynamic Data'!C$15</f>
        <v>56.505600000000001</v>
      </c>
      <c r="I1396" s="12">
        <f>'Dynamic Data'!C$15+G1396+F1396</f>
        <v>128.08206138642822</v>
      </c>
      <c r="J1396" s="12">
        <f t="shared" si="154"/>
        <v>128.08206138642822</v>
      </c>
      <c r="K1396" s="28">
        <f t="shared" si="155"/>
        <v>0</v>
      </c>
      <c r="L1396" s="20">
        <f>(D1396/1000)*(('Dynamic Data'!C$4*9.81*'Dynamic Data'!C$10)+(0.5*'Dynamic Data'!C$21*'Dynamic Data'!C$11*'Dynamic Data'!C$13*D1396^2)+('Dynamic Data'!C$4*'Dynamic Data'!C$18*E1396))</f>
        <v>1.9690955761430309</v>
      </c>
      <c r="M1396" s="12">
        <f t="shared" si="152"/>
        <v>1.9690955761430309</v>
      </c>
      <c r="N1396" s="28">
        <f t="shared" si="156"/>
        <v>0</v>
      </c>
      <c r="O1396" s="20">
        <f t="shared" si="151"/>
        <v>1.7145328161430315</v>
      </c>
      <c r="P1396" s="12">
        <f t="shared" si="157"/>
        <v>1.7145328161430315</v>
      </c>
      <c r="Q1396" s="42">
        <f t="shared" si="153"/>
        <v>0</v>
      </c>
      <c r="R1396" s="36"/>
      <c r="S1396" s="20">
        <f>SUM($P$2:P1396)</f>
        <v>2070.9880292970051</v>
      </c>
      <c r="T1396" s="28">
        <f>SUM($Q$2:Q1396)</f>
        <v>330.15564602182985</v>
      </c>
      <c r="U1396" s="22">
        <f>T1396*'KERS System Values'!E$14</f>
        <v>193.32901073839801</v>
      </c>
    </row>
    <row r="1397" spans="1:21" x14ac:dyDescent="0.45">
      <c r="A1397" s="7" t="s">
        <v>14</v>
      </c>
      <c r="B1397" s="8">
        <v>1395</v>
      </c>
      <c r="C1397" s="8">
        <v>373</v>
      </c>
      <c r="D1397" s="3">
        <v>15.25</v>
      </c>
      <c r="E1397" s="29">
        <v>-2.7777777777777186E-2</v>
      </c>
      <c r="F1397" s="21">
        <f>'Dynamic Data'!C$4*E1397</f>
        <v>-7.9999999999998295</v>
      </c>
      <c r="G1397" s="3">
        <f>(0.5*'Dynamic Data'!C$21*'Dynamic Data'!C$11*'Dynamic Data'!C$13*D1397^2)</f>
        <v>47.576461386428171</v>
      </c>
      <c r="H1397" s="3">
        <f>'Dynamic Data'!C$15</f>
        <v>56.505600000000001</v>
      </c>
      <c r="I1397" s="3">
        <f>'Dynamic Data'!C$15+G1397+F1397</f>
        <v>96.082061386428336</v>
      </c>
      <c r="J1397" s="3">
        <f t="shared" si="154"/>
        <v>96.082061386428336</v>
      </c>
      <c r="K1397" s="29">
        <f t="shared" si="155"/>
        <v>0</v>
      </c>
      <c r="L1397" s="21">
        <f>(D1397/1000)*(('Dynamic Data'!C$4*9.81*'Dynamic Data'!C$10)+(0.5*'Dynamic Data'!C$21*'Dynamic Data'!C$11*'Dynamic Data'!C$13*D1397^2)+('Dynamic Data'!C$4*'Dynamic Data'!C$18*E1397))</f>
        <v>1.4599700561430324</v>
      </c>
      <c r="M1397" s="3">
        <f t="shared" si="152"/>
        <v>1.4599700561430324</v>
      </c>
      <c r="N1397" s="29">
        <f t="shared" si="156"/>
        <v>0</v>
      </c>
      <c r="O1397" s="21">
        <f t="shared" si="151"/>
        <v>1.2644554757475648</v>
      </c>
      <c r="P1397" s="3">
        <f t="shared" si="157"/>
        <v>1.2644554757475648</v>
      </c>
      <c r="Q1397" s="43">
        <f t="shared" si="153"/>
        <v>0</v>
      </c>
      <c r="R1397" s="37"/>
      <c r="S1397" s="21">
        <f>SUM($P$2:P1397)</f>
        <v>2072.2524847727527</v>
      </c>
      <c r="T1397" s="29">
        <f>SUM($Q$2:Q1397)</f>
        <v>330.15564602182985</v>
      </c>
      <c r="U1397" s="22">
        <f>T1397*'KERS System Values'!E$14</f>
        <v>193.32901073839801</v>
      </c>
    </row>
    <row r="1398" spans="1:21" x14ac:dyDescent="0.45">
      <c r="A1398" s="5" t="s">
        <v>14</v>
      </c>
      <c r="B1398" s="6">
        <v>1396</v>
      </c>
      <c r="C1398" s="6">
        <v>374</v>
      </c>
      <c r="D1398" s="4">
        <v>15.194444444444446</v>
      </c>
      <c r="E1398" s="30">
        <v>-0.11111111111111072</v>
      </c>
      <c r="F1398" s="20">
        <f>'Dynamic Data'!C$4*E1398</f>
        <v>-31.999999999999886</v>
      </c>
      <c r="G1398" s="12">
        <f>(0.5*'Dynamic Data'!C$21*'Dynamic Data'!C$11*'Dynamic Data'!C$13*D1398^2)</f>
        <v>47.230451906170813</v>
      </c>
      <c r="H1398" s="12">
        <f>'Dynamic Data'!C$15</f>
        <v>56.505600000000001</v>
      </c>
      <c r="I1398" s="12">
        <f>'Dynamic Data'!C$15+G1398+F1398</f>
        <v>71.736051906170928</v>
      </c>
      <c r="J1398" s="12">
        <f t="shared" si="154"/>
        <v>71.736051906170928</v>
      </c>
      <c r="K1398" s="28">
        <f t="shared" si="155"/>
        <v>0</v>
      </c>
      <c r="L1398" s="20">
        <f>(D1398/1000)*(('Dynamic Data'!C$4*9.81*'Dynamic Data'!C$10)+(0.5*'Dynamic Data'!C$21*'Dynamic Data'!C$11*'Dynamic Data'!C$13*D1398^2)+('Dynamic Data'!C$4*'Dynamic Data'!C$18*E1398))</f>
        <v>1.0689408953520974</v>
      </c>
      <c r="M1398" s="12">
        <f t="shared" si="152"/>
        <v>1.0689408953520974</v>
      </c>
      <c r="N1398" s="28">
        <f t="shared" si="156"/>
        <v>0</v>
      </c>
      <c r="O1398" s="20">
        <f t="shared" si="151"/>
        <v>0.83583900837874681</v>
      </c>
      <c r="P1398" s="12">
        <f t="shared" si="157"/>
        <v>0.83583900837874681</v>
      </c>
      <c r="Q1398" s="42">
        <f t="shared" si="153"/>
        <v>0</v>
      </c>
      <c r="R1398" s="36"/>
      <c r="S1398" s="20">
        <f>SUM($P$2:P1398)</f>
        <v>2073.0883237811313</v>
      </c>
      <c r="T1398" s="28">
        <f>SUM($Q$2:Q1398)</f>
        <v>330.15564602182985</v>
      </c>
      <c r="U1398" s="22">
        <f>T1398*'KERS System Values'!E$14</f>
        <v>193.32901073839801</v>
      </c>
    </row>
    <row r="1399" spans="1:21" x14ac:dyDescent="0.45">
      <c r="A1399" s="7" t="s">
        <v>14</v>
      </c>
      <c r="B1399" s="8">
        <v>1397</v>
      </c>
      <c r="C1399" s="8">
        <v>375</v>
      </c>
      <c r="D1399" s="3">
        <v>15.027777777777779</v>
      </c>
      <c r="E1399" s="29">
        <v>-0.20833333333333331</v>
      </c>
      <c r="F1399" s="21">
        <f>'Dynamic Data'!C$4*E1399</f>
        <v>-59.999999999999993</v>
      </c>
      <c r="G1399" s="3">
        <f>(0.5*'Dynamic Data'!C$21*'Dynamic Data'!C$11*'Dynamic Data'!C$13*D1399^2)</f>
        <v>46.200000315331351</v>
      </c>
      <c r="H1399" s="3">
        <f>'Dynamic Data'!C$15</f>
        <v>56.505600000000001</v>
      </c>
      <c r="I1399" s="3">
        <f>'Dynamic Data'!C$15+G1399+F1399</f>
        <v>42.70560031533136</v>
      </c>
      <c r="J1399" s="3">
        <f t="shared" si="154"/>
        <v>42.70560031533136</v>
      </c>
      <c r="K1399" s="29">
        <f t="shared" si="155"/>
        <v>0</v>
      </c>
      <c r="L1399" s="21">
        <f>(D1399/1000)*(('Dynamic Data'!C$4*9.81*'Dynamic Data'!C$10)+(0.5*'Dynamic Data'!C$21*'Dynamic Data'!C$11*'Dynamic Data'!C$13*D1399^2)+('Dynamic Data'!C$4*'Dynamic Data'!C$18*E1399))</f>
        <v>0.60273712140539637</v>
      </c>
      <c r="M1399" s="3">
        <f t="shared" si="152"/>
        <v>0.60273712140539637</v>
      </c>
      <c r="N1399" s="29">
        <f t="shared" si="156"/>
        <v>0</v>
      </c>
      <c r="O1399" s="21">
        <f t="shared" si="151"/>
        <v>0.43228513653572742</v>
      </c>
      <c r="P1399" s="3">
        <f t="shared" si="157"/>
        <v>0.43228513653572742</v>
      </c>
      <c r="Q1399" s="43">
        <f t="shared" si="153"/>
        <v>0</v>
      </c>
      <c r="R1399" s="37"/>
      <c r="S1399" s="21">
        <f>SUM($P$2:P1399)</f>
        <v>2073.5206089176672</v>
      </c>
      <c r="T1399" s="29">
        <f>SUM($Q$2:Q1399)</f>
        <v>330.15564602182985</v>
      </c>
      <c r="U1399" s="22">
        <f>T1399*'KERS System Values'!E$14</f>
        <v>193.32901073839801</v>
      </c>
    </row>
    <row r="1400" spans="1:21" x14ac:dyDescent="0.45">
      <c r="A1400" s="5" t="s">
        <v>14</v>
      </c>
      <c r="B1400" s="6">
        <v>1398</v>
      </c>
      <c r="C1400" s="6">
        <v>376</v>
      </c>
      <c r="D1400" s="4">
        <v>14.777777777777779</v>
      </c>
      <c r="E1400" s="30">
        <v>-0.27777777777777779</v>
      </c>
      <c r="F1400" s="20">
        <f>'Dynamic Data'!C$4*E1400</f>
        <v>-80</v>
      </c>
      <c r="G1400" s="12">
        <f>(0.5*'Dynamic Data'!C$21*'Dynamic Data'!C$11*'Dynamic Data'!C$13*D1400^2)</f>
        <v>44.675632819507726</v>
      </c>
      <c r="H1400" s="12">
        <f>'Dynamic Data'!C$15</f>
        <v>56.505600000000001</v>
      </c>
      <c r="I1400" s="12">
        <f>'Dynamic Data'!C$15+G1400+F1400</f>
        <v>21.181232819507727</v>
      </c>
      <c r="J1400" s="12">
        <f t="shared" si="154"/>
        <v>21.181232819507727</v>
      </c>
      <c r="K1400" s="28">
        <f t="shared" si="155"/>
        <v>0</v>
      </c>
      <c r="L1400" s="20">
        <f>(D1400/1000)*(('Dynamic Data'!C$4*9.81*'Dynamic Data'!C$10)+(0.5*'Dynamic Data'!C$21*'Dynamic Data'!C$11*'Dynamic Data'!C$13*D1400^2)+('Dynamic Data'!C$4*'Dynamic Data'!C$18*E1400))</f>
        <v>0.26183315166605842</v>
      </c>
      <c r="M1400" s="12">
        <f t="shared" si="152"/>
        <v>0.26183315166605842</v>
      </c>
      <c r="N1400" s="28">
        <f t="shared" si="156"/>
        <v>0</v>
      </c>
      <c r="O1400" s="20">
        <f t="shared" si="151"/>
        <v>9.4908559703741291E-2</v>
      </c>
      <c r="P1400" s="12">
        <f t="shared" si="157"/>
        <v>9.4908559703741291E-2</v>
      </c>
      <c r="Q1400" s="42">
        <f t="shared" si="153"/>
        <v>0</v>
      </c>
      <c r="R1400" s="36"/>
      <c r="S1400" s="20">
        <f>SUM($P$2:P1400)</f>
        <v>2073.6155174773708</v>
      </c>
      <c r="T1400" s="28">
        <f>SUM($Q$2:Q1400)</f>
        <v>330.15564602182985</v>
      </c>
      <c r="U1400" s="22">
        <f>T1400*'KERS System Values'!E$14</f>
        <v>193.32901073839801</v>
      </c>
    </row>
    <row r="1401" spans="1:21" x14ac:dyDescent="0.45">
      <c r="A1401" s="7" t="s">
        <v>14</v>
      </c>
      <c r="B1401" s="8">
        <v>1399</v>
      </c>
      <c r="C1401" s="8">
        <v>377</v>
      </c>
      <c r="D1401" s="3">
        <v>14.472222222222223</v>
      </c>
      <c r="E1401" s="29">
        <v>-0.34722222222222221</v>
      </c>
      <c r="F1401" s="21">
        <f>'Dynamic Data'!C$4*E1401</f>
        <v>-100</v>
      </c>
      <c r="G1401" s="3">
        <f>(0.5*'Dynamic Data'!C$21*'Dynamic Data'!C$11*'Dynamic Data'!C$13*D1401^2)</f>
        <v>42.847244220136794</v>
      </c>
      <c r="H1401" s="3">
        <f>'Dynamic Data'!C$15</f>
        <v>56.505600000000001</v>
      </c>
      <c r="I1401" s="3">
        <f>'Dynamic Data'!C$15+G1401+F1401</f>
        <v>-0.64715577986319772</v>
      </c>
      <c r="J1401" s="3">
        <f t="shared" si="154"/>
        <v>0</v>
      </c>
      <c r="K1401" s="29">
        <f t="shared" si="155"/>
        <v>0.64715577986319772</v>
      </c>
      <c r="L1401" s="21">
        <f>(D1401/1000)*(('Dynamic Data'!C$4*9.81*'Dynamic Data'!C$10)+(0.5*'Dynamic Data'!C$21*'Dynamic Data'!C$11*'Dynamic Data'!C$13*D1401^2)+('Dynamic Data'!C$4*'Dynamic Data'!C$18*E1401))</f>
        <v>-7.2016032258575835E-2</v>
      </c>
      <c r="M1401" s="3">
        <f t="shared" si="152"/>
        <v>0</v>
      </c>
      <c r="N1401" s="29">
        <f t="shared" si="156"/>
        <v>7.2016032258575835E-2</v>
      </c>
      <c r="O1401" s="21">
        <f t="shared" si="151"/>
        <v>-0.23397565795326486</v>
      </c>
      <c r="P1401" s="3">
        <f t="shared" si="157"/>
        <v>0</v>
      </c>
      <c r="Q1401" s="44">
        <f t="shared" si="153"/>
        <v>0.23397565795326486</v>
      </c>
      <c r="R1401" s="37"/>
      <c r="S1401" s="21">
        <f>SUM($P$2:P1401)</f>
        <v>2073.6155174773708</v>
      </c>
      <c r="T1401" s="29">
        <f>SUM($Q$2:Q1401)</f>
        <v>330.38962167978309</v>
      </c>
      <c r="U1401" s="22">
        <f>T1401*'KERS System Values'!E$14</f>
        <v>193.46601970078896</v>
      </c>
    </row>
    <row r="1402" spans="1:21" x14ac:dyDescent="0.45">
      <c r="A1402" s="5" t="s">
        <v>14</v>
      </c>
      <c r="B1402" s="6">
        <v>1400</v>
      </c>
      <c r="C1402" s="6">
        <v>378</v>
      </c>
      <c r="D1402" s="4">
        <v>14.083333333333334</v>
      </c>
      <c r="E1402" s="30">
        <v>-0.41666666666666663</v>
      </c>
      <c r="F1402" s="20">
        <f>'Dynamic Data'!C$4*E1402</f>
        <v>-119.99999999999999</v>
      </c>
      <c r="G1402" s="12">
        <f>(0.5*'Dynamic Data'!C$21*'Dynamic Data'!C$11*'Dynamic Data'!C$13*D1402^2)</f>
        <v>40.575452048665987</v>
      </c>
      <c r="H1402" s="12">
        <f>'Dynamic Data'!C$15</f>
        <v>56.505600000000001</v>
      </c>
      <c r="I1402" s="12">
        <f>'Dynamic Data'!C$15+G1402+F1402</f>
        <v>-22.918947951334005</v>
      </c>
      <c r="J1402" s="12">
        <f t="shared" si="154"/>
        <v>0</v>
      </c>
      <c r="K1402" s="28">
        <f t="shared" si="155"/>
        <v>22.918947951334005</v>
      </c>
      <c r="L1402" s="20">
        <f>(D1402/1000)*(('Dynamic Data'!C$4*9.81*'Dynamic Data'!C$10)+(0.5*'Dynamic Data'!C$21*'Dynamic Data'!C$11*'Dynamic Data'!C$13*D1402^2)+('Dynamic Data'!C$4*'Dynamic Data'!C$18*E1402))</f>
        <v>-0.39593528364795388</v>
      </c>
      <c r="M1402" s="12">
        <f t="shared" si="152"/>
        <v>0</v>
      </c>
      <c r="N1402" s="28">
        <f t="shared" si="156"/>
        <v>0.39593528364795388</v>
      </c>
      <c r="O1402" s="20">
        <f t="shared" si="151"/>
        <v>-0.4922525382249453</v>
      </c>
      <c r="P1402" s="12">
        <f t="shared" si="157"/>
        <v>0</v>
      </c>
      <c r="Q1402" s="45">
        <f t="shared" si="153"/>
        <v>0.4922525382249453</v>
      </c>
      <c r="R1402" s="36"/>
      <c r="S1402" s="20">
        <f>SUM($P$2:P1402)</f>
        <v>2073.6155174773708</v>
      </c>
      <c r="T1402" s="28">
        <f>SUM($Q$2:Q1402)</f>
        <v>330.88187421800802</v>
      </c>
      <c r="U1402" s="22">
        <f>T1402*'KERS System Values'!E$14</f>
        <v>193.75426767532821</v>
      </c>
    </row>
    <row r="1403" spans="1:21" x14ac:dyDescent="0.45">
      <c r="A1403" s="7" t="s">
        <v>14</v>
      </c>
      <c r="B1403" s="8">
        <v>1401</v>
      </c>
      <c r="C1403" s="8">
        <v>379</v>
      </c>
      <c r="D1403" s="3">
        <v>13.638888888888889</v>
      </c>
      <c r="E1403" s="29">
        <v>-0.45833333333333393</v>
      </c>
      <c r="F1403" s="21">
        <f>'Dynamic Data'!C$4*E1403</f>
        <v>-132.00000000000017</v>
      </c>
      <c r="G1403" s="3">
        <f>(0.5*'Dynamic Data'!C$21*'Dynamic Data'!C$11*'Dynamic Data'!C$13*D1403^2)</f>
        <v>38.054886637740061</v>
      </c>
      <c r="H1403" s="3">
        <f>'Dynamic Data'!C$15</f>
        <v>56.505600000000001</v>
      </c>
      <c r="I1403" s="3">
        <f>'Dynamic Data'!C$15+G1403+F1403</f>
        <v>-37.439513362260101</v>
      </c>
      <c r="J1403" s="3">
        <f t="shared" si="154"/>
        <v>0</v>
      </c>
      <c r="K1403" s="29">
        <f t="shared" si="155"/>
        <v>37.439513362260101</v>
      </c>
      <c r="L1403" s="21">
        <f>(D1403/1000)*(('Dynamic Data'!C$4*9.81*'Dynamic Data'!C$10)+(0.5*'Dynamic Data'!C$21*'Dynamic Data'!C$11*'Dynamic Data'!C$13*D1403^2)+('Dynamic Data'!C$4*'Dynamic Data'!C$18*E1403))</f>
        <v>-0.58856979280193678</v>
      </c>
      <c r="M1403" s="3">
        <f t="shared" si="152"/>
        <v>0</v>
      </c>
      <c r="N1403" s="29">
        <f t="shared" si="156"/>
        <v>0.58856979280193678</v>
      </c>
      <c r="O1403" s="21">
        <f t="shared" si="151"/>
        <v>-0.76026836927969277</v>
      </c>
      <c r="P1403" s="3">
        <f t="shared" si="157"/>
        <v>0</v>
      </c>
      <c r="Q1403" s="44">
        <f t="shared" si="153"/>
        <v>0.76026836927969277</v>
      </c>
      <c r="R1403" s="37"/>
      <c r="S1403" s="21">
        <f>SUM($P$2:P1403)</f>
        <v>2073.6155174773708</v>
      </c>
      <c r="T1403" s="29">
        <f>SUM($Q$2:Q1403)</f>
        <v>331.64214258728771</v>
      </c>
      <c r="U1403" s="22">
        <f>T1403*'KERS System Values'!E$14</f>
        <v>194.19945749261464</v>
      </c>
    </row>
    <row r="1404" spans="1:21" x14ac:dyDescent="0.45">
      <c r="A1404" s="5" t="s">
        <v>14</v>
      </c>
      <c r="B1404" s="6">
        <v>1402</v>
      </c>
      <c r="C1404" s="6">
        <v>380</v>
      </c>
      <c r="D1404" s="4">
        <v>13.166666666666666</v>
      </c>
      <c r="E1404" s="30">
        <v>-0.54166666666666641</v>
      </c>
      <c r="F1404" s="20">
        <f>'Dynamic Data'!C$4*E1404</f>
        <v>-155.99999999999991</v>
      </c>
      <c r="G1404" s="12">
        <f>(0.5*'Dynamic Data'!C$21*'Dynamic Data'!C$11*'Dynamic Data'!C$13*D1404^2)</f>
        <v>35.465340322219021</v>
      </c>
      <c r="H1404" s="12">
        <f>'Dynamic Data'!C$15</f>
        <v>56.505600000000001</v>
      </c>
      <c r="I1404" s="12">
        <f>'Dynamic Data'!C$15+G1404+F1404</f>
        <v>-64.029059677780893</v>
      </c>
      <c r="J1404" s="12">
        <f t="shared" si="154"/>
        <v>0</v>
      </c>
      <c r="K1404" s="28">
        <f t="shared" si="155"/>
        <v>64.029059677780893</v>
      </c>
      <c r="L1404" s="20">
        <f>(D1404/1000)*(('Dynamic Data'!C$4*9.81*'Dynamic Data'!C$10)+(0.5*'Dynamic Data'!C$21*'Dynamic Data'!C$11*'Dynamic Data'!C$13*D1404^2)+('Dynamic Data'!C$4*'Dynamic Data'!C$18*E1404))</f>
        <v>-0.93196694575744865</v>
      </c>
      <c r="M1404" s="12">
        <f t="shared" si="152"/>
        <v>0</v>
      </c>
      <c r="N1404" s="28">
        <f t="shared" si="156"/>
        <v>0.93196694575744865</v>
      </c>
      <c r="O1404" s="20">
        <f t="shared" si="151"/>
        <v>-1.3758956395961159</v>
      </c>
      <c r="P1404" s="12">
        <f t="shared" si="157"/>
        <v>0</v>
      </c>
      <c r="Q1404" s="45">
        <f t="shared" si="153"/>
        <v>1.3758956395961159</v>
      </c>
      <c r="R1404" s="36"/>
      <c r="S1404" s="20">
        <f>SUM($P$2:P1404)</f>
        <v>2073.6155174773708</v>
      </c>
      <c r="T1404" s="28">
        <f>SUM($Q$2:Q1404)</f>
        <v>333.01803822688385</v>
      </c>
      <c r="U1404" s="22">
        <f>T1404*'KERS System Values'!E$14</f>
        <v>195.00513974002592</v>
      </c>
    </row>
    <row r="1405" spans="1:21" x14ac:dyDescent="0.45">
      <c r="A1405" s="7" t="s">
        <v>14</v>
      </c>
      <c r="B1405" s="8">
        <v>1403</v>
      </c>
      <c r="C1405" s="8">
        <v>381</v>
      </c>
      <c r="D1405" s="3">
        <v>12.555555555555557</v>
      </c>
      <c r="E1405" s="29">
        <v>-0.7777777777777779</v>
      </c>
      <c r="F1405" s="21">
        <f>'Dynamic Data'!C$4*E1405</f>
        <v>-224.00000000000003</v>
      </c>
      <c r="G1405" s="3">
        <f>(0.5*'Dynamic Data'!C$21*'Dynamic Data'!C$11*'Dynamic Data'!C$13*D1405^2)</f>
        <v>32.249598929973104</v>
      </c>
      <c r="H1405" s="3">
        <f>'Dynamic Data'!C$15</f>
        <v>56.505600000000001</v>
      </c>
      <c r="I1405" s="3">
        <f>'Dynamic Data'!C$15+G1405+F1405</f>
        <v>-135.24480107002694</v>
      </c>
      <c r="J1405" s="3">
        <f t="shared" si="154"/>
        <v>0</v>
      </c>
      <c r="K1405" s="29">
        <f t="shared" si="155"/>
        <v>135.24480107002694</v>
      </c>
      <c r="L1405" s="21">
        <f>(D1405/1000)*(('Dynamic Data'!C$4*9.81*'Dynamic Data'!C$10)+(0.5*'Dynamic Data'!C$21*'Dynamic Data'!C$11*'Dynamic Data'!C$13*D1405^2)+('Dynamic Data'!C$4*'Dynamic Data'!C$18*E1405))</f>
        <v>-1.8198243334347832</v>
      </c>
      <c r="M1405" s="3">
        <f t="shared" si="152"/>
        <v>0</v>
      </c>
      <c r="N1405" s="29">
        <f t="shared" si="156"/>
        <v>1.8198243334347832</v>
      </c>
      <c r="O1405" s="21">
        <f t="shared" si="151"/>
        <v>-2.5295399878777478</v>
      </c>
      <c r="P1405" s="3">
        <f t="shared" si="157"/>
        <v>0</v>
      </c>
      <c r="Q1405" s="44">
        <f t="shared" si="153"/>
        <v>2.5295399878777478</v>
      </c>
      <c r="R1405" s="37"/>
      <c r="S1405" s="21">
        <f>SUM($P$2:P1405)</f>
        <v>2073.6155174773708</v>
      </c>
      <c r="T1405" s="29">
        <f>SUM($Q$2:Q1405)</f>
        <v>335.54757821476159</v>
      </c>
      <c r="U1405" s="22">
        <f>T1405*'KERS System Values'!E$14</f>
        <v>196.48636070163047</v>
      </c>
    </row>
    <row r="1406" spans="1:21" x14ac:dyDescent="0.45">
      <c r="A1406" s="5" t="s">
        <v>14</v>
      </c>
      <c r="B1406" s="6">
        <v>1404</v>
      </c>
      <c r="C1406" s="6">
        <v>382</v>
      </c>
      <c r="D1406" s="4">
        <v>11.611111111111111</v>
      </c>
      <c r="E1406" s="30">
        <v>-1.2083333333333337</v>
      </c>
      <c r="F1406" s="20">
        <f>'Dynamic Data'!C$4*E1406</f>
        <v>-348.00000000000011</v>
      </c>
      <c r="G1406" s="12">
        <f>(0.5*'Dynamic Data'!C$21*'Dynamic Data'!C$11*'Dynamic Data'!C$13*D1406^2)</f>
        <v>27.580365158981806</v>
      </c>
      <c r="H1406" s="12">
        <f>'Dynamic Data'!C$15</f>
        <v>56.505600000000001</v>
      </c>
      <c r="I1406" s="12">
        <f>'Dynamic Data'!C$15+G1406+F1406</f>
        <v>-263.91403484101829</v>
      </c>
      <c r="J1406" s="12">
        <f t="shared" si="154"/>
        <v>0</v>
      </c>
      <c r="K1406" s="28">
        <f t="shared" si="155"/>
        <v>263.91403484101829</v>
      </c>
      <c r="L1406" s="20">
        <f>(D1406/1000)*(('Dynamic Data'!C$4*9.81*'Dynamic Data'!C$10)+(0.5*'Dynamic Data'!C$21*'Dynamic Data'!C$11*'Dynamic Data'!C$13*D1406^2)+('Dynamic Data'!C$4*'Dynamic Data'!C$18*E1406))</f>
        <v>-3.2392556423207126</v>
      </c>
      <c r="M1406" s="12">
        <f t="shared" si="152"/>
        <v>0</v>
      </c>
      <c r="N1406" s="28">
        <f t="shared" si="156"/>
        <v>3.2392556423207126</v>
      </c>
      <c r="O1406" s="20">
        <f t="shared" si="151"/>
        <v>-3.4690607952399639</v>
      </c>
      <c r="P1406" s="12">
        <f t="shared" si="157"/>
        <v>0</v>
      </c>
      <c r="Q1406" s="45">
        <f t="shared" si="153"/>
        <v>3.4690607952399639</v>
      </c>
      <c r="R1406" s="36"/>
      <c r="S1406" s="20">
        <f>SUM($P$2:P1406)</f>
        <v>2073.6155174773708</v>
      </c>
      <c r="T1406" s="28">
        <f>SUM($Q$2:Q1406)</f>
        <v>339.01663901000154</v>
      </c>
      <c r="U1406" s="22">
        <f>T1406*'KERS System Values'!E$14</f>
        <v>198.51773620532472</v>
      </c>
    </row>
    <row r="1407" spans="1:21" x14ac:dyDescent="0.45">
      <c r="A1407" s="7" t="s">
        <v>14</v>
      </c>
      <c r="B1407" s="8">
        <v>1405</v>
      </c>
      <c r="C1407" s="8">
        <v>383</v>
      </c>
      <c r="D1407" s="3">
        <v>10.138888888888889</v>
      </c>
      <c r="E1407" s="29">
        <v>-1.4722222222222219</v>
      </c>
      <c r="F1407" s="21">
        <f>'Dynamic Data'!C$4*E1407</f>
        <v>-423.99999999999989</v>
      </c>
      <c r="G1407" s="3">
        <f>(0.5*'Dynamic Data'!C$21*'Dynamic Data'!C$11*'Dynamic Data'!C$13*D1407^2)</f>
        <v>21.029704839091089</v>
      </c>
      <c r="H1407" s="3">
        <f>'Dynamic Data'!C$15</f>
        <v>56.505600000000001</v>
      </c>
      <c r="I1407" s="3">
        <f>'Dynamic Data'!C$15+G1407+F1407</f>
        <v>-346.46469516090883</v>
      </c>
      <c r="J1407" s="3">
        <f t="shared" si="154"/>
        <v>0</v>
      </c>
      <c r="K1407" s="29">
        <f t="shared" si="155"/>
        <v>346.46469516090883</v>
      </c>
      <c r="L1407" s="21">
        <f>(D1407/1000)*(('Dynamic Data'!C$4*9.81*'Dynamic Data'!C$10)+(0.5*'Dynamic Data'!C$21*'Dynamic Data'!C$11*'Dynamic Data'!C$13*D1407^2)+('Dynamic Data'!C$4*'Dynamic Data'!C$18*E1407))</f>
        <v>-3.6988659481592152</v>
      </c>
      <c r="M1407" s="3">
        <f t="shared" si="152"/>
        <v>0</v>
      </c>
      <c r="N1407" s="29">
        <f t="shared" si="156"/>
        <v>3.6988659481592152</v>
      </c>
      <c r="O1407" s="21">
        <f t="shared" si="151"/>
        <v>-3.1474387235382073</v>
      </c>
      <c r="P1407" s="3">
        <f t="shared" si="157"/>
        <v>0</v>
      </c>
      <c r="Q1407" s="44">
        <f t="shared" si="153"/>
        <v>3.1474387235382073</v>
      </c>
      <c r="R1407" s="37"/>
      <c r="S1407" s="21">
        <f>SUM($P$2:P1407)</f>
        <v>2073.6155174773708</v>
      </c>
      <c r="T1407" s="29">
        <f>SUM($Q$2:Q1407)</f>
        <v>342.16407773353973</v>
      </c>
      <c r="U1407" s="22">
        <f>T1407*'KERS System Values'!E$14</f>
        <v>200.36077969742703</v>
      </c>
    </row>
    <row r="1408" spans="1:21" x14ac:dyDescent="0.45">
      <c r="A1408" s="5" t="s">
        <v>14</v>
      </c>
      <c r="B1408" s="6">
        <v>1406</v>
      </c>
      <c r="C1408" s="6">
        <v>384</v>
      </c>
      <c r="D1408" s="4">
        <v>8.6666666666666661</v>
      </c>
      <c r="E1408" s="30">
        <v>-1.2361111111111109</v>
      </c>
      <c r="F1408" s="20">
        <f>'Dynamic Data'!C$4*E1408</f>
        <v>-355.99999999999994</v>
      </c>
      <c r="G1408" s="12">
        <f>(0.5*'Dynamic Data'!C$21*'Dynamic Data'!C$11*'Dynamic Data'!C$13*D1408^2)</f>
        <v>15.365851663400132</v>
      </c>
      <c r="H1408" s="12">
        <f>'Dynamic Data'!C$15</f>
        <v>56.505600000000001</v>
      </c>
      <c r="I1408" s="12">
        <f>'Dynamic Data'!C$15+G1408+F1408</f>
        <v>-284.12854833659981</v>
      </c>
      <c r="J1408" s="12">
        <f t="shared" si="154"/>
        <v>0</v>
      </c>
      <c r="K1408" s="28">
        <f t="shared" si="155"/>
        <v>284.12854833659981</v>
      </c>
      <c r="L1408" s="20">
        <f>(D1408/1000)*(('Dynamic Data'!C$4*9.81*'Dynamic Data'!C$10)+(0.5*'Dynamic Data'!C$21*'Dynamic Data'!C$11*'Dynamic Data'!C$13*D1408^2)+('Dynamic Data'!C$4*'Dynamic Data'!C$18*E1408))</f>
        <v>-2.596011498917199</v>
      </c>
      <c r="M1408" s="12">
        <f t="shared" si="152"/>
        <v>0</v>
      </c>
      <c r="N1408" s="28">
        <f t="shared" si="156"/>
        <v>2.596011498917199</v>
      </c>
      <c r="O1408" s="20">
        <f t="shared" si="151"/>
        <v>-1.723183056226699</v>
      </c>
      <c r="P1408" s="12">
        <f t="shared" si="157"/>
        <v>0</v>
      </c>
      <c r="Q1408" s="45">
        <f t="shared" si="153"/>
        <v>1.723183056226699</v>
      </c>
      <c r="R1408" s="36"/>
      <c r="S1408" s="20">
        <f>SUM($P$2:P1408)</f>
        <v>2073.6155174773708</v>
      </c>
      <c r="T1408" s="28">
        <f>SUM($Q$2:Q1408)</f>
        <v>343.8872607897664</v>
      </c>
      <c r="U1408" s="22">
        <f>T1408*'KERS System Values'!E$14</f>
        <v>201.36982279451053</v>
      </c>
    </row>
    <row r="1409" spans="1:21" x14ac:dyDescent="0.45">
      <c r="A1409" s="7" t="s">
        <v>14</v>
      </c>
      <c r="B1409" s="8">
        <v>1407</v>
      </c>
      <c r="C1409" s="8">
        <v>385</v>
      </c>
      <c r="D1409" s="3">
        <v>7.666666666666667</v>
      </c>
      <c r="E1409" s="29">
        <v>-0.59722222222222232</v>
      </c>
      <c r="F1409" s="21">
        <f>'Dynamic Data'!C$4*E1409</f>
        <v>-172.00000000000003</v>
      </c>
      <c r="G1409" s="3">
        <f>(0.5*'Dynamic Data'!C$21*'Dynamic Data'!C$11*'Dynamic Data'!C$13*D1409^2)</f>
        <v>12.024460843104544</v>
      </c>
      <c r="H1409" s="3">
        <f>'Dynamic Data'!C$15</f>
        <v>56.505600000000001</v>
      </c>
      <c r="I1409" s="3">
        <f>'Dynamic Data'!C$15+G1409+F1409</f>
        <v>-103.46993915689548</v>
      </c>
      <c r="J1409" s="3">
        <f t="shared" si="154"/>
        <v>0</v>
      </c>
      <c r="K1409" s="29">
        <f t="shared" si="155"/>
        <v>103.46993915689548</v>
      </c>
      <c r="L1409" s="21">
        <f>(D1409/1000)*(('Dynamic Data'!C$4*9.81*'Dynamic Data'!C$10)+(0.5*'Dynamic Data'!C$21*'Dynamic Data'!C$11*'Dynamic Data'!C$13*D1409^2)+('Dynamic Data'!C$4*'Dynamic Data'!C$18*E1409))</f>
        <v>-0.85035461353619879</v>
      </c>
      <c r="M1409" s="3">
        <f t="shared" si="152"/>
        <v>0</v>
      </c>
      <c r="N1409" s="29">
        <f t="shared" si="156"/>
        <v>0.85035461353619879</v>
      </c>
      <c r="O1409" s="21">
        <f t="shared" si="151"/>
        <v>-0.21816544587239928</v>
      </c>
      <c r="P1409" s="3">
        <f t="shared" si="157"/>
        <v>0</v>
      </c>
      <c r="Q1409" s="44">
        <f t="shared" si="153"/>
        <v>0.21816544587239928</v>
      </c>
      <c r="R1409" s="39">
        <f>SUM(Q1401:Q1409)</f>
        <v>13.949780213809037</v>
      </c>
      <c r="S1409" s="21">
        <f>SUM($P$2:P1409)</f>
        <v>2073.6155174773708</v>
      </c>
      <c r="T1409" s="29">
        <f>SUM($Q$2:Q1409)</f>
        <v>344.10542623563879</v>
      </c>
      <c r="U1409" s="22">
        <f>T1409*'KERS System Values'!E$14</f>
        <v>201.49757378207056</v>
      </c>
    </row>
    <row r="1410" spans="1:21" x14ac:dyDescent="0.45">
      <c r="A1410" s="5" t="s">
        <v>14</v>
      </c>
      <c r="B1410" s="6">
        <v>1408</v>
      </c>
      <c r="C1410" s="6">
        <v>386</v>
      </c>
      <c r="D1410" s="4">
        <v>7.4722222222222223</v>
      </c>
      <c r="E1410" s="30">
        <v>-4.1666666666666761E-2</v>
      </c>
      <c r="F1410" s="20">
        <f>'Dynamic Data'!C$4*E1410</f>
        <v>-12.000000000000027</v>
      </c>
      <c r="G1410" s="12">
        <f>(0.5*'Dynamic Data'!C$21*'Dynamic Data'!C$11*'Dynamic Data'!C$13*D1410^2)</f>
        <v>11.422259124499684</v>
      </c>
      <c r="H1410" s="12">
        <f>'Dynamic Data'!C$15</f>
        <v>56.505600000000001</v>
      </c>
      <c r="I1410" s="12">
        <f>'Dynamic Data'!C$15+G1410+F1410</f>
        <v>55.927859124499662</v>
      </c>
      <c r="J1410" s="12">
        <f t="shared" si="154"/>
        <v>55.927859124499662</v>
      </c>
      <c r="K1410" s="28">
        <f t="shared" si="155"/>
        <v>0</v>
      </c>
      <c r="L1410" s="20">
        <f>(D1410/1000)*(('Dynamic Data'!C$4*9.81*'Dynamic Data'!C$10)+(0.5*'Dynamic Data'!C$21*'Dynamic Data'!C$11*'Dynamic Data'!C$13*D1410^2)+('Dynamic Data'!C$4*'Dynamic Data'!C$18*E1410))</f>
        <v>0.41402372179140023</v>
      </c>
      <c r="M1410" s="12">
        <f t="shared" si="152"/>
        <v>0.41402372179140023</v>
      </c>
      <c r="N1410" s="28">
        <f t="shared" si="156"/>
        <v>0</v>
      </c>
      <c r="O1410" s="20">
        <f t="shared" ref="O1410:O1473" si="158">(B1411 - B1410) * (L1411 + L1410) / 2</f>
        <v>0.56080863824407357</v>
      </c>
      <c r="P1410" s="12">
        <f t="shared" si="157"/>
        <v>0.56080863824407357</v>
      </c>
      <c r="Q1410" s="42">
        <f t="shared" si="153"/>
        <v>0</v>
      </c>
      <c r="R1410" s="36"/>
      <c r="S1410" s="20">
        <f>SUM($P$2:P1410)</f>
        <v>2074.1763261156148</v>
      </c>
      <c r="T1410" s="28">
        <f>SUM($Q$2:Q1410)</f>
        <v>344.10542623563879</v>
      </c>
      <c r="U1410" s="22">
        <f>T1410*'KERS System Values'!E$14</f>
        <v>201.49757378207056</v>
      </c>
    </row>
    <row r="1411" spans="1:21" x14ac:dyDescent="0.45">
      <c r="A1411" s="7" t="s">
        <v>14</v>
      </c>
      <c r="B1411" s="8">
        <v>1409</v>
      </c>
      <c r="C1411" s="8">
        <v>387</v>
      </c>
      <c r="D1411" s="3">
        <v>7.5833333333333339</v>
      </c>
      <c r="E1411" s="29">
        <v>8.3333333333333523E-2</v>
      </c>
      <c r="F1411" s="21">
        <f>'Dynamic Data'!C$4*E1411</f>
        <v>24.000000000000053</v>
      </c>
      <c r="G1411" s="3">
        <f>(0.5*'Dynamic Data'!C$21*'Dynamic Data'!C$11*'Dynamic Data'!C$13*D1411^2)</f>
        <v>11.764480179790729</v>
      </c>
      <c r="H1411" s="3">
        <f>'Dynamic Data'!C$15</f>
        <v>56.505600000000001</v>
      </c>
      <c r="I1411" s="3">
        <f>'Dynamic Data'!C$15+G1411+F1411</f>
        <v>92.270080179790781</v>
      </c>
      <c r="J1411" s="3">
        <f t="shared" si="154"/>
        <v>92.270080179790781</v>
      </c>
      <c r="K1411" s="29">
        <f t="shared" si="155"/>
        <v>0</v>
      </c>
      <c r="L1411" s="21">
        <f>(D1411/1000)*(('Dynamic Data'!C$4*9.81*'Dynamic Data'!C$10)+(0.5*'Dynamic Data'!C$21*'Dynamic Data'!C$11*'Dynamic Data'!C$13*D1411^2)+('Dynamic Data'!C$4*'Dynamic Data'!C$18*E1411))</f>
        <v>0.70759355469674701</v>
      </c>
      <c r="M1411" s="3">
        <f t="shared" si="152"/>
        <v>0.70759355469674701</v>
      </c>
      <c r="N1411" s="29">
        <f t="shared" si="156"/>
        <v>0</v>
      </c>
      <c r="O1411" s="21">
        <f t="shared" si="158"/>
        <v>0.63115049058417649</v>
      </c>
      <c r="P1411" s="3">
        <f t="shared" si="157"/>
        <v>0.63115049058417649</v>
      </c>
      <c r="Q1411" s="43">
        <f t="shared" si="153"/>
        <v>0</v>
      </c>
      <c r="R1411" s="37"/>
      <c r="S1411" s="21">
        <f>SUM($P$2:P1411)</f>
        <v>2074.8074766061991</v>
      </c>
      <c r="T1411" s="29">
        <f>SUM($Q$2:Q1411)</f>
        <v>344.10542623563879</v>
      </c>
      <c r="U1411" s="22">
        <f>T1411*'KERS System Values'!E$14</f>
        <v>201.49757378207056</v>
      </c>
    </row>
    <row r="1412" spans="1:21" x14ac:dyDescent="0.45">
      <c r="A1412" s="5" t="s">
        <v>14</v>
      </c>
      <c r="B1412" s="6">
        <v>1410</v>
      </c>
      <c r="C1412" s="6">
        <v>388</v>
      </c>
      <c r="D1412" s="4">
        <v>7.6388888888888893</v>
      </c>
      <c r="E1412" s="30">
        <v>1.3888888888888593E-2</v>
      </c>
      <c r="F1412" s="20">
        <f>'Dynamic Data'!C$4*E1412</f>
        <v>3.9999999999999147</v>
      </c>
      <c r="G1412" s="12">
        <f>(0.5*'Dynamic Data'!C$21*'Dynamic Data'!C$11*'Dynamic Data'!C$13*D1412^2)</f>
        <v>11.937484919919411</v>
      </c>
      <c r="H1412" s="12">
        <f>'Dynamic Data'!C$15</f>
        <v>56.505600000000001</v>
      </c>
      <c r="I1412" s="12">
        <f>'Dynamic Data'!C$15+G1412+F1412</f>
        <v>72.443084919919329</v>
      </c>
      <c r="J1412" s="12">
        <f t="shared" si="154"/>
        <v>72.443084919919329</v>
      </c>
      <c r="K1412" s="28">
        <f t="shared" si="155"/>
        <v>0</v>
      </c>
      <c r="L1412" s="20">
        <f>(D1412/1000)*(('Dynamic Data'!C$4*9.81*'Dynamic Data'!C$10)+(0.5*'Dynamic Data'!C$21*'Dynamic Data'!C$11*'Dynamic Data'!C$13*D1412^2)+('Dynamic Data'!C$4*'Dynamic Data'!C$18*E1412))</f>
        <v>0.55470742647160598</v>
      </c>
      <c r="M1412" s="12">
        <f t="shared" ref="M1412:M1475" si="159">IF(L1412 &gt; 0, L1412,)</f>
        <v>0.55470742647160598</v>
      </c>
      <c r="N1412" s="28">
        <f t="shared" si="156"/>
        <v>0</v>
      </c>
      <c r="O1412" s="20">
        <f t="shared" si="158"/>
        <v>0.47396311611740399</v>
      </c>
      <c r="P1412" s="12">
        <f t="shared" si="157"/>
        <v>0.47396311611740399</v>
      </c>
      <c r="Q1412" s="42">
        <f t="shared" ref="Q1412:Q1475" si="160">ABS(IF(O1412 &lt;= 0, O1412,))</f>
        <v>0</v>
      </c>
      <c r="R1412" s="36"/>
      <c r="S1412" s="20">
        <f>SUM($P$2:P1412)</f>
        <v>2075.2814397223165</v>
      </c>
      <c r="T1412" s="28">
        <f>SUM($Q$2:Q1412)</f>
        <v>344.10542623563879</v>
      </c>
      <c r="U1412" s="22">
        <f>T1412*'KERS System Values'!E$14</f>
        <v>201.49757378207056</v>
      </c>
    </row>
    <row r="1413" spans="1:21" x14ac:dyDescent="0.45">
      <c r="A1413" s="7" t="s">
        <v>14</v>
      </c>
      <c r="B1413" s="8">
        <v>1411</v>
      </c>
      <c r="C1413" s="8">
        <v>389</v>
      </c>
      <c r="D1413" s="3">
        <v>7.6111111111111107</v>
      </c>
      <c r="E1413" s="29">
        <v>-5.5555555555555358E-2</v>
      </c>
      <c r="F1413" s="21">
        <f>'Dynamic Data'!C$4*E1413</f>
        <v>-15.999999999999943</v>
      </c>
      <c r="G1413" s="3">
        <f>(0.5*'Dynamic Data'!C$21*'Dynamic Data'!C$11*'Dynamic Data'!C$13*D1413^2)</f>
        <v>11.850824698814804</v>
      </c>
      <c r="H1413" s="3">
        <f>'Dynamic Data'!C$15</f>
        <v>56.505600000000001</v>
      </c>
      <c r="I1413" s="3">
        <f>'Dynamic Data'!C$15+G1413+F1413</f>
        <v>52.356424698814862</v>
      </c>
      <c r="J1413" s="3">
        <f t="shared" ref="J1413:J1476" si="161">IF(I1413 &gt; 0, I1413,)</f>
        <v>52.356424698814862</v>
      </c>
      <c r="K1413" s="29">
        <f t="shared" ref="K1413:K1476" si="162">IF(I1413 &lt;= 0, I1413,)*-1</f>
        <v>0</v>
      </c>
      <c r="L1413" s="21">
        <f>(D1413/1000)*(('Dynamic Data'!C$4*9.81*'Dynamic Data'!C$10)+(0.5*'Dynamic Data'!C$21*'Dynamic Data'!C$11*'Dynamic Data'!C$13*D1413^2)+('Dynamic Data'!C$4*'Dynamic Data'!C$18*E1413))</f>
        <v>0.39321880576320201</v>
      </c>
      <c r="M1413" s="3">
        <f t="shared" si="159"/>
        <v>0.39321880576320201</v>
      </c>
      <c r="N1413" s="29">
        <f t="shared" ref="N1413:N1476" si="163">ABS(IF(L1413 &lt;= 0, L1413,))</f>
        <v>0</v>
      </c>
      <c r="O1413" s="21">
        <f t="shared" si="158"/>
        <v>0.34297280767609706</v>
      </c>
      <c r="P1413" s="3">
        <f t="shared" ref="P1413:P1476" si="164">IF(O1413 &gt;= 0, O1413,)</f>
        <v>0.34297280767609706</v>
      </c>
      <c r="Q1413" s="43">
        <f t="shared" si="160"/>
        <v>0</v>
      </c>
      <c r="R1413" s="37"/>
      <c r="S1413" s="21">
        <f>SUM($P$2:P1413)</f>
        <v>2075.6244125299927</v>
      </c>
      <c r="T1413" s="29">
        <f>SUM($Q$2:Q1413)</f>
        <v>344.10542623563879</v>
      </c>
      <c r="U1413" s="22">
        <f>T1413*'KERS System Values'!E$14</f>
        <v>201.49757378207056</v>
      </c>
    </row>
    <row r="1414" spans="1:21" x14ac:dyDescent="0.45">
      <c r="A1414" s="5" t="s">
        <v>14</v>
      </c>
      <c r="B1414" s="6">
        <v>1412</v>
      </c>
      <c r="C1414" s="6">
        <v>390</v>
      </c>
      <c r="D1414" s="4">
        <v>7.5277777777777786</v>
      </c>
      <c r="E1414" s="30">
        <v>-9.7222222222222127E-2</v>
      </c>
      <c r="F1414" s="20">
        <f>'Dynamic Data'!C$4*E1414</f>
        <v>-27.999999999999972</v>
      </c>
      <c r="G1414" s="12">
        <f>(0.5*'Dynamic Data'!C$21*'Dynamic Data'!C$11*'Dynamic Data'!C$13*D1414^2)</f>
        <v>11.592738247984155</v>
      </c>
      <c r="H1414" s="12">
        <f>'Dynamic Data'!C$15</f>
        <v>56.505600000000001</v>
      </c>
      <c r="I1414" s="12">
        <f>'Dynamic Data'!C$15+G1414+F1414</f>
        <v>40.098338247984188</v>
      </c>
      <c r="J1414" s="12">
        <f t="shared" si="161"/>
        <v>40.098338247984188</v>
      </c>
      <c r="K1414" s="28">
        <f t="shared" si="162"/>
        <v>0</v>
      </c>
      <c r="L1414" s="20">
        <f>(D1414/1000)*(('Dynamic Data'!C$4*9.81*'Dynamic Data'!C$10)+(0.5*'Dynamic Data'!C$21*'Dynamic Data'!C$11*'Dynamic Data'!C$13*D1414^2)+('Dynamic Data'!C$4*'Dynamic Data'!C$18*E1414))</f>
        <v>0.29272680958899211</v>
      </c>
      <c r="M1414" s="12">
        <f t="shared" si="159"/>
        <v>0.29272680958899211</v>
      </c>
      <c r="N1414" s="28">
        <f t="shared" si="163"/>
        <v>0</v>
      </c>
      <c r="O1414" s="20">
        <f t="shared" si="158"/>
        <v>0.35120863354578857</v>
      </c>
      <c r="P1414" s="12">
        <f t="shared" si="164"/>
        <v>0.35120863354578857</v>
      </c>
      <c r="Q1414" s="42">
        <f t="shared" si="160"/>
        <v>0</v>
      </c>
      <c r="R1414" s="36"/>
      <c r="S1414" s="20">
        <f>SUM($P$2:P1414)</f>
        <v>2075.9756211635386</v>
      </c>
      <c r="T1414" s="28">
        <f>SUM($Q$2:Q1414)</f>
        <v>344.10542623563879</v>
      </c>
      <c r="U1414" s="22">
        <f>T1414*'KERS System Values'!E$14</f>
        <v>201.49757378207056</v>
      </c>
    </row>
    <row r="1415" spans="1:21" x14ac:dyDescent="0.45">
      <c r="A1415" s="7" t="s">
        <v>14</v>
      </c>
      <c r="B1415" s="8">
        <v>1413</v>
      </c>
      <c r="C1415" s="8">
        <v>391</v>
      </c>
      <c r="D1415" s="3">
        <v>7.416666666666667</v>
      </c>
      <c r="E1415" s="29">
        <v>-4.1666666666666761E-2</v>
      </c>
      <c r="F1415" s="21">
        <f>'Dynamic Data'!C$4*E1415</f>
        <v>-12.000000000000027</v>
      </c>
      <c r="G1415" s="3">
        <f>(0.5*'Dynamic Data'!C$21*'Dynamic Data'!C$11*'Dynamic Data'!C$13*D1415^2)</f>
        <v>11.253042809337321</v>
      </c>
      <c r="H1415" s="3">
        <f>'Dynamic Data'!C$15</f>
        <v>56.505600000000001</v>
      </c>
      <c r="I1415" s="3">
        <f>'Dynamic Data'!C$15+G1415+F1415</f>
        <v>55.758642809337289</v>
      </c>
      <c r="J1415" s="3">
        <f t="shared" si="161"/>
        <v>55.758642809337289</v>
      </c>
      <c r="K1415" s="29">
        <f t="shared" si="162"/>
        <v>0</v>
      </c>
      <c r="L1415" s="21">
        <f>(D1415/1000)*(('Dynamic Data'!C$4*9.81*'Dynamic Data'!C$10)+(0.5*'Dynamic Data'!C$21*'Dynamic Data'!C$11*'Dynamic Data'!C$13*D1415^2)+('Dynamic Data'!C$4*'Dynamic Data'!C$18*E1415))</f>
        <v>0.40969045750258498</v>
      </c>
      <c r="M1415" s="3">
        <f t="shared" si="159"/>
        <v>0.40969045750258498</v>
      </c>
      <c r="N1415" s="29">
        <f t="shared" si="163"/>
        <v>0</v>
      </c>
      <c r="O1415" s="21">
        <f t="shared" si="158"/>
        <v>0.69037373090483933</v>
      </c>
      <c r="P1415" s="3">
        <f t="shared" si="164"/>
        <v>0.69037373090483933</v>
      </c>
      <c r="Q1415" s="43">
        <f t="shared" si="160"/>
        <v>0</v>
      </c>
      <c r="R1415" s="37"/>
      <c r="S1415" s="21">
        <f>SUM($P$2:P1415)</f>
        <v>2076.6659948944434</v>
      </c>
      <c r="T1415" s="29">
        <f>SUM($Q$2:Q1415)</f>
        <v>344.10542623563879</v>
      </c>
      <c r="U1415" s="22">
        <f>T1415*'KERS System Values'!E$14</f>
        <v>201.49757378207056</v>
      </c>
    </row>
    <row r="1416" spans="1:21" x14ac:dyDescent="0.45">
      <c r="A1416" s="5" t="s">
        <v>14</v>
      </c>
      <c r="B1416" s="6">
        <v>1414</v>
      </c>
      <c r="C1416" s="6">
        <v>392</v>
      </c>
      <c r="D1416" s="4">
        <v>7.4444444444444446</v>
      </c>
      <c r="E1416" s="30">
        <v>0.20833333333333331</v>
      </c>
      <c r="F1416" s="20">
        <f>'Dynamic Data'!C$4*E1416</f>
        <v>59.999999999999993</v>
      </c>
      <c r="G1416" s="12">
        <f>(0.5*'Dynamic Data'!C$21*'Dynamic Data'!C$11*'Dynamic Data'!C$13*D1416^2)</f>
        <v>11.337493115878239</v>
      </c>
      <c r="H1416" s="12">
        <f>'Dynamic Data'!C$15</f>
        <v>56.505600000000001</v>
      </c>
      <c r="I1416" s="12">
        <f>'Dynamic Data'!C$15+G1416+F1416</f>
        <v>127.84309311587825</v>
      </c>
      <c r="J1416" s="12">
        <f t="shared" si="161"/>
        <v>127.84309311587825</v>
      </c>
      <c r="K1416" s="28">
        <f t="shared" si="162"/>
        <v>0</v>
      </c>
      <c r="L1416" s="20">
        <f>(D1416/1000)*(('Dynamic Data'!C$4*9.81*'Dynamic Data'!C$10)+(0.5*'Dynamic Data'!C$21*'Dynamic Data'!C$11*'Dynamic Data'!C$13*D1416^2)+('Dynamic Data'!C$4*'Dynamic Data'!C$18*E1416))</f>
        <v>0.97105700430709363</v>
      </c>
      <c r="M1416" s="12">
        <f t="shared" si="159"/>
        <v>0.97105700430709363</v>
      </c>
      <c r="N1416" s="28">
        <f t="shared" si="163"/>
        <v>0</v>
      </c>
      <c r="O1416" s="20">
        <f t="shared" si="158"/>
        <v>1.4588375044800137</v>
      </c>
      <c r="P1416" s="12">
        <f t="shared" si="164"/>
        <v>1.4588375044800137</v>
      </c>
      <c r="Q1416" s="42">
        <f t="shared" si="160"/>
        <v>0</v>
      </c>
      <c r="R1416" s="36"/>
      <c r="S1416" s="20">
        <f>SUM($P$2:P1416)</f>
        <v>2078.1248323989234</v>
      </c>
      <c r="T1416" s="28">
        <f>SUM($Q$2:Q1416)</f>
        <v>344.10542623563879</v>
      </c>
      <c r="U1416" s="22">
        <f>T1416*'KERS System Values'!E$14</f>
        <v>201.49757378207056</v>
      </c>
    </row>
    <row r="1417" spans="1:21" x14ac:dyDescent="0.45">
      <c r="A1417" s="7" t="s">
        <v>14</v>
      </c>
      <c r="B1417" s="8">
        <v>1415</v>
      </c>
      <c r="C1417" s="8">
        <v>393</v>
      </c>
      <c r="D1417" s="3">
        <v>7.8333333333333339</v>
      </c>
      <c r="E1417" s="29">
        <v>0.59722222222222232</v>
      </c>
      <c r="F1417" s="21">
        <f>'Dynamic Data'!C$4*E1417</f>
        <v>172.00000000000003</v>
      </c>
      <c r="G1417" s="3">
        <f>(0.5*'Dynamic Data'!C$21*'Dynamic Data'!C$11*'Dynamic Data'!C$13*D1417^2)</f>
        <v>12.552946125906399</v>
      </c>
      <c r="H1417" s="3">
        <f>'Dynamic Data'!C$15</f>
        <v>56.505600000000001</v>
      </c>
      <c r="I1417" s="3">
        <f>'Dynamic Data'!C$15+G1417+F1417</f>
        <v>241.05854612590645</v>
      </c>
      <c r="J1417" s="3">
        <f t="shared" si="161"/>
        <v>241.05854612590645</v>
      </c>
      <c r="K1417" s="29">
        <f t="shared" si="162"/>
        <v>0</v>
      </c>
      <c r="L1417" s="21">
        <f>(D1417/1000)*(('Dynamic Data'!C$4*9.81*'Dynamic Data'!C$10)+(0.5*'Dynamic Data'!C$21*'Dynamic Data'!C$11*'Dynamic Data'!C$13*D1417^2)+('Dynamic Data'!C$4*'Dynamic Data'!C$18*E1417))</f>
        <v>1.946618004652934</v>
      </c>
      <c r="M1417" s="3">
        <f t="shared" si="159"/>
        <v>1.946618004652934</v>
      </c>
      <c r="N1417" s="29">
        <f t="shared" si="163"/>
        <v>0</v>
      </c>
      <c r="O1417" s="21">
        <f t="shared" si="158"/>
        <v>2.4730273289197067</v>
      </c>
      <c r="P1417" s="3">
        <f t="shared" si="164"/>
        <v>2.4730273289197067</v>
      </c>
      <c r="Q1417" s="43">
        <f t="shared" si="160"/>
        <v>0</v>
      </c>
      <c r="R1417" s="37"/>
      <c r="S1417" s="21">
        <f>SUM($P$2:P1417)</f>
        <v>2080.5978597278431</v>
      </c>
      <c r="T1417" s="29">
        <f>SUM($Q$2:Q1417)</f>
        <v>344.10542623563879</v>
      </c>
      <c r="U1417" s="22">
        <f>T1417*'KERS System Values'!E$14</f>
        <v>201.49757378207056</v>
      </c>
    </row>
    <row r="1418" spans="1:21" x14ac:dyDescent="0.45">
      <c r="A1418" s="5" t="s">
        <v>14</v>
      </c>
      <c r="B1418" s="6">
        <v>1416</v>
      </c>
      <c r="C1418" s="6">
        <v>394</v>
      </c>
      <c r="D1418" s="4">
        <v>8.6388888888888893</v>
      </c>
      <c r="E1418" s="30">
        <v>0.9166666666666663</v>
      </c>
      <c r="F1418" s="20">
        <f>'Dynamic Data'!C$4*E1418</f>
        <v>263.99999999999989</v>
      </c>
      <c r="G1418" s="12">
        <f>(0.5*'Dynamic Data'!C$21*'Dynamic Data'!C$11*'Dynamic Data'!C$13*D1418^2)</f>
        <v>15.26751046531604</v>
      </c>
      <c r="H1418" s="12">
        <f>'Dynamic Data'!C$15</f>
        <v>56.505600000000001</v>
      </c>
      <c r="I1418" s="12">
        <f>'Dynamic Data'!C$15+G1418+F1418</f>
        <v>335.77311046531594</v>
      </c>
      <c r="J1418" s="12">
        <f t="shared" si="161"/>
        <v>335.77311046531594</v>
      </c>
      <c r="K1418" s="28">
        <f t="shared" si="162"/>
        <v>0</v>
      </c>
      <c r="L1418" s="20">
        <f>(D1418/1000)*(('Dynamic Data'!C$4*9.81*'Dynamic Data'!C$10)+(0.5*'Dynamic Data'!C$21*'Dynamic Data'!C$11*'Dynamic Data'!C$13*D1418^2)+('Dynamic Data'!C$4*'Dynamic Data'!C$18*E1418))</f>
        <v>2.9994366531864798</v>
      </c>
      <c r="M1418" s="12">
        <f t="shared" si="159"/>
        <v>2.9994366531864798</v>
      </c>
      <c r="N1418" s="28">
        <f t="shared" si="163"/>
        <v>0</v>
      </c>
      <c r="O1418" s="20">
        <f t="shared" si="158"/>
        <v>3.3376545764301886</v>
      </c>
      <c r="P1418" s="12">
        <f t="shared" si="164"/>
        <v>3.3376545764301886</v>
      </c>
      <c r="Q1418" s="42">
        <f t="shared" si="160"/>
        <v>0</v>
      </c>
      <c r="R1418" s="36"/>
      <c r="S1418" s="20">
        <f>SUM($P$2:P1418)</f>
        <v>2083.9355143042735</v>
      </c>
      <c r="T1418" s="28">
        <f>SUM($Q$2:Q1418)</f>
        <v>344.10542623563879</v>
      </c>
      <c r="U1418" s="22">
        <f>T1418*'KERS System Values'!E$14</f>
        <v>201.49757378207056</v>
      </c>
    </row>
    <row r="1419" spans="1:21" x14ac:dyDescent="0.45">
      <c r="A1419" s="7" t="s">
        <v>14</v>
      </c>
      <c r="B1419" s="8">
        <v>1417</v>
      </c>
      <c r="C1419" s="8">
        <v>395</v>
      </c>
      <c r="D1419" s="3">
        <v>9.6666666666666661</v>
      </c>
      <c r="E1419" s="29">
        <v>1.0138888888888884</v>
      </c>
      <c r="F1419" s="21">
        <f>'Dynamic Data'!C$4*E1419</f>
        <v>291.99999999999989</v>
      </c>
      <c r="G1419" s="3">
        <f>(0.5*'Dynamic Data'!C$21*'Dynamic Data'!C$11*'Dynamic Data'!C$13*D1419^2)</f>
        <v>19.116392380058446</v>
      </c>
      <c r="H1419" s="3">
        <f>'Dynamic Data'!C$15</f>
        <v>56.505600000000001</v>
      </c>
      <c r="I1419" s="3">
        <f>'Dynamic Data'!C$15+G1419+F1419</f>
        <v>367.62199238005832</v>
      </c>
      <c r="J1419" s="3">
        <f t="shared" si="161"/>
        <v>367.62199238005832</v>
      </c>
      <c r="K1419" s="29">
        <f t="shared" si="162"/>
        <v>0</v>
      </c>
      <c r="L1419" s="21">
        <f>(D1419/1000)*(('Dynamic Data'!C$4*9.81*'Dynamic Data'!C$10)+(0.5*'Dynamic Data'!C$21*'Dynamic Data'!C$11*'Dynamic Data'!C$13*D1419^2)+('Dynamic Data'!C$4*'Dynamic Data'!C$18*E1419))</f>
        <v>3.675872499673897</v>
      </c>
      <c r="M1419" s="3">
        <f t="shared" si="159"/>
        <v>3.675872499673897</v>
      </c>
      <c r="N1419" s="29">
        <f t="shared" si="163"/>
        <v>0</v>
      </c>
      <c r="O1419" s="21">
        <f t="shared" si="158"/>
        <v>3.6211066124667064</v>
      </c>
      <c r="P1419" s="3">
        <f t="shared" si="164"/>
        <v>3.6211066124667064</v>
      </c>
      <c r="Q1419" s="43">
        <f t="shared" si="160"/>
        <v>0</v>
      </c>
      <c r="R1419" s="37"/>
      <c r="S1419" s="21">
        <f>SUM($P$2:P1419)</f>
        <v>2087.55662091674</v>
      </c>
      <c r="T1419" s="29">
        <f>SUM($Q$2:Q1419)</f>
        <v>344.10542623563879</v>
      </c>
      <c r="U1419" s="22">
        <f>T1419*'KERS System Values'!E$14</f>
        <v>201.49757378207056</v>
      </c>
    </row>
    <row r="1420" spans="1:21" x14ac:dyDescent="0.45">
      <c r="A1420" s="5" t="s">
        <v>14</v>
      </c>
      <c r="B1420" s="6">
        <v>1418</v>
      </c>
      <c r="C1420" s="6">
        <v>396</v>
      </c>
      <c r="D1420" s="4">
        <v>10.666666666666666</v>
      </c>
      <c r="E1420" s="30">
        <v>0.84722222222222243</v>
      </c>
      <c r="F1420" s="20">
        <f>'Dynamic Data'!C$4*E1420</f>
        <v>244.00000000000006</v>
      </c>
      <c r="G1420" s="12">
        <f>(0.5*'Dynamic Data'!C$21*'Dynamic Data'!C$11*'Dynamic Data'!C$13*D1420^2)</f>
        <v>23.276082993079491</v>
      </c>
      <c r="H1420" s="12">
        <f>'Dynamic Data'!C$15</f>
        <v>56.505600000000001</v>
      </c>
      <c r="I1420" s="12">
        <f>'Dynamic Data'!C$15+G1420+F1420</f>
        <v>323.78168299307958</v>
      </c>
      <c r="J1420" s="12">
        <f t="shared" si="161"/>
        <v>323.78168299307958</v>
      </c>
      <c r="K1420" s="28">
        <f t="shared" si="162"/>
        <v>0</v>
      </c>
      <c r="L1420" s="20">
        <f>(D1420/1000)*(('Dynamic Data'!C$4*9.81*'Dynamic Data'!C$10)+(0.5*'Dynamic Data'!C$21*'Dynamic Data'!C$11*'Dynamic Data'!C$13*D1420^2)+('Dynamic Data'!C$4*'Dynamic Data'!C$18*E1420))</f>
        <v>3.5663407252595158</v>
      </c>
      <c r="M1420" s="12">
        <f t="shared" si="159"/>
        <v>3.5663407252595158</v>
      </c>
      <c r="N1420" s="28">
        <f t="shared" si="163"/>
        <v>0</v>
      </c>
      <c r="O1420" s="20">
        <f t="shared" si="158"/>
        <v>3.036444976314721</v>
      </c>
      <c r="P1420" s="12">
        <f t="shared" si="164"/>
        <v>3.036444976314721</v>
      </c>
      <c r="Q1420" s="42">
        <f t="shared" si="160"/>
        <v>0</v>
      </c>
      <c r="R1420" s="36"/>
      <c r="S1420" s="20">
        <f>SUM($P$2:P1420)</f>
        <v>2090.5930658930547</v>
      </c>
      <c r="T1420" s="28">
        <f>SUM($Q$2:Q1420)</f>
        <v>344.10542623563879</v>
      </c>
      <c r="U1420" s="22">
        <f>T1420*'KERS System Values'!E$14</f>
        <v>201.49757378207056</v>
      </c>
    </row>
    <row r="1421" spans="1:21" x14ac:dyDescent="0.45">
      <c r="A1421" s="7" t="s">
        <v>14</v>
      </c>
      <c r="B1421" s="8">
        <v>1419</v>
      </c>
      <c r="C1421" s="8">
        <v>397</v>
      </c>
      <c r="D1421" s="3">
        <v>11.361111111111111</v>
      </c>
      <c r="E1421" s="29">
        <v>0.45833333333333393</v>
      </c>
      <c r="F1421" s="21">
        <f>'Dynamic Data'!C$4*E1421</f>
        <v>132.00000000000017</v>
      </c>
      <c r="G1421" s="3">
        <f>(0.5*'Dynamic Data'!C$21*'Dynamic Data'!C$11*'Dynamic Data'!C$13*D1421^2)</f>
        <v>26.405479866301338</v>
      </c>
      <c r="H1421" s="3">
        <f>'Dynamic Data'!C$15</f>
        <v>56.505600000000001</v>
      </c>
      <c r="I1421" s="3">
        <f>'Dynamic Data'!C$15+G1421+F1421</f>
        <v>214.91107986630152</v>
      </c>
      <c r="J1421" s="3">
        <f t="shared" si="161"/>
        <v>214.91107986630152</v>
      </c>
      <c r="K1421" s="29">
        <f t="shared" si="162"/>
        <v>0</v>
      </c>
      <c r="L1421" s="21">
        <f>(D1421/1000)*(('Dynamic Data'!C$4*9.81*'Dynamic Data'!C$10)+(0.5*'Dynamic Data'!C$21*'Dynamic Data'!C$11*'Dynamic Data'!C$13*D1421^2)+('Dynamic Data'!C$4*'Dynamic Data'!C$18*E1421))</f>
        <v>2.5065492273699257</v>
      </c>
      <c r="M1421" s="3">
        <f t="shared" si="159"/>
        <v>2.5065492273699257</v>
      </c>
      <c r="N1421" s="29">
        <f t="shared" si="163"/>
        <v>0</v>
      </c>
      <c r="O1421" s="21">
        <f t="shared" si="158"/>
        <v>1.7395091210228921</v>
      </c>
      <c r="P1421" s="3">
        <f t="shared" si="164"/>
        <v>1.7395091210228921</v>
      </c>
      <c r="Q1421" s="43">
        <f t="shared" si="160"/>
        <v>0</v>
      </c>
      <c r="R1421" s="37"/>
      <c r="S1421" s="21">
        <f>SUM($P$2:P1421)</f>
        <v>2092.3325750140775</v>
      </c>
      <c r="T1421" s="29">
        <f>SUM($Q$2:Q1421)</f>
        <v>344.10542623563879</v>
      </c>
      <c r="U1421" s="22">
        <f>T1421*'KERS System Values'!E$14</f>
        <v>201.49757378207056</v>
      </c>
    </row>
    <row r="1422" spans="1:21" x14ac:dyDescent="0.45">
      <c r="A1422" s="5" t="s">
        <v>14</v>
      </c>
      <c r="B1422" s="6">
        <v>1420</v>
      </c>
      <c r="C1422" s="6">
        <v>398</v>
      </c>
      <c r="D1422" s="4">
        <v>11.583333333333334</v>
      </c>
      <c r="E1422" s="30">
        <v>0</v>
      </c>
      <c r="F1422" s="20">
        <f>'Dynamic Data'!C$4*E1422</f>
        <v>0</v>
      </c>
      <c r="G1422" s="12">
        <f>(0.5*'Dynamic Data'!C$21*'Dynamic Data'!C$11*'Dynamic Data'!C$13*D1422^2)</f>
        <v>27.44855954036187</v>
      </c>
      <c r="H1422" s="12">
        <f>'Dynamic Data'!C$15</f>
        <v>56.505600000000001</v>
      </c>
      <c r="I1422" s="12">
        <f>'Dynamic Data'!C$15+G1422+F1422</f>
        <v>83.954159540361871</v>
      </c>
      <c r="J1422" s="12">
        <f t="shared" si="161"/>
        <v>83.954159540361871</v>
      </c>
      <c r="K1422" s="28">
        <f t="shared" si="162"/>
        <v>0</v>
      </c>
      <c r="L1422" s="20">
        <f>(D1422/1000)*(('Dynamic Data'!C$4*9.81*'Dynamic Data'!C$10)+(0.5*'Dynamic Data'!C$21*'Dynamic Data'!C$11*'Dynamic Data'!C$13*D1422^2)+('Dynamic Data'!C$4*'Dynamic Data'!C$18*E1422))</f>
        <v>0.97246901467585845</v>
      </c>
      <c r="M1422" s="12">
        <f t="shared" si="159"/>
        <v>0.97246901467585845</v>
      </c>
      <c r="N1422" s="28">
        <f t="shared" si="163"/>
        <v>0</v>
      </c>
      <c r="O1422" s="20">
        <f t="shared" si="158"/>
        <v>0.15121601713400074</v>
      </c>
      <c r="P1422" s="12">
        <f t="shared" si="164"/>
        <v>0.15121601713400074</v>
      </c>
      <c r="Q1422" s="42">
        <f t="shared" si="160"/>
        <v>0</v>
      </c>
      <c r="R1422" s="36"/>
      <c r="S1422" s="20">
        <f>SUM($P$2:P1422)</f>
        <v>2092.4837910312117</v>
      </c>
      <c r="T1422" s="28">
        <f>SUM($Q$2:Q1422)</f>
        <v>344.10542623563879</v>
      </c>
      <c r="U1422" s="22">
        <f>T1422*'KERS System Values'!E$14</f>
        <v>201.49757378207056</v>
      </c>
    </row>
    <row r="1423" spans="1:21" x14ac:dyDescent="0.45">
      <c r="A1423" s="7" t="s">
        <v>14</v>
      </c>
      <c r="B1423" s="8">
        <v>1421</v>
      </c>
      <c r="C1423" s="8">
        <v>399</v>
      </c>
      <c r="D1423" s="3">
        <v>11.361111111111111</v>
      </c>
      <c r="E1423" s="29">
        <v>-0.47222222222222299</v>
      </c>
      <c r="F1423" s="21">
        <f>'Dynamic Data'!C$4*E1423</f>
        <v>-136.00000000000023</v>
      </c>
      <c r="G1423" s="3">
        <f>(0.5*'Dynamic Data'!C$21*'Dynamic Data'!C$11*'Dynamic Data'!C$13*D1423^2)</f>
        <v>26.405479866301338</v>
      </c>
      <c r="H1423" s="3">
        <f>'Dynamic Data'!C$15</f>
        <v>56.505600000000001</v>
      </c>
      <c r="I1423" s="3">
        <f>'Dynamic Data'!C$15+G1423+F1423</f>
        <v>-53.088920133698892</v>
      </c>
      <c r="J1423" s="3">
        <f t="shared" si="161"/>
        <v>0</v>
      </c>
      <c r="K1423" s="29">
        <f t="shared" si="162"/>
        <v>53.088920133698892</v>
      </c>
      <c r="L1423" s="21">
        <f>(D1423/1000)*(('Dynamic Data'!C$4*9.81*'Dynamic Data'!C$10)+(0.5*'Dynamic Data'!C$21*'Dynamic Data'!C$11*'Dynamic Data'!C$13*D1423^2)+('Dynamic Data'!C$4*'Dynamic Data'!C$18*E1423))</f>
        <v>-0.67003698040785697</v>
      </c>
      <c r="M1423" s="3">
        <f t="shared" si="159"/>
        <v>0</v>
      </c>
      <c r="N1423" s="29">
        <f t="shared" si="163"/>
        <v>0.67003698040785697</v>
      </c>
      <c r="O1423" s="21">
        <f t="shared" si="158"/>
        <v>-1.1544062898301699</v>
      </c>
      <c r="P1423" s="3">
        <f t="shared" si="164"/>
        <v>0</v>
      </c>
      <c r="Q1423" s="43">
        <f t="shared" si="160"/>
        <v>1.1544062898301699</v>
      </c>
      <c r="R1423" s="37"/>
      <c r="S1423" s="21">
        <f>SUM($P$2:P1423)</f>
        <v>2092.4837910312117</v>
      </c>
      <c r="T1423" s="29">
        <f>SUM($Q$2:Q1423)</f>
        <v>345.25983252546894</v>
      </c>
      <c r="U1423" s="22">
        <f>T1423*'KERS System Values'!E$14</f>
        <v>202.1735586658435</v>
      </c>
    </row>
    <row r="1424" spans="1:21" x14ac:dyDescent="0.45">
      <c r="A1424" s="5" t="s">
        <v>14</v>
      </c>
      <c r="B1424" s="6">
        <v>1422</v>
      </c>
      <c r="C1424" s="6">
        <v>400</v>
      </c>
      <c r="D1424" s="4">
        <v>10.638888888888889</v>
      </c>
      <c r="E1424" s="30">
        <v>-0.7777777777777779</v>
      </c>
      <c r="F1424" s="20">
        <f>'Dynamic Data'!C$4*E1424</f>
        <v>-224.00000000000003</v>
      </c>
      <c r="G1424" s="12">
        <f>(0.5*'Dynamic Data'!C$21*'Dynamic Data'!C$11*'Dynamic Data'!C$13*D1424^2)</f>
        <v>23.155011245197471</v>
      </c>
      <c r="H1424" s="12">
        <f>'Dynamic Data'!C$15</f>
        <v>56.505600000000001</v>
      </c>
      <c r="I1424" s="12">
        <f>'Dynamic Data'!C$15+G1424+F1424</f>
        <v>-144.33938875480254</v>
      </c>
      <c r="J1424" s="12">
        <f t="shared" si="161"/>
        <v>0</v>
      </c>
      <c r="K1424" s="28">
        <f t="shared" si="162"/>
        <v>144.33938875480254</v>
      </c>
      <c r="L1424" s="20">
        <f>(D1424/1000)*(('Dynamic Data'!C$4*9.81*'Dynamic Data'!C$10)+(0.5*'Dynamic Data'!C$21*'Dynamic Data'!C$11*'Dynamic Data'!C$13*D1424^2)+('Dynamic Data'!C$4*'Dynamic Data'!C$18*E1424))</f>
        <v>-1.6387755992524831</v>
      </c>
      <c r="M1424" s="12">
        <f t="shared" si="159"/>
        <v>0</v>
      </c>
      <c r="N1424" s="28">
        <f t="shared" si="163"/>
        <v>1.6387755992524831</v>
      </c>
      <c r="O1424" s="20">
        <f t="shared" si="158"/>
        <v>-1.2643204707721845</v>
      </c>
      <c r="P1424" s="12">
        <f t="shared" si="164"/>
        <v>0</v>
      </c>
      <c r="Q1424" s="42">
        <f t="shared" si="160"/>
        <v>1.2643204707721845</v>
      </c>
      <c r="R1424" s="36"/>
      <c r="S1424" s="20">
        <f>SUM($P$2:P1424)</f>
        <v>2092.4837910312117</v>
      </c>
      <c r="T1424" s="28">
        <f>SUM($Q$2:Q1424)</f>
        <v>346.52415299624113</v>
      </c>
      <c r="U1424" s="22">
        <f>T1424*'KERS System Values'!E$14</f>
        <v>202.91390591967945</v>
      </c>
    </row>
    <row r="1425" spans="1:21" x14ac:dyDescent="0.45">
      <c r="A1425" s="7" t="s">
        <v>14</v>
      </c>
      <c r="B1425" s="8">
        <v>1423</v>
      </c>
      <c r="C1425" s="8">
        <v>401</v>
      </c>
      <c r="D1425" s="3">
        <v>9.8055555555555554</v>
      </c>
      <c r="E1425" s="29">
        <v>-0.55555555555555558</v>
      </c>
      <c r="F1425" s="21">
        <f>'Dynamic Data'!C$4*E1425</f>
        <v>-160</v>
      </c>
      <c r="G1425" s="3">
        <f>(0.5*'Dynamic Data'!C$21*'Dynamic Data'!C$11*'Dynamic Data'!C$13*D1425^2)</f>
        <v>19.669660276181659</v>
      </c>
      <c r="H1425" s="3">
        <f>'Dynamic Data'!C$15</f>
        <v>56.505600000000001</v>
      </c>
      <c r="I1425" s="3">
        <f>'Dynamic Data'!C$15+G1425+F1425</f>
        <v>-83.82473972381834</v>
      </c>
      <c r="J1425" s="3">
        <f t="shared" si="161"/>
        <v>0</v>
      </c>
      <c r="K1425" s="29">
        <f t="shared" si="162"/>
        <v>83.82473972381834</v>
      </c>
      <c r="L1425" s="21">
        <f>(D1425/1000)*(('Dynamic Data'!C$4*9.81*'Dynamic Data'!C$10)+(0.5*'Dynamic Data'!C$21*'Dynamic Data'!C$11*'Dynamic Data'!C$13*D1425^2)+('Dynamic Data'!C$4*'Dynamic Data'!C$18*E1425))</f>
        <v>-0.88986534229188563</v>
      </c>
      <c r="M1425" s="3">
        <f t="shared" si="159"/>
        <v>0</v>
      </c>
      <c r="N1425" s="29">
        <f t="shared" si="163"/>
        <v>0.88986534229188563</v>
      </c>
      <c r="O1425" s="21">
        <f t="shared" si="158"/>
        <v>-0.22643930332190998</v>
      </c>
      <c r="P1425" s="3">
        <f t="shared" si="164"/>
        <v>0</v>
      </c>
      <c r="Q1425" s="43">
        <f t="shared" si="160"/>
        <v>0.22643930332190998</v>
      </c>
      <c r="R1425" s="37"/>
      <c r="S1425" s="21">
        <f>SUM($P$2:P1425)</f>
        <v>2092.4837910312117</v>
      </c>
      <c r="T1425" s="29">
        <f>SUM($Q$2:Q1425)</f>
        <v>346.75059229956304</v>
      </c>
      <c r="U1425" s="22">
        <f>T1425*'KERS System Values'!E$14</f>
        <v>203.04650182415969</v>
      </c>
    </row>
    <row r="1426" spans="1:21" x14ac:dyDescent="0.45">
      <c r="A1426" s="5" t="s">
        <v>14</v>
      </c>
      <c r="B1426" s="6">
        <v>1424</v>
      </c>
      <c r="C1426" s="6">
        <v>402</v>
      </c>
      <c r="D1426" s="4">
        <v>9.5277777777777768</v>
      </c>
      <c r="E1426" s="30">
        <v>-9.7222222222221627E-2</v>
      </c>
      <c r="F1426" s="20">
        <f>'Dynamic Data'!C$4*E1426</f>
        <v>-27.999999999999829</v>
      </c>
      <c r="G1426" s="12">
        <f>(0.5*'Dynamic Data'!C$21*'Dynamic Data'!C$11*'Dynamic Data'!C$13*D1426^2)</f>
        <v>18.571017035948412</v>
      </c>
      <c r="H1426" s="12">
        <f>'Dynamic Data'!C$15</f>
        <v>56.505600000000001</v>
      </c>
      <c r="I1426" s="12">
        <f>'Dynamic Data'!C$15+G1426+F1426</f>
        <v>47.076617035948587</v>
      </c>
      <c r="J1426" s="12">
        <f t="shared" si="161"/>
        <v>47.076617035948587</v>
      </c>
      <c r="K1426" s="28">
        <f t="shared" si="162"/>
        <v>0</v>
      </c>
      <c r="L1426" s="20">
        <f>(D1426/1000)*(('Dynamic Data'!C$4*9.81*'Dynamic Data'!C$10)+(0.5*'Dynamic Data'!C$21*'Dynamic Data'!C$11*'Dynamic Data'!C$13*D1426^2)+('Dynamic Data'!C$4*'Dynamic Data'!C$18*E1426))</f>
        <v>0.43698673564806567</v>
      </c>
      <c r="M1426" s="12">
        <f t="shared" si="159"/>
        <v>0.43698673564806567</v>
      </c>
      <c r="N1426" s="28">
        <f t="shared" si="163"/>
        <v>0</v>
      </c>
      <c r="O1426" s="20">
        <f t="shared" si="158"/>
        <v>0.98193321389508592</v>
      </c>
      <c r="P1426" s="12">
        <f t="shared" si="164"/>
        <v>0.98193321389508592</v>
      </c>
      <c r="Q1426" s="42">
        <f t="shared" si="160"/>
        <v>0</v>
      </c>
      <c r="R1426" s="36"/>
      <c r="S1426" s="20">
        <f>SUM($P$2:P1426)</f>
        <v>2093.4657242451067</v>
      </c>
      <c r="T1426" s="28">
        <f>SUM($Q$2:Q1426)</f>
        <v>346.75059229956304</v>
      </c>
      <c r="U1426" s="22">
        <f>T1426*'KERS System Values'!E$14</f>
        <v>203.04650182415969</v>
      </c>
    </row>
    <row r="1427" spans="1:21" x14ac:dyDescent="0.45">
      <c r="A1427" s="7" t="s">
        <v>14</v>
      </c>
      <c r="B1427" s="8">
        <v>1425</v>
      </c>
      <c r="C1427" s="8">
        <v>403</v>
      </c>
      <c r="D1427" s="3">
        <v>9.6111111111111125</v>
      </c>
      <c r="E1427" s="29">
        <v>0.27777777777777779</v>
      </c>
      <c r="F1427" s="21">
        <f>'Dynamic Data'!C$4*E1427</f>
        <v>80</v>
      </c>
      <c r="G1427" s="3">
        <f>(0.5*'Dynamic Data'!C$21*'Dynamic Data'!C$11*'Dynamic Data'!C$13*D1427^2)</f>
        <v>18.897295136172861</v>
      </c>
      <c r="H1427" s="3">
        <f>'Dynamic Data'!C$15</f>
        <v>56.505600000000001</v>
      </c>
      <c r="I1427" s="3">
        <f>'Dynamic Data'!C$15+G1427+F1427</f>
        <v>155.40289513617284</v>
      </c>
      <c r="J1427" s="3">
        <f t="shared" si="161"/>
        <v>155.40289513617284</v>
      </c>
      <c r="K1427" s="29">
        <f t="shared" si="162"/>
        <v>0</v>
      </c>
      <c r="L1427" s="21">
        <f>(D1427/1000)*(('Dynamic Data'!C$4*9.81*'Dynamic Data'!C$10)+(0.5*'Dynamic Data'!C$21*'Dynamic Data'!C$11*'Dynamic Data'!C$13*D1427^2)+('Dynamic Data'!C$4*'Dynamic Data'!C$18*E1427))</f>
        <v>1.5268796921421062</v>
      </c>
      <c r="M1427" s="3">
        <f t="shared" si="159"/>
        <v>1.5268796921421062</v>
      </c>
      <c r="N1427" s="29">
        <f t="shared" si="163"/>
        <v>0</v>
      </c>
      <c r="O1427" s="21">
        <f t="shared" si="158"/>
        <v>2.1841326777652434</v>
      </c>
      <c r="P1427" s="3">
        <f t="shared" si="164"/>
        <v>2.1841326777652434</v>
      </c>
      <c r="Q1427" s="43">
        <f t="shared" si="160"/>
        <v>0</v>
      </c>
      <c r="R1427" s="37"/>
      <c r="S1427" s="21">
        <f>SUM($P$2:P1427)</f>
        <v>2095.649856922872</v>
      </c>
      <c r="T1427" s="29">
        <f>SUM($Q$2:Q1427)</f>
        <v>346.75059229956304</v>
      </c>
      <c r="U1427" s="22">
        <f>T1427*'KERS System Values'!E$14</f>
        <v>203.04650182415969</v>
      </c>
    </row>
    <row r="1428" spans="1:21" x14ac:dyDescent="0.45">
      <c r="A1428" s="5" t="s">
        <v>14</v>
      </c>
      <c r="B1428" s="6">
        <v>1426</v>
      </c>
      <c r="C1428" s="6">
        <v>404</v>
      </c>
      <c r="D1428" s="4">
        <v>10.083333333333332</v>
      </c>
      <c r="E1428" s="30">
        <v>0.68055555555555536</v>
      </c>
      <c r="F1428" s="20">
        <f>'Dynamic Data'!C$4*E1428</f>
        <v>195.99999999999994</v>
      </c>
      <c r="G1428" s="12">
        <f>(0.5*'Dynamic Data'!C$21*'Dynamic Data'!C$11*'Dynamic Data'!C$13*D1428^2)</f>
        <v>20.799873724467577</v>
      </c>
      <c r="H1428" s="12">
        <f>'Dynamic Data'!C$15</f>
        <v>56.505600000000001</v>
      </c>
      <c r="I1428" s="12">
        <f>'Dynamic Data'!C$15+G1428+F1428</f>
        <v>273.3054737244675</v>
      </c>
      <c r="J1428" s="12">
        <f t="shared" si="161"/>
        <v>273.3054737244675</v>
      </c>
      <c r="K1428" s="28">
        <f t="shared" si="162"/>
        <v>0</v>
      </c>
      <c r="L1428" s="20">
        <f>(D1428/1000)*(('Dynamic Data'!C$4*9.81*'Dynamic Data'!C$10)+(0.5*'Dynamic Data'!C$21*'Dynamic Data'!C$11*'Dynamic Data'!C$13*D1428^2)+('Dynamic Data'!C$4*'Dynamic Data'!C$18*E1428))</f>
        <v>2.8413856633883805</v>
      </c>
      <c r="M1428" s="12">
        <f t="shared" si="159"/>
        <v>2.8413856633883805</v>
      </c>
      <c r="N1428" s="28">
        <f t="shared" si="163"/>
        <v>0</v>
      </c>
      <c r="O1428" s="20">
        <f t="shared" si="158"/>
        <v>3.1249977328060394</v>
      </c>
      <c r="P1428" s="12">
        <f t="shared" si="164"/>
        <v>3.1249977328060394</v>
      </c>
      <c r="Q1428" s="42">
        <f t="shared" si="160"/>
        <v>0</v>
      </c>
      <c r="R1428" s="36"/>
      <c r="S1428" s="20">
        <f>SUM($P$2:P1428)</f>
        <v>2098.7748546556782</v>
      </c>
      <c r="T1428" s="28">
        <f>SUM($Q$2:Q1428)</f>
        <v>346.75059229956304</v>
      </c>
      <c r="U1428" s="22">
        <f>T1428*'KERS System Values'!E$14</f>
        <v>203.04650182415969</v>
      </c>
    </row>
    <row r="1429" spans="1:21" x14ac:dyDescent="0.45">
      <c r="A1429" s="7" t="s">
        <v>14</v>
      </c>
      <c r="B1429" s="8">
        <v>1427</v>
      </c>
      <c r="C1429" s="8">
        <v>405</v>
      </c>
      <c r="D1429" s="3">
        <v>10.972222222222223</v>
      </c>
      <c r="E1429" s="29">
        <v>0.76388888888888884</v>
      </c>
      <c r="F1429" s="21">
        <f>'Dynamic Data'!C$4*E1429</f>
        <v>220</v>
      </c>
      <c r="G1429" s="3">
        <f>(0.5*'Dynamic Data'!C$21*'Dynamic Data'!C$11*'Dynamic Data'!C$13*D1429^2)</f>
        <v>24.628708557096548</v>
      </c>
      <c r="H1429" s="3">
        <f>'Dynamic Data'!C$15</f>
        <v>56.505600000000001</v>
      </c>
      <c r="I1429" s="3">
        <f>'Dynamic Data'!C$15+G1429+F1429</f>
        <v>301.13430855709657</v>
      </c>
      <c r="J1429" s="3">
        <f t="shared" si="161"/>
        <v>301.13430855709657</v>
      </c>
      <c r="K1429" s="29">
        <f t="shared" si="162"/>
        <v>0</v>
      </c>
      <c r="L1429" s="21">
        <f>(D1429/1000)*(('Dynamic Data'!C$4*9.81*'Dynamic Data'!C$10)+(0.5*'Dynamic Data'!C$21*'Dynamic Data'!C$11*'Dynamic Data'!C$13*D1429^2)+('Dynamic Data'!C$4*'Dynamic Data'!C$18*E1429))</f>
        <v>3.4086098022236988</v>
      </c>
      <c r="M1429" s="3">
        <f t="shared" si="159"/>
        <v>3.4086098022236988</v>
      </c>
      <c r="N1429" s="29">
        <f t="shared" si="163"/>
        <v>0</v>
      </c>
      <c r="O1429" s="21">
        <f t="shared" si="158"/>
        <v>2.919296009951494</v>
      </c>
      <c r="P1429" s="3">
        <f t="shared" si="164"/>
        <v>2.919296009951494</v>
      </c>
      <c r="Q1429" s="43">
        <f t="shared" si="160"/>
        <v>0</v>
      </c>
      <c r="R1429" s="37"/>
      <c r="S1429" s="21">
        <f>SUM($P$2:P1429)</f>
        <v>2101.6941506656294</v>
      </c>
      <c r="T1429" s="29">
        <f>SUM($Q$2:Q1429)</f>
        <v>346.75059229956304</v>
      </c>
      <c r="U1429" s="22">
        <f>T1429*'KERS System Values'!E$14</f>
        <v>203.04650182415969</v>
      </c>
    </row>
    <row r="1430" spans="1:21" x14ac:dyDescent="0.45">
      <c r="A1430" s="5" t="s">
        <v>14</v>
      </c>
      <c r="B1430" s="6">
        <v>1428</v>
      </c>
      <c r="C1430" s="6">
        <v>406</v>
      </c>
      <c r="D1430" s="4">
        <v>11.611111111111111</v>
      </c>
      <c r="E1430" s="30">
        <v>0.41666666666666663</v>
      </c>
      <c r="F1430" s="20">
        <f>'Dynamic Data'!C$4*E1430</f>
        <v>119.99999999999999</v>
      </c>
      <c r="G1430" s="12">
        <f>(0.5*'Dynamic Data'!C$21*'Dynamic Data'!C$11*'Dynamic Data'!C$13*D1430^2)</f>
        <v>27.580365158981806</v>
      </c>
      <c r="H1430" s="12">
        <f>'Dynamic Data'!C$15</f>
        <v>56.505600000000001</v>
      </c>
      <c r="I1430" s="12">
        <f>'Dynamic Data'!C$15+G1430+F1430</f>
        <v>204.08596515898179</v>
      </c>
      <c r="J1430" s="12">
        <f t="shared" si="161"/>
        <v>204.08596515898179</v>
      </c>
      <c r="K1430" s="28">
        <f t="shared" si="162"/>
        <v>0</v>
      </c>
      <c r="L1430" s="20">
        <f>(D1430/1000)*(('Dynamic Data'!C$4*9.81*'Dynamic Data'!C$10)+(0.5*'Dynamic Data'!C$21*'Dynamic Data'!C$11*'Dynamic Data'!C$13*D1430^2)+('Dynamic Data'!C$4*'Dynamic Data'!C$18*E1430))</f>
        <v>2.4299822176792887</v>
      </c>
      <c r="M1430" s="12">
        <f t="shared" si="159"/>
        <v>2.4299822176792887</v>
      </c>
      <c r="N1430" s="28">
        <f t="shared" si="163"/>
        <v>0</v>
      </c>
      <c r="O1430" s="20">
        <f t="shared" si="158"/>
        <v>1.7414634249885315</v>
      </c>
      <c r="P1430" s="12">
        <f t="shared" si="164"/>
        <v>1.7414634249885315</v>
      </c>
      <c r="Q1430" s="42">
        <f t="shared" si="160"/>
        <v>0</v>
      </c>
      <c r="R1430" s="36"/>
      <c r="S1430" s="20">
        <f>SUM($P$2:P1430)</f>
        <v>2103.4356140906179</v>
      </c>
      <c r="T1430" s="28">
        <f>SUM($Q$2:Q1430)</f>
        <v>346.75059229956304</v>
      </c>
      <c r="U1430" s="22">
        <f>T1430*'KERS System Values'!E$14</f>
        <v>203.04650182415969</v>
      </c>
    </row>
    <row r="1431" spans="1:21" x14ac:dyDescent="0.45">
      <c r="A1431" s="7" t="s">
        <v>14</v>
      </c>
      <c r="B1431" s="8">
        <v>1429</v>
      </c>
      <c r="C1431" s="8">
        <v>407</v>
      </c>
      <c r="D1431" s="3">
        <v>11.805555555555555</v>
      </c>
      <c r="E1431" s="29">
        <v>1.3888888888889086E-2</v>
      </c>
      <c r="F1431" s="21">
        <f>'Dynamic Data'!C$4*E1431</f>
        <v>4.0000000000000568</v>
      </c>
      <c r="G1431" s="3">
        <f>(0.5*'Dynamic Data'!C$21*'Dynamic Data'!C$11*'Dynamic Data'!C$13*D1431^2)</f>
        <v>28.511844147576113</v>
      </c>
      <c r="H1431" s="3">
        <f>'Dynamic Data'!C$15</f>
        <v>56.505600000000001</v>
      </c>
      <c r="I1431" s="3">
        <f>'Dynamic Data'!C$15+G1431+F1431</f>
        <v>89.017444147576171</v>
      </c>
      <c r="J1431" s="3">
        <f t="shared" si="161"/>
        <v>89.017444147576171</v>
      </c>
      <c r="K1431" s="29">
        <f t="shared" si="162"/>
        <v>0</v>
      </c>
      <c r="L1431" s="21">
        <f>(D1431/1000)*(('Dynamic Data'!C$4*9.81*'Dynamic Data'!C$10)+(0.5*'Dynamic Data'!C$21*'Dynamic Data'!C$11*'Dynamic Data'!C$13*D1431^2)+('Dynamic Data'!C$4*'Dynamic Data'!C$18*E1431))</f>
        <v>1.0529446322977742</v>
      </c>
      <c r="M1431" s="3">
        <f t="shared" si="159"/>
        <v>1.0529446322977742</v>
      </c>
      <c r="N1431" s="29">
        <f t="shared" si="163"/>
        <v>0</v>
      </c>
      <c r="O1431" s="21">
        <f t="shared" si="158"/>
        <v>0.43372344496814957</v>
      </c>
      <c r="P1431" s="3">
        <f t="shared" si="164"/>
        <v>0.43372344496814957</v>
      </c>
      <c r="Q1431" s="43">
        <f t="shared" si="160"/>
        <v>0</v>
      </c>
      <c r="R1431" s="37"/>
      <c r="S1431" s="21">
        <f>SUM($P$2:P1431)</f>
        <v>2103.8693375355861</v>
      </c>
      <c r="T1431" s="29">
        <f>SUM($Q$2:Q1431)</f>
        <v>346.75059229956304</v>
      </c>
      <c r="U1431" s="22">
        <f>T1431*'KERS System Values'!E$14</f>
        <v>203.04650182415969</v>
      </c>
    </row>
    <row r="1432" spans="1:21" x14ac:dyDescent="0.45">
      <c r="A1432" s="5" t="s">
        <v>14</v>
      </c>
      <c r="B1432" s="6">
        <v>1430</v>
      </c>
      <c r="C1432" s="6">
        <v>408</v>
      </c>
      <c r="D1432" s="4">
        <v>11.638888888888889</v>
      </c>
      <c r="E1432" s="30">
        <v>-0.33333333333333315</v>
      </c>
      <c r="F1432" s="20">
        <f>'Dynamic Data'!C$4*E1432</f>
        <v>-95.999999999999943</v>
      </c>
      <c r="G1432" s="12">
        <f>(0.5*'Dynamic Data'!C$21*'Dynamic Data'!C$11*'Dynamic Data'!C$13*D1432^2)</f>
        <v>27.712486479682273</v>
      </c>
      <c r="H1432" s="12">
        <f>'Dynamic Data'!C$15</f>
        <v>56.505600000000001</v>
      </c>
      <c r="I1432" s="12">
        <f>'Dynamic Data'!C$15+G1432+F1432</f>
        <v>-11.781913520317673</v>
      </c>
      <c r="J1432" s="12">
        <f t="shared" si="161"/>
        <v>0</v>
      </c>
      <c r="K1432" s="28">
        <f t="shared" si="162"/>
        <v>11.781913520317673</v>
      </c>
      <c r="L1432" s="20">
        <f>(D1432/1000)*(('Dynamic Data'!C$4*9.81*'Dynamic Data'!C$10)+(0.5*'Dynamic Data'!C$21*'Dynamic Data'!C$11*'Dynamic Data'!C$13*D1432^2)+('Dynamic Data'!C$4*'Dynamic Data'!C$18*E1432))</f>
        <v>-0.18549774236147512</v>
      </c>
      <c r="M1432" s="12">
        <f t="shared" si="159"/>
        <v>0</v>
      </c>
      <c r="N1432" s="28">
        <f t="shared" si="163"/>
        <v>0.18549774236147512</v>
      </c>
      <c r="O1432" s="20">
        <f t="shared" si="158"/>
        <v>-0.86851274930180367</v>
      </c>
      <c r="P1432" s="12">
        <f t="shared" si="164"/>
        <v>0</v>
      </c>
      <c r="Q1432" s="44">
        <f t="shared" si="160"/>
        <v>0.86851274930180367</v>
      </c>
      <c r="R1432" s="36"/>
      <c r="S1432" s="20">
        <f>SUM($P$2:P1432)</f>
        <v>2103.8693375355861</v>
      </c>
      <c r="T1432" s="28">
        <f>SUM($Q$2:Q1432)</f>
        <v>347.61910504886487</v>
      </c>
      <c r="U1432" s="22">
        <f>T1432*'KERS System Values'!E$14</f>
        <v>203.55507622735226</v>
      </c>
    </row>
    <row r="1433" spans="1:21" x14ac:dyDescent="0.45">
      <c r="A1433" s="7" t="s">
        <v>14</v>
      </c>
      <c r="B1433" s="8">
        <v>1431</v>
      </c>
      <c r="C1433" s="8">
        <v>409</v>
      </c>
      <c r="D1433" s="3">
        <v>11.138888888888889</v>
      </c>
      <c r="E1433" s="29">
        <v>-0.73611111111111072</v>
      </c>
      <c r="F1433" s="21">
        <f>'Dynamic Data'!C$4*E1433</f>
        <v>-211.99999999999989</v>
      </c>
      <c r="G1433" s="3">
        <f>(0.5*'Dynamic Data'!C$21*'Dynamic Data'!C$11*'Dynamic Data'!C$13*D1433^2)</f>
        <v>25.38260512539453</v>
      </c>
      <c r="H1433" s="3">
        <f>'Dynamic Data'!C$15</f>
        <v>56.505600000000001</v>
      </c>
      <c r="I1433" s="3">
        <f>'Dynamic Data'!C$15+G1433+F1433</f>
        <v>-130.11179487460535</v>
      </c>
      <c r="J1433" s="3">
        <f t="shared" si="161"/>
        <v>0</v>
      </c>
      <c r="K1433" s="29">
        <f t="shared" si="162"/>
        <v>130.11179487460535</v>
      </c>
      <c r="L1433" s="21">
        <f>(D1433/1000)*(('Dynamic Data'!C$4*9.81*'Dynamic Data'!C$10)+(0.5*'Dynamic Data'!C$21*'Dynamic Data'!C$11*'Dynamic Data'!C$13*D1433^2)+('Dynamic Data'!C$4*'Dynamic Data'!C$18*E1433))</f>
        <v>-1.5515277562421321</v>
      </c>
      <c r="M1433" s="3">
        <f t="shared" si="159"/>
        <v>0</v>
      </c>
      <c r="N1433" s="29">
        <f t="shared" si="163"/>
        <v>1.5515277562421321</v>
      </c>
      <c r="O1433" s="21">
        <f t="shared" si="158"/>
        <v>-2.2478330905443213</v>
      </c>
      <c r="P1433" s="3">
        <f t="shared" si="164"/>
        <v>0</v>
      </c>
      <c r="Q1433" s="45">
        <f t="shared" si="160"/>
        <v>2.2478330905443213</v>
      </c>
      <c r="R1433" s="37"/>
      <c r="S1433" s="21">
        <f>SUM($P$2:P1433)</f>
        <v>2103.8693375355861</v>
      </c>
      <c r="T1433" s="29">
        <f>SUM($Q$2:Q1433)</f>
        <v>349.86693813940917</v>
      </c>
      <c r="U1433" s="22">
        <f>T1433*'KERS System Values'!E$14</f>
        <v>204.87133827810402</v>
      </c>
    </row>
    <row r="1434" spans="1:21" x14ac:dyDescent="0.45">
      <c r="A1434" s="5" t="s">
        <v>14</v>
      </c>
      <c r="B1434" s="6">
        <v>1432</v>
      </c>
      <c r="C1434" s="6">
        <v>410</v>
      </c>
      <c r="D1434" s="4">
        <v>10.166666666666668</v>
      </c>
      <c r="E1434" s="30">
        <v>-1.2222222222222223</v>
      </c>
      <c r="F1434" s="20">
        <f>'Dynamic Data'!C$4*E1434</f>
        <v>-352</v>
      </c>
      <c r="G1434" s="12">
        <f>(0.5*'Dynamic Data'!C$21*'Dynamic Data'!C$11*'Dynamic Data'!C$13*D1434^2)</f>
        <v>21.145093949523634</v>
      </c>
      <c r="H1434" s="12">
        <f>'Dynamic Data'!C$15</f>
        <v>56.505600000000001</v>
      </c>
      <c r="I1434" s="12">
        <f>'Dynamic Data'!C$15+G1434+F1434</f>
        <v>-274.34930605047634</v>
      </c>
      <c r="J1434" s="12">
        <f t="shared" si="161"/>
        <v>0</v>
      </c>
      <c r="K1434" s="28">
        <f t="shared" si="162"/>
        <v>274.34930605047634</v>
      </c>
      <c r="L1434" s="20">
        <f>(D1434/1000)*(('Dynamic Data'!C$4*9.81*'Dynamic Data'!C$10)+(0.5*'Dynamic Data'!C$21*'Dynamic Data'!C$11*'Dynamic Data'!C$13*D1434^2)+('Dynamic Data'!C$4*'Dynamic Data'!C$18*E1434))</f>
        <v>-2.9441384248465106</v>
      </c>
      <c r="M1434" s="12">
        <f t="shared" si="159"/>
        <v>0</v>
      </c>
      <c r="N1434" s="28">
        <f t="shared" si="163"/>
        <v>2.9441384248465106</v>
      </c>
      <c r="O1434" s="20">
        <f t="shared" si="158"/>
        <v>-3.0822144693622029</v>
      </c>
      <c r="P1434" s="12">
        <f t="shared" si="164"/>
        <v>0</v>
      </c>
      <c r="Q1434" s="44">
        <f t="shared" si="160"/>
        <v>3.0822144693622029</v>
      </c>
      <c r="R1434" s="36"/>
      <c r="S1434" s="20">
        <f>SUM($P$2:P1434)</f>
        <v>2103.8693375355861</v>
      </c>
      <c r="T1434" s="28">
        <f>SUM($Q$2:Q1434)</f>
        <v>352.94915260877139</v>
      </c>
      <c r="U1434" s="22">
        <f>T1434*'KERS System Values'!E$14</f>
        <v>206.6761884493047</v>
      </c>
    </row>
    <row r="1435" spans="1:21" x14ac:dyDescent="0.45">
      <c r="A1435" s="7" t="s">
        <v>14</v>
      </c>
      <c r="B1435" s="8">
        <v>1433</v>
      </c>
      <c r="C1435" s="8">
        <v>411</v>
      </c>
      <c r="D1435" s="3">
        <v>8.6944444444444446</v>
      </c>
      <c r="E1435" s="29">
        <v>-1.4722222222222223</v>
      </c>
      <c r="F1435" s="21">
        <f>'Dynamic Data'!C$4*E1435</f>
        <v>-424</v>
      </c>
      <c r="G1435" s="3">
        <f>(0.5*'Dynamic Data'!C$21*'Dynamic Data'!C$11*'Dynamic Data'!C$13*D1435^2)</f>
        <v>15.46450856356476</v>
      </c>
      <c r="H1435" s="3">
        <f>'Dynamic Data'!C$15</f>
        <v>56.505600000000001</v>
      </c>
      <c r="I1435" s="3">
        <f>'Dynamic Data'!C$15+G1435+F1435</f>
        <v>-352.02989143643526</v>
      </c>
      <c r="J1435" s="3">
        <f t="shared" si="161"/>
        <v>0</v>
      </c>
      <c r="K1435" s="29">
        <f t="shared" si="162"/>
        <v>352.02989143643526</v>
      </c>
      <c r="L1435" s="21">
        <f>(D1435/1000)*(('Dynamic Data'!C$4*9.81*'Dynamic Data'!C$10)+(0.5*'Dynamic Data'!C$21*'Dynamic Data'!C$11*'Dynamic Data'!C$13*D1435^2)+('Dynamic Data'!C$4*'Dynamic Data'!C$18*E1435))</f>
        <v>-3.2202905138778952</v>
      </c>
      <c r="M1435" s="3">
        <f t="shared" si="159"/>
        <v>0</v>
      </c>
      <c r="N1435" s="29">
        <f t="shared" si="163"/>
        <v>3.2202905138778952</v>
      </c>
      <c r="O1435" s="21">
        <f t="shared" si="158"/>
        <v>-2.9800267196657604</v>
      </c>
      <c r="P1435" s="3">
        <f t="shared" si="164"/>
        <v>0</v>
      </c>
      <c r="Q1435" s="45">
        <f t="shared" si="160"/>
        <v>2.9800267196657604</v>
      </c>
      <c r="R1435" s="37"/>
      <c r="S1435" s="21">
        <f>SUM($P$2:P1435)</f>
        <v>2103.8693375355861</v>
      </c>
      <c r="T1435" s="29">
        <f>SUM($Q$2:Q1435)</f>
        <v>355.92917932843716</v>
      </c>
      <c r="U1435" s="22">
        <f>T1435*'KERS System Values'!E$14</f>
        <v>208.4212006113832</v>
      </c>
    </row>
    <row r="1436" spans="1:21" x14ac:dyDescent="0.45">
      <c r="A1436" s="5" t="s">
        <v>14</v>
      </c>
      <c r="B1436" s="6">
        <v>1434</v>
      </c>
      <c r="C1436" s="6">
        <v>412</v>
      </c>
      <c r="D1436" s="4">
        <v>7.2222222222222223</v>
      </c>
      <c r="E1436" s="30">
        <v>-1.4861111111111109</v>
      </c>
      <c r="F1436" s="20">
        <f>'Dynamic Data'!C$4*E1436</f>
        <v>-427.99999999999994</v>
      </c>
      <c r="G1436" s="12">
        <f>(0.5*'Dynamic Data'!C$21*'Dynamic Data'!C$11*'Dynamic Data'!C$13*D1436^2)</f>
        <v>10.67073032180565</v>
      </c>
      <c r="H1436" s="12">
        <f>'Dynamic Data'!C$15</f>
        <v>56.505600000000001</v>
      </c>
      <c r="I1436" s="12">
        <f>'Dynamic Data'!C$15+G1436+F1436</f>
        <v>-360.82366967819428</v>
      </c>
      <c r="J1436" s="12">
        <f t="shared" si="161"/>
        <v>0</v>
      </c>
      <c r="K1436" s="28">
        <f t="shared" si="162"/>
        <v>360.82366967819428</v>
      </c>
      <c r="L1436" s="20">
        <f>(D1436/1000)*(('Dynamic Data'!C$4*9.81*'Dynamic Data'!C$10)+(0.5*'Dynamic Data'!C$21*'Dynamic Data'!C$11*'Dynamic Data'!C$13*D1436^2)+('Dynamic Data'!C$4*'Dynamic Data'!C$18*E1436))</f>
        <v>-2.7397629254536255</v>
      </c>
      <c r="M1436" s="12">
        <f t="shared" si="159"/>
        <v>0</v>
      </c>
      <c r="N1436" s="28">
        <f t="shared" si="163"/>
        <v>2.7397629254536255</v>
      </c>
      <c r="O1436" s="20">
        <f t="shared" si="158"/>
        <v>-2.0128986556519348</v>
      </c>
      <c r="P1436" s="12">
        <f t="shared" si="164"/>
        <v>0</v>
      </c>
      <c r="Q1436" s="44">
        <f t="shared" si="160"/>
        <v>2.0128986556519348</v>
      </c>
      <c r="R1436" s="36"/>
      <c r="S1436" s="20">
        <f>SUM($P$2:P1436)</f>
        <v>2103.8693375355861</v>
      </c>
      <c r="T1436" s="28">
        <f>SUM($Q$2:Q1436)</f>
        <v>357.94207798408911</v>
      </c>
      <c r="U1436" s="22">
        <f>T1436*'KERS System Values'!E$14</f>
        <v>209.59989226940232</v>
      </c>
    </row>
    <row r="1437" spans="1:21" x14ac:dyDescent="0.45">
      <c r="A1437" s="7" t="s">
        <v>14</v>
      </c>
      <c r="B1437" s="8">
        <v>1435</v>
      </c>
      <c r="C1437" s="8">
        <v>413</v>
      </c>
      <c r="D1437" s="3">
        <v>5.7222222222222232</v>
      </c>
      <c r="E1437" s="29">
        <v>-0.95833333333333315</v>
      </c>
      <c r="F1437" s="21">
        <f>'Dynamic Data'!C$4*E1437</f>
        <v>-275.99999999999994</v>
      </c>
      <c r="G1437" s="3">
        <f>(0.5*'Dynamic Data'!C$21*'Dynamic Data'!C$11*'Dynamic Data'!C$13*D1437^2)</f>
        <v>6.6985667446175245</v>
      </c>
      <c r="H1437" s="3">
        <f>'Dynamic Data'!C$15</f>
        <v>56.505600000000001</v>
      </c>
      <c r="I1437" s="3">
        <f>'Dynamic Data'!C$15+G1437+F1437</f>
        <v>-212.79583325538243</v>
      </c>
      <c r="J1437" s="3">
        <f t="shared" si="161"/>
        <v>0</v>
      </c>
      <c r="K1437" s="29">
        <f t="shared" si="162"/>
        <v>212.79583325538243</v>
      </c>
      <c r="L1437" s="21">
        <f>(D1437/1000)*(('Dynamic Data'!C$4*9.81*'Dynamic Data'!C$10)+(0.5*'Dynamic Data'!C$21*'Dynamic Data'!C$11*'Dynamic Data'!C$13*D1437^2)+('Dynamic Data'!C$4*'Dynamic Data'!C$18*E1437))</f>
        <v>-1.2860343858502443</v>
      </c>
      <c r="M1437" s="3">
        <f t="shared" si="159"/>
        <v>0</v>
      </c>
      <c r="N1437" s="29">
        <f t="shared" si="163"/>
        <v>1.2860343858502443</v>
      </c>
      <c r="O1437" s="21">
        <f t="shared" si="158"/>
        <v>-0.57747839784496746</v>
      </c>
      <c r="P1437" s="3">
        <f t="shared" si="164"/>
        <v>0</v>
      </c>
      <c r="Q1437" s="45">
        <f t="shared" si="160"/>
        <v>0.57747839784496746</v>
      </c>
      <c r="R1437" s="38">
        <f>SUM(Q1423:Q1437)</f>
        <v>14.414130146295253</v>
      </c>
      <c r="S1437" s="21">
        <f>SUM($P$2:P1437)</f>
        <v>2103.8693375355861</v>
      </c>
      <c r="T1437" s="29">
        <f>SUM($Q$2:Q1437)</f>
        <v>358.51955638193408</v>
      </c>
      <c r="U1437" s="22">
        <f>T1437*'KERS System Values'!E$14</f>
        <v>209.93804589095444</v>
      </c>
    </row>
    <row r="1438" spans="1:21" x14ac:dyDescent="0.45">
      <c r="A1438" s="5" t="s">
        <v>14</v>
      </c>
      <c r="B1438" s="6">
        <v>1436</v>
      </c>
      <c r="C1438" s="6">
        <v>414</v>
      </c>
      <c r="D1438" s="4">
        <v>5.3055555555555562</v>
      </c>
      <c r="E1438" s="30">
        <v>-0.12500000000000031</v>
      </c>
      <c r="F1438" s="20">
        <f>'Dynamic Data'!C$4*E1438</f>
        <v>-36.000000000000085</v>
      </c>
      <c r="G1438" s="12">
        <f>(0.5*'Dynamic Data'!C$21*'Dynamic Data'!C$11*'Dynamic Data'!C$13*D1438^2)</f>
        <v>5.7585637998489938</v>
      </c>
      <c r="H1438" s="12">
        <f>'Dynamic Data'!C$15</f>
        <v>56.505600000000001</v>
      </c>
      <c r="I1438" s="12">
        <f>'Dynamic Data'!C$15+G1438+F1438</f>
        <v>26.264163799848909</v>
      </c>
      <c r="J1438" s="12">
        <f t="shared" si="161"/>
        <v>26.264163799848909</v>
      </c>
      <c r="K1438" s="28">
        <f t="shared" si="162"/>
        <v>0</v>
      </c>
      <c r="L1438" s="20">
        <f>(D1438/1000)*(('Dynamic Data'!C$4*9.81*'Dynamic Data'!C$10)+(0.5*'Dynamic Data'!C$21*'Dynamic Data'!C$11*'Dynamic Data'!C$13*D1438^2)+('Dynamic Data'!C$4*'Dynamic Data'!C$18*E1438))</f>
        <v>0.13107759016030948</v>
      </c>
      <c r="M1438" s="12">
        <f t="shared" si="159"/>
        <v>0.13107759016030948</v>
      </c>
      <c r="N1438" s="28">
        <f t="shared" si="163"/>
        <v>0</v>
      </c>
      <c r="O1438" s="20">
        <f t="shared" si="158"/>
        <v>0.46527051287531712</v>
      </c>
      <c r="P1438" s="12">
        <f t="shared" si="164"/>
        <v>0.46527051287531712</v>
      </c>
      <c r="Q1438" s="42">
        <f t="shared" si="160"/>
        <v>0</v>
      </c>
      <c r="R1438" s="36"/>
      <c r="S1438" s="20">
        <f>SUM($P$2:P1438)</f>
        <v>2104.3346080484612</v>
      </c>
      <c r="T1438" s="28">
        <f>SUM($Q$2:Q1438)</f>
        <v>358.51955638193408</v>
      </c>
      <c r="U1438" s="22">
        <f>T1438*'KERS System Values'!E$14</f>
        <v>209.93804589095444</v>
      </c>
    </row>
    <row r="1439" spans="1:21" x14ac:dyDescent="0.45">
      <c r="A1439" s="7" t="s">
        <v>14</v>
      </c>
      <c r="B1439" s="8">
        <v>1437</v>
      </c>
      <c r="C1439" s="8">
        <v>415</v>
      </c>
      <c r="D1439" s="3">
        <v>5.4722222222222223</v>
      </c>
      <c r="E1439" s="29">
        <v>0.27777777777777779</v>
      </c>
      <c r="F1439" s="21">
        <f>'Dynamic Data'!C$4*E1439</f>
        <v>80</v>
      </c>
      <c r="G1439" s="3">
        <f>(0.5*'Dynamic Data'!C$21*'Dynamic Data'!C$11*'Dynamic Data'!C$13*D1439^2)</f>
        <v>6.1260410215821812</v>
      </c>
      <c r="H1439" s="3">
        <f>'Dynamic Data'!C$15</f>
        <v>56.505600000000001</v>
      </c>
      <c r="I1439" s="3">
        <f>'Dynamic Data'!C$15+G1439+F1439</f>
        <v>142.6316410215822</v>
      </c>
      <c r="J1439" s="3">
        <f t="shared" si="161"/>
        <v>142.6316410215822</v>
      </c>
      <c r="K1439" s="29">
        <f t="shared" si="162"/>
        <v>0</v>
      </c>
      <c r="L1439" s="21">
        <f>(D1439/1000)*(('Dynamic Data'!C$4*9.81*'Dynamic Data'!C$10)+(0.5*'Dynamic Data'!C$21*'Dynamic Data'!C$11*'Dynamic Data'!C$13*D1439^2)+('Dynamic Data'!C$4*'Dynamic Data'!C$18*E1439))</f>
        <v>0.79946343559032473</v>
      </c>
      <c r="M1439" s="3">
        <f t="shared" si="159"/>
        <v>0.79946343559032473</v>
      </c>
      <c r="N1439" s="29">
        <f t="shared" si="163"/>
        <v>0</v>
      </c>
      <c r="O1439" s="21">
        <f t="shared" si="158"/>
        <v>0.86720211863561492</v>
      </c>
      <c r="P1439" s="3">
        <f t="shared" si="164"/>
        <v>0.86720211863561492</v>
      </c>
      <c r="Q1439" s="43">
        <f t="shared" si="160"/>
        <v>0</v>
      </c>
      <c r="R1439" s="37"/>
      <c r="S1439" s="21">
        <f>SUM($P$2:P1439)</f>
        <v>2105.2018101670969</v>
      </c>
      <c r="T1439" s="29">
        <f>SUM($Q$2:Q1439)</f>
        <v>358.51955638193408</v>
      </c>
      <c r="U1439" s="22">
        <f>T1439*'KERS System Values'!E$14</f>
        <v>209.93804589095444</v>
      </c>
    </row>
    <row r="1440" spans="1:21" x14ac:dyDescent="0.45">
      <c r="A1440" s="5" t="s">
        <v>14</v>
      </c>
      <c r="B1440" s="6">
        <v>1438</v>
      </c>
      <c r="C1440" s="6">
        <v>416</v>
      </c>
      <c r="D1440" s="4">
        <v>5.8611111111111116</v>
      </c>
      <c r="E1440" s="30">
        <v>0.31944444444444453</v>
      </c>
      <c r="F1440" s="20">
        <f>'Dynamic Data'!C$4*E1440</f>
        <v>92.000000000000028</v>
      </c>
      <c r="G1440" s="12">
        <f>(0.5*'Dynamic Data'!C$21*'Dynamic Data'!C$11*'Dynamic Data'!C$13*D1440^2)</f>
        <v>7.0276861635667061</v>
      </c>
      <c r="H1440" s="12">
        <f>'Dynamic Data'!C$15</f>
        <v>56.505600000000001</v>
      </c>
      <c r="I1440" s="12">
        <f>'Dynamic Data'!C$15+G1440+F1440</f>
        <v>155.53328616356674</v>
      </c>
      <c r="J1440" s="12">
        <f t="shared" si="161"/>
        <v>155.53328616356674</v>
      </c>
      <c r="K1440" s="28">
        <f t="shared" si="162"/>
        <v>0</v>
      </c>
      <c r="L1440" s="20">
        <f>(D1440/1000)*(('Dynamic Data'!C$4*9.81*'Dynamic Data'!C$10)+(0.5*'Dynamic Data'!C$21*'Dynamic Data'!C$11*'Dynamic Data'!C$13*D1440^2)+('Dynamic Data'!C$4*'Dynamic Data'!C$18*E1440))</f>
        <v>0.93494080168090521</v>
      </c>
      <c r="M1440" s="12">
        <f t="shared" si="159"/>
        <v>0.93494080168090521</v>
      </c>
      <c r="N1440" s="28">
        <f t="shared" si="163"/>
        <v>0</v>
      </c>
      <c r="O1440" s="20">
        <f t="shared" si="158"/>
        <v>0.79098403801718398</v>
      </c>
      <c r="P1440" s="12">
        <f t="shared" si="164"/>
        <v>0.79098403801718398</v>
      </c>
      <c r="Q1440" s="42">
        <f t="shared" si="160"/>
        <v>0</v>
      </c>
      <c r="R1440" s="36"/>
      <c r="S1440" s="20">
        <f>SUM($P$2:P1440)</f>
        <v>2105.992794205114</v>
      </c>
      <c r="T1440" s="28">
        <f>SUM($Q$2:Q1440)</f>
        <v>358.51955638193408</v>
      </c>
      <c r="U1440" s="22">
        <f>T1440*'KERS System Values'!E$14</f>
        <v>209.93804589095444</v>
      </c>
    </row>
    <row r="1441" spans="1:21" x14ac:dyDescent="0.45">
      <c r="A1441" s="7" t="s">
        <v>14</v>
      </c>
      <c r="B1441" s="8">
        <v>1439</v>
      </c>
      <c r="C1441" s="8">
        <v>417</v>
      </c>
      <c r="D1441" s="3">
        <v>6.1111111111111116</v>
      </c>
      <c r="E1441" s="29">
        <v>0.1388888888888889</v>
      </c>
      <c r="F1441" s="21">
        <f>'Dynamic Data'!C$4*E1441</f>
        <v>40</v>
      </c>
      <c r="G1441" s="3">
        <f>(0.5*'Dynamic Data'!C$21*'Dynamic Data'!C$11*'Dynamic Data'!C$13*D1441^2)</f>
        <v>7.639990348748424</v>
      </c>
      <c r="H1441" s="3">
        <f>'Dynamic Data'!C$15</f>
        <v>56.505600000000001</v>
      </c>
      <c r="I1441" s="3">
        <f>'Dynamic Data'!C$15+G1441+F1441</f>
        <v>104.14559034874843</v>
      </c>
      <c r="J1441" s="3">
        <f t="shared" si="161"/>
        <v>104.14559034874843</v>
      </c>
      <c r="K1441" s="29">
        <f t="shared" si="162"/>
        <v>0</v>
      </c>
      <c r="L1441" s="21">
        <f>(D1441/1000)*(('Dynamic Data'!C$4*9.81*'Dynamic Data'!C$10)+(0.5*'Dynamic Data'!C$21*'Dynamic Data'!C$11*'Dynamic Data'!C$13*D1441^2)+('Dynamic Data'!C$4*'Dynamic Data'!C$18*E1441))</f>
        <v>0.64702727435346263</v>
      </c>
      <c r="M1441" s="3">
        <f t="shared" si="159"/>
        <v>0.64702727435346263</v>
      </c>
      <c r="N1441" s="29">
        <f t="shared" si="163"/>
        <v>0</v>
      </c>
      <c r="O1441" s="21">
        <f t="shared" si="158"/>
        <v>0.44376293755601603</v>
      </c>
      <c r="P1441" s="3">
        <f t="shared" si="164"/>
        <v>0.44376293755601603</v>
      </c>
      <c r="Q1441" s="43">
        <f t="shared" si="160"/>
        <v>0</v>
      </c>
      <c r="R1441" s="37"/>
      <c r="S1441" s="21">
        <f>SUM($P$2:P1441)</f>
        <v>2106.4365571426702</v>
      </c>
      <c r="T1441" s="29">
        <f>SUM($Q$2:Q1441)</f>
        <v>358.51955638193408</v>
      </c>
      <c r="U1441" s="22">
        <f>T1441*'KERS System Values'!E$14</f>
        <v>209.93804589095444</v>
      </c>
    </row>
    <row r="1442" spans="1:21" x14ac:dyDescent="0.45">
      <c r="A1442" s="5" t="s">
        <v>14</v>
      </c>
      <c r="B1442" s="6">
        <v>1440</v>
      </c>
      <c r="C1442" s="6">
        <v>418</v>
      </c>
      <c r="D1442" s="4">
        <v>6.1388888888888893</v>
      </c>
      <c r="E1442" s="30">
        <v>-8.3333333333333523E-2</v>
      </c>
      <c r="F1442" s="20">
        <f>'Dynamic Data'!C$4*E1442</f>
        <v>-24.000000000000053</v>
      </c>
      <c r="G1442" s="12">
        <f>(0.5*'Dynamic Data'!C$21*'Dynamic Data'!C$11*'Dynamic Data'!C$13*D1442^2)</f>
        <v>7.7096026575045826</v>
      </c>
      <c r="H1442" s="12">
        <f>'Dynamic Data'!C$15</f>
        <v>56.505600000000001</v>
      </c>
      <c r="I1442" s="12">
        <f>'Dynamic Data'!C$15+G1442+F1442</f>
        <v>40.215202657504534</v>
      </c>
      <c r="J1442" s="12">
        <f t="shared" si="161"/>
        <v>40.215202657504534</v>
      </c>
      <c r="K1442" s="28">
        <f t="shared" si="162"/>
        <v>0</v>
      </c>
      <c r="L1442" s="20">
        <f>(D1442/1000)*(('Dynamic Data'!C$4*9.81*'Dynamic Data'!C$10)+(0.5*'Dynamic Data'!C$21*'Dynamic Data'!C$11*'Dynamic Data'!C$13*D1442^2)+('Dynamic Data'!C$4*'Dynamic Data'!C$18*E1442))</f>
        <v>0.24049860075856949</v>
      </c>
      <c r="M1442" s="12">
        <f t="shared" si="159"/>
        <v>0.24049860075856949</v>
      </c>
      <c r="N1442" s="28">
        <f t="shared" si="163"/>
        <v>0</v>
      </c>
      <c r="O1442" s="20">
        <f t="shared" si="158"/>
        <v>-4.0643718544937368E-4</v>
      </c>
      <c r="P1442" s="12">
        <f t="shared" si="164"/>
        <v>0</v>
      </c>
      <c r="Q1442" s="42">
        <f t="shared" si="160"/>
        <v>4.0643718544937368E-4</v>
      </c>
      <c r="R1442" s="36"/>
      <c r="S1442" s="20">
        <f>SUM($P$2:P1442)</f>
        <v>2106.4365571426702</v>
      </c>
      <c r="T1442" s="28">
        <f>SUM($Q$2:Q1442)</f>
        <v>358.51996281911954</v>
      </c>
      <c r="U1442" s="22">
        <f>T1442*'KERS System Values'!E$14</f>
        <v>209.93828388809288</v>
      </c>
    </row>
    <row r="1443" spans="1:21" x14ac:dyDescent="0.45">
      <c r="A1443" s="7" t="s">
        <v>14</v>
      </c>
      <c r="B1443" s="8">
        <v>1441</v>
      </c>
      <c r="C1443" s="8">
        <v>419</v>
      </c>
      <c r="D1443" s="3">
        <v>5.9444444444444446</v>
      </c>
      <c r="E1443" s="29">
        <v>-0.34722222222222221</v>
      </c>
      <c r="F1443" s="21">
        <f>'Dynamic Data'!C$4*E1443</f>
        <v>-100</v>
      </c>
      <c r="G1443" s="3">
        <f>(0.5*'Dynamic Data'!C$21*'Dynamic Data'!C$11*'Dynamic Data'!C$13*D1443^2)</f>
        <v>7.2289462399025384</v>
      </c>
      <c r="H1443" s="3">
        <f>'Dynamic Data'!C$15</f>
        <v>56.505600000000001</v>
      </c>
      <c r="I1443" s="3">
        <f>'Dynamic Data'!C$15+G1443+F1443</f>
        <v>-36.265453760097458</v>
      </c>
      <c r="J1443" s="3">
        <f t="shared" si="161"/>
        <v>0</v>
      </c>
      <c r="K1443" s="29">
        <f t="shared" si="162"/>
        <v>36.265453760097458</v>
      </c>
      <c r="L1443" s="21">
        <f>(D1443/1000)*(('Dynamic Data'!C$4*9.81*'Dynamic Data'!C$10)+(0.5*'Dynamic Data'!C$21*'Dynamic Data'!C$11*'Dynamic Data'!C$13*D1443^2)+('Dynamic Data'!C$4*'Dynamic Data'!C$18*E1443))</f>
        <v>-0.24131147512946824</v>
      </c>
      <c r="M1443" s="3">
        <f t="shared" si="159"/>
        <v>0</v>
      </c>
      <c r="N1443" s="29">
        <f t="shared" si="163"/>
        <v>0.24131147512946824</v>
      </c>
      <c r="O1443" s="21">
        <f t="shared" si="158"/>
        <v>-0.30249570242166862</v>
      </c>
      <c r="P1443" s="3">
        <f t="shared" si="164"/>
        <v>0</v>
      </c>
      <c r="Q1443" s="44">
        <f t="shared" si="160"/>
        <v>0.30249570242166862</v>
      </c>
      <c r="R1443" s="37"/>
      <c r="S1443" s="21">
        <f>SUM($P$2:P1443)</f>
        <v>2106.4365571426702</v>
      </c>
      <c r="T1443" s="29">
        <f>SUM($Q$2:Q1443)</f>
        <v>358.82245852154119</v>
      </c>
      <c r="U1443" s="22">
        <f>T1443*'KERS System Values'!E$14</f>
        <v>210.11541608500198</v>
      </c>
    </row>
    <row r="1444" spans="1:21" x14ac:dyDescent="0.45">
      <c r="A1444" s="5" t="s">
        <v>14</v>
      </c>
      <c r="B1444" s="6">
        <v>1442</v>
      </c>
      <c r="C1444" s="6">
        <v>420</v>
      </c>
      <c r="D1444" s="4">
        <v>5.4444444444444446</v>
      </c>
      <c r="E1444" s="30">
        <v>-0.43055555555555525</v>
      </c>
      <c r="F1444" s="20">
        <f>'Dynamic Data'!C$4*E1444</f>
        <v>-123.99999999999991</v>
      </c>
      <c r="G1444" s="12">
        <f>(0.5*'Dynamic Data'!C$21*'Dynamic Data'!C$11*'Dynamic Data'!C$13*D1444^2)</f>
        <v>6.0640055627586662</v>
      </c>
      <c r="H1444" s="12">
        <f>'Dynamic Data'!C$15</f>
        <v>56.505600000000001</v>
      </c>
      <c r="I1444" s="12">
        <f>'Dynamic Data'!C$15+G1444+F1444</f>
        <v>-61.430394437241247</v>
      </c>
      <c r="J1444" s="12">
        <f t="shared" si="161"/>
        <v>0</v>
      </c>
      <c r="K1444" s="28">
        <f t="shared" si="162"/>
        <v>61.430394437241247</v>
      </c>
      <c r="L1444" s="20">
        <f>(D1444/1000)*(('Dynamic Data'!C$4*9.81*'Dynamic Data'!C$10)+(0.5*'Dynamic Data'!C$21*'Dynamic Data'!C$11*'Dynamic Data'!C$13*D1444^2)+('Dynamic Data'!C$4*'Dynamic Data'!C$18*E1444))</f>
        <v>-0.36367992971386898</v>
      </c>
      <c r="M1444" s="12">
        <f t="shared" si="159"/>
        <v>0</v>
      </c>
      <c r="N1444" s="28">
        <f t="shared" si="163"/>
        <v>0.36367992971386898</v>
      </c>
      <c r="O1444" s="20">
        <f t="shared" si="158"/>
        <v>-0.19449412640984148</v>
      </c>
      <c r="P1444" s="12">
        <f t="shared" si="164"/>
        <v>0</v>
      </c>
      <c r="Q1444" s="45">
        <f t="shared" si="160"/>
        <v>0.19449412640984148</v>
      </c>
      <c r="R1444" s="40">
        <f>SUM(Q1443:Q1444)</f>
        <v>0.49698982883151011</v>
      </c>
      <c r="S1444" s="20">
        <f>SUM($P$2:P1444)</f>
        <v>2106.4365571426702</v>
      </c>
      <c r="T1444" s="28">
        <f>SUM($Q$2:Q1444)</f>
        <v>359.01695264795103</v>
      </c>
      <c r="U1444" s="22">
        <f>T1444*'KERS System Values'!E$14</f>
        <v>210.22930587457947</v>
      </c>
    </row>
    <row r="1445" spans="1:21" x14ac:dyDescent="0.45">
      <c r="A1445" s="7" t="s">
        <v>14</v>
      </c>
      <c r="B1445" s="8">
        <v>1443</v>
      </c>
      <c r="C1445" s="8">
        <v>421</v>
      </c>
      <c r="D1445" s="3">
        <v>5.0833333333333339</v>
      </c>
      <c r="E1445" s="29">
        <v>-0.2222222222222224</v>
      </c>
      <c r="F1445" s="21">
        <f>'Dynamic Data'!C$4*E1445</f>
        <v>-64.000000000000057</v>
      </c>
      <c r="G1445" s="3">
        <f>(0.5*'Dynamic Data'!C$21*'Dynamic Data'!C$11*'Dynamic Data'!C$13*D1445^2)</f>
        <v>5.2862734873809085</v>
      </c>
      <c r="H1445" s="3">
        <f>'Dynamic Data'!C$15</f>
        <v>56.505600000000001</v>
      </c>
      <c r="I1445" s="3">
        <f>'Dynamic Data'!C$15+G1445+F1445</f>
        <v>-2.2081265126191454</v>
      </c>
      <c r="J1445" s="3">
        <f t="shared" si="161"/>
        <v>0</v>
      </c>
      <c r="K1445" s="29">
        <f t="shared" si="162"/>
        <v>2.2081265126191454</v>
      </c>
      <c r="L1445" s="21">
        <f>(D1445/1000)*(('Dynamic Data'!C$4*9.81*'Dynamic Data'!C$10)+(0.5*'Dynamic Data'!C$21*'Dynamic Data'!C$11*'Dynamic Data'!C$13*D1445^2)+('Dynamic Data'!C$4*'Dynamic Data'!C$18*E1445))</f>
        <v>-2.5308323105813973E-2</v>
      </c>
      <c r="M1445" s="3">
        <f t="shared" si="159"/>
        <v>0</v>
      </c>
      <c r="N1445" s="29">
        <f t="shared" si="163"/>
        <v>2.5308323105813973E-2</v>
      </c>
      <c r="O1445" s="21">
        <f t="shared" si="158"/>
        <v>0.14139577270842821</v>
      </c>
      <c r="P1445" s="3">
        <f t="shared" si="164"/>
        <v>0.14139577270842821</v>
      </c>
      <c r="Q1445" s="43">
        <f t="shared" si="160"/>
        <v>0</v>
      </c>
      <c r="R1445" s="37"/>
      <c r="S1445" s="21">
        <f>SUM($P$2:P1445)</f>
        <v>2106.5779529153788</v>
      </c>
      <c r="T1445" s="29">
        <f>SUM($Q$2:Q1445)</f>
        <v>359.01695264795103</v>
      </c>
      <c r="U1445" s="22">
        <f>T1445*'KERS System Values'!E$14</f>
        <v>210.22930587457947</v>
      </c>
    </row>
    <row r="1446" spans="1:21" x14ac:dyDescent="0.45">
      <c r="A1446" s="5" t="s">
        <v>14</v>
      </c>
      <c r="B1446" s="6">
        <v>1444</v>
      </c>
      <c r="C1446" s="6">
        <v>422</v>
      </c>
      <c r="D1446" s="4">
        <v>5</v>
      </c>
      <c r="E1446" s="30">
        <v>0</v>
      </c>
      <c r="F1446" s="20">
        <f>'Dynamic Data'!C$4*E1446</f>
        <v>0</v>
      </c>
      <c r="G1446" s="12">
        <f>(0.5*'Dynamic Data'!C$21*'Dynamic Data'!C$11*'Dynamic Data'!C$13*D1446^2)</f>
        <v>5.114373704534068</v>
      </c>
      <c r="H1446" s="12">
        <f>'Dynamic Data'!C$15</f>
        <v>56.505600000000001</v>
      </c>
      <c r="I1446" s="12">
        <f>'Dynamic Data'!C$15+G1446+F1446</f>
        <v>61.619973704534068</v>
      </c>
      <c r="J1446" s="12">
        <f t="shared" si="161"/>
        <v>61.619973704534068</v>
      </c>
      <c r="K1446" s="28">
        <f t="shared" si="162"/>
        <v>0</v>
      </c>
      <c r="L1446" s="20">
        <f>(D1446/1000)*(('Dynamic Data'!C$4*9.81*'Dynamic Data'!C$10)+(0.5*'Dynamic Data'!C$21*'Dynamic Data'!C$11*'Dynamic Data'!C$13*D1446^2)+('Dynamic Data'!C$4*'Dynamic Data'!C$18*E1446))</f>
        <v>0.30809986852267041</v>
      </c>
      <c r="M1446" s="12">
        <f t="shared" si="159"/>
        <v>0.30809986852267041</v>
      </c>
      <c r="N1446" s="28">
        <f t="shared" si="163"/>
        <v>0</v>
      </c>
      <c r="O1446" s="20">
        <f t="shared" si="158"/>
        <v>0.36413818770842843</v>
      </c>
      <c r="P1446" s="12">
        <f t="shared" si="164"/>
        <v>0.36413818770842843</v>
      </c>
      <c r="Q1446" s="42">
        <f t="shared" si="160"/>
        <v>0</v>
      </c>
      <c r="R1446" s="36"/>
      <c r="S1446" s="20">
        <f>SUM($P$2:P1446)</f>
        <v>2106.942091103087</v>
      </c>
      <c r="T1446" s="28">
        <f>SUM($Q$2:Q1446)</f>
        <v>359.01695264795103</v>
      </c>
      <c r="U1446" s="22">
        <f>T1446*'KERS System Values'!E$14</f>
        <v>210.22930587457947</v>
      </c>
    </row>
    <row r="1447" spans="1:21" x14ac:dyDescent="0.45">
      <c r="A1447" s="7" t="s">
        <v>14</v>
      </c>
      <c r="B1447" s="8">
        <v>1445</v>
      </c>
      <c r="C1447" s="8">
        <v>423</v>
      </c>
      <c r="D1447" s="3">
        <v>5.0833333333333339</v>
      </c>
      <c r="E1447" s="29">
        <v>6.9444444444444448E-2</v>
      </c>
      <c r="F1447" s="21">
        <f>'Dynamic Data'!C$4*E1447</f>
        <v>20</v>
      </c>
      <c r="G1447" s="3">
        <f>(0.5*'Dynamic Data'!C$21*'Dynamic Data'!C$11*'Dynamic Data'!C$13*D1447^2)</f>
        <v>5.2862734873809085</v>
      </c>
      <c r="H1447" s="3">
        <f>'Dynamic Data'!C$15</f>
        <v>56.505600000000001</v>
      </c>
      <c r="I1447" s="3">
        <f>'Dynamic Data'!C$15+G1447+F1447</f>
        <v>81.791873487380911</v>
      </c>
      <c r="J1447" s="3">
        <f t="shared" si="161"/>
        <v>81.791873487380911</v>
      </c>
      <c r="K1447" s="29">
        <f t="shared" si="162"/>
        <v>0</v>
      </c>
      <c r="L1447" s="21">
        <f>(D1447/1000)*(('Dynamic Data'!C$4*9.81*'Dynamic Data'!C$10)+(0.5*'Dynamic Data'!C$21*'Dynamic Data'!C$11*'Dynamic Data'!C$13*D1447^2)+('Dynamic Data'!C$4*'Dynamic Data'!C$18*E1447))</f>
        <v>0.4201765068941864</v>
      </c>
      <c r="M1447" s="3">
        <f t="shared" si="159"/>
        <v>0.4201765068941864</v>
      </c>
      <c r="N1447" s="29">
        <f t="shared" si="163"/>
        <v>0</v>
      </c>
      <c r="O1447" s="21">
        <f t="shared" si="158"/>
        <v>0.32626674223608926</v>
      </c>
      <c r="P1447" s="3">
        <f t="shared" si="164"/>
        <v>0.32626674223608926</v>
      </c>
      <c r="Q1447" s="43">
        <f t="shared" si="160"/>
        <v>0</v>
      </c>
      <c r="R1447" s="37"/>
      <c r="S1447" s="21">
        <f>SUM($P$2:P1447)</f>
        <v>2107.268357845323</v>
      </c>
      <c r="T1447" s="29">
        <f>SUM($Q$2:Q1447)</f>
        <v>359.01695264795103</v>
      </c>
      <c r="U1447" s="22">
        <f>T1447*'KERS System Values'!E$14</f>
        <v>210.22930587457947</v>
      </c>
    </row>
    <row r="1448" spans="1:21" x14ac:dyDescent="0.45">
      <c r="A1448" s="5" t="s">
        <v>14</v>
      </c>
      <c r="B1448" s="6">
        <v>1446</v>
      </c>
      <c r="C1448" s="6">
        <v>424</v>
      </c>
      <c r="D1448" s="4">
        <v>5.1388888888888893</v>
      </c>
      <c r="E1448" s="30">
        <v>-5.5555555555555851E-2</v>
      </c>
      <c r="F1448" s="20">
        <f>'Dynamic Data'!C$4*E1448</f>
        <v>-16.000000000000085</v>
      </c>
      <c r="G1448" s="12">
        <f>(0.5*'Dynamic Data'!C$21*'Dynamic Data'!C$11*'Dynamic Data'!C$13*D1448^2)</f>
        <v>5.4024518530147692</v>
      </c>
      <c r="H1448" s="12">
        <f>'Dynamic Data'!C$15</f>
        <v>56.505600000000001</v>
      </c>
      <c r="I1448" s="12">
        <f>'Dynamic Data'!C$15+G1448+F1448</f>
        <v>45.908051853014683</v>
      </c>
      <c r="J1448" s="12">
        <f t="shared" si="161"/>
        <v>45.908051853014683</v>
      </c>
      <c r="K1448" s="28">
        <f t="shared" si="162"/>
        <v>0</v>
      </c>
      <c r="L1448" s="20">
        <f>(D1448/1000)*(('Dynamic Data'!C$4*9.81*'Dynamic Data'!C$10)+(0.5*'Dynamic Data'!C$21*'Dynamic Data'!C$11*'Dynamic Data'!C$13*D1448^2)+('Dynamic Data'!C$4*'Dynamic Data'!C$18*E1448))</f>
        <v>0.23235697757799215</v>
      </c>
      <c r="M1448" s="12">
        <f t="shared" si="159"/>
        <v>0.23235697757799215</v>
      </c>
      <c r="N1448" s="28">
        <f t="shared" si="163"/>
        <v>0</v>
      </c>
      <c r="O1448" s="20">
        <f t="shared" si="158"/>
        <v>-9.3891174719153522E-2</v>
      </c>
      <c r="P1448" s="12">
        <f t="shared" si="164"/>
        <v>0</v>
      </c>
      <c r="Q1448" s="44">
        <f t="shared" si="160"/>
        <v>9.3891174719153522E-2</v>
      </c>
      <c r="R1448" s="36"/>
      <c r="S1448" s="20">
        <f>SUM($P$2:P1448)</f>
        <v>2107.268357845323</v>
      </c>
      <c r="T1448" s="28">
        <f>SUM($Q$2:Q1448)</f>
        <v>359.11084382267018</v>
      </c>
      <c r="U1448" s="22">
        <f>T1448*'KERS System Values'!E$14</f>
        <v>210.28428566409463</v>
      </c>
    </row>
    <row r="1449" spans="1:21" x14ac:dyDescent="0.45">
      <c r="A1449" s="7" t="s">
        <v>14</v>
      </c>
      <c r="B1449" s="8">
        <v>1447</v>
      </c>
      <c r="C1449" s="8">
        <v>425</v>
      </c>
      <c r="D1449" s="3">
        <v>4.9722222222222223</v>
      </c>
      <c r="E1449" s="29">
        <v>-0.4861111111111111</v>
      </c>
      <c r="F1449" s="21">
        <f>'Dynamic Data'!C$4*E1449</f>
        <v>-140</v>
      </c>
      <c r="G1449" s="3">
        <f>(0.5*'Dynamic Data'!C$21*'Dynamic Data'!C$11*'Dynamic Data'!C$13*D1449^2)</f>
        <v>5.0577051810795091</v>
      </c>
      <c r="H1449" s="3">
        <f>'Dynamic Data'!C$15</f>
        <v>56.505600000000001</v>
      </c>
      <c r="I1449" s="3">
        <f>'Dynamic Data'!C$15+G1449+F1449</f>
        <v>-78.436694818920486</v>
      </c>
      <c r="J1449" s="3">
        <f t="shared" si="161"/>
        <v>0</v>
      </c>
      <c r="K1449" s="29">
        <f t="shared" si="162"/>
        <v>78.436694818920486</v>
      </c>
      <c r="L1449" s="21">
        <f>(D1449/1000)*(('Dynamic Data'!C$4*9.81*'Dynamic Data'!C$10)+(0.5*'Dynamic Data'!C$21*'Dynamic Data'!C$11*'Dynamic Data'!C$13*D1449^2)+('Dynamic Data'!C$4*'Dynamic Data'!C$18*E1449))</f>
        <v>-0.42013932701629919</v>
      </c>
      <c r="M1449" s="3">
        <f t="shared" si="159"/>
        <v>0</v>
      </c>
      <c r="N1449" s="29">
        <f t="shared" si="163"/>
        <v>0.42013932701629919</v>
      </c>
      <c r="O1449" s="21">
        <f t="shared" si="158"/>
        <v>-0.78047706266246952</v>
      </c>
      <c r="P1449" s="3">
        <f t="shared" si="164"/>
        <v>0</v>
      </c>
      <c r="Q1449" s="45">
        <f t="shared" si="160"/>
        <v>0.78047706266246952</v>
      </c>
      <c r="R1449" s="37"/>
      <c r="S1449" s="21">
        <f>SUM($P$2:P1449)</f>
        <v>2107.268357845323</v>
      </c>
      <c r="T1449" s="29">
        <f>SUM($Q$2:Q1449)</f>
        <v>359.89132088533262</v>
      </c>
      <c r="U1449" s="22">
        <f>T1449*'KERS System Values'!E$14</f>
        <v>210.74130907183172</v>
      </c>
    </row>
    <row r="1450" spans="1:21" x14ac:dyDescent="0.45">
      <c r="A1450" s="5" t="s">
        <v>14</v>
      </c>
      <c r="B1450" s="6">
        <v>1448</v>
      </c>
      <c r="C1450" s="6">
        <v>426</v>
      </c>
      <c r="D1450" s="4">
        <v>4.166666666666667</v>
      </c>
      <c r="E1450" s="30">
        <v>-1.1111111111111109</v>
      </c>
      <c r="F1450" s="20">
        <f>'Dynamic Data'!C$4*E1450</f>
        <v>-319.99999999999994</v>
      </c>
      <c r="G1450" s="12">
        <f>(0.5*'Dynamic Data'!C$21*'Dynamic Data'!C$11*'Dynamic Data'!C$13*D1450^2)</f>
        <v>3.551648405926437</v>
      </c>
      <c r="H1450" s="12">
        <f>'Dynamic Data'!C$15</f>
        <v>56.505600000000001</v>
      </c>
      <c r="I1450" s="12">
        <f>'Dynamic Data'!C$15+G1450+F1450</f>
        <v>-259.94275159407351</v>
      </c>
      <c r="J1450" s="12">
        <f t="shared" si="161"/>
        <v>0</v>
      </c>
      <c r="K1450" s="28">
        <f t="shared" si="162"/>
        <v>259.94275159407351</v>
      </c>
      <c r="L1450" s="20">
        <f>(D1450/1000)*(('Dynamic Data'!C$4*9.81*'Dynamic Data'!C$10)+(0.5*'Dynamic Data'!C$21*'Dynamic Data'!C$11*'Dynamic Data'!C$13*D1450^2)+('Dynamic Data'!C$4*'Dynamic Data'!C$18*E1450))</f>
        <v>-1.1408147983086399</v>
      </c>
      <c r="M1450" s="12">
        <f t="shared" si="159"/>
        <v>0</v>
      </c>
      <c r="N1450" s="28">
        <f t="shared" si="163"/>
        <v>1.1408147983086399</v>
      </c>
      <c r="O1450" s="20">
        <f t="shared" si="158"/>
        <v>-1.0873468193415903</v>
      </c>
      <c r="P1450" s="12">
        <f t="shared" si="164"/>
        <v>0</v>
      </c>
      <c r="Q1450" s="44">
        <f t="shared" si="160"/>
        <v>1.0873468193415903</v>
      </c>
      <c r="R1450" s="36"/>
      <c r="S1450" s="20">
        <f>SUM($P$2:P1450)</f>
        <v>2107.268357845323</v>
      </c>
      <c r="T1450" s="28">
        <f>SUM($Q$2:Q1450)</f>
        <v>360.97866770467419</v>
      </c>
      <c r="U1450" s="22">
        <f>T1450*'KERS System Values'!E$14</f>
        <v>211.37802598837038</v>
      </c>
    </row>
    <row r="1451" spans="1:21" x14ac:dyDescent="0.45">
      <c r="A1451" s="7" t="s">
        <v>14</v>
      </c>
      <c r="B1451" s="8">
        <v>1449</v>
      </c>
      <c r="C1451" s="8">
        <v>427</v>
      </c>
      <c r="D1451" s="3">
        <v>2.75</v>
      </c>
      <c r="E1451" s="29">
        <v>-1.4444444444444444</v>
      </c>
      <c r="F1451" s="21">
        <f>'Dynamic Data'!C$4*E1451</f>
        <v>-416</v>
      </c>
      <c r="G1451" s="3">
        <f>(0.5*'Dynamic Data'!C$21*'Dynamic Data'!C$11*'Dynamic Data'!C$13*D1451^2)</f>
        <v>1.5470980456215557</v>
      </c>
      <c r="H1451" s="3">
        <f>'Dynamic Data'!C$15</f>
        <v>56.505600000000001</v>
      </c>
      <c r="I1451" s="3">
        <f>'Dynamic Data'!C$15+G1451+F1451</f>
        <v>-357.94730195437842</v>
      </c>
      <c r="J1451" s="3">
        <f t="shared" si="161"/>
        <v>0</v>
      </c>
      <c r="K1451" s="29">
        <f t="shared" si="162"/>
        <v>357.94730195437842</v>
      </c>
      <c r="L1451" s="21">
        <f>(D1451/1000)*(('Dynamic Data'!C$4*9.81*'Dynamic Data'!C$10)+(0.5*'Dynamic Data'!C$21*'Dynamic Data'!C$11*'Dynamic Data'!C$13*D1451^2)+('Dynamic Data'!C$4*'Dynamic Data'!C$18*E1451))</f>
        <v>-1.0338788403745407</v>
      </c>
      <c r="M1451" s="3">
        <f t="shared" si="159"/>
        <v>0</v>
      </c>
      <c r="N1451" s="29">
        <f t="shared" si="163"/>
        <v>1.0338788403745407</v>
      </c>
      <c r="O1451" s="21">
        <f t="shared" si="158"/>
        <v>-0.71258336645317211</v>
      </c>
      <c r="P1451" s="3">
        <f t="shared" si="164"/>
        <v>0</v>
      </c>
      <c r="Q1451" s="45">
        <f t="shared" si="160"/>
        <v>0.71258336645317211</v>
      </c>
      <c r="R1451" s="37"/>
      <c r="S1451" s="21">
        <f>SUM($P$2:P1451)</f>
        <v>2107.268357845323</v>
      </c>
      <c r="T1451" s="29">
        <f>SUM($Q$2:Q1451)</f>
        <v>361.69125107112734</v>
      </c>
      <c r="U1451" s="22">
        <f>T1451*'KERS System Values'!E$14</f>
        <v>211.79529293190137</v>
      </c>
    </row>
    <row r="1452" spans="1:21" x14ac:dyDescent="0.45">
      <c r="A1452" s="5" t="s">
        <v>14</v>
      </c>
      <c r="B1452" s="6">
        <v>1450</v>
      </c>
      <c r="C1452" s="6">
        <v>428</v>
      </c>
      <c r="D1452" s="4">
        <v>1.2777777777777777</v>
      </c>
      <c r="E1452" s="30">
        <v>-1.2083333333333335</v>
      </c>
      <c r="F1452" s="20">
        <f>'Dynamic Data'!C$4*E1452</f>
        <v>-348.00000000000006</v>
      </c>
      <c r="G1452" s="12">
        <f>(0.5*'Dynamic Data'!C$21*'Dynamic Data'!C$11*'Dynamic Data'!C$13*D1452^2)</f>
        <v>0.33401280119734839</v>
      </c>
      <c r="H1452" s="12">
        <f>'Dynamic Data'!C$15</f>
        <v>56.505600000000001</v>
      </c>
      <c r="I1452" s="12">
        <f>'Dynamic Data'!C$15+G1452+F1452</f>
        <v>-291.16038719880271</v>
      </c>
      <c r="J1452" s="12">
        <f t="shared" si="161"/>
        <v>0</v>
      </c>
      <c r="K1452" s="28">
        <f t="shared" si="162"/>
        <v>291.16038719880271</v>
      </c>
      <c r="L1452" s="20">
        <f>(D1452/1000)*(('Dynamic Data'!C$4*9.81*'Dynamic Data'!C$10)+(0.5*'Dynamic Data'!C$21*'Dynamic Data'!C$11*'Dynamic Data'!C$13*D1452^2)+('Dynamic Data'!C$4*'Dynamic Data'!C$18*E1452))</f>
        <v>-0.39128789253180346</v>
      </c>
      <c r="M1452" s="12">
        <f t="shared" si="159"/>
        <v>0</v>
      </c>
      <c r="N1452" s="28">
        <f t="shared" si="163"/>
        <v>0.39128789253180346</v>
      </c>
      <c r="O1452" s="20">
        <f t="shared" si="158"/>
        <v>-0.21821678450760207</v>
      </c>
      <c r="P1452" s="12">
        <f t="shared" si="164"/>
        <v>0</v>
      </c>
      <c r="Q1452" s="44">
        <f t="shared" si="160"/>
        <v>0.21821678450760207</v>
      </c>
      <c r="R1452" s="36"/>
      <c r="S1452" s="20">
        <f>SUM($P$2:P1452)</f>
        <v>2107.268357845323</v>
      </c>
      <c r="T1452" s="28">
        <f>SUM($Q$2:Q1452)</f>
        <v>361.90946785563494</v>
      </c>
      <c r="U1452" s="22">
        <f>T1452*'KERS System Values'!E$14</f>
        <v>211.92307398179011</v>
      </c>
    </row>
    <row r="1453" spans="1:21" x14ac:dyDescent="0.45">
      <c r="A1453" s="7" t="s">
        <v>14</v>
      </c>
      <c r="B1453" s="8">
        <v>1451</v>
      </c>
      <c r="C1453" s="8">
        <v>429</v>
      </c>
      <c r="D1453" s="3">
        <v>0.33333333333333331</v>
      </c>
      <c r="E1453" s="29">
        <v>-0.63888888888888884</v>
      </c>
      <c r="F1453" s="21">
        <f>'Dynamic Data'!C$4*E1453</f>
        <v>-184</v>
      </c>
      <c r="G1453" s="3">
        <f>(0.5*'Dynamic Data'!C$21*'Dynamic Data'!C$11*'Dynamic Data'!C$13*D1453^2)</f>
        <v>2.2730549797929191E-2</v>
      </c>
      <c r="H1453" s="3">
        <f>'Dynamic Data'!C$15</f>
        <v>56.505600000000001</v>
      </c>
      <c r="I1453" s="3">
        <f>'Dynamic Data'!C$15+G1453+F1453</f>
        <v>-127.47166945020207</v>
      </c>
      <c r="J1453" s="3">
        <f t="shared" si="161"/>
        <v>0</v>
      </c>
      <c r="K1453" s="29">
        <f t="shared" si="162"/>
        <v>127.47166945020207</v>
      </c>
      <c r="L1453" s="21">
        <f>(D1453/1000)*(('Dynamic Data'!C$4*9.81*'Dynamic Data'!C$10)+(0.5*'Dynamic Data'!C$21*'Dynamic Data'!C$11*'Dynamic Data'!C$13*D1453^2)+('Dynamic Data'!C$4*'Dynamic Data'!C$18*E1453))</f>
        <v>-4.5145676483400683E-2</v>
      </c>
      <c r="M1453" s="3">
        <f t="shared" si="159"/>
        <v>0</v>
      </c>
      <c r="N1453" s="29">
        <f t="shared" si="163"/>
        <v>4.5145676483400683E-2</v>
      </c>
      <c r="O1453" s="21">
        <f t="shared" si="158"/>
        <v>-2.2572838241700342E-2</v>
      </c>
      <c r="P1453" s="3">
        <f t="shared" si="164"/>
        <v>0</v>
      </c>
      <c r="Q1453" s="45">
        <f t="shared" si="160"/>
        <v>2.2572838241700342E-2</v>
      </c>
      <c r="R1453" s="38">
        <f>SUM(Q1448:Q1453)</f>
        <v>2.9150880459256876</v>
      </c>
      <c r="S1453" s="21">
        <f>SUM($P$2:P1453)</f>
        <v>2107.268357845323</v>
      </c>
      <c r="T1453" s="29">
        <f>SUM($Q$2:Q1453)</f>
        <v>361.93204069387667</v>
      </c>
      <c r="U1453" s="22">
        <f>T1453*'KERS System Values'!E$14</f>
        <v>211.93629194289244</v>
      </c>
    </row>
    <row r="1454" spans="1:21" x14ac:dyDescent="0.45">
      <c r="A1454" s="5" t="s">
        <v>14</v>
      </c>
      <c r="B1454" s="6">
        <v>1452</v>
      </c>
      <c r="C1454" s="6">
        <v>430</v>
      </c>
      <c r="D1454" s="4">
        <v>0</v>
      </c>
      <c r="E1454" s="30">
        <v>-0.16666666666666666</v>
      </c>
      <c r="F1454" s="20">
        <f>'Dynamic Data'!C$4*E1454</f>
        <v>-48</v>
      </c>
      <c r="G1454" s="12">
        <f>(0.5*'Dynamic Data'!C$21*'Dynamic Data'!C$11*'Dynamic Data'!C$13*D1454^2)</f>
        <v>0</v>
      </c>
      <c r="H1454" s="12">
        <f>'Dynamic Data'!C$15</f>
        <v>56.505600000000001</v>
      </c>
      <c r="I1454" s="12">
        <f>'Dynamic Data'!C$15+G1454+F1454</f>
        <v>8.5056000000000012</v>
      </c>
      <c r="J1454" s="12">
        <f t="shared" si="161"/>
        <v>8.5056000000000012</v>
      </c>
      <c r="K1454" s="28">
        <f t="shared" si="162"/>
        <v>0</v>
      </c>
      <c r="L1454" s="20">
        <f>(D1454/1000)*(('Dynamic Data'!C$4*9.81*'Dynamic Data'!C$10)+(0.5*'Dynamic Data'!C$21*'Dynamic Data'!C$11*'Dynamic Data'!C$13*D1454^2)+('Dynamic Data'!C$4*'Dynamic Data'!C$18*E1454))</f>
        <v>0</v>
      </c>
      <c r="M1454" s="12">
        <f t="shared" si="159"/>
        <v>0</v>
      </c>
      <c r="N1454" s="28">
        <f t="shared" si="163"/>
        <v>0</v>
      </c>
      <c r="O1454" s="20">
        <f t="shared" si="158"/>
        <v>0</v>
      </c>
      <c r="P1454" s="12">
        <f t="shared" si="164"/>
        <v>0</v>
      </c>
      <c r="Q1454" s="42">
        <f t="shared" si="160"/>
        <v>0</v>
      </c>
      <c r="R1454" s="36"/>
      <c r="S1454" s="20">
        <f>SUM($P$2:P1454)</f>
        <v>2107.268357845323</v>
      </c>
      <c r="T1454" s="28">
        <f>SUM($Q$2:Q1454)</f>
        <v>361.93204069387667</v>
      </c>
      <c r="U1454" s="22">
        <f>T1454*'KERS System Values'!E$14</f>
        <v>211.93629194289244</v>
      </c>
    </row>
    <row r="1455" spans="1:21" x14ac:dyDescent="0.45">
      <c r="A1455" s="7" t="s">
        <v>14</v>
      </c>
      <c r="B1455" s="8">
        <v>1453</v>
      </c>
      <c r="C1455" s="8">
        <v>431</v>
      </c>
      <c r="D1455" s="3">
        <v>0</v>
      </c>
      <c r="E1455" s="29">
        <v>0</v>
      </c>
      <c r="F1455" s="21">
        <f>'Dynamic Data'!C$4*E1455</f>
        <v>0</v>
      </c>
      <c r="G1455" s="3">
        <f>(0.5*'Dynamic Data'!C$21*'Dynamic Data'!C$11*'Dynamic Data'!C$13*D1455^2)</f>
        <v>0</v>
      </c>
      <c r="H1455" s="3">
        <f>'Dynamic Data'!C$15</f>
        <v>56.505600000000001</v>
      </c>
      <c r="I1455" s="3">
        <f>'Dynamic Data'!C$15+G1455+F1455</f>
        <v>56.505600000000001</v>
      </c>
      <c r="J1455" s="3">
        <f t="shared" si="161"/>
        <v>56.505600000000001</v>
      </c>
      <c r="K1455" s="29">
        <f t="shared" si="162"/>
        <v>0</v>
      </c>
      <c r="L1455" s="21">
        <f>(D1455/1000)*(('Dynamic Data'!C$4*9.81*'Dynamic Data'!C$10)+(0.5*'Dynamic Data'!C$21*'Dynamic Data'!C$11*'Dynamic Data'!C$13*D1455^2)+('Dynamic Data'!C$4*'Dynamic Data'!C$18*E1455))</f>
        <v>0</v>
      </c>
      <c r="M1455" s="3">
        <f t="shared" si="159"/>
        <v>0</v>
      </c>
      <c r="N1455" s="29">
        <f t="shared" si="163"/>
        <v>0</v>
      </c>
      <c r="O1455" s="21">
        <f t="shared" si="158"/>
        <v>0</v>
      </c>
      <c r="P1455" s="3">
        <f t="shared" si="164"/>
        <v>0</v>
      </c>
      <c r="Q1455" s="43">
        <f t="shared" si="160"/>
        <v>0</v>
      </c>
      <c r="R1455" s="37"/>
      <c r="S1455" s="21">
        <f>SUM($P$2:P1455)</f>
        <v>2107.268357845323</v>
      </c>
      <c r="T1455" s="29">
        <f>SUM($Q$2:Q1455)</f>
        <v>361.93204069387667</v>
      </c>
      <c r="U1455" s="22">
        <f>T1455*'KERS System Values'!E$14</f>
        <v>211.93629194289244</v>
      </c>
    </row>
    <row r="1456" spans="1:21" x14ac:dyDescent="0.45">
      <c r="A1456" s="5" t="s">
        <v>14</v>
      </c>
      <c r="B1456" s="6">
        <v>1454</v>
      </c>
      <c r="C1456" s="6">
        <v>432</v>
      </c>
      <c r="D1456" s="4">
        <v>0</v>
      </c>
      <c r="E1456" s="30">
        <v>0</v>
      </c>
      <c r="F1456" s="20">
        <f>'Dynamic Data'!C$4*E1456</f>
        <v>0</v>
      </c>
      <c r="G1456" s="12">
        <f>(0.5*'Dynamic Data'!C$21*'Dynamic Data'!C$11*'Dynamic Data'!C$13*D1456^2)</f>
        <v>0</v>
      </c>
      <c r="H1456" s="12">
        <f>'Dynamic Data'!C$15</f>
        <v>56.505600000000001</v>
      </c>
      <c r="I1456" s="12">
        <f>'Dynamic Data'!C$15+G1456+F1456</f>
        <v>56.505600000000001</v>
      </c>
      <c r="J1456" s="12">
        <f t="shared" si="161"/>
        <v>56.505600000000001</v>
      </c>
      <c r="K1456" s="28">
        <f t="shared" si="162"/>
        <v>0</v>
      </c>
      <c r="L1456" s="20">
        <f>(D1456/1000)*(('Dynamic Data'!C$4*9.81*'Dynamic Data'!C$10)+(0.5*'Dynamic Data'!C$21*'Dynamic Data'!C$11*'Dynamic Data'!C$13*D1456^2)+('Dynamic Data'!C$4*'Dynamic Data'!C$18*E1456))</f>
        <v>0</v>
      </c>
      <c r="M1456" s="12">
        <f t="shared" si="159"/>
        <v>0</v>
      </c>
      <c r="N1456" s="28">
        <f t="shared" si="163"/>
        <v>0</v>
      </c>
      <c r="O1456" s="20">
        <f t="shared" si="158"/>
        <v>0</v>
      </c>
      <c r="P1456" s="12">
        <f t="shared" si="164"/>
        <v>0</v>
      </c>
      <c r="Q1456" s="42">
        <f t="shared" si="160"/>
        <v>0</v>
      </c>
      <c r="R1456" s="36"/>
      <c r="S1456" s="20">
        <f>SUM($P$2:P1456)</f>
        <v>2107.268357845323</v>
      </c>
      <c r="T1456" s="28">
        <f>SUM($Q$2:Q1456)</f>
        <v>361.93204069387667</v>
      </c>
      <c r="U1456" s="22">
        <f>T1456*'KERS System Values'!E$14</f>
        <v>211.93629194289244</v>
      </c>
    </row>
    <row r="1457" spans="1:21" x14ac:dyDescent="0.45">
      <c r="A1457" s="7" t="s">
        <v>14</v>
      </c>
      <c r="B1457" s="8">
        <v>1455</v>
      </c>
      <c r="C1457" s="8">
        <v>433</v>
      </c>
      <c r="D1457" s="3">
        <v>0</v>
      </c>
      <c r="E1457" s="29">
        <v>0</v>
      </c>
      <c r="F1457" s="21">
        <f>'Dynamic Data'!C$4*E1457</f>
        <v>0</v>
      </c>
      <c r="G1457" s="3">
        <f>(0.5*'Dynamic Data'!C$21*'Dynamic Data'!C$11*'Dynamic Data'!C$13*D1457^2)</f>
        <v>0</v>
      </c>
      <c r="H1457" s="3">
        <f>'Dynamic Data'!C$15</f>
        <v>56.505600000000001</v>
      </c>
      <c r="I1457" s="3">
        <f>'Dynamic Data'!C$15+G1457+F1457</f>
        <v>56.505600000000001</v>
      </c>
      <c r="J1457" s="3">
        <f t="shared" si="161"/>
        <v>56.505600000000001</v>
      </c>
      <c r="K1457" s="29">
        <f t="shared" si="162"/>
        <v>0</v>
      </c>
      <c r="L1457" s="21">
        <f>(D1457/1000)*(('Dynamic Data'!C$4*9.81*'Dynamic Data'!C$10)+(0.5*'Dynamic Data'!C$21*'Dynamic Data'!C$11*'Dynamic Data'!C$13*D1457^2)+('Dynamic Data'!C$4*'Dynamic Data'!C$18*E1457))</f>
        <v>0</v>
      </c>
      <c r="M1457" s="3">
        <f t="shared" si="159"/>
        <v>0</v>
      </c>
      <c r="N1457" s="29">
        <f t="shared" si="163"/>
        <v>0</v>
      </c>
      <c r="O1457" s="21">
        <f t="shared" si="158"/>
        <v>0</v>
      </c>
      <c r="P1457" s="3">
        <f t="shared" si="164"/>
        <v>0</v>
      </c>
      <c r="Q1457" s="43">
        <f t="shared" si="160"/>
        <v>0</v>
      </c>
      <c r="R1457" s="37"/>
      <c r="S1457" s="21">
        <f>SUM($P$2:P1457)</f>
        <v>2107.268357845323</v>
      </c>
      <c r="T1457" s="29">
        <f>SUM($Q$2:Q1457)</f>
        <v>361.93204069387667</v>
      </c>
      <c r="U1457" s="22">
        <f>T1457*'KERS System Values'!E$14</f>
        <v>211.93629194289244</v>
      </c>
    </row>
    <row r="1458" spans="1:21" x14ac:dyDescent="0.45">
      <c r="A1458" s="5" t="s">
        <v>14</v>
      </c>
      <c r="B1458" s="6">
        <v>1456</v>
      </c>
      <c r="C1458" s="6">
        <v>434</v>
      </c>
      <c r="D1458" s="4">
        <v>0</v>
      </c>
      <c r="E1458" s="30">
        <v>0</v>
      </c>
      <c r="F1458" s="20">
        <f>'Dynamic Data'!C$4*E1458</f>
        <v>0</v>
      </c>
      <c r="G1458" s="12">
        <f>(0.5*'Dynamic Data'!C$21*'Dynamic Data'!C$11*'Dynamic Data'!C$13*D1458^2)</f>
        <v>0</v>
      </c>
      <c r="H1458" s="12">
        <f>'Dynamic Data'!C$15</f>
        <v>56.505600000000001</v>
      </c>
      <c r="I1458" s="12">
        <f>'Dynamic Data'!C$15+G1458+F1458</f>
        <v>56.505600000000001</v>
      </c>
      <c r="J1458" s="12">
        <f t="shared" si="161"/>
        <v>56.505600000000001</v>
      </c>
      <c r="K1458" s="28">
        <f t="shared" si="162"/>
        <v>0</v>
      </c>
      <c r="L1458" s="20">
        <f>(D1458/1000)*(('Dynamic Data'!C$4*9.81*'Dynamic Data'!C$10)+(0.5*'Dynamic Data'!C$21*'Dynamic Data'!C$11*'Dynamic Data'!C$13*D1458^2)+('Dynamic Data'!C$4*'Dynamic Data'!C$18*E1458))</f>
        <v>0</v>
      </c>
      <c r="M1458" s="12">
        <f t="shared" si="159"/>
        <v>0</v>
      </c>
      <c r="N1458" s="28">
        <f t="shared" si="163"/>
        <v>0</v>
      </c>
      <c r="O1458" s="20">
        <f t="shared" si="158"/>
        <v>0</v>
      </c>
      <c r="P1458" s="12">
        <f t="shared" si="164"/>
        <v>0</v>
      </c>
      <c r="Q1458" s="42">
        <f t="shared" si="160"/>
        <v>0</v>
      </c>
      <c r="R1458" s="36"/>
      <c r="S1458" s="20">
        <f>SUM($P$2:P1458)</f>
        <v>2107.268357845323</v>
      </c>
      <c r="T1458" s="28">
        <f>SUM($Q$2:Q1458)</f>
        <v>361.93204069387667</v>
      </c>
      <c r="U1458" s="22">
        <f>T1458*'KERS System Values'!E$14</f>
        <v>211.93629194289244</v>
      </c>
    </row>
    <row r="1459" spans="1:21" x14ac:dyDescent="0.45">
      <c r="A1459" s="7" t="s">
        <v>14</v>
      </c>
      <c r="B1459" s="8">
        <v>1457</v>
      </c>
      <c r="C1459" s="8">
        <v>435</v>
      </c>
      <c r="D1459" s="3">
        <v>0</v>
      </c>
      <c r="E1459" s="29">
        <v>0</v>
      </c>
      <c r="F1459" s="21">
        <f>'Dynamic Data'!C$4*E1459</f>
        <v>0</v>
      </c>
      <c r="G1459" s="3">
        <f>(0.5*'Dynamic Data'!C$21*'Dynamic Data'!C$11*'Dynamic Data'!C$13*D1459^2)</f>
        <v>0</v>
      </c>
      <c r="H1459" s="3">
        <f>'Dynamic Data'!C$15</f>
        <v>56.505600000000001</v>
      </c>
      <c r="I1459" s="3">
        <f>'Dynamic Data'!C$15+G1459+F1459</f>
        <v>56.505600000000001</v>
      </c>
      <c r="J1459" s="3">
        <f t="shared" si="161"/>
        <v>56.505600000000001</v>
      </c>
      <c r="K1459" s="29">
        <f t="shared" si="162"/>
        <v>0</v>
      </c>
      <c r="L1459" s="21">
        <f>(D1459/1000)*(('Dynamic Data'!C$4*9.81*'Dynamic Data'!C$10)+(0.5*'Dynamic Data'!C$21*'Dynamic Data'!C$11*'Dynamic Data'!C$13*D1459^2)+('Dynamic Data'!C$4*'Dynamic Data'!C$18*E1459))</f>
        <v>0</v>
      </c>
      <c r="M1459" s="3">
        <f t="shared" si="159"/>
        <v>0</v>
      </c>
      <c r="N1459" s="29">
        <f t="shared" si="163"/>
        <v>0</v>
      </c>
      <c r="O1459" s="21">
        <f t="shared" si="158"/>
        <v>0</v>
      </c>
      <c r="P1459" s="3">
        <f t="shared" si="164"/>
        <v>0</v>
      </c>
      <c r="Q1459" s="43">
        <f t="shared" si="160"/>
        <v>0</v>
      </c>
      <c r="R1459" s="37"/>
      <c r="S1459" s="21">
        <f>SUM($P$2:P1459)</f>
        <v>2107.268357845323</v>
      </c>
      <c r="T1459" s="29">
        <f>SUM($Q$2:Q1459)</f>
        <v>361.93204069387667</v>
      </c>
      <c r="U1459" s="22">
        <f>T1459*'KERS System Values'!E$14</f>
        <v>211.93629194289244</v>
      </c>
    </row>
    <row r="1460" spans="1:21" x14ac:dyDescent="0.45">
      <c r="A1460" s="5" t="s">
        <v>14</v>
      </c>
      <c r="B1460" s="6">
        <v>1458</v>
      </c>
      <c r="C1460" s="6">
        <v>436</v>
      </c>
      <c r="D1460" s="4">
        <v>0</v>
      </c>
      <c r="E1460" s="30">
        <v>0</v>
      </c>
      <c r="F1460" s="20">
        <f>'Dynamic Data'!C$4*E1460</f>
        <v>0</v>
      </c>
      <c r="G1460" s="12">
        <f>(0.5*'Dynamic Data'!C$21*'Dynamic Data'!C$11*'Dynamic Data'!C$13*D1460^2)</f>
        <v>0</v>
      </c>
      <c r="H1460" s="12">
        <f>'Dynamic Data'!C$15</f>
        <v>56.505600000000001</v>
      </c>
      <c r="I1460" s="12">
        <f>'Dynamic Data'!C$15+G1460+F1460</f>
        <v>56.505600000000001</v>
      </c>
      <c r="J1460" s="12">
        <f t="shared" si="161"/>
        <v>56.505600000000001</v>
      </c>
      <c r="K1460" s="28">
        <f t="shared" si="162"/>
        <v>0</v>
      </c>
      <c r="L1460" s="20">
        <f>(D1460/1000)*(('Dynamic Data'!C$4*9.81*'Dynamic Data'!C$10)+(0.5*'Dynamic Data'!C$21*'Dynamic Data'!C$11*'Dynamic Data'!C$13*D1460^2)+('Dynamic Data'!C$4*'Dynamic Data'!C$18*E1460))</f>
        <v>0</v>
      </c>
      <c r="M1460" s="12">
        <f t="shared" si="159"/>
        <v>0</v>
      </c>
      <c r="N1460" s="28">
        <f t="shared" si="163"/>
        <v>0</v>
      </c>
      <c r="O1460" s="20">
        <f t="shared" si="158"/>
        <v>0</v>
      </c>
      <c r="P1460" s="12">
        <f t="shared" si="164"/>
        <v>0</v>
      </c>
      <c r="Q1460" s="42">
        <f t="shared" si="160"/>
        <v>0</v>
      </c>
      <c r="R1460" s="36"/>
      <c r="S1460" s="20">
        <f>SUM($P$2:P1460)</f>
        <v>2107.268357845323</v>
      </c>
      <c r="T1460" s="28">
        <f>SUM($Q$2:Q1460)</f>
        <v>361.93204069387667</v>
      </c>
      <c r="U1460" s="22">
        <f>T1460*'KERS System Values'!E$14</f>
        <v>211.93629194289244</v>
      </c>
    </row>
    <row r="1461" spans="1:21" x14ac:dyDescent="0.45">
      <c r="A1461" s="7" t="s">
        <v>14</v>
      </c>
      <c r="B1461" s="8">
        <v>1459</v>
      </c>
      <c r="C1461" s="8">
        <v>437</v>
      </c>
      <c r="D1461" s="3">
        <v>0</v>
      </c>
      <c r="E1461" s="29">
        <v>0</v>
      </c>
      <c r="F1461" s="21">
        <f>'Dynamic Data'!C$4*E1461</f>
        <v>0</v>
      </c>
      <c r="G1461" s="3">
        <f>(0.5*'Dynamic Data'!C$21*'Dynamic Data'!C$11*'Dynamic Data'!C$13*D1461^2)</f>
        <v>0</v>
      </c>
      <c r="H1461" s="3">
        <f>'Dynamic Data'!C$15</f>
        <v>56.505600000000001</v>
      </c>
      <c r="I1461" s="3">
        <f>'Dynamic Data'!C$15+G1461+F1461</f>
        <v>56.505600000000001</v>
      </c>
      <c r="J1461" s="3">
        <f t="shared" si="161"/>
        <v>56.505600000000001</v>
      </c>
      <c r="K1461" s="29">
        <f t="shared" si="162"/>
        <v>0</v>
      </c>
      <c r="L1461" s="21">
        <f>(D1461/1000)*(('Dynamic Data'!C$4*9.81*'Dynamic Data'!C$10)+(0.5*'Dynamic Data'!C$21*'Dynamic Data'!C$11*'Dynamic Data'!C$13*D1461^2)+('Dynamic Data'!C$4*'Dynamic Data'!C$18*E1461))</f>
        <v>0</v>
      </c>
      <c r="M1461" s="3">
        <f t="shared" si="159"/>
        <v>0</v>
      </c>
      <c r="N1461" s="29">
        <f t="shared" si="163"/>
        <v>0</v>
      </c>
      <c r="O1461" s="21">
        <f t="shared" si="158"/>
        <v>0</v>
      </c>
      <c r="P1461" s="3">
        <f t="shared" si="164"/>
        <v>0</v>
      </c>
      <c r="Q1461" s="43">
        <f t="shared" si="160"/>
        <v>0</v>
      </c>
      <c r="R1461" s="37"/>
      <c r="S1461" s="21">
        <f>SUM($P$2:P1461)</f>
        <v>2107.268357845323</v>
      </c>
      <c r="T1461" s="29">
        <f>SUM($Q$2:Q1461)</f>
        <v>361.93204069387667</v>
      </c>
      <c r="U1461" s="22">
        <f>T1461*'KERS System Values'!E$14</f>
        <v>211.93629194289244</v>
      </c>
    </row>
    <row r="1462" spans="1:21" x14ac:dyDescent="0.45">
      <c r="A1462" s="5" t="s">
        <v>14</v>
      </c>
      <c r="B1462" s="6">
        <v>1460</v>
      </c>
      <c r="C1462" s="6">
        <v>438</v>
      </c>
      <c r="D1462" s="4">
        <v>0</v>
      </c>
      <c r="E1462" s="30">
        <v>0</v>
      </c>
      <c r="F1462" s="20">
        <f>'Dynamic Data'!C$4*E1462</f>
        <v>0</v>
      </c>
      <c r="G1462" s="12">
        <f>(0.5*'Dynamic Data'!C$21*'Dynamic Data'!C$11*'Dynamic Data'!C$13*D1462^2)</f>
        <v>0</v>
      </c>
      <c r="H1462" s="12">
        <f>'Dynamic Data'!C$15</f>
        <v>56.505600000000001</v>
      </c>
      <c r="I1462" s="12">
        <f>'Dynamic Data'!C$15+G1462+F1462</f>
        <v>56.505600000000001</v>
      </c>
      <c r="J1462" s="12">
        <f t="shared" si="161"/>
        <v>56.505600000000001</v>
      </c>
      <c r="K1462" s="28">
        <f t="shared" si="162"/>
        <v>0</v>
      </c>
      <c r="L1462" s="20">
        <f>(D1462/1000)*(('Dynamic Data'!C$4*9.81*'Dynamic Data'!C$10)+(0.5*'Dynamic Data'!C$21*'Dynamic Data'!C$11*'Dynamic Data'!C$13*D1462^2)+('Dynamic Data'!C$4*'Dynamic Data'!C$18*E1462))</f>
        <v>0</v>
      </c>
      <c r="M1462" s="12">
        <f t="shared" si="159"/>
        <v>0</v>
      </c>
      <c r="N1462" s="28">
        <f t="shared" si="163"/>
        <v>0</v>
      </c>
      <c r="O1462" s="20">
        <f t="shared" si="158"/>
        <v>0</v>
      </c>
      <c r="P1462" s="12">
        <f t="shared" si="164"/>
        <v>0</v>
      </c>
      <c r="Q1462" s="42">
        <f t="shared" si="160"/>
        <v>0</v>
      </c>
      <c r="R1462" s="36"/>
      <c r="S1462" s="20">
        <f>SUM($P$2:P1462)</f>
        <v>2107.268357845323</v>
      </c>
      <c r="T1462" s="28">
        <f>SUM($Q$2:Q1462)</f>
        <v>361.93204069387667</v>
      </c>
      <c r="U1462" s="22">
        <f>T1462*'KERS System Values'!E$14</f>
        <v>211.93629194289244</v>
      </c>
    </row>
    <row r="1463" spans="1:21" x14ac:dyDescent="0.45">
      <c r="A1463" s="7" t="s">
        <v>14</v>
      </c>
      <c r="B1463" s="8">
        <v>1461</v>
      </c>
      <c r="C1463" s="8">
        <v>439</v>
      </c>
      <c r="D1463" s="3">
        <v>0</v>
      </c>
      <c r="E1463" s="29">
        <v>0</v>
      </c>
      <c r="F1463" s="21">
        <f>'Dynamic Data'!C$4*E1463</f>
        <v>0</v>
      </c>
      <c r="G1463" s="3">
        <f>(0.5*'Dynamic Data'!C$21*'Dynamic Data'!C$11*'Dynamic Data'!C$13*D1463^2)</f>
        <v>0</v>
      </c>
      <c r="H1463" s="3">
        <f>'Dynamic Data'!C$15</f>
        <v>56.505600000000001</v>
      </c>
      <c r="I1463" s="3">
        <f>'Dynamic Data'!C$15+G1463+F1463</f>
        <v>56.505600000000001</v>
      </c>
      <c r="J1463" s="3">
        <f t="shared" si="161"/>
        <v>56.505600000000001</v>
      </c>
      <c r="K1463" s="29">
        <f t="shared" si="162"/>
        <v>0</v>
      </c>
      <c r="L1463" s="21">
        <f>(D1463/1000)*(('Dynamic Data'!C$4*9.81*'Dynamic Data'!C$10)+(0.5*'Dynamic Data'!C$21*'Dynamic Data'!C$11*'Dynamic Data'!C$13*D1463^2)+('Dynamic Data'!C$4*'Dynamic Data'!C$18*E1463))</f>
        <v>0</v>
      </c>
      <c r="M1463" s="3">
        <f t="shared" si="159"/>
        <v>0</v>
      </c>
      <c r="N1463" s="29">
        <f t="shared" si="163"/>
        <v>0</v>
      </c>
      <c r="O1463" s="21">
        <f t="shared" si="158"/>
        <v>0</v>
      </c>
      <c r="P1463" s="3">
        <f t="shared" si="164"/>
        <v>0</v>
      </c>
      <c r="Q1463" s="43">
        <f t="shared" si="160"/>
        <v>0</v>
      </c>
      <c r="R1463" s="37"/>
      <c r="S1463" s="21">
        <f>SUM($P$2:P1463)</f>
        <v>2107.268357845323</v>
      </c>
      <c r="T1463" s="29">
        <f>SUM($Q$2:Q1463)</f>
        <v>361.93204069387667</v>
      </c>
      <c r="U1463" s="22">
        <f>T1463*'KERS System Values'!E$14</f>
        <v>211.93629194289244</v>
      </c>
    </row>
    <row r="1464" spans="1:21" x14ac:dyDescent="0.45">
      <c r="A1464" s="5" t="s">
        <v>14</v>
      </c>
      <c r="B1464" s="6">
        <v>1462</v>
      </c>
      <c r="C1464" s="6">
        <v>440</v>
      </c>
      <c r="D1464" s="4">
        <v>0</v>
      </c>
      <c r="E1464" s="30">
        <v>0</v>
      </c>
      <c r="F1464" s="20">
        <f>'Dynamic Data'!C$4*E1464</f>
        <v>0</v>
      </c>
      <c r="G1464" s="12">
        <f>(0.5*'Dynamic Data'!C$21*'Dynamic Data'!C$11*'Dynamic Data'!C$13*D1464^2)</f>
        <v>0</v>
      </c>
      <c r="H1464" s="12">
        <f>'Dynamic Data'!C$15</f>
        <v>56.505600000000001</v>
      </c>
      <c r="I1464" s="12">
        <f>'Dynamic Data'!C$15+G1464+F1464</f>
        <v>56.505600000000001</v>
      </c>
      <c r="J1464" s="12">
        <f t="shared" si="161"/>
        <v>56.505600000000001</v>
      </c>
      <c r="K1464" s="28">
        <f t="shared" si="162"/>
        <v>0</v>
      </c>
      <c r="L1464" s="20">
        <f>(D1464/1000)*(('Dynamic Data'!C$4*9.81*'Dynamic Data'!C$10)+(0.5*'Dynamic Data'!C$21*'Dynamic Data'!C$11*'Dynamic Data'!C$13*D1464^2)+('Dynamic Data'!C$4*'Dynamic Data'!C$18*E1464))</f>
        <v>0</v>
      </c>
      <c r="M1464" s="12">
        <f t="shared" si="159"/>
        <v>0</v>
      </c>
      <c r="N1464" s="28">
        <f t="shared" si="163"/>
        <v>0</v>
      </c>
      <c r="O1464" s="20">
        <f t="shared" si="158"/>
        <v>0</v>
      </c>
      <c r="P1464" s="12">
        <f t="shared" si="164"/>
        <v>0</v>
      </c>
      <c r="Q1464" s="42">
        <f t="shared" si="160"/>
        <v>0</v>
      </c>
      <c r="R1464" s="36"/>
      <c r="S1464" s="20">
        <f>SUM($P$2:P1464)</f>
        <v>2107.268357845323</v>
      </c>
      <c r="T1464" s="28">
        <f>SUM($Q$2:Q1464)</f>
        <v>361.93204069387667</v>
      </c>
      <c r="U1464" s="22">
        <f>T1464*'KERS System Values'!E$14</f>
        <v>211.93629194289244</v>
      </c>
    </row>
    <row r="1465" spans="1:21" x14ac:dyDescent="0.45">
      <c r="A1465" s="7" t="s">
        <v>14</v>
      </c>
      <c r="B1465" s="8">
        <v>1463</v>
      </c>
      <c r="C1465" s="8">
        <v>441</v>
      </c>
      <c r="D1465" s="3">
        <v>0</v>
      </c>
      <c r="E1465" s="29">
        <v>0</v>
      </c>
      <c r="F1465" s="21">
        <f>'Dynamic Data'!C$4*E1465</f>
        <v>0</v>
      </c>
      <c r="G1465" s="3">
        <f>(0.5*'Dynamic Data'!C$21*'Dynamic Data'!C$11*'Dynamic Data'!C$13*D1465^2)</f>
        <v>0</v>
      </c>
      <c r="H1465" s="3">
        <f>'Dynamic Data'!C$15</f>
        <v>56.505600000000001</v>
      </c>
      <c r="I1465" s="3">
        <f>'Dynamic Data'!C$15+G1465+F1465</f>
        <v>56.505600000000001</v>
      </c>
      <c r="J1465" s="3">
        <f t="shared" si="161"/>
        <v>56.505600000000001</v>
      </c>
      <c r="K1465" s="29">
        <f t="shared" si="162"/>
        <v>0</v>
      </c>
      <c r="L1465" s="21">
        <f>(D1465/1000)*(('Dynamic Data'!C$4*9.81*'Dynamic Data'!C$10)+(0.5*'Dynamic Data'!C$21*'Dynamic Data'!C$11*'Dynamic Data'!C$13*D1465^2)+('Dynamic Data'!C$4*'Dynamic Data'!C$18*E1465))</f>
        <v>0</v>
      </c>
      <c r="M1465" s="3">
        <f t="shared" si="159"/>
        <v>0</v>
      </c>
      <c r="N1465" s="29">
        <f t="shared" si="163"/>
        <v>0</v>
      </c>
      <c r="O1465" s="21">
        <f t="shared" si="158"/>
        <v>0</v>
      </c>
      <c r="P1465" s="3">
        <f t="shared" si="164"/>
        <v>0</v>
      </c>
      <c r="Q1465" s="43">
        <f t="shared" si="160"/>
        <v>0</v>
      </c>
      <c r="R1465" s="37"/>
      <c r="S1465" s="21">
        <f>SUM($P$2:P1465)</f>
        <v>2107.268357845323</v>
      </c>
      <c r="T1465" s="29">
        <f>SUM($Q$2:Q1465)</f>
        <v>361.93204069387667</v>
      </c>
      <c r="U1465" s="22">
        <f>T1465*'KERS System Values'!E$14</f>
        <v>211.93629194289244</v>
      </c>
    </row>
    <row r="1466" spans="1:21" x14ac:dyDescent="0.45">
      <c r="A1466" s="5" t="s">
        <v>14</v>
      </c>
      <c r="B1466" s="6">
        <v>1464</v>
      </c>
      <c r="C1466" s="6">
        <v>442</v>
      </c>
      <c r="D1466" s="4">
        <v>0</v>
      </c>
      <c r="E1466" s="30">
        <v>0</v>
      </c>
      <c r="F1466" s="20">
        <f>'Dynamic Data'!C$4*E1466</f>
        <v>0</v>
      </c>
      <c r="G1466" s="12">
        <f>(0.5*'Dynamic Data'!C$21*'Dynamic Data'!C$11*'Dynamic Data'!C$13*D1466^2)</f>
        <v>0</v>
      </c>
      <c r="H1466" s="12">
        <f>'Dynamic Data'!C$15</f>
        <v>56.505600000000001</v>
      </c>
      <c r="I1466" s="12">
        <f>'Dynamic Data'!C$15+G1466+F1466</f>
        <v>56.505600000000001</v>
      </c>
      <c r="J1466" s="12">
        <f t="shared" si="161"/>
        <v>56.505600000000001</v>
      </c>
      <c r="K1466" s="28">
        <f t="shared" si="162"/>
        <v>0</v>
      </c>
      <c r="L1466" s="20">
        <f>(D1466/1000)*(('Dynamic Data'!C$4*9.81*'Dynamic Data'!C$10)+(0.5*'Dynamic Data'!C$21*'Dynamic Data'!C$11*'Dynamic Data'!C$13*D1466^2)+('Dynamic Data'!C$4*'Dynamic Data'!C$18*E1466))</f>
        <v>0</v>
      </c>
      <c r="M1466" s="12">
        <f t="shared" si="159"/>
        <v>0</v>
      </c>
      <c r="N1466" s="28">
        <f t="shared" si="163"/>
        <v>0</v>
      </c>
      <c r="O1466" s="20">
        <f t="shared" si="158"/>
        <v>0</v>
      </c>
      <c r="P1466" s="12">
        <f t="shared" si="164"/>
        <v>0</v>
      </c>
      <c r="Q1466" s="42">
        <f t="shared" si="160"/>
        <v>0</v>
      </c>
      <c r="R1466" s="36"/>
      <c r="S1466" s="20">
        <f>SUM($P$2:P1466)</f>
        <v>2107.268357845323</v>
      </c>
      <c r="T1466" s="28">
        <f>SUM($Q$2:Q1466)</f>
        <v>361.93204069387667</v>
      </c>
      <c r="U1466" s="22">
        <f>T1466*'KERS System Values'!E$14</f>
        <v>211.93629194289244</v>
      </c>
    </row>
    <row r="1467" spans="1:21" x14ac:dyDescent="0.45">
      <c r="A1467" s="7" t="s">
        <v>14</v>
      </c>
      <c r="B1467" s="8">
        <v>1465</v>
      </c>
      <c r="C1467" s="8">
        <v>443</v>
      </c>
      <c r="D1467" s="3">
        <v>0</v>
      </c>
      <c r="E1467" s="29">
        <v>0</v>
      </c>
      <c r="F1467" s="21">
        <f>'Dynamic Data'!C$4*E1467</f>
        <v>0</v>
      </c>
      <c r="G1467" s="3">
        <f>(0.5*'Dynamic Data'!C$21*'Dynamic Data'!C$11*'Dynamic Data'!C$13*D1467^2)</f>
        <v>0</v>
      </c>
      <c r="H1467" s="3">
        <f>'Dynamic Data'!C$15</f>
        <v>56.505600000000001</v>
      </c>
      <c r="I1467" s="3">
        <f>'Dynamic Data'!C$15+G1467+F1467</f>
        <v>56.505600000000001</v>
      </c>
      <c r="J1467" s="3">
        <f t="shared" si="161"/>
        <v>56.505600000000001</v>
      </c>
      <c r="K1467" s="29">
        <f t="shared" si="162"/>
        <v>0</v>
      </c>
      <c r="L1467" s="21">
        <f>(D1467/1000)*(('Dynamic Data'!C$4*9.81*'Dynamic Data'!C$10)+(0.5*'Dynamic Data'!C$21*'Dynamic Data'!C$11*'Dynamic Data'!C$13*D1467^2)+('Dynamic Data'!C$4*'Dynamic Data'!C$18*E1467))</f>
        <v>0</v>
      </c>
      <c r="M1467" s="3">
        <f t="shared" si="159"/>
        <v>0</v>
      </c>
      <c r="N1467" s="29">
        <f t="shared" si="163"/>
        <v>0</v>
      </c>
      <c r="O1467" s="21">
        <f t="shared" si="158"/>
        <v>0</v>
      </c>
      <c r="P1467" s="3">
        <f t="shared" si="164"/>
        <v>0</v>
      </c>
      <c r="Q1467" s="43">
        <f t="shared" si="160"/>
        <v>0</v>
      </c>
      <c r="R1467" s="37"/>
      <c r="S1467" s="21">
        <f>SUM($P$2:P1467)</f>
        <v>2107.268357845323</v>
      </c>
      <c r="T1467" s="29">
        <f>SUM($Q$2:Q1467)</f>
        <v>361.93204069387667</v>
      </c>
      <c r="U1467" s="22">
        <f>T1467*'KERS System Values'!E$14</f>
        <v>211.93629194289244</v>
      </c>
    </row>
    <row r="1468" spans="1:21" x14ac:dyDescent="0.45">
      <c r="A1468" s="5" t="s">
        <v>14</v>
      </c>
      <c r="B1468" s="6">
        <v>1466</v>
      </c>
      <c r="C1468" s="6">
        <v>444</v>
      </c>
      <c r="D1468" s="4">
        <v>0</v>
      </c>
      <c r="E1468" s="30">
        <v>0</v>
      </c>
      <c r="F1468" s="20">
        <f>'Dynamic Data'!C$4*E1468</f>
        <v>0</v>
      </c>
      <c r="G1468" s="12">
        <f>(0.5*'Dynamic Data'!C$21*'Dynamic Data'!C$11*'Dynamic Data'!C$13*D1468^2)</f>
        <v>0</v>
      </c>
      <c r="H1468" s="12">
        <f>'Dynamic Data'!C$15</f>
        <v>56.505600000000001</v>
      </c>
      <c r="I1468" s="12">
        <f>'Dynamic Data'!C$15+G1468+F1468</f>
        <v>56.505600000000001</v>
      </c>
      <c r="J1468" s="12">
        <f t="shared" si="161"/>
        <v>56.505600000000001</v>
      </c>
      <c r="K1468" s="28">
        <f t="shared" si="162"/>
        <v>0</v>
      </c>
      <c r="L1468" s="20">
        <f>(D1468/1000)*(('Dynamic Data'!C$4*9.81*'Dynamic Data'!C$10)+(0.5*'Dynamic Data'!C$21*'Dynamic Data'!C$11*'Dynamic Data'!C$13*D1468^2)+('Dynamic Data'!C$4*'Dynamic Data'!C$18*E1468))</f>
        <v>0</v>
      </c>
      <c r="M1468" s="12">
        <f t="shared" si="159"/>
        <v>0</v>
      </c>
      <c r="N1468" s="28">
        <f t="shared" si="163"/>
        <v>0</v>
      </c>
      <c r="O1468" s="20">
        <f t="shared" si="158"/>
        <v>0</v>
      </c>
      <c r="P1468" s="12">
        <f t="shared" si="164"/>
        <v>0</v>
      </c>
      <c r="Q1468" s="42">
        <f t="shared" si="160"/>
        <v>0</v>
      </c>
      <c r="R1468" s="36"/>
      <c r="S1468" s="20">
        <f>SUM($P$2:P1468)</f>
        <v>2107.268357845323</v>
      </c>
      <c r="T1468" s="28">
        <f>SUM($Q$2:Q1468)</f>
        <v>361.93204069387667</v>
      </c>
      <c r="U1468" s="22">
        <f>T1468*'KERS System Values'!E$14</f>
        <v>211.93629194289244</v>
      </c>
    </row>
    <row r="1469" spans="1:21" x14ac:dyDescent="0.45">
      <c r="A1469" s="7" t="s">
        <v>14</v>
      </c>
      <c r="B1469" s="8">
        <v>1467</v>
      </c>
      <c r="C1469" s="8">
        <v>445</v>
      </c>
      <c r="D1469" s="3">
        <v>0</v>
      </c>
      <c r="E1469" s="29">
        <v>0</v>
      </c>
      <c r="F1469" s="21">
        <f>'Dynamic Data'!C$4*E1469</f>
        <v>0</v>
      </c>
      <c r="G1469" s="3">
        <f>(0.5*'Dynamic Data'!C$21*'Dynamic Data'!C$11*'Dynamic Data'!C$13*D1469^2)</f>
        <v>0</v>
      </c>
      <c r="H1469" s="3">
        <f>'Dynamic Data'!C$15</f>
        <v>56.505600000000001</v>
      </c>
      <c r="I1469" s="3">
        <f>'Dynamic Data'!C$15+G1469+F1469</f>
        <v>56.505600000000001</v>
      </c>
      <c r="J1469" s="3">
        <f t="shared" si="161"/>
        <v>56.505600000000001</v>
      </c>
      <c r="K1469" s="29">
        <f t="shared" si="162"/>
        <v>0</v>
      </c>
      <c r="L1469" s="21">
        <f>(D1469/1000)*(('Dynamic Data'!C$4*9.81*'Dynamic Data'!C$10)+(0.5*'Dynamic Data'!C$21*'Dynamic Data'!C$11*'Dynamic Data'!C$13*D1469^2)+('Dynamic Data'!C$4*'Dynamic Data'!C$18*E1469))</f>
        <v>0</v>
      </c>
      <c r="M1469" s="3">
        <f t="shared" si="159"/>
        <v>0</v>
      </c>
      <c r="N1469" s="29">
        <f t="shared" si="163"/>
        <v>0</v>
      </c>
      <c r="O1469" s="21">
        <f t="shared" si="158"/>
        <v>0</v>
      </c>
      <c r="P1469" s="3">
        <f t="shared" si="164"/>
        <v>0</v>
      </c>
      <c r="Q1469" s="43">
        <f t="shared" si="160"/>
        <v>0</v>
      </c>
      <c r="R1469" s="37"/>
      <c r="S1469" s="21">
        <f>SUM($P$2:P1469)</f>
        <v>2107.268357845323</v>
      </c>
      <c r="T1469" s="29">
        <f>SUM($Q$2:Q1469)</f>
        <v>361.93204069387667</v>
      </c>
      <c r="U1469" s="22">
        <f>T1469*'KERS System Values'!E$14</f>
        <v>211.93629194289244</v>
      </c>
    </row>
    <row r="1470" spans="1:21" x14ac:dyDescent="0.45">
      <c r="A1470" s="5" t="s">
        <v>14</v>
      </c>
      <c r="B1470" s="6">
        <v>1468</v>
      </c>
      <c r="C1470" s="6">
        <v>446</v>
      </c>
      <c r="D1470" s="4">
        <v>0</v>
      </c>
      <c r="E1470" s="30">
        <v>0</v>
      </c>
      <c r="F1470" s="20">
        <f>'Dynamic Data'!C$4*E1470</f>
        <v>0</v>
      </c>
      <c r="G1470" s="12">
        <f>(0.5*'Dynamic Data'!C$21*'Dynamic Data'!C$11*'Dynamic Data'!C$13*D1470^2)</f>
        <v>0</v>
      </c>
      <c r="H1470" s="12">
        <f>'Dynamic Data'!C$15</f>
        <v>56.505600000000001</v>
      </c>
      <c r="I1470" s="12">
        <f>'Dynamic Data'!C$15+G1470+F1470</f>
        <v>56.505600000000001</v>
      </c>
      <c r="J1470" s="12">
        <f t="shared" si="161"/>
        <v>56.505600000000001</v>
      </c>
      <c r="K1470" s="28">
        <f t="shared" si="162"/>
        <v>0</v>
      </c>
      <c r="L1470" s="20">
        <f>(D1470/1000)*(('Dynamic Data'!C$4*9.81*'Dynamic Data'!C$10)+(0.5*'Dynamic Data'!C$21*'Dynamic Data'!C$11*'Dynamic Data'!C$13*D1470^2)+('Dynamic Data'!C$4*'Dynamic Data'!C$18*E1470))</f>
        <v>0</v>
      </c>
      <c r="M1470" s="12">
        <f t="shared" si="159"/>
        <v>0</v>
      </c>
      <c r="N1470" s="28">
        <f t="shared" si="163"/>
        <v>0</v>
      </c>
      <c r="O1470" s="20">
        <f t="shared" si="158"/>
        <v>0</v>
      </c>
      <c r="P1470" s="12">
        <f t="shared" si="164"/>
        <v>0</v>
      </c>
      <c r="Q1470" s="42">
        <f t="shared" si="160"/>
        <v>0</v>
      </c>
      <c r="R1470" s="36"/>
      <c r="S1470" s="20">
        <f>SUM($P$2:P1470)</f>
        <v>2107.268357845323</v>
      </c>
      <c r="T1470" s="28">
        <f>SUM($Q$2:Q1470)</f>
        <v>361.93204069387667</v>
      </c>
      <c r="U1470" s="22">
        <f>T1470*'KERS System Values'!E$14</f>
        <v>211.93629194289244</v>
      </c>
    </row>
    <row r="1471" spans="1:21" x14ac:dyDescent="0.45">
      <c r="A1471" s="7" t="s">
        <v>14</v>
      </c>
      <c r="B1471" s="8">
        <v>1469</v>
      </c>
      <c r="C1471" s="8">
        <v>447</v>
      </c>
      <c r="D1471" s="3">
        <v>0</v>
      </c>
      <c r="E1471" s="29">
        <v>0</v>
      </c>
      <c r="F1471" s="21">
        <f>'Dynamic Data'!C$4*E1471</f>
        <v>0</v>
      </c>
      <c r="G1471" s="3">
        <f>(0.5*'Dynamic Data'!C$21*'Dynamic Data'!C$11*'Dynamic Data'!C$13*D1471^2)</f>
        <v>0</v>
      </c>
      <c r="H1471" s="3">
        <f>'Dynamic Data'!C$15</f>
        <v>56.505600000000001</v>
      </c>
      <c r="I1471" s="3">
        <f>'Dynamic Data'!C$15+G1471+F1471</f>
        <v>56.505600000000001</v>
      </c>
      <c r="J1471" s="3">
        <f t="shared" si="161"/>
        <v>56.505600000000001</v>
      </c>
      <c r="K1471" s="29">
        <f t="shared" si="162"/>
        <v>0</v>
      </c>
      <c r="L1471" s="21">
        <f>(D1471/1000)*(('Dynamic Data'!C$4*9.81*'Dynamic Data'!C$10)+(0.5*'Dynamic Data'!C$21*'Dynamic Data'!C$11*'Dynamic Data'!C$13*D1471^2)+('Dynamic Data'!C$4*'Dynamic Data'!C$18*E1471))</f>
        <v>0</v>
      </c>
      <c r="M1471" s="3">
        <f t="shared" si="159"/>
        <v>0</v>
      </c>
      <c r="N1471" s="29">
        <f t="shared" si="163"/>
        <v>0</v>
      </c>
      <c r="O1471" s="21">
        <f t="shared" si="158"/>
        <v>0</v>
      </c>
      <c r="P1471" s="3">
        <f t="shared" si="164"/>
        <v>0</v>
      </c>
      <c r="Q1471" s="43">
        <f t="shared" si="160"/>
        <v>0</v>
      </c>
      <c r="R1471" s="37"/>
      <c r="S1471" s="21">
        <f>SUM($P$2:P1471)</f>
        <v>2107.268357845323</v>
      </c>
      <c r="T1471" s="29">
        <f>SUM($Q$2:Q1471)</f>
        <v>361.93204069387667</v>
      </c>
      <c r="U1471" s="22">
        <f>T1471*'KERS System Values'!E$14</f>
        <v>211.93629194289244</v>
      </c>
    </row>
    <row r="1472" spans="1:21" x14ac:dyDescent="0.45">
      <c r="A1472" s="5" t="s">
        <v>14</v>
      </c>
      <c r="B1472" s="6">
        <v>1470</v>
      </c>
      <c r="C1472" s="6">
        <v>448</v>
      </c>
      <c r="D1472" s="4">
        <v>0</v>
      </c>
      <c r="E1472" s="30">
        <v>0</v>
      </c>
      <c r="F1472" s="20">
        <f>'Dynamic Data'!C$4*E1472</f>
        <v>0</v>
      </c>
      <c r="G1472" s="12">
        <f>(0.5*'Dynamic Data'!C$21*'Dynamic Data'!C$11*'Dynamic Data'!C$13*D1472^2)</f>
        <v>0</v>
      </c>
      <c r="H1472" s="12">
        <f>'Dynamic Data'!C$15</f>
        <v>56.505600000000001</v>
      </c>
      <c r="I1472" s="12">
        <f>'Dynamic Data'!C$15+G1472+F1472</f>
        <v>56.505600000000001</v>
      </c>
      <c r="J1472" s="12">
        <f t="shared" si="161"/>
        <v>56.505600000000001</v>
      </c>
      <c r="K1472" s="28">
        <f t="shared" si="162"/>
        <v>0</v>
      </c>
      <c r="L1472" s="20">
        <f>(D1472/1000)*(('Dynamic Data'!C$4*9.81*'Dynamic Data'!C$10)+(0.5*'Dynamic Data'!C$21*'Dynamic Data'!C$11*'Dynamic Data'!C$13*D1472^2)+('Dynamic Data'!C$4*'Dynamic Data'!C$18*E1472))</f>
        <v>0</v>
      </c>
      <c r="M1472" s="12">
        <f t="shared" si="159"/>
        <v>0</v>
      </c>
      <c r="N1472" s="28">
        <f t="shared" si="163"/>
        <v>0</v>
      </c>
      <c r="O1472" s="20">
        <f t="shared" si="158"/>
        <v>0</v>
      </c>
      <c r="P1472" s="12">
        <f t="shared" si="164"/>
        <v>0</v>
      </c>
      <c r="Q1472" s="42">
        <f t="shared" si="160"/>
        <v>0</v>
      </c>
      <c r="R1472" s="36"/>
      <c r="S1472" s="20">
        <f>SUM($P$2:P1472)</f>
        <v>2107.268357845323</v>
      </c>
      <c r="T1472" s="28">
        <f>SUM($Q$2:Q1472)</f>
        <v>361.93204069387667</v>
      </c>
      <c r="U1472" s="22">
        <f>T1472*'KERS System Values'!E$14</f>
        <v>211.93629194289244</v>
      </c>
    </row>
    <row r="1473" spans="1:21" x14ac:dyDescent="0.45">
      <c r="A1473" s="7" t="s">
        <v>14</v>
      </c>
      <c r="B1473" s="8">
        <v>1471</v>
      </c>
      <c r="C1473" s="8">
        <v>449</v>
      </c>
      <c r="D1473" s="3">
        <v>0</v>
      </c>
      <c r="E1473" s="29">
        <v>0</v>
      </c>
      <c r="F1473" s="21">
        <f>'Dynamic Data'!C$4*E1473</f>
        <v>0</v>
      </c>
      <c r="G1473" s="3">
        <f>(0.5*'Dynamic Data'!C$21*'Dynamic Data'!C$11*'Dynamic Data'!C$13*D1473^2)</f>
        <v>0</v>
      </c>
      <c r="H1473" s="3">
        <f>'Dynamic Data'!C$15</f>
        <v>56.505600000000001</v>
      </c>
      <c r="I1473" s="3">
        <f>'Dynamic Data'!C$15+G1473+F1473</f>
        <v>56.505600000000001</v>
      </c>
      <c r="J1473" s="3">
        <f t="shared" si="161"/>
        <v>56.505600000000001</v>
      </c>
      <c r="K1473" s="29">
        <f t="shared" si="162"/>
        <v>0</v>
      </c>
      <c r="L1473" s="21">
        <f>(D1473/1000)*(('Dynamic Data'!C$4*9.81*'Dynamic Data'!C$10)+(0.5*'Dynamic Data'!C$21*'Dynamic Data'!C$11*'Dynamic Data'!C$13*D1473^2)+('Dynamic Data'!C$4*'Dynamic Data'!C$18*E1473))</f>
        <v>0</v>
      </c>
      <c r="M1473" s="3">
        <f t="shared" si="159"/>
        <v>0</v>
      </c>
      <c r="N1473" s="29">
        <f t="shared" si="163"/>
        <v>0</v>
      </c>
      <c r="O1473" s="21">
        <f t="shared" si="158"/>
        <v>0</v>
      </c>
      <c r="P1473" s="3">
        <f t="shared" si="164"/>
        <v>0</v>
      </c>
      <c r="Q1473" s="43">
        <f t="shared" si="160"/>
        <v>0</v>
      </c>
      <c r="R1473" s="37"/>
      <c r="S1473" s="21">
        <f>SUM($P$2:P1473)</f>
        <v>2107.268357845323</v>
      </c>
      <c r="T1473" s="29">
        <f>SUM($Q$2:Q1473)</f>
        <v>361.93204069387667</v>
      </c>
      <c r="U1473" s="22">
        <f>T1473*'KERS System Values'!E$14</f>
        <v>211.93629194289244</v>
      </c>
    </row>
    <row r="1474" spans="1:21" x14ac:dyDescent="0.45">
      <c r="A1474" s="5" t="s">
        <v>14</v>
      </c>
      <c r="B1474" s="6">
        <v>1472</v>
      </c>
      <c r="C1474" s="6">
        <v>450</v>
      </c>
      <c r="D1474" s="4">
        <v>0</v>
      </c>
      <c r="E1474" s="30">
        <v>0</v>
      </c>
      <c r="F1474" s="20">
        <f>'Dynamic Data'!C$4*E1474</f>
        <v>0</v>
      </c>
      <c r="G1474" s="12">
        <f>(0.5*'Dynamic Data'!C$21*'Dynamic Data'!C$11*'Dynamic Data'!C$13*D1474^2)</f>
        <v>0</v>
      </c>
      <c r="H1474" s="12">
        <f>'Dynamic Data'!C$15</f>
        <v>56.505600000000001</v>
      </c>
      <c r="I1474" s="12">
        <f>'Dynamic Data'!C$15+G1474+F1474</f>
        <v>56.505600000000001</v>
      </c>
      <c r="J1474" s="12">
        <f t="shared" si="161"/>
        <v>56.505600000000001</v>
      </c>
      <c r="K1474" s="28">
        <f t="shared" si="162"/>
        <v>0</v>
      </c>
      <c r="L1474" s="20">
        <f>(D1474/1000)*(('Dynamic Data'!C$4*9.81*'Dynamic Data'!C$10)+(0.5*'Dynamic Data'!C$21*'Dynamic Data'!C$11*'Dynamic Data'!C$13*D1474^2)+('Dynamic Data'!C$4*'Dynamic Data'!C$18*E1474))</f>
        <v>0</v>
      </c>
      <c r="M1474" s="12">
        <f t="shared" si="159"/>
        <v>0</v>
      </c>
      <c r="N1474" s="28">
        <f t="shared" si="163"/>
        <v>0</v>
      </c>
      <c r="O1474" s="20">
        <f t="shared" ref="O1474:O1537" si="165">(B1475 - B1474) * (L1475 + L1474) / 2</f>
        <v>0</v>
      </c>
      <c r="P1474" s="12">
        <f t="shared" si="164"/>
        <v>0</v>
      </c>
      <c r="Q1474" s="42">
        <f t="shared" si="160"/>
        <v>0</v>
      </c>
      <c r="R1474" s="36"/>
      <c r="S1474" s="20">
        <f>SUM($P$2:P1474)</f>
        <v>2107.268357845323</v>
      </c>
      <c r="T1474" s="28">
        <f>SUM($Q$2:Q1474)</f>
        <v>361.93204069387667</v>
      </c>
      <c r="U1474" s="22">
        <f>T1474*'KERS System Values'!E$14</f>
        <v>211.93629194289244</v>
      </c>
    </row>
    <row r="1475" spans="1:21" x14ac:dyDescent="0.45">
      <c r="A1475" s="7" t="s">
        <v>14</v>
      </c>
      <c r="B1475" s="8">
        <v>1473</v>
      </c>
      <c r="C1475" s="8">
        <v>451</v>
      </c>
      <c r="D1475" s="3">
        <v>0</v>
      </c>
      <c r="E1475" s="29">
        <v>0</v>
      </c>
      <c r="F1475" s="21">
        <f>'Dynamic Data'!C$4*E1475</f>
        <v>0</v>
      </c>
      <c r="G1475" s="3">
        <f>(0.5*'Dynamic Data'!C$21*'Dynamic Data'!C$11*'Dynamic Data'!C$13*D1475^2)</f>
        <v>0</v>
      </c>
      <c r="H1475" s="3">
        <f>'Dynamic Data'!C$15</f>
        <v>56.505600000000001</v>
      </c>
      <c r="I1475" s="3">
        <f>'Dynamic Data'!C$15+G1475+F1475</f>
        <v>56.505600000000001</v>
      </c>
      <c r="J1475" s="3">
        <f t="shared" si="161"/>
        <v>56.505600000000001</v>
      </c>
      <c r="K1475" s="29">
        <f t="shared" si="162"/>
        <v>0</v>
      </c>
      <c r="L1475" s="21">
        <f>(D1475/1000)*(('Dynamic Data'!C$4*9.81*'Dynamic Data'!C$10)+(0.5*'Dynamic Data'!C$21*'Dynamic Data'!C$11*'Dynamic Data'!C$13*D1475^2)+('Dynamic Data'!C$4*'Dynamic Data'!C$18*E1475))</f>
        <v>0</v>
      </c>
      <c r="M1475" s="3">
        <f t="shared" si="159"/>
        <v>0</v>
      </c>
      <c r="N1475" s="29">
        <f t="shared" si="163"/>
        <v>0</v>
      </c>
      <c r="O1475" s="21">
        <f t="shared" si="165"/>
        <v>0</v>
      </c>
      <c r="P1475" s="3">
        <f t="shared" si="164"/>
        <v>0</v>
      </c>
      <c r="Q1475" s="43">
        <f t="shared" si="160"/>
        <v>0</v>
      </c>
      <c r="R1475" s="37"/>
      <c r="S1475" s="21">
        <f>SUM($P$2:P1475)</f>
        <v>2107.268357845323</v>
      </c>
      <c r="T1475" s="29">
        <f>SUM($Q$2:Q1475)</f>
        <v>361.93204069387667</v>
      </c>
      <c r="U1475" s="22">
        <f>T1475*'KERS System Values'!E$14</f>
        <v>211.93629194289244</v>
      </c>
    </row>
    <row r="1476" spans="1:21" x14ac:dyDescent="0.45">
      <c r="A1476" s="5" t="s">
        <v>14</v>
      </c>
      <c r="B1476" s="6">
        <v>1474</v>
      </c>
      <c r="C1476" s="6">
        <v>452</v>
      </c>
      <c r="D1476" s="4">
        <v>0</v>
      </c>
      <c r="E1476" s="30">
        <v>0</v>
      </c>
      <c r="F1476" s="20">
        <f>'Dynamic Data'!C$4*E1476</f>
        <v>0</v>
      </c>
      <c r="G1476" s="12">
        <f>(0.5*'Dynamic Data'!C$21*'Dynamic Data'!C$11*'Dynamic Data'!C$13*D1476^2)</f>
        <v>0</v>
      </c>
      <c r="H1476" s="12">
        <f>'Dynamic Data'!C$15</f>
        <v>56.505600000000001</v>
      </c>
      <c r="I1476" s="12">
        <f>'Dynamic Data'!C$15+G1476+F1476</f>
        <v>56.505600000000001</v>
      </c>
      <c r="J1476" s="12">
        <f t="shared" si="161"/>
        <v>56.505600000000001</v>
      </c>
      <c r="K1476" s="28">
        <f t="shared" si="162"/>
        <v>0</v>
      </c>
      <c r="L1476" s="20">
        <f>(D1476/1000)*(('Dynamic Data'!C$4*9.81*'Dynamic Data'!C$10)+(0.5*'Dynamic Data'!C$21*'Dynamic Data'!C$11*'Dynamic Data'!C$13*D1476^2)+('Dynamic Data'!C$4*'Dynamic Data'!C$18*E1476))</f>
        <v>0</v>
      </c>
      <c r="M1476" s="12">
        <f t="shared" ref="M1476:M1539" si="166">IF(L1476 &gt; 0, L1476,)</f>
        <v>0</v>
      </c>
      <c r="N1476" s="28">
        <f t="shared" si="163"/>
        <v>0</v>
      </c>
      <c r="O1476" s="20">
        <f t="shared" si="165"/>
        <v>0</v>
      </c>
      <c r="P1476" s="12">
        <f t="shared" si="164"/>
        <v>0</v>
      </c>
      <c r="Q1476" s="42">
        <f t="shared" ref="Q1476:Q1539" si="167">ABS(IF(O1476 &lt;= 0, O1476,))</f>
        <v>0</v>
      </c>
      <c r="R1476" s="36"/>
      <c r="S1476" s="20">
        <f>SUM($P$2:P1476)</f>
        <v>2107.268357845323</v>
      </c>
      <c r="T1476" s="28">
        <f>SUM($Q$2:Q1476)</f>
        <v>361.93204069387667</v>
      </c>
      <c r="U1476" s="22">
        <f>T1476*'KERS System Values'!E$14</f>
        <v>211.93629194289244</v>
      </c>
    </row>
    <row r="1477" spans="1:21" x14ac:dyDescent="0.45">
      <c r="A1477" s="7" t="s">
        <v>14</v>
      </c>
      <c r="B1477" s="8">
        <v>1475</v>
      </c>
      <c r="C1477" s="8">
        <v>453</v>
      </c>
      <c r="D1477" s="3">
        <v>0</v>
      </c>
      <c r="E1477" s="29">
        <v>0</v>
      </c>
      <c r="F1477" s="21">
        <f>'Dynamic Data'!C$4*E1477</f>
        <v>0</v>
      </c>
      <c r="G1477" s="3">
        <f>(0.5*'Dynamic Data'!C$21*'Dynamic Data'!C$11*'Dynamic Data'!C$13*D1477^2)</f>
        <v>0</v>
      </c>
      <c r="H1477" s="3">
        <f>'Dynamic Data'!C$15</f>
        <v>56.505600000000001</v>
      </c>
      <c r="I1477" s="3">
        <f>'Dynamic Data'!C$15+G1477+F1477</f>
        <v>56.505600000000001</v>
      </c>
      <c r="J1477" s="3">
        <f t="shared" ref="J1477:J1540" si="168">IF(I1477 &gt; 0, I1477,)</f>
        <v>56.505600000000001</v>
      </c>
      <c r="K1477" s="29">
        <f t="shared" ref="K1477:K1540" si="169">IF(I1477 &lt;= 0, I1477,)*-1</f>
        <v>0</v>
      </c>
      <c r="L1477" s="21">
        <f>(D1477/1000)*(('Dynamic Data'!C$4*9.81*'Dynamic Data'!C$10)+(0.5*'Dynamic Data'!C$21*'Dynamic Data'!C$11*'Dynamic Data'!C$13*D1477^2)+('Dynamic Data'!C$4*'Dynamic Data'!C$18*E1477))</f>
        <v>0</v>
      </c>
      <c r="M1477" s="3">
        <f t="shared" si="166"/>
        <v>0</v>
      </c>
      <c r="N1477" s="29">
        <f t="shared" ref="N1477:N1540" si="170">ABS(IF(L1477 &lt;= 0, L1477,))</f>
        <v>0</v>
      </c>
      <c r="O1477" s="21">
        <f t="shared" si="165"/>
        <v>0</v>
      </c>
      <c r="P1477" s="3">
        <f t="shared" ref="P1477:P1540" si="171">IF(O1477 &gt;= 0, O1477,)</f>
        <v>0</v>
      </c>
      <c r="Q1477" s="43">
        <f t="shared" si="167"/>
        <v>0</v>
      </c>
      <c r="R1477" s="37"/>
      <c r="S1477" s="21">
        <f>SUM($P$2:P1477)</f>
        <v>2107.268357845323</v>
      </c>
      <c r="T1477" s="29">
        <f>SUM($Q$2:Q1477)</f>
        <v>361.93204069387667</v>
      </c>
      <c r="U1477" s="22">
        <f>T1477*'KERS System Values'!E$14</f>
        <v>211.93629194289244</v>
      </c>
    </row>
    <row r="1478" spans="1:21" x14ac:dyDescent="0.45">
      <c r="A1478" s="5" t="s">
        <v>14</v>
      </c>
      <c r="B1478" s="6">
        <v>1476</v>
      </c>
      <c r="C1478" s="6">
        <v>454</v>
      </c>
      <c r="D1478" s="4">
        <v>0</v>
      </c>
      <c r="E1478" s="30">
        <v>0</v>
      </c>
      <c r="F1478" s="20">
        <f>'Dynamic Data'!C$4*E1478</f>
        <v>0</v>
      </c>
      <c r="G1478" s="12">
        <f>(0.5*'Dynamic Data'!C$21*'Dynamic Data'!C$11*'Dynamic Data'!C$13*D1478^2)</f>
        <v>0</v>
      </c>
      <c r="H1478" s="12">
        <f>'Dynamic Data'!C$15</f>
        <v>56.505600000000001</v>
      </c>
      <c r="I1478" s="12">
        <f>'Dynamic Data'!C$15+G1478+F1478</f>
        <v>56.505600000000001</v>
      </c>
      <c r="J1478" s="12">
        <f t="shared" si="168"/>
        <v>56.505600000000001</v>
      </c>
      <c r="K1478" s="28">
        <f t="shared" si="169"/>
        <v>0</v>
      </c>
      <c r="L1478" s="20">
        <f>(D1478/1000)*(('Dynamic Data'!C$4*9.81*'Dynamic Data'!C$10)+(0.5*'Dynamic Data'!C$21*'Dynamic Data'!C$11*'Dynamic Data'!C$13*D1478^2)+('Dynamic Data'!C$4*'Dynamic Data'!C$18*E1478))</f>
        <v>0</v>
      </c>
      <c r="M1478" s="12">
        <f t="shared" si="166"/>
        <v>0</v>
      </c>
      <c r="N1478" s="28">
        <f t="shared" si="170"/>
        <v>0</v>
      </c>
      <c r="O1478" s="20">
        <f t="shared" si="165"/>
        <v>0</v>
      </c>
      <c r="P1478" s="12">
        <f t="shared" si="171"/>
        <v>0</v>
      </c>
      <c r="Q1478" s="42">
        <f t="shared" si="167"/>
        <v>0</v>
      </c>
      <c r="R1478" s="36"/>
      <c r="S1478" s="20">
        <f>SUM($P$2:P1478)</f>
        <v>2107.268357845323</v>
      </c>
      <c r="T1478" s="28">
        <f>SUM($Q$2:Q1478)</f>
        <v>361.93204069387667</v>
      </c>
      <c r="U1478" s="22">
        <f>T1478*'KERS System Values'!E$14</f>
        <v>211.93629194289244</v>
      </c>
    </row>
    <row r="1479" spans="1:21" x14ac:dyDescent="0.45">
      <c r="A1479" s="7" t="s">
        <v>14</v>
      </c>
      <c r="B1479" s="8">
        <v>1477</v>
      </c>
      <c r="C1479" s="8">
        <v>455</v>
      </c>
      <c r="D1479" s="3">
        <v>0</v>
      </c>
      <c r="E1479" s="29">
        <v>0</v>
      </c>
      <c r="F1479" s="21">
        <f>'Dynamic Data'!C$4*E1479</f>
        <v>0</v>
      </c>
      <c r="G1479" s="3">
        <f>(0.5*'Dynamic Data'!C$21*'Dynamic Data'!C$11*'Dynamic Data'!C$13*D1479^2)</f>
        <v>0</v>
      </c>
      <c r="H1479" s="3">
        <f>'Dynamic Data'!C$15</f>
        <v>56.505600000000001</v>
      </c>
      <c r="I1479" s="3">
        <f>'Dynamic Data'!C$15+G1479+F1479</f>
        <v>56.505600000000001</v>
      </c>
      <c r="J1479" s="3">
        <f t="shared" si="168"/>
        <v>56.505600000000001</v>
      </c>
      <c r="K1479" s="29">
        <f t="shared" si="169"/>
        <v>0</v>
      </c>
      <c r="L1479" s="21">
        <f>(D1479/1000)*(('Dynamic Data'!C$4*9.81*'Dynamic Data'!C$10)+(0.5*'Dynamic Data'!C$21*'Dynamic Data'!C$11*'Dynamic Data'!C$13*D1479^2)+('Dynamic Data'!C$4*'Dynamic Data'!C$18*E1479))</f>
        <v>0</v>
      </c>
      <c r="M1479" s="3">
        <f t="shared" si="166"/>
        <v>0</v>
      </c>
      <c r="N1479" s="29">
        <f t="shared" si="170"/>
        <v>0</v>
      </c>
      <c r="O1479" s="21">
        <f t="shared" si="165"/>
        <v>0</v>
      </c>
      <c r="P1479" s="3">
        <f t="shared" si="171"/>
        <v>0</v>
      </c>
      <c r="Q1479" s="43">
        <f t="shared" si="167"/>
        <v>0</v>
      </c>
      <c r="R1479" s="37"/>
      <c r="S1479" s="21">
        <f>SUM($P$2:P1479)</f>
        <v>2107.268357845323</v>
      </c>
      <c r="T1479" s="29">
        <f>SUM($Q$2:Q1479)</f>
        <v>361.93204069387667</v>
      </c>
      <c r="U1479" s="22">
        <f>T1479*'KERS System Values'!E$14</f>
        <v>211.93629194289244</v>
      </c>
    </row>
    <row r="1480" spans="1:21" x14ac:dyDescent="0.45">
      <c r="A1480" s="5" t="s">
        <v>15</v>
      </c>
      <c r="B1480" s="6">
        <v>1478</v>
      </c>
      <c r="C1480" s="6">
        <v>1</v>
      </c>
      <c r="D1480" s="4">
        <v>0</v>
      </c>
      <c r="E1480" s="30">
        <v>0.30555555555555558</v>
      </c>
      <c r="F1480" s="20">
        <f>'Dynamic Data'!C$4*E1480</f>
        <v>88</v>
      </c>
      <c r="G1480" s="12">
        <f>(0.5*'Dynamic Data'!C$21*'Dynamic Data'!C$11*'Dynamic Data'!C$13*D1480^2)</f>
        <v>0</v>
      </c>
      <c r="H1480" s="12">
        <f>'Dynamic Data'!C$15</f>
        <v>56.505600000000001</v>
      </c>
      <c r="I1480" s="12">
        <f>'Dynamic Data'!C$15+G1480+F1480</f>
        <v>144.50560000000002</v>
      </c>
      <c r="J1480" s="12">
        <f t="shared" si="168"/>
        <v>144.50560000000002</v>
      </c>
      <c r="K1480" s="28">
        <f t="shared" si="169"/>
        <v>0</v>
      </c>
      <c r="L1480" s="20">
        <f>(D1480/1000)*(('Dynamic Data'!C$4*9.81*'Dynamic Data'!C$10)+(0.5*'Dynamic Data'!C$21*'Dynamic Data'!C$11*'Dynamic Data'!C$13*D1480^2)+('Dynamic Data'!C$4*'Dynamic Data'!C$18*E1480))</f>
        <v>0</v>
      </c>
      <c r="M1480" s="12">
        <f t="shared" si="166"/>
        <v>0</v>
      </c>
      <c r="N1480" s="28">
        <f t="shared" si="170"/>
        <v>0</v>
      </c>
      <c r="O1480" s="20">
        <f t="shared" si="165"/>
        <v>7.3394762192732305E-2</v>
      </c>
      <c r="P1480" s="12">
        <f t="shared" si="171"/>
        <v>7.3394762192732305E-2</v>
      </c>
      <c r="Q1480" s="42">
        <f t="shared" si="167"/>
        <v>0</v>
      </c>
      <c r="R1480" s="36"/>
      <c r="S1480" s="20">
        <f>SUM($P$2:P1480)</f>
        <v>2107.3417526075159</v>
      </c>
      <c r="T1480" s="28">
        <f>SUM($Q$2:Q1480)</f>
        <v>361.93204069387667</v>
      </c>
      <c r="U1480" s="22">
        <f>T1480*'KERS System Values'!E$14</f>
        <v>211.93629194289244</v>
      </c>
    </row>
    <row r="1481" spans="1:21" x14ac:dyDescent="0.45">
      <c r="A1481" s="7" t="s">
        <v>15</v>
      </c>
      <c r="B1481" s="8">
        <v>1479</v>
      </c>
      <c r="C1481" s="8">
        <v>2</v>
      </c>
      <c r="D1481" s="3">
        <v>0.61111111111111116</v>
      </c>
      <c r="E1481" s="29">
        <v>0.61111111111111116</v>
      </c>
      <c r="F1481" s="21">
        <f>'Dynamic Data'!C$4*E1481</f>
        <v>176</v>
      </c>
      <c r="G1481" s="3">
        <f>(0.5*'Dynamic Data'!C$21*'Dynamic Data'!C$11*'Dynamic Data'!C$13*D1481^2)</f>
        <v>7.6399903487484239E-2</v>
      </c>
      <c r="H1481" s="3">
        <f>'Dynamic Data'!C$15</f>
        <v>56.505600000000001</v>
      </c>
      <c r="I1481" s="3">
        <f>'Dynamic Data'!C$15+G1481+F1481</f>
        <v>232.58199990348749</v>
      </c>
      <c r="J1481" s="3">
        <f t="shared" si="168"/>
        <v>232.58199990348749</v>
      </c>
      <c r="K1481" s="29">
        <f t="shared" si="169"/>
        <v>0</v>
      </c>
      <c r="L1481" s="21">
        <f>(D1481/1000)*(('Dynamic Data'!C$4*9.81*'Dynamic Data'!C$10)+(0.5*'Dynamic Data'!C$21*'Dynamic Data'!C$11*'Dynamic Data'!C$13*D1481^2)+('Dynamic Data'!C$4*'Dynamic Data'!C$18*E1481))</f>
        <v>0.14678952438546461</v>
      </c>
      <c r="M1481" s="3">
        <f t="shared" si="166"/>
        <v>0.14678952438546461</v>
      </c>
      <c r="N1481" s="29">
        <f t="shared" si="170"/>
        <v>0</v>
      </c>
      <c r="O1481" s="21">
        <f t="shared" si="165"/>
        <v>0.21267355973459065</v>
      </c>
      <c r="P1481" s="3">
        <f t="shared" si="171"/>
        <v>0.21267355973459065</v>
      </c>
      <c r="Q1481" s="43">
        <f t="shared" si="167"/>
        <v>0</v>
      </c>
      <c r="R1481" s="37"/>
      <c r="S1481" s="21">
        <f>SUM($P$2:P1481)</f>
        <v>2107.5544261672503</v>
      </c>
      <c r="T1481" s="29">
        <f>SUM($Q$2:Q1481)</f>
        <v>361.93204069387667</v>
      </c>
      <c r="U1481" s="22">
        <f>T1481*'KERS System Values'!E$14</f>
        <v>211.93629194289244</v>
      </c>
    </row>
    <row r="1482" spans="1:21" x14ac:dyDescent="0.45">
      <c r="A1482" s="5" t="s">
        <v>15</v>
      </c>
      <c r="B1482" s="6">
        <v>1480</v>
      </c>
      <c r="C1482" s="6">
        <v>3</v>
      </c>
      <c r="D1482" s="4">
        <v>1.2222222222222223</v>
      </c>
      <c r="E1482" s="30">
        <v>0.56944444444444442</v>
      </c>
      <c r="F1482" s="20">
        <f>'Dynamic Data'!C$4*E1482</f>
        <v>164</v>
      </c>
      <c r="G1482" s="12">
        <f>(0.5*'Dynamic Data'!C$21*'Dynamic Data'!C$11*'Dynamic Data'!C$13*D1482^2)</f>
        <v>0.30559961394993695</v>
      </c>
      <c r="H1482" s="12">
        <f>'Dynamic Data'!C$15</f>
        <v>56.505600000000001</v>
      </c>
      <c r="I1482" s="12">
        <f>'Dynamic Data'!C$15+G1482+F1482</f>
        <v>220.81119961394995</v>
      </c>
      <c r="J1482" s="12">
        <f t="shared" si="168"/>
        <v>220.81119961394995</v>
      </c>
      <c r="K1482" s="28">
        <f t="shared" si="169"/>
        <v>0</v>
      </c>
      <c r="L1482" s="20">
        <f>(D1482/1000)*(('Dynamic Data'!C$4*9.81*'Dynamic Data'!C$10)+(0.5*'Dynamic Data'!C$21*'Dynamic Data'!C$11*'Dynamic Data'!C$13*D1482^2)+('Dynamic Data'!C$4*'Dynamic Data'!C$18*E1482))</f>
        <v>0.27855759508371669</v>
      </c>
      <c r="M1482" s="12">
        <f t="shared" si="166"/>
        <v>0.27855759508371669</v>
      </c>
      <c r="N1482" s="28">
        <f t="shared" si="170"/>
        <v>0</v>
      </c>
      <c r="O1482" s="20">
        <f t="shared" si="165"/>
        <v>0.31707241947331311</v>
      </c>
      <c r="P1482" s="12">
        <f t="shared" si="171"/>
        <v>0.31707241947331311</v>
      </c>
      <c r="Q1482" s="42">
        <f t="shared" si="167"/>
        <v>0</v>
      </c>
      <c r="R1482" s="36"/>
      <c r="S1482" s="20">
        <f>SUM($P$2:P1482)</f>
        <v>2107.8714985867236</v>
      </c>
      <c r="T1482" s="28">
        <f>SUM($Q$2:Q1482)</f>
        <v>361.93204069387667</v>
      </c>
      <c r="U1482" s="22">
        <f>T1482*'KERS System Values'!E$14</f>
        <v>211.93629194289244</v>
      </c>
    </row>
    <row r="1483" spans="1:21" x14ac:dyDescent="0.45">
      <c r="A1483" s="7" t="s">
        <v>15</v>
      </c>
      <c r="B1483" s="8">
        <v>1481</v>
      </c>
      <c r="C1483" s="8">
        <v>4</v>
      </c>
      <c r="D1483" s="3">
        <v>1.75</v>
      </c>
      <c r="E1483" s="29">
        <v>0.4861111111111111</v>
      </c>
      <c r="F1483" s="21">
        <f>'Dynamic Data'!C$4*E1483</f>
        <v>140</v>
      </c>
      <c r="G1483" s="3">
        <f>(0.5*'Dynamic Data'!C$21*'Dynamic Data'!C$11*'Dynamic Data'!C$13*D1483^2)</f>
        <v>0.62651077880542339</v>
      </c>
      <c r="H1483" s="3">
        <f>'Dynamic Data'!C$15</f>
        <v>56.505600000000001</v>
      </c>
      <c r="I1483" s="3">
        <f>'Dynamic Data'!C$15+G1483+F1483</f>
        <v>197.13211077880544</v>
      </c>
      <c r="J1483" s="3">
        <f t="shared" si="168"/>
        <v>197.13211077880544</v>
      </c>
      <c r="K1483" s="29">
        <f t="shared" si="169"/>
        <v>0</v>
      </c>
      <c r="L1483" s="21">
        <f>(D1483/1000)*(('Dynamic Data'!C$4*9.81*'Dynamic Data'!C$10)+(0.5*'Dynamic Data'!C$21*'Dynamic Data'!C$11*'Dynamic Data'!C$13*D1483^2)+('Dynamic Data'!C$4*'Dynamic Data'!C$18*E1483))</f>
        <v>0.35558724386290957</v>
      </c>
      <c r="M1483" s="3">
        <f t="shared" si="166"/>
        <v>0.35558724386290957</v>
      </c>
      <c r="N1483" s="29">
        <f t="shared" si="170"/>
        <v>0</v>
      </c>
      <c r="O1483" s="21">
        <f t="shared" si="165"/>
        <v>0.37366138136257182</v>
      </c>
      <c r="P1483" s="3">
        <f t="shared" si="171"/>
        <v>0.37366138136257182</v>
      </c>
      <c r="Q1483" s="43">
        <f t="shared" si="167"/>
        <v>0</v>
      </c>
      <c r="R1483" s="37"/>
      <c r="S1483" s="21">
        <f>SUM($P$2:P1483)</f>
        <v>2108.2451599680862</v>
      </c>
      <c r="T1483" s="29">
        <f>SUM($Q$2:Q1483)</f>
        <v>361.93204069387667</v>
      </c>
      <c r="U1483" s="22">
        <f>T1483*'KERS System Values'!E$14</f>
        <v>211.93629194289244</v>
      </c>
    </row>
    <row r="1484" spans="1:21" x14ac:dyDescent="0.45">
      <c r="A1484" s="5" t="s">
        <v>15</v>
      </c>
      <c r="B1484" s="6">
        <v>1482</v>
      </c>
      <c r="C1484" s="6">
        <v>5</v>
      </c>
      <c r="D1484" s="4">
        <v>2.1944444444444446</v>
      </c>
      <c r="E1484" s="30">
        <v>0.40277777777777768</v>
      </c>
      <c r="F1484" s="20">
        <f>'Dynamic Data'!C$4*E1484</f>
        <v>115.99999999999997</v>
      </c>
      <c r="G1484" s="12">
        <f>(0.5*'Dynamic Data'!C$21*'Dynamic Data'!C$11*'Dynamic Data'!C$13*D1484^2)</f>
        <v>0.98514834228386194</v>
      </c>
      <c r="H1484" s="12">
        <f>'Dynamic Data'!C$15</f>
        <v>56.505600000000001</v>
      </c>
      <c r="I1484" s="12">
        <f>'Dynamic Data'!C$15+G1484+F1484</f>
        <v>173.49074834228384</v>
      </c>
      <c r="J1484" s="12">
        <f t="shared" si="168"/>
        <v>173.49074834228384</v>
      </c>
      <c r="K1484" s="28">
        <f t="shared" si="169"/>
        <v>0</v>
      </c>
      <c r="L1484" s="20">
        <f>(D1484/1000)*(('Dynamic Data'!C$4*9.81*'Dynamic Data'!C$10)+(0.5*'Dynamic Data'!C$21*'Dynamic Data'!C$11*'Dynamic Data'!C$13*D1484^2)+('Dynamic Data'!C$4*'Dynamic Data'!C$18*E1484))</f>
        <v>0.39173551886223407</v>
      </c>
      <c r="M1484" s="12">
        <f t="shared" si="166"/>
        <v>0.39173551886223407</v>
      </c>
      <c r="N1484" s="28">
        <f t="shared" si="170"/>
        <v>0</v>
      </c>
      <c r="O1484" s="20">
        <f t="shared" si="165"/>
        <v>0.40308581374834795</v>
      </c>
      <c r="P1484" s="12">
        <f t="shared" si="171"/>
        <v>0.40308581374834795</v>
      </c>
      <c r="Q1484" s="42">
        <f t="shared" si="167"/>
        <v>0</v>
      </c>
      <c r="R1484" s="36"/>
      <c r="S1484" s="20">
        <f>SUM($P$2:P1484)</f>
        <v>2108.6482457818347</v>
      </c>
      <c r="T1484" s="28">
        <f>SUM($Q$2:Q1484)</f>
        <v>361.93204069387667</v>
      </c>
      <c r="U1484" s="22">
        <f>T1484*'KERS System Values'!E$14</f>
        <v>211.93629194289244</v>
      </c>
    </row>
    <row r="1485" spans="1:21" x14ac:dyDescent="0.45">
      <c r="A1485" s="7" t="s">
        <v>15</v>
      </c>
      <c r="B1485" s="8">
        <v>1483</v>
      </c>
      <c r="C1485" s="8">
        <v>6</v>
      </c>
      <c r="D1485" s="3">
        <v>2.5555555555555554</v>
      </c>
      <c r="E1485" s="29">
        <v>0.34722222222222221</v>
      </c>
      <c r="F1485" s="21">
        <f>'Dynamic Data'!C$4*E1485</f>
        <v>100</v>
      </c>
      <c r="G1485" s="3">
        <f>(0.5*'Dynamic Data'!C$21*'Dynamic Data'!C$11*'Dynamic Data'!C$13*D1485^2)</f>
        <v>1.3360512047893935</v>
      </c>
      <c r="H1485" s="3">
        <f>'Dynamic Data'!C$15</f>
        <v>56.505600000000001</v>
      </c>
      <c r="I1485" s="3">
        <f>'Dynamic Data'!C$15+G1485+F1485</f>
        <v>157.8416512047894</v>
      </c>
      <c r="J1485" s="3">
        <f t="shared" si="168"/>
        <v>157.8416512047894</v>
      </c>
      <c r="K1485" s="29">
        <f t="shared" si="169"/>
        <v>0</v>
      </c>
      <c r="L1485" s="21">
        <f>(D1485/1000)*(('Dynamic Data'!C$4*9.81*'Dynamic Data'!C$10)+(0.5*'Dynamic Data'!C$21*'Dynamic Data'!C$11*'Dynamic Data'!C$13*D1485^2)+('Dynamic Data'!C$4*'Dynamic Data'!C$18*E1485))</f>
        <v>0.41443610863446179</v>
      </c>
      <c r="M1485" s="3">
        <f t="shared" si="166"/>
        <v>0.41443610863446179</v>
      </c>
      <c r="N1485" s="29">
        <f t="shared" si="170"/>
        <v>0</v>
      </c>
      <c r="O1485" s="21">
        <f t="shared" si="165"/>
        <v>0.42994502754715935</v>
      </c>
      <c r="P1485" s="3">
        <f t="shared" si="171"/>
        <v>0.42994502754715935</v>
      </c>
      <c r="Q1485" s="43">
        <f t="shared" si="167"/>
        <v>0</v>
      </c>
      <c r="R1485" s="37"/>
      <c r="S1485" s="21">
        <f>SUM($P$2:P1485)</f>
        <v>2109.0781908093818</v>
      </c>
      <c r="T1485" s="29">
        <f>SUM($Q$2:Q1485)</f>
        <v>361.93204069387667</v>
      </c>
      <c r="U1485" s="22">
        <f>T1485*'KERS System Values'!E$14</f>
        <v>211.93629194289244</v>
      </c>
    </row>
    <row r="1486" spans="1:21" x14ac:dyDescent="0.45">
      <c r="A1486" s="5" t="s">
        <v>15</v>
      </c>
      <c r="B1486" s="6">
        <v>1484</v>
      </c>
      <c r="C1486" s="6">
        <v>7</v>
      </c>
      <c r="D1486" s="4">
        <v>2.8888888888888893</v>
      </c>
      <c r="E1486" s="30">
        <v>0.31944444444444453</v>
      </c>
      <c r="F1486" s="20">
        <f>'Dynamic Data'!C$4*E1486</f>
        <v>92.000000000000028</v>
      </c>
      <c r="G1486" s="12">
        <f>(0.5*'Dynamic Data'!C$21*'Dynamic Data'!C$11*'Dynamic Data'!C$13*D1486^2)</f>
        <v>1.7073168514889041</v>
      </c>
      <c r="H1486" s="12">
        <f>'Dynamic Data'!C$15</f>
        <v>56.505600000000001</v>
      </c>
      <c r="I1486" s="12">
        <f>'Dynamic Data'!C$15+G1486+F1486</f>
        <v>150.21291685148893</v>
      </c>
      <c r="J1486" s="12">
        <f t="shared" si="168"/>
        <v>150.21291685148893</v>
      </c>
      <c r="K1486" s="28">
        <f t="shared" si="169"/>
        <v>0</v>
      </c>
      <c r="L1486" s="20">
        <f>(D1486/1000)*(('Dynamic Data'!C$4*9.81*'Dynamic Data'!C$10)+(0.5*'Dynamic Data'!C$21*'Dynamic Data'!C$11*'Dynamic Data'!C$13*D1486^2)+('Dynamic Data'!C$4*'Dynamic Data'!C$18*E1486))</f>
        <v>0.44545394645985698</v>
      </c>
      <c r="M1486" s="12">
        <f t="shared" si="166"/>
        <v>0.44545394645985698</v>
      </c>
      <c r="N1486" s="28">
        <f t="shared" si="170"/>
        <v>0</v>
      </c>
      <c r="O1486" s="20">
        <f t="shared" si="165"/>
        <v>0.48294989963077006</v>
      </c>
      <c r="P1486" s="12">
        <f t="shared" si="171"/>
        <v>0.48294989963077006</v>
      </c>
      <c r="Q1486" s="42">
        <f t="shared" si="167"/>
        <v>0</v>
      </c>
      <c r="R1486" s="36"/>
      <c r="S1486" s="20">
        <f>SUM($P$2:P1486)</f>
        <v>2109.5611407090128</v>
      </c>
      <c r="T1486" s="28">
        <f>SUM($Q$2:Q1486)</f>
        <v>361.93204069387667</v>
      </c>
      <c r="U1486" s="22">
        <f>T1486*'KERS System Values'!E$14</f>
        <v>211.93629194289244</v>
      </c>
    </row>
    <row r="1487" spans="1:21" x14ac:dyDescent="0.45">
      <c r="A1487" s="7" t="s">
        <v>15</v>
      </c>
      <c r="B1487" s="8">
        <v>1485</v>
      </c>
      <c r="C1487" s="8">
        <v>8</v>
      </c>
      <c r="D1487" s="3">
        <v>3.1944444444444446</v>
      </c>
      <c r="E1487" s="29">
        <v>0.34722222222222221</v>
      </c>
      <c r="F1487" s="21">
        <f>'Dynamic Data'!C$4*E1487</f>
        <v>100</v>
      </c>
      <c r="G1487" s="3">
        <f>(0.5*'Dynamic Data'!C$21*'Dynamic Data'!C$11*'Dynamic Data'!C$13*D1487^2)</f>
        <v>2.0875800074834276</v>
      </c>
      <c r="H1487" s="3">
        <f>'Dynamic Data'!C$15</f>
        <v>56.505600000000001</v>
      </c>
      <c r="I1487" s="3">
        <f>'Dynamic Data'!C$15+G1487+F1487</f>
        <v>158.59318000748343</v>
      </c>
      <c r="J1487" s="3">
        <f t="shared" si="168"/>
        <v>158.59318000748343</v>
      </c>
      <c r="K1487" s="29">
        <f t="shared" si="169"/>
        <v>0</v>
      </c>
      <c r="L1487" s="21">
        <f>(D1487/1000)*(('Dynamic Data'!C$4*9.81*'Dynamic Data'!C$10)+(0.5*'Dynamic Data'!C$21*'Dynamic Data'!C$11*'Dynamic Data'!C$13*D1487^2)+('Dynamic Data'!C$4*'Dynamic Data'!C$18*E1487))</f>
        <v>0.52044585280168321</v>
      </c>
      <c r="M1487" s="3">
        <f t="shared" si="166"/>
        <v>0.52044585280168321</v>
      </c>
      <c r="N1487" s="29">
        <f t="shared" si="170"/>
        <v>0</v>
      </c>
      <c r="O1487" s="21">
        <f t="shared" si="165"/>
        <v>0.6054296482310082</v>
      </c>
      <c r="P1487" s="3">
        <f t="shared" si="171"/>
        <v>0.6054296482310082</v>
      </c>
      <c r="Q1487" s="43">
        <f t="shared" si="167"/>
        <v>0</v>
      </c>
      <c r="R1487" s="37"/>
      <c r="S1487" s="21">
        <f>SUM($P$2:P1487)</f>
        <v>2110.1665703572439</v>
      </c>
      <c r="T1487" s="29">
        <f>SUM($Q$2:Q1487)</f>
        <v>361.93204069387667</v>
      </c>
      <c r="U1487" s="22">
        <f>T1487*'KERS System Values'!E$14</f>
        <v>211.93629194289244</v>
      </c>
    </row>
    <row r="1488" spans="1:21" x14ac:dyDescent="0.45">
      <c r="A1488" s="5" t="s">
        <v>15</v>
      </c>
      <c r="B1488" s="6">
        <v>1486</v>
      </c>
      <c r="C1488" s="6">
        <v>9</v>
      </c>
      <c r="D1488" s="4">
        <v>3.5833333333333335</v>
      </c>
      <c r="E1488" s="30">
        <v>0.44444444444444431</v>
      </c>
      <c r="F1488" s="20">
        <f>'Dynamic Data'!C$4*E1488</f>
        <v>127.99999999999996</v>
      </c>
      <c r="G1488" s="12">
        <f>(0.5*'Dynamic Data'!C$21*'Dynamic Data'!C$11*'Dynamic Data'!C$13*D1488^2)</f>
        <v>2.6267991610231927</v>
      </c>
      <c r="H1488" s="12">
        <f>'Dynamic Data'!C$15</f>
        <v>56.505600000000001</v>
      </c>
      <c r="I1488" s="12">
        <f>'Dynamic Data'!C$15+G1488+F1488</f>
        <v>187.13239916102316</v>
      </c>
      <c r="J1488" s="12">
        <f t="shared" si="168"/>
        <v>187.13239916102316</v>
      </c>
      <c r="K1488" s="28">
        <f t="shared" si="169"/>
        <v>0</v>
      </c>
      <c r="L1488" s="20">
        <f>(D1488/1000)*(('Dynamic Data'!C$4*9.81*'Dynamic Data'!C$10)+(0.5*'Dynamic Data'!C$21*'Dynamic Data'!C$11*'Dynamic Data'!C$13*D1488^2)+('Dynamic Data'!C$4*'Dynamic Data'!C$18*E1488))</f>
        <v>0.69041344366033308</v>
      </c>
      <c r="M1488" s="12">
        <f t="shared" si="166"/>
        <v>0.69041344366033308</v>
      </c>
      <c r="N1488" s="28">
        <f t="shared" si="170"/>
        <v>0</v>
      </c>
      <c r="O1488" s="20">
        <f t="shared" si="165"/>
        <v>0.81686472155198064</v>
      </c>
      <c r="P1488" s="12">
        <f t="shared" si="171"/>
        <v>0.81686472155198064</v>
      </c>
      <c r="Q1488" s="42">
        <f t="shared" si="167"/>
        <v>0</v>
      </c>
      <c r="R1488" s="36"/>
      <c r="S1488" s="20">
        <f>SUM($P$2:P1488)</f>
        <v>2110.983435078796</v>
      </c>
      <c r="T1488" s="28">
        <f>SUM($Q$2:Q1488)</f>
        <v>361.93204069387667</v>
      </c>
      <c r="U1488" s="22">
        <f>T1488*'KERS System Values'!E$14</f>
        <v>211.93629194289244</v>
      </c>
    </row>
    <row r="1489" spans="1:21" x14ac:dyDescent="0.45">
      <c r="A1489" s="7" t="s">
        <v>15</v>
      </c>
      <c r="B1489" s="8">
        <v>1487</v>
      </c>
      <c r="C1489" s="8">
        <v>10</v>
      </c>
      <c r="D1489" s="3">
        <v>4.083333333333333</v>
      </c>
      <c r="E1489" s="29">
        <v>0.56944444444444442</v>
      </c>
      <c r="F1489" s="21">
        <f>'Dynamic Data'!C$4*E1489</f>
        <v>164</v>
      </c>
      <c r="G1489" s="3">
        <f>(0.5*'Dynamic Data'!C$21*'Dynamic Data'!C$11*'Dynamic Data'!C$13*D1489^2)</f>
        <v>3.4110031290517489</v>
      </c>
      <c r="H1489" s="3">
        <f>'Dynamic Data'!C$15</f>
        <v>56.505600000000001</v>
      </c>
      <c r="I1489" s="3">
        <f>'Dynamic Data'!C$15+G1489+F1489</f>
        <v>223.91660312905174</v>
      </c>
      <c r="J1489" s="3">
        <f t="shared" si="168"/>
        <v>223.91660312905174</v>
      </c>
      <c r="K1489" s="29">
        <f t="shared" si="169"/>
        <v>0</v>
      </c>
      <c r="L1489" s="21">
        <f>(D1489/1000)*(('Dynamic Data'!C$4*9.81*'Dynamic Data'!C$10)+(0.5*'Dynamic Data'!C$21*'Dynamic Data'!C$11*'Dynamic Data'!C$13*D1489^2)+('Dynamic Data'!C$4*'Dynamic Data'!C$18*E1489))</f>
        <v>0.94331599944362809</v>
      </c>
      <c r="M1489" s="3">
        <f t="shared" si="166"/>
        <v>0.94331599944362809</v>
      </c>
      <c r="N1489" s="29">
        <f t="shared" si="170"/>
        <v>0</v>
      </c>
      <c r="O1489" s="21">
        <f t="shared" si="165"/>
        <v>1.1183631575108985</v>
      </c>
      <c r="P1489" s="3">
        <f t="shared" si="171"/>
        <v>1.1183631575108985</v>
      </c>
      <c r="Q1489" s="43">
        <f t="shared" si="167"/>
        <v>0</v>
      </c>
      <c r="R1489" s="37"/>
      <c r="S1489" s="21">
        <f>SUM($P$2:P1489)</f>
        <v>2112.1017982363069</v>
      </c>
      <c r="T1489" s="29">
        <f>SUM($Q$2:Q1489)</f>
        <v>361.93204069387667</v>
      </c>
      <c r="U1489" s="22">
        <f>T1489*'KERS System Values'!E$14</f>
        <v>211.93629194289244</v>
      </c>
    </row>
    <row r="1490" spans="1:21" x14ac:dyDescent="0.45">
      <c r="A1490" s="5" t="s">
        <v>15</v>
      </c>
      <c r="B1490" s="6">
        <v>1488</v>
      </c>
      <c r="C1490" s="6">
        <v>11</v>
      </c>
      <c r="D1490" s="4">
        <v>4.7222222222222223</v>
      </c>
      <c r="E1490" s="30">
        <v>0.70833333333333348</v>
      </c>
      <c r="F1490" s="20">
        <f>'Dynamic Data'!C$4*E1490</f>
        <v>204.00000000000006</v>
      </c>
      <c r="G1490" s="12">
        <f>(0.5*'Dynamic Data'!C$21*'Dynamic Data'!C$11*'Dynamic Data'!C$13*D1490^2)</f>
        <v>4.5618950636121784</v>
      </c>
      <c r="H1490" s="12">
        <f>'Dynamic Data'!C$15</f>
        <v>56.505600000000001</v>
      </c>
      <c r="I1490" s="12">
        <f>'Dynamic Data'!C$15+G1490+F1490</f>
        <v>265.06749506361223</v>
      </c>
      <c r="J1490" s="12">
        <f t="shared" si="168"/>
        <v>265.06749506361223</v>
      </c>
      <c r="K1490" s="28">
        <f t="shared" si="169"/>
        <v>0</v>
      </c>
      <c r="L1490" s="20">
        <f>(D1490/1000)*(('Dynamic Data'!C$4*9.81*'Dynamic Data'!C$10)+(0.5*'Dynamic Data'!C$21*'Dynamic Data'!C$11*'Dynamic Data'!C$13*D1490^2)+('Dynamic Data'!C$4*'Dynamic Data'!C$18*E1490))</f>
        <v>1.2934103155781689</v>
      </c>
      <c r="M1490" s="12">
        <f t="shared" si="166"/>
        <v>1.2934103155781689</v>
      </c>
      <c r="N1490" s="28">
        <f t="shared" si="170"/>
        <v>0</v>
      </c>
      <c r="O1490" s="20">
        <f t="shared" si="165"/>
        <v>1.5191612262909218</v>
      </c>
      <c r="P1490" s="12">
        <f t="shared" si="171"/>
        <v>1.5191612262909218</v>
      </c>
      <c r="Q1490" s="42">
        <f t="shared" si="167"/>
        <v>0</v>
      </c>
      <c r="R1490" s="36"/>
      <c r="S1490" s="20">
        <f>SUM($P$2:P1490)</f>
        <v>2113.620959462598</v>
      </c>
      <c r="T1490" s="28">
        <f>SUM($Q$2:Q1490)</f>
        <v>361.93204069387667</v>
      </c>
      <c r="U1490" s="22">
        <f>T1490*'KERS System Values'!E$14</f>
        <v>211.93629194289244</v>
      </c>
    </row>
    <row r="1491" spans="1:21" x14ac:dyDescent="0.45">
      <c r="A1491" s="7" t="s">
        <v>15</v>
      </c>
      <c r="B1491" s="8">
        <v>1489</v>
      </c>
      <c r="C1491" s="8">
        <v>12</v>
      </c>
      <c r="D1491" s="3">
        <v>5.5</v>
      </c>
      <c r="E1491" s="29">
        <v>0.84722222222222243</v>
      </c>
      <c r="F1491" s="21">
        <f>'Dynamic Data'!C$4*E1491</f>
        <v>244.00000000000006</v>
      </c>
      <c r="G1491" s="3">
        <f>(0.5*'Dynamic Data'!C$21*'Dynamic Data'!C$11*'Dynamic Data'!C$13*D1491^2)</f>
        <v>6.1883921824862229</v>
      </c>
      <c r="H1491" s="3">
        <f>'Dynamic Data'!C$15</f>
        <v>56.505600000000001</v>
      </c>
      <c r="I1491" s="3">
        <f>'Dynamic Data'!C$15+G1491+F1491</f>
        <v>306.69399218248628</v>
      </c>
      <c r="J1491" s="3">
        <f t="shared" si="168"/>
        <v>306.69399218248628</v>
      </c>
      <c r="K1491" s="29">
        <f t="shared" si="169"/>
        <v>0</v>
      </c>
      <c r="L1491" s="21">
        <f>(D1491/1000)*(('Dynamic Data'!C$4*9.81*'Dynamic Data'!C$10)+(0.5*'Dynamic Data'!C$21*'Dynamic Data'!C$11*'Dynamic Data'!C$13*D1491^2)+('Dynamic Data'!C$4*'Dynamic Data'!C$18*E1491))</f>
        <v>1.7449121370036746</v>
      </c>
      <c r="M1491" s="3">
        <f t="shared" si="166"/>
        <v>1.7449121370036746</v>
      </c>
      <c r="N1491" s="29">
        <f t="shared" si="170"/>
        <v>0</v>
      </c>
      <c r="O1491" s="21">
        <f t="shared" si="165"/>
        <v>2.0046022418635507</v>
      </c>
      <c r="P1491" s="3">
        <f t="shared" si="171"/>
        <v>2.0046022418635507</v>
      </c>
      <c r="Q1491" s="43">
        <f t="shared" si="167"/>
        <v>0</v>
      </c>
      <c r="R1491" s="37"/>
      <c r="S1491" s="21">
        <f>SUM($P$2:P1491)</f>
        <v>2115.6255617044617</v>
      </c>
      <c r="T1491" s="29">
        <f>SUM($Q$2:Q1491)</f>
        <v>361.93204069387667</v>
      </c>
      <c r="U1491" s="22">
        <f>T1491*'KERS System Values'!E$14</f>
        <v>211.93629194289244</v>
      </c>
    </row>
    <row r="1492" spans="1:21" x14ac:dyDescent="0.45">
      <c r="A1492" s="5" t="s">
        <v>15</v>
      </c>
      <c r="B1492" s="6">
        <v>1490</v>
      </c>
      <c r="C1492" s="6">
        <v>13</v>
      </c>
      <c r="D1492" s="4">
        <v>6.416666666666667</v>
      </c>
      <c r="E1492" s="30">
        <v>0.95833333333333315</v>
      </c>
      <c r="F1492" s="20">
        <f>'Dynamic Data'!C$4*E1492</f>
        <v>275.99999999999994</v>
      </c>
      <c r="G1492" s="12">
        <f>(0.5*'Dynamic Data'!C$21*'Dynamic Data'!C$11*'Dynamic Data'!C$13*D1492^2)</f>
        <v>8.4230893594951368</v>
      </c>
      <c r="H1492" s="12">
        <f>'Dynamic Data'!C$15</f>
        <v>56.505600000000001</v>
      </c>
      <c r="I1492" s="12">
        <f>'Dynamic Data'!C$15+G1492+F1492</f>
        <v>340.92868935949508</v>
      </c>
      <c r="J1492" s="12">
        <f t="shared" si="168"/>
        <v>340.92868935949508</v>
      </c>
      <c r="K1492" s="28">
        <f t="shared" si="169"/>
        <v>0</v>
      </c>
      <c r="L1492" s="20">
        <f>(D1492/1000)*(('Dynamic Data'!C$4*9.81*'Dynamic Data'!C$10)+(0.5*'Dynamic Data'!C$21*'Dynamic Data'!C$11*'Dynamic Data'!C$13*D1492^2)+('Dynamic Data'!C$4*'Dynamic Data'!C$18*E1492))</f>
        <v>2.2642923467234271</v>
      </c>
      <c r="M1492" s="12">
        <f t="shared" si="166"/>
        <v>2.2642923467234271</v>
      </c>
      <c r="N1492" s="28">
        <f t="shared" si="170"/>
        <v>0</v>
      </c>
      <c r="O1492" s="20">
        <f t="shared" si="165"/>
        <v>2.5286024637796727</v>
      </c>
      <c r="P1492" s="12">
        <f t="shared" si="171"/>
        <v>2.5286024637796727</v>
      </c>
      <c r="Q1492" s="42">
        <f t="shared" si="167"/>
        <v>0</v>
      </c>
      <c r="R1492" s="36"/>
      <c r="S1492" s="20">
        <f>SUM($P$2:P1492)</f>
        <v>2118.1541641682416</v>
      </c>
      <c r="T1492" s="28">
        <f>SUM($Q$2:Q1492)</f>
        <v>361.93204069387667</v>
      </c>
      <c r="U1492" s="22">
        <f>T1492*'KERS System Values'!E$14</f>
        <v>211.93629194289244</v>
      </c>
    </row>
    <row r="1493" spans="1:21" x14ac:dyDescent="0.45">
      <c r="A1493" s="7" t="s">
        <v>15</v>
      </c>
      <c r="B1493" s="8">
        <v>1491</v>
      </c>
      <c r="C1493" s="8">
        <v>14</v>
      </c>
      <c r="D1493" s="3">
        <v>7.416666666666667</v>
      </c>
      <c r="E1493" s="29">
        <v>1.0277777777777775</v>
      </c>
      <c r="F1493" s="21">
        <f>'Dynamic Data'!C$4*E1493</f>
        <v>295.99999999999989</v>
      </c>
      <c r="G1493" s="3">
        <f>(0.5*'Dynamic Data'!C$21*'Dynamic Data'!C$11*'Dynamic Data'!C$13*D1493^2)</f>
        <v>11.253042809337321</v>
      </c>
      <c r="H1493" s="3">
        <f>'Dynamic Data'!C$15</f>
        <v>56.505600000000001</v>
      </c>
      <c r="I1493" s="3">
        <f>'Dynamic Data'!C$15+G1493+F1493</f>
        <v>363.75864280933718</v>
      </c>
      <c r="J1493" s="3">
        <f t="shared" si="168"/>
        <v>363.75864280933718</v>
      </c>
      <c r="K1493" s="29">
        <f t="shared" si="169"/>
        <v>0</v>
      </c>
      <c r="L1493" s="21">
        <f>(D1493/1000)*(('Dynamic Data'!C$4*9.81*'Dynamic Data'!C$10)+(0.5*'Dynamic Data'!C$21*'Dynamic Data'!C$11*'Dynamic Data'!C$13*D1493^2)+('Dynamic Data'!C$4*'Dynamic Data'!C$18*E1493))</f>
        <v>2.7929125808359183</v>
      </c>
      <c r="M1493" s="3">
        <f t="shared" si="166"/>
        <v>2.7929125808359183</v>
      </c>
      <c r="N1493" s="29">
        <f t="shared" si="170"/>
        <v>0</v>
      </c>
      <c r="O1493" s="21">
        <f t="shared" si="165"/>
        <v>3.0061934789075888</v>
      </c>
      <c r="P1493" s="3">
        <f t="shared" si="171"/>
        <v>3.0061934789075888</v>
      </c>
      <c r="Q1493" s="43">
        <f t="shared" si="167"/>
        <v>0</v>
      </c>
      <c r="R1493" s="37"/>
      <c r="S1493" s="21">
        <f>SUM($P$2:P1493)</f>
        <v>2121.1603576471493</v>
      </c>
      <c r="T1493" s="29">
        <f>SUM($Q$2:Q1493)</f>
        <v>361.93204069387667</v>
      </c>
      <c r="U1493" s="22">
        <f>T1493*'KERS System Values'!E$14</f>
        <v>211.93629194289244</v>
      </c>
    </row>
    <row r="1494" spans="1:21" x14ac:dyDescent="0.45">
      <c r="A1494" s="5" t="s">
        <v>15</v>
      </c>
      <c r="B1494" s="6">
        <v>1492</v>
      </c>
      <c r="C1494" s="6">
        <v>15</v>
      </c>
      <c r="D1494" s="4">
        <v>8.4722222222222232</v>
      </c>
      <c r="E1494" s="30">
        <v>1.0277777777777781</v>
      </c>
      <c r="F1494" s="20">
        <f>'Dynamic Data'!C$4*E1494</f>
        <v>296.00000000000011</v>
      </c>
      <c r="G1494" s="12">
        <f>(0.5*'Dynamic Data'!C$21*'Dynamic Data'!C$11*'Dynamic Data'!C$13*D1494^2)</f>
        <v>14.684093020502525</v>
      </c>
      <c r="H1494" s="12">
        <f>'Dynamic Data'!C$15</f>
        <v>56.505600000000001</v>
      </c>
      <c r="I1494" s="12">
        <f>'Dynamic Data'!C$15+G1494+F1494</f>
        <v>367.18969302050266</v>
      </c>
      <c r="J1494" s="12">
        <f t="shared" si="168"/>
        <v>367.18969302050266</v>
      </c>
      <c r="K1494" s="28">
        <f t="shared" si="169"/>
        <v>0</v>
      </c>
      <c r="L1494" s="20">
        <f>(D1494/1000)*(('Dynamic Data'!C$4*9.81*'Dynamic Data'!C$10)+(0.5*'Dynamic Data'!C$21*'Dynamic Data'!C$11*'Dynamic Data'!C$13*D1494^2)+('Dynamic Data'!C$4*'Dynamic Data'!C$18*E1494))</f>
        <v>3.2194743769792593</v>
      </c>
      <c r="M1494" s="12">
        <f t="shared" si="166"/>
        <v>3.2194743769792593</v>
      </c>
      <c r="N1494" s="28">
        <f t="shared" si="170"/>
        <v>0</v>
      </c>
      <c r="O1494" s="20">
        <f t="shared" si="165"/>
        <v>3.3478041328394639</v>
      </c>
      <c r="P1494" s="12">
        <f t="shared" si="171"/>
        <v>3.3478041328394639</v>
      </c>
      <c r="Q1494" s="42">
        <f t="shared" si="167"/>
        <v>0</v>
      </c>
      <c r="R1494" s="36"/>
      <c r="S1494" s="20">
        <f>SUM($P$2:P1494)</f>
        <v>2124.5081617799888</v>
      </c>
      <c r="T1494" s="28">
        <f>SUM($Q$2:Q1494)</f>
        <v>361.93204069387667</v>
      </c>
      <c r="U1494" s="22">
        <f>T1494*'KERS System Values'!E$14</f>
        <v>211.93629194289244</v>
      </c>
    </row>
    <row r="1495" spans="1:21" x14ac:dyDescent="0.45">
      <c r="A1495" s="7" t="s">
        <v>15</v>
      </c>
      <c r="B1495" s="8">
        <v>1493</v>
      </c>
      <c r="C1495" s="8">
        <v>16</v>
      </c>
      <c r="D1495" s="3">
        <v>9.4722222222222232</v>
      </c>
      <c r="E1495" s="29">
        <v>0.97222222222222221</v>
      </c>
      <c r="F1495" s="21">
        <f>'Dynamic Data'!C$4*E1495</f>
        <v>280</v>
      </c>
      <c r="G1495" s="3">
        <f>(0.5*'Dynamic Data'!C$21*'Dynamic Data'!C$11*'Dynamic Data'!C$13*D1495^2)</f>
        <v>18.355076812868088</v>
      </c>
      <c r="H1495" s="3">
        <f>'Dynamic Data'!C$15</f>
        <v>56.505600000000001</v>
      </c>
      <c r="I1495" s="3">
        <f>'Dynamic Data'!C$15+G1495+F1495</f>
        <v>354.86067681286806</v>
      </c>
      <c r="J1495" s="3">
        <f t="shared" si="168"/>
        <v>354.86067681286806</v>
      </c>
      <c r="K1495" s="29">
        <f t="shared" si="169"/>
        <v>0</v>
      </c>
      <c r="L1495" s="21">
        <f>(D1495/1000)*(('Dynamic Data'!C$4*9.81*'Dynamic Data'!C$10)+(0.5*'Dynamic Data'!C$21*'Dynamic Data'!C$11*'Dynamic Data'!C$13*D1495^2)+('Dynamic Data'!C$4*'Dynamic Data'!C$18*E1495))</f>
        <v>3.476133888699668</v>
      </c>
      <c r="M1495" s="3">
        <f t="shared" si="166"/>
        <v>3.476133888699668</v>
      </c>
      <c r="N1495" s="29">
        <f t="shared" si="170"/>
        <v>0</v>
      </c>
      <c r="O1495" s="21">
        <f t="shared" si="165"/>
        <v>3.5607690408969188</v>
      </c>
      <c r="P1495" s="3">
        <f t="shared" si="171"/>
        <v>3.5607690408969188</v>
      </c>
      <c r="Q1495" s="43">
        <f t="shared" si="167"/>
        <v>0</v>
      </c>
      <c r="R1495" s="37"/>
      <c r="S1495" s="21">
        <f>SUM($P$2:P1495)</f>
        <v>2128.0689308208857</v>
      </c>
      <c r="T1495" s="29">
        <f>SUM($Q$2:Q1495)</f>
        <v>361.93204069387667</v>
      </c>
      <c r="U1495" s="22">
        <f>T1495*'KERS System Values'!E$14</f>
        <v>211.93629194289244</v>
      </c>
    </row>
    <row r="1496" spans="1:21" x14ac:dyDescent="0.45">
      <c r="A1496" s="5" t="s">
        <v>15</v>
      </c>
      <c r="B1496" s="6">
        <v>1494</v>
      </c>
      <c r="C1496" s="6">
        <v>17</v>
      </c>
      <c r="D1496" s="4">
        <v>10.416666666666668</v>
      </c>
      <c r="E1496" s="30">
        <v>0.90277777777777779</v>
      </c>
      <c r="F1496" s="20">
        <f>'Dynamic Data'!C$4*E1496</f>
        <v>260</v>
      </c>
      <c r="G1496" s="12">
        <f>(0.5*'Dynamic Data'!C$21*'Dynamic Data'!C$11*'Dynamic Data'!C$13*D1496^2)</f>
        <v>22.197802537040232</v>
      </c>
      <c r="H1496" s="12">
        <f>'Dynamic Data'!C$15</f>
        <v>56.505600000000001</v>
      </c>
      <c r="I1496" s="12">
        <f>'Dynamic Data'!C$15+G1496+F1496</f>
        <v>338.70340253704023</v>
      </c>
      <c r="J1496" s="12">
        <f t="shared" si="168"/>
        <v>338.70340253704023</v>
      </c>
      <c r="K1496" s="28">
        <f t="shared" si="169"/>
        <v>0</v>
      </c>
      <c r="L1496" s="20">
        <f>(D1496/1000)*(('Dynamic Data'!C$4*9.81*'Dynamic Data'!C$10)+(0.5*'Dynamic Data'!C$21*'Dynamic Data'!C$11*'Dynamic Data'!C$13*D1496^2)+('Dynamic Data'!C$4*'Dynamic Data'!C$18*E1496))</f>
        <v>3.6454041930941696</v>
      </c>
      <c r="M1496" s="12">
        <f t="shared" si="166"/>
        <v>3.6454041930941696</v>
      </c>
      <c r="N1496" s="28">
        <f t="shared" si="170"/>
        <v>0</v>
      </c>
      <c r="O1496" s="20">
        <f t="shared" si="165"/>
        <v>3.6529073203468077</v>
      </c>
      <c r="P1496" s="12">
        <f t="shared" si="171"/>
        <v>3.6529073203468077</v>
      </c>
      <c r="Q1496" s="42">
        <f t="shared" si="167"/>
        <v>0</v>
      </c>
      <c r="R1496" s="36"/>
      <c r="S1496" s="20">
        <f>SUM($P$2:P1496)</f>
        <v>2131.7218381412326</v>
      </c>
      <c r="T1496" s="28">
        <f>SUM($Q$2:Q1496)</f>
        <v>361.93204069387667</v>
      </c>
      <c r="U1496" s="22">
        <f>T1496*'KERS System Values'!E$14</f>
        <v>211.93629194289244</v>
      </c>
    </row>
    <row r="1497" spans="1:21" x14ac:dyDescent="0.45">
      <c r="A1497" s="7" t="s">
        <v>15</v>
      </c>
      <c r="B1497" s="8">
        <v>1495</v>
      </c>
      <c r="C1497" s="8">
        <v>18</v>
      </c>
      <c r="D1497" s="3">
        <v>11.277777777777779</v>
      </c>
      <c r="E1497" s="29">
        <v>0.80555555555555514</v>
      </c>
      <c r="F1497" s="21">
        <f>'Dynamic Data'!C$4*E1497</f>
        <v>231.99999999999989</v>
      </c>
      <c r="G1497" s="3">
        <f>(0.5*'Dynamic Data'!C$21*'Dynamic Data'!C$11*'Dynamic Data'!C$13*D1497^2)</f>
        <v>26.01953407285734</v>
      </c>
      <c r="H1497" s="3">
        <f>'Dynamic Data'!C$15</f>
        <v>56.505600000000001</v>
      </c>
      <c r="I1497" s="3">
        <f>'Dynamic Data'!C$15+G1497+F1497</f>
        <v>314.52513407285721</v>
      </c>
      <c r="J1497" s="3">
        <f t="shared" si="168"/>
        <v>314.52513407285721</v>
      </c>
      <c r="K1497" s="29">
        <f t="shared" si="169"/>
        <v>0</v>
      </c>
      <c r="L1497" s="21">
        <f>(D1497/1000)*(('Dynamic Data'!C$4*9.81*'Dynamic Data'!C$10)+(0.5*'Dynamic Data'!C$21*'Dynamic Data'!C$11*'Dynamic Data'!C$13*D1497^2)+('Dynamic Data'!C$4*'Dynamic Data'!C$18*E1497))</f>
        <v>3.6604104475994461</v>
      </c>
      <c r="M1497" s="3">
        <f t="shared" si="166"/>
        <v>3.6604104475994461</v>
      </c>
      <c r="N1497" s="29">
        <f t="shared" si="170"/>
        <v>0</v>
      </c>
      <c r="O1497" s="21">
        <f t="shared" si="165"/>
        <v>3.6279496205619424</v>
      </c>
      <c r="P1497" s="3">
        <f t="shared" si="171"/>
        <v>3.6279496205619424</v>
      </c>
      <c r="Q1497" s="43">
        <f t="shared" si="167"/>
        <v>0</v>
      </c>
      <c r="R1497" s="37"/>
      <c r="S1497" s="21">
        <f>SUM($P$2:P1497)</f>
        <v>2135.3497877617947</v>
      </c>
      <c r="T1497" s="29">
        <f>SUM($Q$2:Q1497)</f>
        <v>361.93204069387667</v>
      </c>
      <c r="U1497" s="22">
        <f>T1497*'KERS System Values'!E$14</f>
        <v>211.93629194289244</v>
      </c>
    </row>
    <row r="1498" spans="1:21" x14ac:dyDescent="0.45">
      <c r="A1498" s="5" t="s">
        <v>15</v>
      </c>
      <c r="B1498" s="6">
        <v>1496</v>
      </c>
      <c r="C1498" s="6">
        <v>19</v>
      </c>
      <c r="D1498" s="4">
        <v>12.027777777777777</v>
      </c>
      <c r="E1498" s="30">
        <v>0.70833333333333348</v>
      </c>
      <c r="F1498" s="20">
        <f>'Dynamic Data'!C$4*E1498</f>
        <v>204.00000000000006</v>
      </c>
      <c r="G1498" s="12">
        <f>(0.5*'Dynamic Data'!C$21*'Dynamic Data'!C$11*'Dynamic Data'!C$13*D1498^2)</f>
        <v>29.595333687944066</v>
      </c>
      <c r="H1498" s="12">
        <f>'Dynamic Data'!C$15</f>
        <v>56.505600000000001</v>
      </c>
      <c r="I1498" s="12">
        <f>'Dynamic Data'!C$15+G1498+F1498</f>
        <v>290.10093368794412</v>
      </c>
      <c r="J1498" s="12">
        <f t="shared" si="168"/>
        <v>290.10093368794412</v>
      </c>
      <c r="K1498" s="28">
        <f t="shared" si="169"/>
        <v>0</v>
      </c>
      <c r="L1498" s="20">
        <f>(D1498/1000)*(('Dynamic Data'!C$4*9.81*'Dynamic Data'!C$10)+(0.5*'Dynamic Data'!C$21*'Dynamic Data'!C$11*'Dynamic Data'!C$13*D1498^2)+('Dynamic Data'!C$4*'Dynamic Data'!C$18*E1498))</f>
        <v>3.5954887935244386</v>
      </c>
      <c r="M1498" s="12">
        <f t="shared" si="166"/>
        <v>3.5954887935244386</v>
      </c>
      <c r="N1498" s="28">
        <f t="shared" si="170"/>
        <v>0</v>
      </c>
      <c r="O1498" s="20">
        <f t="shared" si="165"/>
        <v>3.5311179254003102</v>
      </c>
      <c r="P1498" s="12">
        <f t="shared" si="171"/>
        <v>3.5311179254003102</v>
      </c>
      <c r="Q1498" s="42">
        <f t="shared" si="167"/>
        <v>0</v>
      </c>
      <c r="R1498" s="36"/>
      <c r="S1498" s="20">
        <f>SUM($P$2:P1498)</f>
        <v>2138.8809056871951</v>
      </c>
      <c r="T1498" s="28">
        <f>SUM($Q$2:Q1498)</f>
        <v>361.93204069387667</v>
      </c>
      <c r="U1498" s="22">
        <f>T1498*'KERS System Values'!E$14</f>
        <v>211.93629194289244</v>
      </c>
    </row>
    <row r="1499" spans="1:21" x14ac:dyDescent="0.45">
      <c r="A1499" s="7" t="s">
        <v>15</v>
      </c>
      <c r="B1499" s="8">
        <v>1497</v>
      </c>
      <c r="C1499" s="8">
        <v>20</v>
      </c>
      <c r="D1499" s="3">
        <v>12.694444444444446</v>
      </c>
      <c r="E1499" s="29">
        <v>0.61111111111111194</v>
      </c>
      <c r="F1499" s="21">
        <f>'Dynamic Data'!C$4*E1499</f>
        <v>176.00000000000023</v>
      </c>
      <c r="G1499" s="3">
        <f>(0.5*'Dynamic Data'!C$21*'Dynamic Data'!C$11*'Dynamic Data'!C$13*D1499^2)</f>
        <v>32.967031907970245</v>
      </c>
      <c r="H1499" s="3">
        <f>'Dynamic Data'!C$15</f>
        <v>56.505600000000001</v>
      </c>
      <c r="I1499" s="3">
        <f>'Dynamic Data'!C$15+G1499+F1499</f>
        <v>265.47263190797048</v>
      </c>
      <c r="J1499" s="3">
        <f t="shared" si="168"/>
        <v>265.47263190797048</v>
      </c>
      <c r="K1499" s="29">
        <f t="shared" si="169"/>
        <v>0</v>
      </c>
      <c r="L1499" s="21">
        <f>(D1499/1000)*(('Dynamic Data'!C$4*9.81*'Dynamic Data'!C$10)+(0.5*'Dynamic Data'!C$21*'Dynamic Data'!C$11*'Dynamic Data'!C$13*D1499^2)+('Dynamic Data'!C$4*'Dynamic Data'!C$18*E1499))</f>
        <v>3.4667470572761818</v>
      </c>
      <c r="M1499" s="3">
        <f t="shared" si="166"/>
        <v>3.4667470572761818</v>
      </c>
      <c r="N1499" s="29">
        <f t="shared" si="170"/>
        <v>0</v>
      </c>
      <c r="O1499" s="21">
        <f t="shared" si="165"/>
        <v>3.3409632305161896</v>
      </c>
      <c r="P1499" s="3">
        <f t="shared" si="171"/>
        <v>3.3409632305161896</v>
      </c>
      <c r="Q1499" s="43">
        <f t="shared" si="167"/>
        <v>0</v>
      </c>
      <c r="R1499" s="37"/>
      <c r="S1499" s="21">
        <f>SUM($P$2:P1499)</f>
        <v>2142.2218689177112</v>
      </c>
      <c r="T1499" s="29">
        <f>SUM($Q$2:Q1499)</f>
        <v>361.93204069387667</v>
      </c>
      <c r="U1499" s="22">
        <f>T1499*'KERS System Values'!E$14</f>
        <v>211.93629194289244</v>
      </c>
    </row>
    <row r="1500" spans="1:21" x14ac:dyDescent="0.45">
      <c r="A1500" s="5" t="s">
        <v>15</v>
      </c>
      <c r="B1500" s="6">
        <v>1498</v>
      </c>
      <c r="C1500" s="6">
        <v>21</v>
      </c>
      <c r="D1500" s="4">
        <v>13.250000000000002</v>
      </c>
      <c r="E1500" s="30">
        <v>0.49999999999999922</v>
      </c>
      <c r="F1500" s="20">
        <f>'Dynamic Data'!C$4*E1500</f>
        <v>143.99999999999977</v>
      </c>
      <c r="G1500" s="12">
        <f>(0.5*'Dynamic Data'!C$21*'Dynamic Data'!C$11*'Dynamic Data'!C$13*D1500^2)</f>
        <v>35.915689340090509</v>
      </c>
      <c r="H1500" s="12">
        <f>'Dynamic Data'!C$15</f>
        <v>56.505600000000001</v>
      </c>
      <c r="I1500" s="12">
        <f>'Dynamic Data'!C$15+G1500+F1500</f>
        <v>236.42128934009028</v>
      </c>
      <c r="J1500" s="12">
        <f t="shared" si="168"/>
        <v>236.42128934009028</v>
      </c>
      <c r="K1500" s="28">
        <f t="shared" si="169"/>
        <v>0</v>
      </c>
      <c r="L1500" s="20">
        <f>(D1500/1000)*(('Dynamic Data'!C$4*9.81*'Dynamic Data'!C$10)+(0.5*'Dynamic Data'!C$21*'Dynamic Data'!C$11*'Dynamic Data'!C$13*D1500^2)+('Dynamic Data'!C$4*'Dynamic Data'!C$18*E1500))</f>
        <v>3.2151794037561969</v>
      </c>
      <c r="M1500" s="12">
        <f t="shared" si="166"/>
        <v>3.2151794037561969</v>
      </c>
      <c r="N1500" s="28">
        <f t="shared" si="170"/>
        <v>0</v>
      </c>
      <c r="O1500" s="20">
        <f t="shared" si="165"/>
        <v>3.0572809716016307</v>
      </c>
      <c r="P1500" s="12">
        <f t="shared" si="171"/>
        <v>3.0572809716016307</v>
      </c>
      <c r="Q1500" s="42">
        <f t="shared" si="167"/>
        <v>0</v>
      </c>
      <c r="R1500" s="36"/>
      <c r="S1500" s="20">
        <f>SUM($P$2:P1500)</f>
        <v>2145.279149889313</v>
      </c>
      <c r="T1500" s="28">
        <f>SUM($Q$2:Q1500)</f>
        <v>361.93204069387667</v>
      </c>
      <c r="U1500" s="22">
        <f>T1500*'KERS System Values'!E$14</f>
        <v>211.93629194289244</v>
      </c>
    </row>
    <row r="1501" spans="1:21" x14ac:dyDescent="0.45">
      <c r="A1501" s="7" t="s">
        <v>15</v>
      </c>
      <c r="B1501" s="8">
        <v>1499</v>
      </c>
      <c r="C1501" s="8">
        <v>22</v>
      </c>
      <c r="D1501" s="3">
        <v>13.694444444444445</v>
      </c>
      <c r="E1501" s="29">
        <v>0.38888888888888851</v>
      </c>
      <c r="F1501" s="21">
        <f>'Dynamic Data'!C$4*E1501</f>
        <v>111.99999999999989</v>
      </c>
      <c r="G1501" s="3">
        <f>(0.5*'Dynamic Data'!C$21*'Dynamic Data'!C$11*'Dynamic Data'!C$13*D1501^2)</f>
        <v>38.365537484978418</v>
      </c>
      <c r="H1501" s="3">
        <f>'Dynamic Data'!C$15</f>
        <v>56.505600000000001</v>
      </c>
      <c r="I1501" s="3">
        <f>'Dynamic Data'!C$15+G1501+F1501</f>
        <v>206.87113748497831</v>
      </c>
      <c r="J1501" s="3">
        <f t="shared" si="168"/>
        <v>206.87113748497831</v>
      </c>
      <c r="K1501" s="29">
        <f t="shared" si="169"/>
        <v>0</v>
      </c>
      <c r="L1501" s="21">
        <f>(D1501/1000)*(('Dynamic Data'!C$4*9.81*'Dynamic Data'!C$10)+(0.5*'Dynamic Data'!C$21*'Dynamic Data'!C$11*'Dynamic Data'!C$13*D1501^2)+('Dynamic Data'!C$4*'Dynamic Data'!C$18*E1501))</f>
        <v>2.899382539447064</v>
      </c>
      <c r="M1501" s="3">
        <f t="shared" si="166"/>
        <v>2.899382539447064</v>
      </c>
      <c r="N1501" s="29">
        <f t="shared" si="170"/>
        <v>0</v>
      </c>
      <c r="O1501" s="21">
        <f t="shared" si="165"/>
        <v>2.7137677222138423</v>
      </c>
      <c r="P1501" s="3">
        <f t="shared" si="171"/>
        <v>2.7137677222138423</v>
      </c>
      <c r="Q1501" s="43">
        <f t="shared" si="167"/>
        <v>0</v>
      </c>
      <c r="R1501" s="37"/>
      <c r="S1501" s="21">
        <f>SUM($P$2:P1501)</f>
        <v>2147.992917611527</v>
      </c>
      <c r="T1501" s="29">
        <f>SUM($Q$2:Q1501)</f>
        <v>361.93204069387667</v>
      </c>
      <c r="U1501" s="22">
        <f>T1501*'KERS System Values'!E$14</f>
        <v>211.93629194289244</v>
      </c>
    </row>
    <row r="1502" spans="1:21" x14ac:dyDescent="0.45">
      <c r="A1502" s="5" t="s">
        <v>15</v>
      </c>
      <c r="B1502" s="6">
        <v>1500</v>
      </c>
      <c r="C1502" s="6">
        <v>23</v>
      </c>
      <c r="D1502" s="4">
        <v>14.027777777777779</v>
      </c>
      <c r="E1502" s="30">
        <v>0.27777777777777779</v>
      </c>
      <c r="F1502" s="20">
        <f>'Dynamic Data'!C$4*E1502</f>
        <v>80</v>
      </c>
      <c r="G1502" s="12">
        <f>(0.5*'Dynamic Data'!C$21*'Dynamic Data'!C$11*'Dynamic Data'!C$13*D1502^2)</f>
        <v>40.255961543172873</v>
      </c>
      <c r="H1502" s="12">
        <f>'Dynamic Data'!C$15</f>
        <v>56.505600000000001</v>
      </c>
      <c r="I1502" s="12">
        <f>'Dynamic Data'!C$15+G1502+F1502</f>
        <v>176.76156154317289</v>
      </c>
      <c r="J1502" s="12">
        <f t="shared" si="168"/>
        <v>176.76156154317289</v>
      </c>
      <c r="K1502" s="28">
        <f t="shared" si="169"/>
        <v>0</v>
      </c>
      <c r="L1502" s="20">
        <f>(D1502/1000)*(('Dynamic Data'!C$4*9.81*'Dynamic Data'!C$10)+(0.5*'Dynamic Data'!C$21*'Dynamic Data'!C$11*'Dynamic Data'!C$13*D1502^2)+('Dynamic Data'!C$4*'Dynamic Data'!C$18*E1502))</f>
        <v>2.5281529049806202</v>
      </c>
      <c r="M1502" s="12">
        <f t="shared" si="166"/>
        <v>2.5281529049806202</v>
      </c>
      <c r="N1502" s="28">
        <f t="shared" si="170"/>
        <v>0</v>
      </c>
      <c r="O1502" s="20">
        <f t="shared" si="165"/>
        <v>2.4384022829477408</v>
      </c>
      <c r="P1502" s="12">
        <f t="shared" si="171"/>
        <v>2.4384022829477408</v>
      </c>
      <c r="Q1502" s="42">
        <f t="shared" si="167"/>
        <v>0</v>
      </c>
      <c r="R1502" s="36"/>
      <c r="S1502" s="20">
        <f>SUM($P$2:P1502)</f>
        <v>2150.4313198944747</v>
      </c>
      <c r="T1502" s="28">
        <f>SUM($Q$2:Q1502)</f>
        <v>361.93204069387667</v>
      </c>
      <c r="U1502" s="22">
        <f>T1502*'KERS System Values'!E$14</f>
        <v>211.93629194289244</v>
      </c>
    </row>
    <row r="1503" spans="1:21" x14ac:dyDescent="0.45">
      <c r="A1503" s="7" t="s">
        <v>15</v>
      </c>
      <c r="B1503" s="8">
        <v>1501</v>
      </c>
      <c r="C1503" s="8">
        <v>24</v>
      </c>
      <c r="D1503" s="3">
        <v>14.25</v>
      </c>
      <c r="E1503" s="29">
        <v>0.2222222222222224</v>
      </c>
      <c r="F1503" s="21">
        <f>'Dynamic Data'!C$4*E1503</f>
        <v>64.000000000000057</v>
      </c>
      <c r="G1503" s="3">
        <f>(0.5*'Dynamic Data'!C$21*'Dynamic Data'!C$11*'Dynamic Data'!C$13*D1503^2)</f>
        <v>41.541500415077969</v>
      </c>
      <c r="H1503" s="3">
        <f>'Dynamic Data'!C$15</f>
        <v>56.505600000000001</v>
      </c>
      <c r="I1503" s="3">
        <f>'Dynamic Data'!C$15+G1503+F1503</f>
        <v>162.04710041507803</v>
      </c>
      <c r="J1503" s="3">
        <f t="shared" si="168"/>
        <v>162.04710041507803</v>
      </c>
      <c r="K1503" s="29">
        <f t="shared" si="169"/>
        <v>0</v>
      </c>
      <c r="L1503" s="21">
        <f>(D1503/1000)*(('Dynamic Data'!C$4*9.81*'Dynamic Data'!C$10)+(0.5*'Dynamic Data'!C$21*'Dynamic Data'!C$11*'Dynamic Data'!C$13*D1503^2)+('Dynamic Data'!C$4*'Dynamic Data'!C$18*E1503))</f>
        <v>2.3486516609148618</v>
      </c>
      <c r="M1503" s="3">
        <f t="shared" si="166"/>
        <v>2.3486516609148618</v>
      </c>
      <c r="N1503" s="29">
        <f t="shared" si="170"/>
        <v>0</v>
      </c>
      <c r="O1503" s="21">
        <f t="shared" si="165"/>
        <v>2.3160183426614784</v>
      </c>
      <c r="P1503" s="3">
        <f t="shared" si="171"/>
        <v>2.3160183426614784</v>
      </c>
      <c r="Q1503" s="43">
        <f t="shared" si="167"/>
        <v>0</v>
      </c>
      <c r="R1503" s="37"/>
      <c r="S1503" s="21">
        <f>SUM($P$2:P1503)</f>
        <v>2152.7473382371363</v>
      </c>
      <c r="T1503" s="29">
        <f>SUM($Q$2:Q1503)</f>
        <v>361.93204069387667</v>
      </c>
      <c r="U1503" s="22">
        <f>T1503*'KERS System Values'!E$14</f>
        <v>211.93629194289244</v>
      </c>
    </row>
    <row r="1504" spans="1:21" x14ac:dyDescent="0.45">
      <c r="A1504" s="5" t="s">
        <v>15</v>
      </c>
      <c r="B1504" s="6">
        <v>1502</v>
      </c>
      <c r="C1504" s="6">
        <v>25</v>
      </c>
      <c r="D1504" s="4">
        <v>14.472222222222223</v>
      </c>
      <c r="E1504" s="30">
        <v>0.19444444444444522</v>
      </c>
      <c r="F1504" s="20">
        <f>'Dynamic Data'!C$4*E1504</f>
        <v>56.000000000000227</v>
      </c>
      <c r="G1504" s="12">
        <f>(0.5*'Dynamic Data'!C$21*'Dynamic Data'!C$11*'Dynamic Data'!C$13*D1504^2)</f>
        <v>42.847244220136794</v>
      </c>
      <c r="H1504" s="12">
        <f>'Dynamic Data'!C$15</f>
        <v>56.505600000000001</v>
      </c>
      <c r="I1504" s="12">
        <f>'Dynamic Data'!C$15+G1504+F1504</f>
        <v>155.35284422013703</v>
      </c>
      <c r="J1504" s="12">
        <f t="shared" si="168"/>
        <v>155.35284422013703</v>
      </c>
      <c r="K1504" s="28">
        <f t="shared" si="169"/>
        <v>0</v>
      </c>
      <c r="L1504" s="20">
        <f>(D1504/1000)*(('Dynamic Data'!C$4*9.81*'Dynamic Data'!C$10)+(0.5*'Dynamic Data'!C$21*'Dynamic Data'!C$11*'Dynamic Data'!C$13*D1504^2)+('Dynamic Data'!C$4*'Dynamic Data'!C$18*E1504))</f>
        <v>2.2833850244080947</v>
      </c>
      <c r="M1504" s="12">
        <f t="shared" si="166"/>
        <v>2.2833850244080947</v>
      </c>
      <c r="N1504" s="28">
        <f t="shared" si="170"/>
        <v>0</v>
      </c>
      <c r="O1504" s="20">
        <f t="shared" si="165"/>
        <v>2.2732529434931017</v>
      </c>
      <c r="P1504" s="12">
        <f t="shared" si="171"/>
        <v>2.2732529434931017</v>
      </c>
      <c r="Q1504" s="42">
        <f t="shared" si="167"/>
        <v>0</v>
      </c>
      <c r="R1504" s="36"/>
      <c r="S1504" s="20">
        <f>SUM($P$2:P1504)</f>
        <v>2155.0205911806293</v>
      </c>
      <c r="T1504" s="28">
        <f>SUM($Q$2:Q1504)</f>
        <v>361.93204069387667</v>
      </c>
      <c r="U1504" s="22">
        <f>T1504*'KERS System Values'!E$14</f>
        <v>211.93629194289244</v>
      </c>
    </row>
    <row r="1505" spans="1:21" x14ac:dyDescent="0.45">
      <c r="A1505" s="7" t="s">
        <v>15</v>
      </c>
      <c r="B1505" s="8">
        <v>1503</v>
      </c>
      <c r="C1505" s="8">
        <v>26</v>
      </c>
      <c r="D1505" s="3">
        <v>14.638888888888891</v>
      </c>
      <c r="E1505" s="29">
        <v>0.18055555555555516</v>
      </c>
      <c r="F1505" s="21">
        <f>'Dynamic Data'!C$4*E1505</f>
        <v>51.999999999999886</v>
      </c>
      <c r="G1505" s="3">
        <f>(0.5*'Dynamic Data'!C$21*'Dynamic Data'!C$11*'Dynamic Data'!C$13*D1505^2)</f>
        <v>43.839811561313049</v>
      </c>
      <c r="H1505" s="3">
        <f>'Dynamic Data'!C$15</f>
        <v>56.505600000000001</v>
      </c>
      <c r="I1505" s="3">
        <f>'Dynamic Data'!C$15+G1505+F1505</f>
        <v>152.34541156131294</v>
      </c>
      <c r="J1505" s="3">
        <f t="shared" si="168"/>
        <v>152.34541156131294</v>
      </c>
      <c r="K1505" s="29">
        <f t="shared" si="169"/>
        <v>0</v>
      </c>
      <c r="L1505" s="21">
        <f>(D1505/1000)*(('Dynamic Data'!C$4*9.81*'Dynamic Data'!C$10)+(0.5*'Dynamic Data'!C$21*'Dynamic Data'!C$11*'Dynamic Data'!C$13*D1505^2)+('Dynamic Data'!C$4*'Dynamic Data'!C$18*E1505))</f>
        <v>2.2631208625781092</v>
      </c>
      <c r="M1505" s="3">
        <f t="shared" si="166"/>
        <v>2.2631208625781092</v>
      </c>
      <c r="N1505" s="29">
        <f t="shared" si="170"/>
        <v>0</v>
      </c>
      <c r="O1505" s="21">
        <f t="shared" si="165"/>
        <v>2.2868460779660609</v>
      </c>
      <c r="P1505" s="3">
        <f t="shared" si="171"/>
        <v>2.2868460779660609</v>
      </c>
      <c r="Q1505" s="43">
        <f t="shared" si="167"/>
        <v>0</v>
      </c>
      <c r="R1505" s="37"/>
      <c r="S1505" s="21">
        <f>SUM($P$2:P1505)</f>
        <v>2157.3074372585952</v>
      </c>
      <c r="T1505" s="29">
        <f>SUM($Q$2:Q1505)</f>
        <v>361.93204069387667</v>
      </c>
      <c r="U1505" s="22">
        <f>T1505*'KERS System Values'!E$14</f>
        <v>211.93629194289244</v>
      </c>
    </row>
    <row r="1506" spans="1:21" x14ac:dyDescent="0.45">
      <c r="A1506" s="5" t="s">
        <v>15</v>
      </c>
      <c r="B1506" s="6">
        <v>1504</v>
      </c>
      <c r="C1506" s="6">
        <v>27</v>
      </c>
      <c r="D1506" s="4">
        <v>14.833333333333334</v>
      </c>
      <c r="E1506" s="30">
        <v>0.18055555555555516</v>
      </c>
      <c r="F1506" s="20">
        <f>'Dynamic Data'!C$4*E1506</f>
        <v>51.999999999999886</v>
      </c>
      <c r="G1506" s="12">
        <f>(0.5*'Dynamic Data'!C$21*'Dynamic Data'!C$11*'Dynamic Data'!C$13*D1506^2)</f>
        <v>45.012171237349285</v>
      </c>
      <c r="H1506" s="12">
        <f>'Dynamic Data'!C$15</f>
        <v>56.505600000000001</v>
      </c>
      <c r="I1506" s="12">
        <f>'Dynamic Data'!C$15+G1506+F1506</f>
        <v>153.51777123734917</v>
      </c>
      <c r="J1506" s="12">
        <f t="shared" si="168"/>
        <v>153.51777123734917</v>
      </c>
      <c r="K1506" s="28">
        <f t="shared" si="169"/>
        <v>0</v>
      </c>
      <c r="L1506" s="20">
        <f>(D1506/1000)*(('Dynamic Data'!C$4*9.81*'Dynamic Data'!C$10)+(0.5*'Dynamic Data'!C$21*'Dynamic Data'!C$11*'Dynamic Data'!C$13*D1506^2)+('Dynamic Data'!C$4*'Dynamic Data'!C$18*E1506))</f>
        <v>2.3105712933540126</v>
      </c>
      <c r="M1506" s="12">
        <f t="shared" si="166"/>
        <v>2.3105712933540126</v>
      </c>
      <c r="N1506" s="28">
        <f t="shared" si="170"/>
        <v>0</v>
      </c>
      <c r="O1506" s="20">
        <f t="shared" si="165"/>
        <v>2.2685835717330565</v>
      </c>
      <c r="P1506" s="12">
        <f t="shared" si="171"/>
        <v>2.2685835717330565</v>
      </c>
      <c r="Q1506" s="42">
        <f t="shared" si="167"/>
        <v>0</v>
      </c>
      <c r="R1506" s="36"/>
      <c r="S1506" s="20">
        <f>SUM($P$2:P1506)</f>
        <v>2159.5760208303282</v>
      </c>
      <c r="T1506" s="28">
        <f>SUM($Q$2:Q1506)</f>
        <v>361.93204069387667</v>
      </c>
      <c r="U1506" s="22">
        <f>T1506*'KERS System Values'!E$14</f>
        <v>211.93629194289244</v>
      </c>
    </row>
    <row r="1507" spans="1:21" x14ac:dyDescent="0.45">
      <c r="A1507" s="7" t="s">
        <v>15</v>
      </c>
      <c r="B1507" s="8">
        <v>1505</v>
      </c>
      <c r="C1507" s="8">
        <v>28</v>
      </c>
      <c r="D1507" s="3">
        <v>15</v>
      </c>
      <c r="E1507" s="29">
        <v>0.15277777777777798</v>
      </c>
      <c r="F1507" s="21">
        <f>'Dynamic Data'!C$4*E1507</f>
        <v>44.000000000000057</v>
      </c>
      <c r="G1507" s="3">
        <f>(0.5*'Dynamic Data'!C$21*'Dynamic Data'!C$11*'Dynamic Data'!C$13*D1507^2)</f>
        <v>46.029363340806619</v>
      </c>
      <c r="H1507" s="3">
        <f>'Dynamic Data'!C$15</f>
        <v>56.505600000000001</v>
      </c>
      <c r="I1507" s="3">
        <f>'Dynamic Data'!C$15+G1507+F1507</f>
        <v>146.53496334080668</v>
      </c>
      <c r="J1507" s="3">
        <f t="shared" si="168"/>
        <v>146.53496334080668</v>
      </c>
      <c r="K1507" s="29">
        <f t="shared" si="169"/>
        <v>0</v>
      </c>
      <c r="L1507" s="21">
        <f>(D1507/1000)*(('Dynamic Data'!C$4*9.81*'Dynamic Data'!C$10)+(0.5*'Dynamic Data'!C$21*'Dynamic Data'!C$11*'Dynamic Data'!C$13*D1507^2)+('Dynamic Data'!C$4*'Dynamic Data'!C$18*E1507))</f>
        <v>2.2265958501121004</v>
      </c>
      <c r="M1507" s="3">
        <f t="shared" si="166"/>
        <v>2.2265958501121004</v>
      </c>
      <c r="N1507" s="29">
        <f t="shared" si="170"/>
        <v>0</v>
      </c>
      <c r="O1507" s="21">
        <f t="shared" si="165"/>
        <v>2.2117976938429722</v>
      </c>
      <c r="P1507" s="3">
        <f t="shared" si="171"/>
        <v>2.2117976938429722</v>
      </c>
      <c r="Q1507" s="43">
        <f t="shared" si="167"/>
        <v>0</v>
      </c>
      <c r="R1507" s="37"/>
      <c r="S1507" s="21">
        <f>SUM($P$2:P1507)</f>
        <v>2161.7878185241711</v>
      </c>
      <c r="T1507" s="29">
        <f>SUM($Q$2:Q1507)</f>
        <v>361.93204069387667</v>
      </c>
      <c r="U1507" s="22">
        <f>T1507*'KERS System Values'!E$14</f>
        <v>211.93629194289244</v>
      </c>
    </row>
    <row r="1508" spans="1:21" x14ac:dyDescent="0.45">
      <c r="A1508" s="5" t="s">
        <v>15</v>
      </c>
      <c r="B1508" s="6">
        <v>1506</v>
      </c>
      <c r="C1508" s="6">
        <v>29</v>
      </c>
      <c r="D1508" s="4">
        <v>15.138888888888889</v>
      </c>
      <c r="E1508" s="30">
        <v>0.1388888888888889</v>
      </c>
      <c r="F1508" s="20">
        <f>'Dynamic Data'!C$4*E1508</f>
        <v>40</v>
      </c>
      <c r="G1508" s="12">
        <f>(0.5*'Dynamic Data'!C$21*'Dynamic Data'!C$11*'Dynamic Data'!C$13*D1508^2)</f>
        <v>46.885705234235552</v>
      </c>
      <c r="H1508" s="12">
        <f>'Dynamic Data'!C$15</f>
        <v>56.505600000000001</v>
      </c>
      <c r="I1508" s="12">
        <f>'Dynamic Data'!C$15+G1508+F1508</f>
        <v>143.39130523423555</v>
      </c>
      <c r="J1508" s="12">
        <f t="shared" si="168"/>
        <v>143.39130523423555</v>
      </c>
      <c r="K1508" s="28">
        <f t="shared" si="169"/>
        <v>0</v>
      </c>
      <c r="L1508" s="20">
        <f>(D1508/1000)*(('Dynamic Data'!C$4*9.81*'Dynamic Data'!C$10)+(0.5*'Dynamic Data'!C$21*'Dynamic Data'!C$11*'Dynamic Data'!C$13*D1508^2)+('Dynamic Data'!C$4*'Dynamic Data'!C$18*E1508))</f>
        <v>2.196999537573844</v>
      </c>
      <c r="M1508" s="12">
        <f t="shared" si="166"/>
        <v>2.196999537573844</v>
      </c>
      <c r="N1508" s="28">
        <f t="shared" si="170"/>
        <v>0</v>
      </c>
      <c r="O1508" s="20">
        <f t="shared" si="165"/>
        <v>2.2455576135622382</v>
      </c>
      <c r="P1508" s="12">
        <f t="shared" si="171"/>
        <v>2.2455576135622382</v>
      </c>
      <c r="Q1508" s="42">
        <f t="shared" si="167"/>
        <v>0</v>
      </c>
      <c r="R1508" s="36"/>
      <c r="S1508" s="20">
        <f>SUM($P$2:P1508)</f>
        <v>2164.0333761377333</v>
      </c>
      <c r="T1508" s="28">
        <f>SUM($Q$2:Q1508)</f>
        <v>361.93204069387667</v>
      </c>
      <c r="U1508" s="22">
        <f>T1508*'KERS System Values'!E$14</f>
        <v>211.93629194289244</v>
      </c>
    </row>
    <row r="1509" spans="1:21" x14ac:dyDescent="0.45">
      <c r="A1509" s="7" t="s">
        <v>15</v>
      </c>
      <c r="B1509" s="8">
        <v>1507</v>
      </c>
      <c r="C1509" s="8">
        <v>30</v>
      </c>
      <c r="D1509" s="3">
        <v>15.277777777777779</v>
      </c>
      <c r="E1509" s="29">
        <v>0.15277777777777798</v>
      </c>
      <c r="F1509" s="21">
        <f>'Dynamic Data'!C$4*E1509</f>
        <v>44.000000000000057</v>
      </c>
      <c r="G1509" s="3">
        <f>(0.5*'Dynamic Data'!C$21*'Dynamic Data'!C$11*'Dynamic Data'!C$13*D1509^2)</f>
        <v>47.749939679677645</v>
      </c>
      <c r="H1509" s="3">
        <f>'Dynamic Data'!C$15</f>
        <v>56.505600000000001</v>
      </c>
      <c r="I1509" s="3">
        <f>'Dynamic Data'!C$15+G1509+F1509</f>
        <v>148.2555396796777</v>
      </c>
      <c r="J1509" s="3">
        <f t="shared" si="168"/>
        <v>148.2555396796777</v>
      </c>
      <c r="K1509" s="29">
        <f t="shared" si="169"/>
        <v>0</v>
      </c>
      <c r="L1509" s="21">
        <f>(D1509/1000)*(('Dynamic Data'!C$4*9.81*'Dynamic Data'!C$10)+(0.5*'Dynamic Data'!C$21*'Dynamic Data'!C$11*'Dynamic Data'!C$13*D1509^2)+('Dynamic Data'!C$4*'Dynamic Data'!C$18*E1509))</f>
        <v>2.2941156895506323</v>
      </c>
      <c r="M1509" s="3">
        <f t="shared" si="166"/>
        <v>2.2941156895506323</v>
      </c>
      <c r="N1509" s="29">
        <f t="shared" si="170"/>
        <v>0</v>
      </c>
      <c r="O1509" s="21">
        <f t="shared" si="165"/>
        <v>2.3791702095763325</v>
      </c>
      <c r="P1509" s="3">
        <f t="shared" si="171"/>
        <v>2.3791702095763325</v>
      </c>
      <c r="Q1509" s="43">
        <f t="shared" si="167"/>
        <v>0</v>
      </c>
      <c r="R1509" s="37"/>
      <c r="S1509" s="21">
        <f>SUM($P$2:P1509)</f>
        <v>2166.4125463473097</v>
      </c>
      <c r="T1509" s="29">
        <f>SUM($Q$2:Q1509)</f>
        <v>361.93204069387667</v>
      </c>
      <c r="U1509" s="22">
        <f>T1509*'KERS System Values'!E$14</f>
        <v>211.93629194289244</v>
      </c>
    </row>
    <row r="1510" spans="1:21" x14ac:dyDescent="0.45">
      <c r="A1510" s="5" t="s">
        <v>15</v>
      </c>
      <c r="B1510" s="6">
        <v>1508</v>
      </c>
      <c r="C1510" s="6">
        <v>31</v>
      </c>
      <c r="D1510" s="4">
        <v>15.444444444444445</v>
      </c>
      <c r="E1510" s="30">
        <v>0.18055555555555516</v>
      </c>
      <c r="F1510" s="20">
        <f>'Dynamic Data'!C$4*E1510</f>
        <v>51.999999999999886</v>
      </c>
      <c r="G1510" s="12">
        <f>(0.5*'Dynamic Data'!C$21*'Dynamic Data'!C$11*'Dynamic Data'!C$13*D1510^2)</f>
        <v>48.797439182865546</v>
      </c>
      <c r="H1510" s="12">
        <f>'Dynamic Data'!C$15</f>
        <v>56.505600000000001</v>
      </c>
      <c r="I1510" s="12">
        <f>'Dynamic Data'!C$15+G1510+F1510</f>
        <v>157.30303918286543</v>
      </c>
      <c r="J1510" s="12">
        <f t="shared" si="168"/>
        <v>157.30303918286543</v>
      </c>
      <c r="K1510" s="28">
        <f t="shared" si="169"/>
        <v>0</v>
      </c>
      <c r="L1510" s="20">
        <f>(D1510/1000)*(('Dynamic Data'!C$4*9.81*'Dynamic Data'!C$10)+(0.5*'Dynamic Data'!C$21*'Dynamic Data'!C$11*'Dynamic Data'!C$13*D1510^2)+('Dynamic Data'!C$4*'Dynamic Data'!C$18*E1510))</f>
        <v>2.4642247296020328</v>
      </c>
      <c r="M1510" s="12">
        <f t="shared" si="166"/>
        <v>2.4642247296020328</v>
      </c>
      <c r="N1510" s="28">
        <f t="shared" si="170"/>
        <v>0</v>
      </c>
      <c r="O1510" s="20">
        <f t="shared" si="165"/>
        <v>2.5873006441432818</v>
      </c>
      <c r="P1510" s="12">
        <f t="shared" si="171"/>
        <v>2.5873006441432818</v>
      </c>
      <c r="Q1510" s="42">
        <f t="shared" si="167"/>
        <v>0</v>
      </c>
      <c r="R1510" s="36"/>
      <c r="S1510" s="20">
        <f>SUM($P$2:P1510)</f>
        <v>2168.9998469914531</v>
      </c>
      <c r="T1510" s="28">
        <f>SUM($Q$2:Q1510)</f>
        <v>361.93204069387667</v>
      </c>
      <c r="U1510" s="22">
        <f>T1510*'KERS System Values'!E$14</f>
        <v>211.93629194289244</v>
      </c>
    </row>
    <row r="1511" spans="1:21" x14ac:dyDescent="0.45">
      <c r="A1511" s="7" t="s">
        <v>15</v>
      </c>
      <c r="B1511" s="8">
        <v>1509</v>
      </c>
      <c r="C1511" s="8">
        <v>32</v>
      </c>
      <c r="D1511" s="3">
        <v>15.638888888888889</v>
      </c>
      <c r="E1511" s="29">
        <v>0.2222222222222224</v>
      </c>
      <c r="F1511" s="21">
        <f>'Dynamic Data'!C$4*E1511</f>
        <v>64.000000000000057</v>
      </c>
      <c r="G1511" s="3">
        <f>(0.5*'Dynamic Data'!C$21*'Dynamic Data'!C$11*'Dynamic Data'!C$13*D1511^2)</f>
        <v>50.033886381248742</v>
      </c>
      <c r="H1511" s="3">
        <f>'Dynamic Data'!C$15</f>
        <v>56.505600000000001</v>
      </c>
      <c r="I1511" s="3">
        <f>'Dynamic Data'!C$15+G1511+F1511</f>
        <v>170.53948638124879</v>
      </c>
      <c r="J1511" s="3">
        <f t="shared" si="168"/>
        <v>170.53948638124879</v>
      </c>
      <c r="K1511" s="29">
        <f t="shared" si="169"/>
        <v>0</v>
      </c>
      <c r="L1511" s="21">
        <f>(D1511/1000)*(('Dynamic Data'!C$4*9.81*'Dynamic Data'!C$10)+(0.5*'Dynamic Data'!C$21*'Dynamic Data'!C$11*'Dynamic Data'!C$13*D1511^2)+('Dynamic Data'!C$4*'Dynamic Data'!C$18*E1511))</f>
        <v>2.7103765586845303</v>
      </c>
      <c r="M1511" s="3">
        <f t="shared" si="166"/>
        <v>2.7103765586845303</v>
      </c>
      <c r="N1511" s="29">
        <f t="shared" si="170"/>
        <v>0</v>
      </c>
      <c r="O1511" s="21">
        <f t="shared" si="165"/>
        <v>2.943770947693829</v>
      </c>
      <c r="P1511" s="3">
        <f t="shared" si="171"/>
        <v>2.943770947693829</v>
      </c>
      <c r="Q1511" s="43">
        <f t="shared" si="167"/>
        <v>0</v>
      </c>
      <c r="R1511" s="37"/>
      <c r="S1511" s="21">
        <f>SUM($P$2:P1511)</f>
        <v>2171.9436179391469</v>
      </c>
      <c r="T1511" s="29">
        <f>SUM($Q$2:Q1511)</f>
        <v>361.93204069387667</v>
      </c>
      <c r="U1511" s="22">
        <f>T1511*'KERS System Values'!E$14</f>
        <v>211.93629194289244</v>
      </c>
    </row>
    <row r="1512" spans="1:21" x14ac:dyDescent="0.45">
      <c r="A1512" s="5" t="s">
        <v>15</v>
      </c>
      <c r="B1512" s="6">
        <v>1510</v>
      </c>
      <c r="C1512" s="6">
        <v>33</v>
      </c>
      <c r="D1512" s="4">
        <v>15.888888888888891</v>
      </c>
      <c r="E1512" s="30">
        <v>0.30555555555555597</v>
      </c>
      <c r="F1512" s="20">
        <f>'Dynamic Data'!C$4*E1512</f>
        <v>88.000000000000114</v>
      </c>
      <c r="G1512" s="12">
        <f>(0.5*'Dynamic Data'!C$21*'Dynamic Data'!C$11*'Dynamic Data'!C$13*D1512^2)</f>
        <v>51.646334757539357</v>
      </c>
      <c r="H1512" s="12">
        <f>'Dynamic Data'!C$15</f>
        <v>56.505600000000001</v>
      </c>
      <c r="I1512" s="12">
        <f>'Dynamic Data'!C$15+G1512+F1512</f>
        <v>196.15193475753946</v>
      </c>
      <c r="J1512" s="12">
        <f t="shared" si="168"/>
        <v>196.15193475753946</v>
      </c>
      <c r="K1512" s="28">
        <f t="shared" si="169"/>
        <v>0</v>
      </c>
      <c r="L1512" s="20">
        <f>(D1512/1000)*(('Dynamic Data'!C$4*9.81*'Dynamic Data'!C$10)+(0.5*'Dynamic Data'!C$21*'Dynamic Data'!C$11*'Dynamic Data'!C$13*D1512^2)+('Dynamic Data'!C$4*'Dynamic Data'!C$18*E1512))</f>
        <v>3.1771653367031281</v>
      </c>
      <c r="M1512" s="12">
        <f t="shared" si="166"/>
        <v>3.1771653367031281</v>
      </c>
      <c r="N1512" s="28">
        <f t="shared" si="170"/>
        <v>0</v>
      </c>
      <c r="O1512" s="20">
        <f t="shared" si="165"/>
        <v>3.5038155679164604</v>
      </c>
      <c r="P1512" s="12">
        <f t="shared" si="171"/>
        <v>3.5038155679164604</v>
      </c>
      <c r="Q1512" s="42">
        <f t="shared" si="167"/>
        <v>0</v>
      </c>
      <c r="R1512" s="36"/>
      <c r="S1512" s="20">
        <f>SUM($P$2:P1512)</f>
        <v>2175.4474335070631</v>
      </c>
      <c r="T1512" s="28">
        <f>SUM($Q$2:Q1512)</f>
        <v>361.93204069387667</v>
      </c>
      <c r="U1512" s="22">
        <f>T1512*'KERS System Values'!E$14</f>
        <v>211.93629194289244</v>
      </c>
    </row>
    <row r="1513" spans="1:21" x14ac:dyDescent="0.45">
      <c r="A1513" s="7" t="s">
        <v>15</v>
      </c>
      <c r="B1513" s="8">
        <v>1511</v>
      </c>
      <c r="C1513" s="8">
        <v>34</v>
      </c>
      <c r="D1513" s="3">
        <v>16.25</v>
      </c>
      <c r="E1513" s="29">
        <v>0.41666666666666663</v>
      </c>
      <c r="F1513" s="21">
        <f>'Dynamic Data'!C$4*E1513</f>
        <v>119.99999999999999</v>
      </c>
      <c r="G1513" s="3">
        <f>(0.5*'Dynamic Data'!C$21*'Dynamic Data'!C$11*'Dynamic Data'!C$13*D1513^2)</f>
        <v>54.020572254141101</v>
      </c>
      <c r="H1513" s="3">
        <f>'Dynamic Data'!C$15</f>
        <v>56.505600000000001</v>
      </c>
      <c r="I1513" s="3">
        <f>'Dynamic Data'!C$15+G1513+F1513</f>
        <v>230.5261722541411</v>
      </c>
      <c r="J1513" s="3">
        <f t="shared" si="168"/>
        <v>230.5261722541411</v>
      </c>
      <c r="K1513" s="29">
        <f t="shared" si="169"/>
        <v>0</v>
      </c>
      <c r="L1513" s="21">
        <f>(D1513/1000)*(('Dynamic Data'!C$4*9.81*'Dynamic Data'!C$10)+(0.5*'Dynamic Data'!C$21*'Dynamic Data'!C$11*'Dynamic Data'!C$13*D1513^2)+('Dynamic Data'!C$4*'Dynamic Data'!C$18*E1513))</f>
        <v>3.8304657991297928</v>
      </c>
      <c r="M1513" s="3">
        <f t="shared" si="166"/>
        <v>3.8304657991297928</v>
      </c>
      <c r="N1513" s="29">
        <f t="shared" si="170"/>
        <v>0</v>
      </c>
      <c r="O1513" s="21">
        <f t="shared" si="165"/>
        <v>4.1918926230949101</v>
      </c>
      <c r="P1513" s="3">
        <f t="shared" si="171"/>
        <v>4.1918926230949101</v>
      </c>
      <c r="Q1513" s="43">
        <f t="shared" si="167"/>
        <v>0</v>
      </c>
      <c r="R1513" s="37"/>
      <c r="S1513" s="21">
        <f>SUM($P$2:P1513)</f>
        <v>2179.6393261301582</v>
      </c>
      <c r="T1513" s="29">
        <f>SUM($Q$2:Q1513)</f>
        <v>361.93204069387667</v>
      </c>
      <c r="U1513" s="22">
        <f>T1513*'KERS System Values'!E$14</f>
        <v>211.93629194289244</v>
      </c>
    </row>
    <row r="1514" spans="1:21" x14ac:dyDescent="0.45">
      <c r="A1514" s="5" t="s">
        <v>15</v>
      </c>
      <c r="B1514" s="6">
        <v>1512</v>
      </c>
      <c r="C1514" s="6">
        <v>35</v>
      </c>
      <c r="D1514" s="4">
        <v>16.722222222222225</v>
      </c>
      <c r="E1514" s="30">
        <v>0.52777777777777735</v>
      </c>
      <c r="F1514" s="20">
        <f>'Dynamic Data'!C$4*E1514</f>
        <v>151.99999999999989</v>
      </c>
      <c r="G1514" s="12">
        <f>(0.5*'Dynamic Data'!C$21*'Dynamic Data'!C$11*'Dynamic Data'!C$13*D1514^2)</f>
        <v>57.205848395616208</v>
      </c>
      <c r="H1514" s="12">
        <f>'Dynamic Data'!C$15</f>
        <v>56.505600000000001</v>
      </c>
      <c r="I1514" s="12">
        <f>'Dynamic Data'!C$15+G1514+F1514</f>
        <v>265.71144839561612</v>
      </c>
      <c r="J1514" s="12">
        <f t="shared" si="168"/>
        <v>265.71144839561612</v>
      </c>
      <c r="K1514" s="28">
        <f t="shared" si="169"/>
        <v>0</v>
      </c>
      <c r="L1514" s="20">
        <f>(D1514/1000)*(('Dynamic Data'!C$4*9.81*'Dynamic Data'!C$10)+(0.5*'Dynamic Data'!C$21*'Dynamic Data'!C$11*'Dynamic Data'!C$13*D1514^2)+('Dynamic Data'!C$4*'Dynamic Data'!C$18*E1514))</f>
        <v>4.5533194470600264</v>
      </c>
      <c r="M1514" s="12">
        <f t="shared" si="166"/>
        <v>4.5533194470600264</v>
      </c>
      <c r="N1514" s="28">
        <f t="shared" si="170"/>
        <v>0</v>
      </c>
      <c r="O1514" s="20">
        <f t="shared" si="165"/>
        <v>4.9206402828519895</v>
      </c>
      <c r="P1514" s="12">
        <f t="shared" si="171"/>
        <v>4.9206402828519895</v>
      </c>
      <c r="Q1514" s="42">
        <f t="shared" si="167"/>
        <v>0</v>
      </c>
      <c r="R1514" s="36"/>
      <c r="S1514" s="20">
        <f>SUM($P$2:P1514)</f>
        <v>2184.55996641301</v>
      </c>
      <c r="T1514" s="28">
        <f>SUM($Q$2:Q1514)</f>
        <v>361.93204069387667</v>
      </c>
      <c r="U1514" s="22">
        <f>T1514*'KERS System Values'!E$14</f>
        <v>211.93629194289244</v>
      </c>
    </row>
    <row r="1515" spans="1:21" x14ac:dyDescent="0.45">
      <c r="A1515" s="7" t="s">
        <v>15</v>
      </c>
      <c r="B1515" s="8">
        <v>1513</v>
      </c>
      <c r="C1515" s="8">
        <v>36</v>
      </c>
      <c r="D1515" s="3">
        <v>17.305555555555557</v>
      </c>
      <c r="E1515" s="29">
        <v>0.625</v>
      </c>
      <c r="F1515" s="21">
        <f>'Dynamic Data'!C$4*E1515</f>
        <v>180</v>
      </c>
      <c r="G1515" s="3">
        <f>(0.5*'Dynamic Data'!C$21*'Dynamic Data'!C$11*'Dynamic Data'!C$13*D1515^2)</f>
        <v>61.266566406392094</v>
      </c>
      <c r="H1515" s="3">
        <f>'Dynamic Data'!C$15</f>
        <v>56.505600000000001</v>
      </c>
      <c r="I1515" s="3">
        <f>'Dynamic Data'!C$15+G1515+F1515</f>
        <v>297.7721664063921</v>
      </c>
      <c r="J1515" s="3">
        <f t="shared" si="168"/>
        <v>297.7721664063921</v>
      </c>
      <c r="K1515" s="29">
        <f t="shared" si="169"/>
        <v>0</v>
      </c>
      <c r="L1515" s="21">
        <f>(D1515/1000)*(('Dynamic Data'!C$4*9.81*'Dynamic Data'!C$10)+(0.5*'Dynamic Data'!C$21*'Dynamic Data'!C$11*'Dynamic Data'!C$13*D1515^2)+('Dynamic Data'!C$4*'Dynamic Data'!C$18*E1515))</f>
        <v>5.2879611186439535</v>
      </c>
      <c r="M1515" s="3">
        <f t="shared" si="166"/>
        <v>5.2879611186439535</v>
      </c>
      <c r="N1515" s="29">
        <f t="shared" si="170"/>
        <v>0</v>
      </c>
      <c r="O1515" s="21">
        <f t="shared" si="165"/>
        <v>5.5455522195374272</v>
      </c>
      <c r="P1515" s="3">
        <f t="shared" si="171"/>
        <v>5.5455522195374272</v>
      </c>
      <c r="Q1515" s="43">
        <f t="shared" si="167"/>
        <v>0</v>
      </c>
      <c r="R1515" s="37"/>
      <c r="S1515" s="21">
        <f>SUM($P$2:P1515)</f>
        <v>2190.1055186325475</v>
      </c>
      <c r="T1515" s="29">
        <f>SUM($Q$2:Q1515)</f>
        <v>361.93204069387667</v>
      </c>
      <c r="U1515" s="22">
        <f>T1515*'KERS System Values'!E$14</f>
        <v>211.93629194289244</v>
      </c>
    </row>
    <row r="1516" spans="1:21" x14ac:dyDescent="0.45">
      <c r="A1516" s="5" t="s">
        <v>15</v>
      </c>
      <c r="B1516" s="6">
        <v>1514</v>
      </c>
      <c r="C1516" s="6">
        <v>37</v>
      </c>
      <c r="D1516" s="4">
        <v>17.972222222222225</v>
      </c>
      <c r="E1516" s="30">
        <v>0.6666666666666663</v>
      </c>
      <c r="F1516" s="20">
        <f>'Dynamic Data'!C$4*E1516</f>
        <v>191.99999999999989</v>
      </c>
      <c r="G1516" s="12">
        <f>(0.5*'Dynamic Data'!C$21*'Dynamic Data'!C$11*'Dynamic Data'!C$13*D1516^2)</f>
        <v>66.077866113620459</v>
      </c>
      <c r="H1516" s="12">
        <f>'Dynamic Data'!C$15</f>
        <v>56.505600000000001</v>
      </c>
      <c r="I1516" s="12">
        <f>'Dynamic Data'!C$15+G1516+F1516</f>
        <v>314.58346611362037</v>
      </c>
      <c r="J1516" s="12">
        <f t="shared" si="168"/>
        <v>314.58346611362037</v>
      </c>
      <c r="K1516" s="28">
        <f t="shared" si="169"/>
        <v>0</v>
      </c>
      <c r="L1516" s="20">
        <f>(D1516/1000)*(('Dynamic Data'!C$4*9.81*'Dynamic Data'!C$10)+(0.5*'Dynamic Data'!C$21*'Dynamic Data'!C$11*'Dynamic Data'!C$13*D1516^2)+('Dynamic Data'!C$4*'Dynamic Data'!C$18*E1516))</f>
        <v>5.8031433204309009</v>
      </c>
      <c r="M1516" s="12">
        <f t="shared" si="166"/>
        <v>5.8031433204309009</v>
      </c>
      <c r="N1516" s="28">
        <f t="shared" si="170"/>
        <v>0</v>
      </c>
      <c r="O1516" s="20">
        <f t="shared" si="165"/>
        <v>5.840633766564129</v>
      </c>
      <c r="P1516" s="12">
        <f t="shared" si="171"/>
        <v>5.840633766564129</v>
      </c>
      <c r="Q1516" s="42">
        <f t="shared" si="167"/>
        <v>0</v>
      </c>
      <c r="R1516" s="36"/>
      <c r="S1516" s="20">
        <f>SUM($P$2:P1516)</f>
        <v>2195.9461523991117</v>
      </c>
      <c r="T1516" s="28">
        <f>SUM($Q$2:Q1516)</f>
        <v>361.93204069387667</v>
      </c>
      <c r="U1516" s="22">
        <f>T1516*'KERS System Values'!E$14</f>
        <v>211.93629194289244</v>
      </c>
    </row>
    <row r="1517" spans="1:21" x14ac:dyDescent="0.45">
      <c r="A1517" s="7" t="s">
        <v>15</v>
      </c>
      <c r="B1517" s="8">
        <v>1515</v>
      </c>
      <c r="C1517" s="8">
        <v>38</v>
      </c>
      <c r="D1517" s="3">
        <v>18.638888888888889</v>
      </c>
      <c r="E1517" s="29">
        <v>0.625</v>
      </c>
      <c r="F1517" s="21">
        <f>'Dynamic Data'!C$4*E1517</f>
        <v>180</v>
      </c>
      <c r="G1517" s="3">
        <f>(0.5*'Dynamic Data'!C$21*'Dynamic Data'!C$11*'Dynamic Data'!C$13*D1517^2)</f>
        <v>71.071010219232207</v>
      </c>
      <c r="H1517" s="3">
        <f>'Dynamic Data'!C$15</f>
        <v>56.505600000000001</v>
      </c>
      <c r="I1517" s="3">
        <f>'Dynamic Data'!C$15+G1517+F1517</f>
        <v>307.57661021923218</v>
      </c>
      <c r="J1517" s="3">
        <f t="shared" si="168"/>
        <v>307.57661021923218</v>
      </c>
      <c r="K1517" s="29">
        <f t="shared" si="169"/>
        <v>0</v>
      </c>
      <c r="L1517" s="21">
        <f>(D1517/1000)*(('Dynamic Data'!C$4*9.81*'Dynamic Data'!C$10)+(0.5*'Dynamic Data'!C$21*'Dynamic Data'!C$11*'Dynamic Data'!C$13*D1517^2)+('Dynamic Data'!C$4*'Dynamic Data'!C$18*E1517))</f>
        <v>5.8781242126973572</v>
      </c>
      <c r="M1517" s="3">
        <f t="shared" si="166"/>
        <v>5.8781242126973572</v>
      </c>
      <c r="N1517" s="29">
        <f t="shared" si="170"/>
        <v>0</v>
      </c>
      <c r="O1517" s="21">
        <f t="shared" si="165"/>
        <v>5.6525530793615495</v>
      </c>
      <c r="P1517" s="3">
        <f t="shared" si="171"/>
        <v>5.6525530793615495</v>
      </c>
      <c r="Q1517" s="43">
        <f t="shared" si="167"/>
        <v>0</v>
      </c>
      <c r="R1517" s="37"/>
      <c r="S1517" s="21">
        <f>SUM($P$2:P1517)</f>
        <v>2201.5987054784732</v>
      </c>
      <c r="T1517" s="29">
        <f>SUM($Q$2:Q1517)</f>
        <v>361.93204069387667</v>
      </c>
      <c r="U1517" s="22">
        <f>T1517*'KERS System Values'!E$14</f>
        <v>211.93629194289244</v>
      </c>
    </row>
    <row r="1518" spans="1:21" x14ac:dyDescent="0.45">
      <c r="A1518" s="5" t="s">
        <v>15</v>
      </c>
      <c r="B1518" s="6">
        <v>1516</v>
      </c>
      <c r="C1518" s="6">
        <v>39</v>
      </c>
      <c r="D1518" s="4">
        <v>19.222222222222225</v>
      </c>
      <c r="E1518" s="30">
        <v>0.50000000000000122</v>
      </c>
      <c r="F1518" s="20">
        <f>'Dynamic Data'!C$4*E1518</f>
        <v>144.00000000000034</v>
      </c>
      <c r="G1518" s="12">
        <f>(0.5*'Dynamic Data'!C$21*'Dynamic Data'!C$11*'Dynamic Data'!C$13*D1518^2)</f>
        <v>75.589180544691445</v>
      </c>
      <c r="H1518" s="12">
        <f>'Dynamic Data'!C$15</f>
        <v>56.505600000000001</v>
      </c>
      <c r="I1518" s="12">
        <f>'Dynamic Data'!C$15+G1518+F1518</f>
        <v>276.09478054469179</v>
      </c>
      <c r="J1518" s="12">
        <f t="shared" si="168"/>
        <v>276.09478054469179</v>
      </c>
      <c r="K1518" s="28">
        <f t="shared" si="169"/>
        <v>0</v>
      </c>
      <c r="L1518" s="20">
        <f>(D1518/1000)*(('Dynamic Data'!C$4*9.81*'Dynamic Data'!C$10)+(0.5*'Dynamic Data'!C$21*'Dynamic Data'!C$11*'Dynamic Data'!C$13*D1518^2)+('Dynamic Data'!C$4*'Dynamic Data'!C$18*E1518))</f>
        <v>5.4269819460257427</v>
      </c>
      <c r="M1518" s="12">
        <f t="shared" si="166"/>
        <v>5.4269819460257427</v>
      </c>
      <c r="N1518" s="28">
        <f t="shared" si="170"/>
        <v>0</v>
      </c>
      <c r="O1518" s="20">
        <f t="shared" si="165"/>
        <v>5.149524326757394</v>
      </c>
      <c r="P1518" s="12">
        <f t="shared" si="171"/>
        <v>5.149524326757394</v>
      </c>
      <c r="Q1518" s="42">
        <f t="shared" si="167"/>
        <v>0</v>
      </c>
      <c r="R1518" s="36"/>
      <c r="S1518" s="20">
        <f>SUM($P$2:P1518)</f>
        <v>2206.7482298052305</v>
      </c>
      <c r="T1518" s="28">
        <f>SUM($Q$2:Q1518)</f>
        <v>361.93204069387667</v>
      </c>
      <c r="U1518" s="22">
        <f>T1518*'KERS System Values'!E$14</f>
        <v>211.93629194289244</v>
      </c>
    </row>
    <row r="1519" spans="1:21" x14ac:dyDescent="0.45">
      <c r="A1519" s="7" t="s">
        <v>15</v>
      </c>
      <c r="B1519" s="8">
        <v>1517</v>
      </c>
      <c r="C1519" s="8">
        <v>40</v>
      </c>
      <c r="D1519" s="3">
        <v>19.638888888888889</v>
      </c>
      <c r="E1519" s="29">
        <v>0.37500000000000039</v>
      </c>
      <c r="F1519" s="21">
        <f>'Dynamic Data'!C$4*E1519</f>
        <v>108.00000000000011</v>
      </c>
      <c r="G1519" s="3">
        <f>(0.5*'Dynamic Data'!C$21*'Dynamic Data'!C$11*'Dynamic Data'!C$13*D1519^2)</f>
        <v>78.901684624618824</v>
      </c>
      <c r="H1519" s="3">
        <f>'Dynamic Data'!C$15</f>
        <v>56.505600000000001</v>
      </c>
      <c r="I1519" s="3">
        <f>'Dynamic Data'!C$15+G1519+F1519</f>
        <v>243.40728462461894</v>
      </c>
      <c r="J1519" s="3">
        <f t="shared" si="168"/>
        <v>243.40728462461894</v>
      </c>
      <c r="K1519" s="29">
        <f t="shared" si="169"/>
        <v>0</v>
      </c>
      <c r="L1519" s="21">
        <f>(D1519/1000)*(('Dynamic Data'!C$4*9.81*'Dynamic Data'!C$10)+(0.5*'Dynamic Data'!C$21*'Dynamic Data'!C$11*'Dynamic Data'!C$13*D1519^2)+('Dynamic Data'!C$4*'Dynamic Data'!C$18*E1519))</f>
        <v>4.8720667074890454</v>
      </c>
      <c r="M1519" s="3">
        <f t="shared" si="166"/>
        <v>4.8720667074890454</v>
      </c>
      <c r="N1519" s="29">
        <f t="shared" si="170"/>
        <v>0</v>
      </c>
      <c r="O1519" s="21">
        <f t="shared" si="165"/>
        <v>4.6486722862280061</v>
      </c>
      <c r="P1519" s="3">
        <f t="shared" si="171"/>
        <v>4.6486722862280061</v>
      </c>
      <c r="Q1519" s="43">
        <f t="shared" si="167"/>
        <v>0</v>
      </c>
      <c r="R1519" s="37"/>
      <c r="S1519" s="21">
        <f>SUM($P$2:P1519)</f>
        <v>2211.3969020914583</v>
      </c>
      <c r="T1519" s="29">
        <f>SUM($Q$2:Q1519)</f>
        <v>361.93204069387667</v>
      </c>
      <c r="U1519" s="22">
        <f>T1519*'KERS System Values'!E$14</f>
        <v>211.93629194289244</v>
      </c>
    </row>
    <row r="1520" spans="1:21" x14ac:dyDescent="0.45">
      <c r="A1520" s="5" t="s">
        <v>15</v>
      </c>
      <c r="B1520" s="6">
        <v>1518</v>
      </c>
      <c r="C1520" s="6">
        <v>41</v>
      </c>
      <c r="D1520" s="4">
        <v>19.972222222222225</v>
      </c>
      <c r="E1520" s="30">
        <v>0.27777777777777779</v>
      </c>
      <c r="F1520" s="20">
        <f>'Dynamic Data'!C$4*E1520</f>
        <v>80</v>
      </c>
      <c r="G1520" s="12">
        <f>(0.5*'Dynamic Data'!C$21*'Dynamic Data'!C$11*'Dynamic Data'!C$13*D1520^2)</f>
        <v>81.602831625606086</v>
      </c>
      <c r="H1520" s="12">
        <f>'Dynamic Data'!C$15</f>
        <v>56.505600000000001</v>
      </c>
      <c r="I1520" s="12">
        <f>'Dynamic Data'!C$15+G1520+F1520</f>
        <v>218.1084316256061</v>
      </c>
      <c r="J1520" s="12">
        <f t="shared" si="168"/>
        <v>218.1084316256061</v>
      </c>
      <c r="K1520" s="28">
        <f t="shared" si="169"/>
        <v>0</v>
      </c>
      <c r="L1520" s="20">
        <f>(D1520/1000)*(('Dynamic Data'!C$4*9.81*'Dynamic Data'!C$10)+(0.5*'Dynamic Data'!C$21*'Dynamic Data'!C$11*'Dynamic Data'!C$13*D1520^2)+('Dynamic Data'!C$4*'Dynamic Data'!C$18*E1520))</f>
        <v>4.4252778649669677</v>
      </c>
      <c r="M1520" s="12">
        <f t="shared" si="166"/>
        <v>4.4252778649669677</v>
      </c>
      <c r="N1520" s="28">
        <f t="shared" si="170"/>
        <v>0</v>
      </c>
      <c r="O1520" s="20">
        <f t="shared" si="165"/>
        <v>4.2576480538440986</v>
      </c>
      <c r="P1520" s="12">
        <f t="shared" si="171"/>
        <v>4.2576480538440986</v>
      </c>
      <c r="Q1520" s="42">
        <f t="shared" si="167"/>
        <v>0</v>
      </c>
      <c r="R1520" s="36"/>
      <c r="S1520" s="20">
        <f>SUM($P$2:P1520)</f>
        <v>2215.6545501453024</v>
      </c>
      <c r="T1520" s="28">
        <f>SUM($Q$2:Q1520)</f>
        <v>361.93204069387667</v>
      </c>
      <c r="U1520" s="22">
        <f>T1520*'KERS System Values'!E$14</f>
        <v>211.93629194289244</v>
      </c>
    </row>
    <row r="1521" spans="1:21" x14ac:dyDescent="0.45">
      <c r="A1521" s="7" t="s">
        <v>15</v>
      </c>
      <c r="B1521" s="8">
        <v>1519</v>
      </c>
      <c r="C1521" s="8">
        <v>42</v>
      </c>
      <c r="D1521" s="3">
        <v>20.194444444444446</v>
      </c>
      <c r="E1521" s="29">
        <v>0.20833333333333331</v>
      </c>
      <c r="F1521" s="21">
        <f>'Dynamic Data'!C$4*E1521</f>
        <v>59.999999999999993</v>
      </c>
      <c r="G1521" s="3">
        <f>(0.5*'Dynamic Data'!C$21*'Dynamic Data'!C$11*'Dynamic Data'!C$13*D1521^2)</f>
        <v>83.428852459373061</v>
      </c>
      <c r="H1521" s="3">
        <f>'Dynamic Data'!C$15</f>
        <v>56.505600000000001</v>
      </c>
      <c r="I1521" s="3">
        <f>'Dynamic Data'!C$15+G1521+F1521</f>
        <v>199.93445245937306</v>
      </c>
      <c r="J1521" s="3">
        <f t="shared" si="168"/>
        <v>199.93445245937306</v>
      </c>
      <c r="K1521" s="29">
        <f t="shared" si="169"/>
        <v>0</v>
      </c>
      <c r="L1521" s="21">
        <f>(D1521/1000)*(('Dynamic Data'!C$4*9.81*'Dynamic Data'!C$10)+(0.5*'Dynamic Data'!C$21*'Dynamic Data'!C$11*'Dynamic Data'!C$13*D1521^2)+('Dynamic Data'!C$4*'Dynamic Data'!C$18*E1521))</f>
        <v>4.0900182427212286</v>
      </c>
      <c r="M1521" s="3">
        <f t="shared" si="166"/>
        <v>4.0900182427212286</v>
      </c>
      <c r="N1521" s="29">
        <f t="shared" si="170"/>
        <v>0</v>
      </c>
      <c r="O1521" s="21">
        <f t="shared" si="165"/>
        <v>3.9559939742125536</v>
      </c>
      <c r="P1521" s="3">
        <f t="shared" si="171"/>
        <v>3.9559939742125536</v>
      </c>
      <c r="Q1521" s="43">
        <f t="shared" si="167"/>
        <v>0</v>
      </c>
      <c r="R1521" s="37"/>
      <c r="S1521" s="21">
        <f>SUM($P$2:P1521)</f>
        <v>2219.610544119515</v>
      </c>
      <c r="T1521" s="29">
        <f>SUM($Q$2:Q1521)</f>
        <v>361.93204069387667</v>
      </c>
      <c r="U1521" s="22">
        <f>T1521*'KERS System Values'!E$14</f>
        <v>211.93629194289244</v>
      </c>
    </row>
    <row r="1522" spans="1:21" x14ac:dyDescent="0.45">
      <c r="A1522" s="5" t="s">
        <v>15</v>
      </c>
      <c r="B1522" s="6">
        <v>1520</v>
      </c>
      <c r="C1522" s="6">
        <v>43</v>
      </c>
      <c r="D1522" s="4">
        <v>20.388888888888893</v>
      </c>
      <c r="E1522" s="30">
        <v>0.15277777777777699</v>
      </c>
      <c r="F1522" s="20">
        <f>'Dynamic Data'!C$4*E1522</f>
        <v>43.999999999999773</v>
      </c>
      <c r="G1522" s="12">
        <f>(0.5*'Dynamic Data'!C$21*'Dynamic Data'!C$11*'Dynamic Data'!C$13*D1522^2)</f>
        <v>85.043195048146842</v>
      </c>
      <c r="H1522" s="12">
        <f>'Dynamic Data'!C$15</f>
        <v>56.505600000000001</v>
      </c>
      <c r="I1522" s="12">
        <f>'Dynamic Data'!C$15+G1522+F1522</f>
        <v>185.54879504814662</v>
      </c>
      <c r="J1522" s="12">
        <f t="shared" si="168"/>
        <v>185.54879504814662</v>
      </c>
      <c r="K1522" s="28">
        <f t="shared" si="169"/>
        <v>0</v>
      </c>
      <c r="L1522" s="20">
        <f>(D1522/1000)*(('Dynamic Data'!C$4*9.81*'Dynamic Data'!C$10)+(0.5*'Dynamic Data'!C$21*'Dynamic Data'!C$11*'Dynamic Data'!C$13*D1522^2)+('Dynamic Data'!C$4*'Dynamic Data'!C$18*E1522))</f>
        <v>3.8219697057038786</v>
      </c>
      <c r="M1522" s="12">
        <f t="shared" si="166"/>
        <v>3.8219697057038786</v>
      </c>
      <c r="N1522" s="28">
        <f t="shared" si="170"/>
        <v>0</v>
      </c>
      <c r="O1522" s="20">
        <f t="shared" si="165"/>
        <v>3.6708108580774161</v>
      </c>
      <c r="P1522" s="12">
        <f t="shared" si="171"/>
        <v>3.6708108580774161</v>
      </c>
      <c r="Q1522" s="42">
        <f t="shared" si="167"/>
        <v>0</v>
      </c>
      <c r="R1522" s="36"/>
      <c r="S1522" s="20">
        <f>SUM($P$2:P1522)</f>
        <v>2223.2813549775924</v>
      </c>
      <c r="T1522" s="28">
        <f>SUM($Q$2:Q1522)</f>
        <v>361.93204069387667</v>
      </c>
      <c r="U1522" s="22">
        <f>T1522*'KERS System Values'!E$14</f>
        <v>211.93629194289244</v>
      </c>
    </row>
    <row r="1523" spans="1:21" x14ac:dyDescent="0.45">
      <c r="A1523" s="7" t="s">
        <v>15</v>
      </c>
      <c r="B1523" s="8">
        <v>1521</v>
      </c>
      <c r="C1523" s="8">
        <v>44</v>
      </c>
      <c r="D1523" s="3">
        <v>20.5</v>
      </c>
      <c r="E1523" s="29">
        <v>9.7222222222220642E-2</v>
      </c>
      <c r="F1523" s="21">
        <f>'Dynamic Data'!C$4*E1523</f>
        <v>27.999999999999545</v>
      </c>
      <c r="G1523" s="3">
        <f>(0.5*'Dynamic Data'!C$21*'Dynamic Data'!C$11*'Dynamic Data'!C$13*D1523^2)</f>
        <v>85.972621973217684</v>
      </c>
      <c r="H1523" s="3">
        <f>'Dynamic Data'!C$15</f>
        <v>56.505600000000001</v>
      </c>
      <c r="I1523" s="3">
        <f>'Dynamic Data'!C$15+G1523+F1523</f>
        <v>170.47822197321722</v>
      </c>
      <c r="J1523" s="3">
        <f t="shared" si="168"/>
        <v>170.47822197321722</v>
      </c>
      <c r="K1523" s="29">
        <f t="shared" si="169"/>
        <v>0</v>
      </c>
      <c r="L1523" s="21">
        <f>(D1523/1000)*(('Dynamic Data'!C$4*9.81*'Dynamic Data'!C$10)+(0.5*'Dynamic Data'!C$21*'Dynamic Data'!C$11*'Dynamic Data'!C$13*D1523^2)+('Dynamic Data'!C$4*'Dynamic Data'!C$18*E1523))</f>
        <v>3.5196520104509537</v>
      </c>
      <c r="M1523" s="3">
        <f t="shared" si="166"/>
        <v>3.5196520104509537</v>
      </c>
      <c r="N1523" s="29">
        <f t="shared" si="170"/>
        <v>0</v>
      </c>
      <c r="O1523" s="21">
        <f t="shared" si="165"/>
        <v>3.3192700460004776</v>
      </c>
      <c r="P1523" s="3">
        <f t="shared" si="171"/>
        <v>3.3192700460004776</v>
      </c>
      <c r="Q1523" s="43">
        <f t="shared" si="167"/>
        <v>0</v>
      </c>
      <c r="R1523" s="37"/>
      <c r="S1523" s="21">
        <f>SUM($P$2:P1523)</f>
        <v>2226.6006250235928</v>
      </c>
      <c r="T1523" s="29">
        <f>SUM($Q$2:Q1523)</f>
        <v>361.93204069387667</v>
      </c>
      <c r="U1523" s="22">
        <f>T1523*'KERS System Values'!E$14</f>
        <v>211.93629194289244</v>
      </c>
    </row>
    <row r="1524" spans="1:21" x14ac:dyDescent="0.45">
      <c r="A1524" s="5" t="s">
        <v>15</v>
      </c>
      <c r="B1524" s="6">
        <v>1522</v>
      </c>
      <c r="C1524" s="6">
        <v>45</v>
      </c>
      <c r="D1524" s="4">
        <v>20.583333333333332</v>
      </c>
      <c r="E1524" s="30">
        <v>2.7777777777778172E-2</v>
      </c>
      <c r="F1524" s="20">
        <f>'Dynamic Data'!C$4*E1524</f>
        <v>8.0000000000001137</v>
      </c>
      <c r="G1524" s="12">
        <f>(0.5*'Dynamic Data'!C$21*'Dynamic Data'!C$11*'Dynamic Data'!C$13*D1524^2)</f>
        <v>86.673007038866373</v>
      </c>
      <c r="H1524" s="12">
        <f>'Dynamic Data'!C$15</f>
        <v>56.505600000000001</v>
      </c>
      <c r="I1524" s="12">
        <f>'Dynamic Data'!C$15+G1524+F1524</f>
        <v>151.17860703886649</v>
      </c>
      <c r="J1524" s="12">
        <f t="shared" si="168"/>
        <v>151.17860703886649</v>
      </c>
      <c r="K1524" s="28">
        <f t="shared" si="169"/>
        <v>0</v>
      </c>
      <c r="L1524" s="20">
        <f>(D1524/1000)*(('Dynamic Data'!C$4*9.81*'Dynamic Data'!C$10)+(0.5*'Dynamic Data'!C$21*'Dynamic Data'!C$11*'Dynamic Data'!C$13*D1524^2)+('Dynamic Data'!C$4*'Dynamic Data'!C$18*E1524))</f>
        <v>3.118888081550002</v>
      </c>
      <c r="M1524" s="12">
        <f t="shared" si="166"/>
        <v>3.118888081550002</v>
      </c>
      <c r="N1524" s="28">
        <f t="shared" si="170"/>
        <v>0</v>
      </c>
      <c r="O1524" s="20">
        <f t="shared" si="165"/>
        <v>2.814145178826319</v>
      </c>
      <c r="P1524" s="12">
        <f t="shared" si="171"/>
        <v>2.814145178826319</v>
      </c>
      <c r="Q1524" s="42">
        <f t="shared" si="167"/>
        <v>0</v>
      </c>
      <c r="R1524" s="36"/>
      <c r="S1524" s="20">
        <f>SUM($P$2:P1524)</f>
        <v>2229.4147702024193</v>
      </c>
      <c r="T1524" s="28">
        <f>SUM($Q$2:Q1524)</f>
        <v>361.93204069387667</v>
      </c>
      <c r="U1524" s="22">
        <f>T1524*'KERS System Values'!E$14</f>
        <v>211.93629194289244</v>
      </c>
    </row>
    <row r="1525" spans="1:21" x14ac:dyDescent="0.45">
      <c r="A1525" s="7" t="s">
        <v>15</v>
      </c>
      <c r="B1525" s="8">
        <v>1523</v>
      </c>
      <c r="C1525" s="8">
        <v>46</v>
      </c>
      <c r="D1525" s="3">
        <v>20.555555555555557</v>
      </c>
      <c r="E1525" s="29">
        <v>-6.9444444444444448E-2</v>
      </c>
      <c r="F1525" s="21">
        <f>'Dynamic Data'!C$4*E1525</f>
        <v>-20</v>
      </c>
      <c r="G1525" s="3">
        <f>(0.5*'Dynamic Data'!C$21*'Dynamic Data'!C$11*'Dynamic Data'!C$13*D1525^2)</f>
        <v>86.439229648236307</v>
      </c>
      <c r="H1525" s="3">
        <f>'Dynamic Data'!C$15</f>
        <v>56.505600000000001</v>
      </c>
      <c r="I1525" s="3">
        <f>'Dynamic Data'!C$15+G1525+F1525</f>
        <v>122.94482964823629</v>
      </c>
      <c r="J1525" s="3">
        <f t="shared" si="168"/>
        <v>122.94482964823629</v>
      </c>
      <c r="K1525" s="29">
        <f t="shared" si="169"/>
        <v>0</v>
      </c>
      <c r="L1525" s="21">
        <f>(D1525/1000)*(('Dynamic Data'!C$4*9.81*'Dynamic Data'!C$10)+(0.5*'Dynamic Data'!C$21*'Dynamic Data'!C$11*'Dynamic Data'!C$13*D1525^2)+('Dynamic Data'!C$4*'Dynamic Data'!C$18*E1525))</f>
        <v>2.5094022761026356</v>
      </c>
      <c r="M1525" s="3">
        <f t="shared" si="166"/>
        <v>2.5094022761026356</v>
      </c>
      <c r="N1525" s="29">
        <f t="shared" si="170"/>
        <v>0</v>
      </c>
      <c r="O1525" s="21">
        <f t="shared" si="165"/>
        <v>2.0665037929179788</v>
      </c>
      <c r="P1525" s="3">
        <f t="shared" si="171"/>
        <v>2.0665037929179788</v>
      </c>
      <c r="Q1525" s="43">
        <f t="shared" si="167"/>
        <v>0</v>
      </c>
      <c r="R1525" s="37"/>
      <c r="S1525" s="21">
        <f>SUM($P$2:P1525)</f>
        <v>2231.4812739953372</v>
      </c>
      <c r="T1525" s="29">
        <f>SUM($Q$2:Q1525)</f>
        <v>361.93204069387667</v>
      </c>
      <c r="U1525" s="22">
        <f>T1525*'KERS System Values'!E$14</f>
        <v>211.93629194289244</v>
      </c>
    </row>
    <row r="1526" spans="1:21" x14ac:dyDescent="0.45">
      <c r="A1526" s="5" t="s">
        <v>15</v>
      </c>
      <c r="B1526" s="6">
        <v>1524</v>
      </c>
      <c r="C1526" s="6">
        <v>47</v>
      </c>
      <c r="D1526" s="4">
        <v>20.444444444444443</v>
      </c>
      <c r="E1526" s="30">
        <v>-0.20833333333333331</v>
      </c>
      <c r="F1526" s="20">
        <f>'Dynamic Data'!C$4*E1526</f>
        <v>-59.999999999999993</v>
      </c>
      <c r="G1526" s="12">
        <f>(0.5*'Dynamic Data'!C$21*'Dynamic Data'!C$11*'Dynamic Data'!C$13*D1526^2)</f>
        <v>85.507277106521187</v>
      </c>
      <c r="H1526" s="12">
        <f>'Dynamic Data'!C$15</f>
        <v>56.505600000000001</v>
      </c>
      <c r="I1526" s="12">
        <f>'Dynamic Data'!C$15+G1526+F1526</f>
        <v>82.012877106521188</v>
      </c>
      <c r="J1526" s="12">
        <f t="shared" si="168"/>
        <v>82.012877106521188</v>
      </c>
      <c r="K1526" s="28">
        <f t="shared" si="169"/>
        <v>0</v>
      </c>
      <c r="L1526" s="20">
        <f>(D1526/1000)*(('Dynamic Data'!C$4*9.81*'Dynamic Data'!C$10)+(0.5*'Dynamic Data'!C$21*'Dynamic Data'!C$11*'Dynamic Data'!C$13*D1526^2)+('Dynamic Data'!C$4*'Dynamic Data'!C$18*E1526))</f>
        <v>1.6236053097333221</v>
      </c>
      <c r="M1526" s="12">
        <f t="shared" si="166"/>
        <v>1.6236053097333221</v>
      </c>
      <c r="N1526" s="28">
        <f t="shared" si="170"/>
        <v>0</v>
      </c>
      <c r="O1526" s="20">
        <f t="shared" si="165"/>
        <v>1.0396497444899249</v>
      </c>
      <c r="P1526" s="12">
        <f t="shared" si="171"/>
        <v>1.0396497444899249</v>
      </c>
      <c r="Q1526" s="42">
        <f t="shared" si="167"/>
        <v>0</v>
      </c>
      <c r="R1526" s="36"/>
      <c r="S1526" s="20">
        <f>SUM($P$2:P1526)</f>
        <v>2232.5209237398271</v>
      </c>
      <c r="T1526" s="28">
        <f>SUM($Q$2:Q1526)</f>
        <v>361.93204069387667</v>
      </c>
      <c r="U1526" s="22">
        <f>T1526*'KERS System Values'!E$14</f>
        <v>211.93629194289244</v>
      </c>
    </row>
    <row r="1527" spans="1:21" x14ac:dyDescent="0.45">
      <c r="A1527" s="7" t="s">
        <v>15</v>
      </c>
      <c r="B1527" s="8">
        <v>1525</v>
      </c>
      <c r="C1527" s="8">
        <v>48</v>
      </c>
      <c r="D1527" s="3">
        <v>20.138888888888889</v>
      </c>
      <c r="E1527" s="29">
        <v>-0.38888888888888851</v>
      </c>
      <c r="F1527" s="21">
        <f>'Dynamic Data'!C$4*E1527</f>
        <v>-111.99999999999989</v>
      </c>
      <c r="G1527" s="3">
        <f>(0.5*'Dynamic Data'!C$21*'Dynamic Data'!C$11*'Dynamic Data'!C$13*D1527^2)</f>
        <v>82.970453038448142</v>
      </c>
      <c r="H1527" s="3">
        <f>'Dynamic Data'!C$15</f>
        <v>56.505600000000001</v>
      </c>
      <c r="I1527" s="3">
        <f>'Dynamic Data'!C$15+G1527+F1527</f>
        <v>27.476053038448242</v>
      </c>
      <c r="J1527" s="3">
        <f t="shared" si="168"/>
        <v>27.476053038448242</v>
      </c>
      <c r="K1527" s="29">
        <f t="shared" si="169"/>
        <v>0</v>
      </c>
      <c r="L1527" s="21">
        <f>(D1527/1000)*(('Dynamic Data'!C$4*9.81*'Dynamic Data'!C$10)+(0.5*'Dynamic Data'!C$21*'Dynamic Data'!C$11*'Dynamic Data'!C$13*D1527^2)+('Dynamic Data'!C$4*'Dynamic Data'!C$18*E1527))</f>
        <v>0.4556941792465275</v>
      </c>
      <c r="M1527" s="3">
        <f t="shared" si="166"/>
        <v>0.4556941792465275</v>
      </c>
      <c r="N1527" s="29">
        <f t="shared" si="170"/>
        <v>0</v>
      </c>
      <c r="O1527" s="21">
        <f t="shared" si="165"/>
        <v>-3.885843921858842E-2</v>
      </c>
      <c r="P1527" s="3">
        <f t="shared" si="171"/>
        <v>0</v>
      </c>
      <c r="Q1527" s="44">
        <f t="shared" si="167"/>
        <v>3.885843921858842E-2</v>
      </c>
      <c r="R1527" s="37"/>
      <c r="S1527" s="21">
        <f>SUM($P$2:P1527)</f>
        <v>2232.5209237398271</v>
      </c>
      <c r="T1527" s="29">
        <f>SUM($Q$2:Q1527)</f>
        <v>361.97089913309526</v>
      </c>
      <c r="U1527" s="22">
        <f>T1527*'KERS System Values'!E$14</f>
        <v>211.95904625196906</v>
      </c>
    </row>
    <row r="1528" spans="1:21" x14ac:dyDescent="0.45">
      <c r="A1528" s="5" t="s">
        <v>15</v>
      </c>
      <c r="B1528" s="6">
        <v>1526</v>
      </c>
      <c r="C1528" s="6">
        <v>49</v>
      </c>
      <c r="D1528" s="4">
        <v>19.666666666666668</v>
      </c>
      <c r="E1528" s="30">
        <v>-0.54166666666666741</v>
      </c>
      <c r="F1528" s="20">
        <f>'Dynamic Data'!C$4*E1528</f>
        <v>-156.00000000000023</v>
      </c>
      <c r="G1528" s="12">
        <f>(0.5*'Dynamic Data'!C$21*'Dynamic Data'!C$11*'Dynamic Data'!C$13*D1528^2)</f>
        <v>79.125043846591538</v>
      </c>
      <c r="H1528" s="12">
        <f>'Dynamic Data'!C$15</f>
        <v>56.505600000000001</v>
      </c>
      <c r="I1528" s="12">
        <f>'Dynamic Data'!C$15+G1528+F1528</f>
        <v>-20.369356153408688</v>
      </c>
      <c r="J1528" s="12">
        <f t="shared" si="168"/>
        <v>0</v>
      </c>
      <c r="K1528" s="28">
        <f t="shared" si="169"/>
        <v>20.369356153408688</v>
      </c>
      <c r="L1528" s="20">
        <f>(D1528/1000)*(('Dynamic Data'!C$4*9.81*'Dynamic Data'!C$10)+(0.5*'Dynamic Data'!C$21*'Dynamic Data'!C$11*'Dynamic Data'!C$13*D1528^2)+('Dynamic Data'!C$4*'Dynamic Data'!C$18*E1528))</f>
        <v>-0.53341105768370434</v>
      </c>
      <c r="M1528" s="12">
        <f t="shared" si="166"/>
        <v>0</v>
      </c>
      <c r="N1528" s="28">
        <f t="shared" si="170"/>
        <v>0.53341105768370434</v>
      </c>
      <c r="O1528" s="20">
        <f t="shared" si="165"/>
        <v>-0.84957392624959382</v>
      </c>
      <c r="P1528" s="12">
        <f t="shared" si="171"/>
        <v>0</v>
      </c>
      <c r="Q1528" s="45">
        <f t="shared" si="167"/>
        <v>0.84957392624959382</v>
      </c>
      <c r="R1528" s="36"/>
      <c r="S1528" s="20">
        <f>SUM($P$2:P1528)</f>
        <v>2232.5209237398271</v>
      </c>
      <c r="T1528" s="28">
        <f>SUM($Q$2:Q1528)</f>
        <v>362.82047305934486</v>
      </c>
      <c r="U1528" s="22">
        <f>T1528*'KERS System Values'!E$14</f>
        <v>212.45653066179227</v>
      </c>
    </row>
    <row r="1529" spans="1:21" x14ac:dyDescent="0.45">
      <c r="A1529" s="7" t="s">
        <v>15</v>
      </c>
      <c r="B1529" s="8">
        <v>1527</v>
      </c>
      <c r="C1529" s="8">
        <v>50</v>
      </c>
      <c r="D1529" s="3">
        <v>19.055555555555554</v>
      </c>
      <c r="E1529" s="29">
        <v>-0.63888888888888806</v>
      </c>
      <c r="F1529" s="21">
        <f>'Dynamic Data'!C$4*E1529</f>
        <v>-183.99999999999977</v>
      </c>
      <c r="G1529" s="3">
        <f>(0.5*'Dynamic Data'!C$21*'Dynamic Data'!C$11*'Dynamic Data'!C$13*D1529^2)</f>
        <v>74.284068143793647</v>
      </c>
      <c r="H1529" s="3">
        <f>'Dynamic Data'!C$15</f>
        <v>56.505600000000001</v>
      </c>
      <c r="I1529" s="3">
        <f>'Dynamic Data'!C$15+G1529+F1529</f>
        <v>-53.210331856206125</v>
      </c>
      <c r="J1529" s="3">
        <f t="shared" si="168"/>
        <v>0</v>
      </c>
      <c r="K1529" s="29">
        <f t="shared" si="169"/>
        <v>53.210331856206125</v>
      </c>
      <c r="L1529" s="21">
        <f>(D1529/1000)*(('Dynamic Data'!C$4*9.81*'Dynamic Data'!C$10)+(0.5*'Dynamic Data'!C$21*'Dynamic Data'!C$11*'Dynamic Data'!C$13*D1529^2)+('Dynamic Data'!C$4*'Dynamic Data'!C$18*E1529))</f>
        <v>-1.1657367948154833</v>
      </c>
      <c r="M1529" s="3">
        <f t="shared" si="166"/>
        <v>0</v>
      </c>
      <c r="N1529" s="29">
        <f t="shared" si="170"/>
        <v>1.1657367948154833</v>
      </c>
      <c r="O1529" s="21">
        <f t="shared" si="165"/>
        <v>-1.1922990574987775</v>
      </c>
      <c r="P1529" s="3">
        <f t="shared" si="171"/>
        <v>0</v>
      </c>
      <c r="Q1529" s="44">
        <f t="shared" si="167"/>
        <v>1.1922990574987775</v>
      </c>
      <c r="R1529" s="37"/>
      <c r="S1529" s="21">
        <f>SUM($P$2:P1529)</f>
        <v>2232.5209237398271</v>
      </c>
      <c r="T1529" s="29">
        <f>SUM($Q$2:Q1529)</f>
        <v>364.01277211684362</v>
      </c>
      <c r="U1529" s="22">
        <f>T1529*'KERS System Values'!E$14</f>
        <v>213.15470438702766</v>
      </c>
    </row>
    <row r="1530" spans="1:21" x14ac:dyDescent="0.45">
      <c r="A1530" s="5" t="s">
        <v>15</v>
      </c>
      <c r="B1530" s="6">
        <v>1528</v>
      </c>
      <c r="C1530" s="6">
        <v>51</v>
      </c>
      <c r="D1530" s="4">
        <v>18.388888888888889</v>
      </c>
      <c r="E1530" s="30">
        <v>-0.63888888888888806</v>
      </c>
      <c r="F1530" s="20">
        <f>'Dynamic Data'!C$4*E1530</f>
        <v>-183.99999999999977</v>
      </c>
      <c r="G1530" s="12">
        <f>(0.5*'Dynamic Data'!C$21*'Dynamic Data'!C$11*'Dynamic Data'!C$13*D1530^2)</f>
        <v>69.177271289192234</v>
      </c>
      <c r="H1530" s="12">
        <f>'Dynamic Data'!C$15</f>
        <v>56.505600000000001</v>
      </c>
      <c r="I1530" s="12">
        <f>'Dynamic Data'!C$15+G1530+F1530</f>
        <v>-58.317128710807538</v>
      </c>
      <c r="J1530" s="12">
        <f t="shared" si="168"/>
        <v>0</v>
      </c>
      <c r="K1530" s="28">
        <f t="shared" si="169"/>
        <v>58.317128710807538</v>
      </c>
      <c r="L1530" s="20">
        <f>(D1530/1000)*(('Dynamic Data'!C$4*9.81*'Dynamic Data'!C$10)+(0.5*'Dynamic Data'!C$21*'Dynamic Data'!C$11*'Dynamic Data'!C$13*D1530^2)+('Dynamic Data'!C$4*'Dynamic Data'!C$18*E1530))</f>
        <v>-1.2188613201820719</v>
      </c>
      <c r="M1530" s="12">
        <f t="shared" si="166"/>
        <v>0</v>
      </c>
      <c r="N1530" s="28">
        <f t="shared" si="170"/>
        <v>1.2188613201820719</v>
      </c>
      <c r="O1530" s="20">
        <f t="shared" si="165"/>
        <v>-1.016230783718703</v>
      </c>
      <c r="P1530" s="12">
        <f t="shared" si="171"/>
        <v>0</v>
      </c>
      <c r="Q1530" s="45">
        <f t="shared" si="167"/>
        <v>1.016230783718703</v>
      </c>
      <c r="R1530" s="36"/>
      <c r="S1530" s="20">
        <f>SUM($P$2:P1530)</f>
        <v>2232.5209237398271</v>
      </c>
      <c r="T1530" s="28">
        <f>SUM($Q$2:Q1530)</f>
        <v>365.02900290056232</v>
      </c>
      <c r="U1530" s="22">
        <f>T1530*'KERS System Values'!E$14</f>
        <v>213.74977793632343</v>
      </c>
    </row>
    <row r="1531" spans="1:21" x14ac:dyDescent="0.45">
      <c r="A1531" s="7" t="s">
        <v>15</v>
      </c>
      <c r="B1531" s="8">
        <v>1529</v>
      </c>
      <c r="C1531" s="8">
        <v>52</v>
      </c>
      <c r="D1531" s="3">
        <v>17.777777777777779</v>
      </c>
      <c r="E1531" s="29">
        <v>-0.55555555555555558</v>
      </c>
      <c r="F1531" s="21">
        <f>'Dynamic Data'!C$4*E1531</f>
        <v>-160</v>
      </c>
      <c r="G1531" s="3">
        <f>(0.5*'Dynamic Data'!C$21*'Dynamic Data'!C$11*'Dynamic Data'!C$13*D1531^2)</f>
        <v>64.655786091887492</v>
      </c>
      <c r="H1531" s="3">
        <f>'Dynamic Data'!C$15</f>
        <v>56.505600000000001</v>
      </c>
      <c r="I1531" s="3">
        <f>'Dynamic Data'!C$15+G1531+F1531</f>
        <v>-38.838613908112507</v>
      </c>
      <c r="J1531" s="3">
        <f t="shared" si="168"/>
        <v>0</v>
      </c>
      <c r="K1531" s="29">
        <f t="shared" si="169"/>
        <v>38.838613908112507</v>
      </c>
      <c r="L1531" s="21">
        <f>(D1531/1000)*(('Dynamic Data'!C$4*9.81*'Dynamic Data'!C$10)+(0.5*'Dynamic Data'!C$21*'Dynamic Data'!C$11*'Dynamic Data'!C$13*D1531^2)+('Dynamic Data'!C$4*'Dynamic Data'!C$18*E1531))</f>
        <v>-0.81360024725533397</v>
      </c>
      <c r="M1531" s="3">
        <f t="shared" si="166"/>
        <v>0</v>
      </c>
      <c r="N1531" s="29">
        <f t="shared" si="170"/>
        <v>0.81360024725533397</v>
      </c>
      <c r="O1531" s="21">
        <f t="shared" si="165"/>
        <v>-0.50867264977063553</v>
      </c>
      <c r="P1531" s="3">
        <f t="shared" si="171"/>
        <v>0</v>
      </c>
      <c r="Q1531" s="44">
        <f t="shared" si="167"/>
        <v>0.50867264977063553</v>
      </c>
      <c r="R1531" s="39">
        <f>SUM(Q1527:Q1531)</f>
        <v>3.6056348564562981</v>
      </c>
      <c r="S1531" s="21">
        <f>SUM($P$2:P1531)</f>
        <v>2232.5209237398271</v>
      </c>
      <c r="T1531" s="29">
        <f>SUM($Q$2:Q1531)</f>
        <v>365.53767555033295</v>
      </c>
      <c r="U1531" s="22">
        <f>T1531*'KERS System Values'!E$14</f>
        <v>214.04764102409666</v>
      </c>
    </row>
    <row r="1532" spans="1:21" x14ac:dyDescent="0.45">
      <c r="A1532" s="5" t="s">
        <v>15</v>
      </c>
      <c r="B1532" s="6">
        <v>1530</v>
      </c>
      <c r="C1532" s="6">
        <v>53</v>
      </c>
      <c r="D1532" s="4">
        <v>17.277777777777779</v>
      </c>
      <c r="E1532" s="30">
        <v>-0.43055555555555575</v>
      </c>
      <c r="F1532" s="20">
        <f>'Dynamic Data'!C$4*E1532</f>
        <v>-124.00000000000006</v>
      </c>
      <c r="G1532" s="12">
        <f>(0.5*'Dynamic Data'!C$21*'Dynamic Data'!C$11*'Dynamic Data'!C$13*D1532^2)</f>
        <v>61.070041861264158</v>
      </c>
      <c r="H1532" s="12">
        <f>'Dynamic Data'!C$15</f>
        <v>56.505600000000001</v>
      </c>
      <c r="I1532" s="12">
        <f>'Dynamic Data'!C$15+G1532+F1532</f>
        <v>-6.4243581387358972</v>
      </c>
      <c r="J1532" s="12">
        <f t="shared" si="168"/>
        <v>0</v>
      </c>
      <c r="K1532" s="28">
        <f t="shared" si="169"/>
        <v>6.4243581387358972</v>
      </c>
      <c r="L1532" s="20">
        <f>(D1532/1000)*(('Dynamic Data'!C$4*9.81*'Dynamic Data'!C$10)+(0.5*'Dynamic Data'!C$21*'Dynamic Data'!C$11*'Dynamic Data'!C$13*D1532^2)+('Dynamic Data'!C$4*'Dynamic Data'!C$18*E1532))</f>
        <v>-0.20374505228593706</v>
      </c>
      <c r="M1532" s="12">
        <f t="shared" si="166"/>
        <v>0</v>
      </c>
      <c r="N1532" s="28">
        <f t="shared" si="170"/>
        <v>0.20374505228593706</v>
      </c>
      <c r="O1532" s="20">
        <f t="shared" si="165"/>
        <v>0.16529536501443098</v>
      </c>
      <c r="P1532" s="12">
        <f t="shared" si="171"/>
        <v>0.16529536501443098</v>
      </c>
      <c r="Q1532" s="42">
        <f t="shared" si="167"/>
        <v>0</v>
      </c>
      <c r="R1532" s="36"/>
      <c r="S1532" s="20">
        <f>SUM($P$2:P1532)</f>
        <v>2232.6862191048417</v>
      </c>
      <c r="T1532" s="28">
        <f>SUM($Q$2:Q1532)</f>
        <v>365.53767555033295</v>
      </c>
      <c r="U1532" s="22">
        <f>T1532*'KERS System Values'!E$14</f>
        <v>214.04764102409666</v>
      </c>
    </row>
    <row r="1533" spans="1:21" x14ac:dyDescent="0.45">
      <c r="A1533" s="7" t="s">
        <v>15</v>
      </c>
      <c r="B1533" s="8">
        <v>1531</v>
      </c>
      <c r="C1533" s="8">
        <v>54</v>
      </c>
      <c r="D1533" s="3">
        <v>16.916666666666668</v>
      </c>
      <c r="E1533" s="29">
        <v>-0.27777777777777779</v>
      </c>
      <c r="F1533" s="21">
        <f>'Dynamic Data'!C$4*E1533</f>
        <v>-80</v>
      </c>
      <c r="G1533" s="3">
        <f>(0.5*'Dynamic Data'!C$21*'Dynamic Data'!C$11*'Dynamic Data'!C$13*D1533^2)</f>
        <v>58.543951663929015</v>
      </c>
      <c r="H1533" s="3">
        <f>'Dynamic Data'!C$15</f>
        <v>56.505600000000001</v>
      </c>
      <c r="I1533" s="3">
        <f>'Dynamic Data'!C$15+G1533+F1533</f>
        <v>35.049551663929009</v>
      </c>
      <c r="J1533" s="3">
        <f t="shared" si="168"/>
        <v>35.049551663929009</v>
      </c>
      <c r="K1533" s="29">
        <f t="shared" si="169"/>
        <v>0</v>
      </c>
      <c r="L1533" s="21">
        <f>(D1533/1000)*(('Dynamic Data'!C$4*9.81*'Dynamic Data'!C$10)+(0.5*'Dynamic Data'!C$21*'Dynamic Data'!C$11*'Dynamic Data'!C$13*D1533^2)+('Dynamic Data'!C$4*'Dynamic Data'!C$18*E1533))</f>
        <v>0.53433578231479906</v>
      </c>
      <c r="M1533" s="3">
        <f t="shared" si="166"/>
        <v>0.53433578231479906</v>
      </c>
      <c r="N1533" s="29">
        <f t="shared" si="170"/>
        <v>0</v>
      </c>
      <c r="O1533" s="21">
        <f t="shared" si="165"/>
        <v>0.9038916557985246</v>
      </c>
      <c r="P1533" s="3">
        <f t="shared" si="171"/>
        <v>0.9038916557985246</v>
      </c>
      <c r="Q1533" s="43">
        <f t="shared" si="167"/>
        <v>0</v>
      </c>
      <c r="R1533" s="37"/>
      <c r="S1533" s="21">
        <f>SUM($P$2:P1533)</f>
        <v>2233.5901107606401</v>
      </c>
      <c r="T1533" s="29">
        <f>SUM($Q$2:Q1533)</f>
        <v>365.53767555033295</v>
      </c>
      <c r="U1533" s="22">
        <f>T1533*'KERS System Values'!E$14</f>
        <v>214.04764102409666</v>
      </c>
    </row>
    <row r="1534" spans="1:21" x14ac:dyDescent="0.45">
      <c r="A1534" s="5" t="s">
        <v>15</v>
      </c>
      <c r="B1534" s="6">
        <v>1532</v>
      </c>
      <c r="C1534" s="6">
        <v>55</v>
      </c>
      <c r="D1534" s="4">
        <v>16.722222222222225</v>
      </c>
      <c r="E1534" s="30">
        <v>-0.12499999999999981</v>
      </c>
      <c r="F1534" s="20">
        <f>'Dynamic Data'!C$4*E1534</f>
        <v>-35.999999999999943</v>
      </c>
      <c r="G1534" s="12">
        <f>(0.5*'Dynamic Data'!C$21*'Dynamic Data'!C$11*'Dynamic Data'!C$13*D1534^2)</f>
        <v>57.205848395616208</v>
      </c>
      <c r="H1534" s="12">
        <f>'Dynamic Data'!C$15</f>
        <v>56.505600000000001</v>
      </c>
      <c r="I1534" s="12">
        <f>'Dynamic Data'!C$15+G1534+F1534</f>
        <v>77.711448395616259</v>
      </c>
      <c r="J1534" s="12">
        <f t="shared" si="168"/>
        <v>77.711448395616259</v>
      </c>
      <c r="K1534" s="28">
        <f t="shared" si="169"/>
        <v>0</v>
      </c>
      <c r="L1534" s="20">
        <f>(D1534/1000)*(('Dynamic Data'!C$4*9.81*'Dynamic Data'!C$10)+(0.5*'Dynamic Data'!C$21*'Dynamic Data'!C$11*'Dynamic Data'!C$13*D1534^2)+('Dynamic Data'!C$4*'Dynamic Data'!C$18*E1534))</f>
        <v>1.27344752928225</v>
      </c>
      <c r="M1534" s="12">
        <f t="shared" si="166"/>
        <v>1.27344752928225</v>
      </c>
      <c r="N1534" s="28">
        <f t="shared" si="170"/>
        <v>0</v>
      </c>
      <c r="O1534" s="20">
        <f t="shared" si="165"/>
        <v>1.6507095520979818</v>
      </c>
      <c r="P1534" s="12">
        <f t="shared" si="171"/>
        <v>1.6507095520979818</v>
      </c>
      <c r="Q1534" s="42">
        <f t="shared" si="167"/>
        <v>0</v>
      </c>
      <c r="R1534" s="36"/>
      <c r="S1534" s="20">
        <f>SUM($P$2:P1534)</f>
        <v>2235.2408203127379</v>
      </c>
      <c r="T1534" s="28">
        <f>SUM($Q$2:Q1534)</f>
        <v>365.53767555033295</v>
      </c>
      <c r="U1534" s="22">
        <f>T1534*'KERS System Values'!E$14</f>
        <v>214.04764102409666</v>
      </c>
    </row>
    <row r="1535" spans="1:21" x14ac:dyDescent="0.45">
      <c r="A1535" s="7" t="s">
        <v>15</v>
      </c>
      <c r="B1535" s="8">
        <v>1533</v>
      </c>
      <c r="C1535" s="8">
        <v>56</v>
      </c>
      <c r="D1535" s="3">
        <v>16.666666666666668</v>
      </c>
      <c r="E1535" s="29">
        <v>2.7777777777777186E-2</v>
      </c>
      <c r="F1535" s="21">
        <f>'Dynamic Data'!C$4*E1535</f>
        <v>7.9999999999998295</v>
      </c>
      <c r="G1535" s="3">
        <f>(0.5*'Dynamic Data'!C$21*'Dynamic Data'!C$11*'Dynamic Data'!C$13*D1535^2)</f>
        <v>56.826374494822993</v>
      </c>
      <c r="H1535" s="3">
        <f>'Dynamic Data'!C$15</f>
        <v>56.505600000000001</v>
      </c>
      <c r="I1535" s="3">
        <f>'Dynamic Data'!C$15+G1535+F1535</f>
        <v>121.33197449482282</v>
      </c>
      <c r="J1535" s="3">
        <f t="shared" si="168"/>
        <v>121.33197449482282</v>
      </c>
      <c r="K1535" s="29">
        <f t="shared" si="169"/>
        <v>0</v>
      </c>
      <c r="L1535" s="21">
        <f>(D1535/1000)*(('Dynamic Data'!C$4*9.81*'Dynamic Data'!C$10)+(0.5*'Dynamic Data'!C$21*'Dynamic Data'!C$11*'Dynamic Data'!C$13*D1535^2)+('Dynamic Data'!C$4*'Dynamic Data'!C$18*E1535))</f>
        <v>2.0279715749137135</v>
      </c>
      <c r="M1535" s="3">
        <f t="shared" si="166"/>
        <v>2.0279715749137135</v>
      </c>
      <c r="N1535" s="29">
        <f t="shared" si="170"/>
        <v>0</v>
      </c>
      <c r="O1535" s="21">
        <f t="shared" si="165"/>
        <v>2.4612069091687707</v>
      </c>
      <c r="P1535" s="3">
        <f t="shared" si="171"/>
        <v>2.4612069091687707</v>
      </c>
      <c r="Q1535" s="43">
        <f t="shared" si="167"/>
        <v>0</v>
      </c>
      <c r="R1535" s="37"/>
      <c r="S1535" s="21">
        <f>SUM($P$2:P1535)</f>
        <v>2237.7020272219065</v>
      </c>
      <c r="T1535" s="29">
        <f>SUM($Q$2:Q1535)</f>
        <v>365.53767555033295</v>
      </c>
      <c r="U1535" s="22">
        <f>T1535*'KERS System Values'!E$14</f>
        <v>214.04764102409666</v>
      </c>
    </row>
    <row r="1536" spans="1:21" x14ac:dyDescent="0.45">
      <c r="A1536" s="5" t="s">
        <v>15</v>
      </c>
      <c r="B1536" s="6">
        <v>1534</v>
      </c>
      <c r="C1536" s="6">
        <v>57</v>
      </c>
      <c r="D1536" s="4">
        <v>16.777777777777779</v>
      </c>
      <c r="E1536" s="30">
        <v>0.19444444444444425</v>
      </c>
      <c r="F1536" s="20">
        <f>'Dynamic Data'!C$4*E1536</f>
        <v>55.999999999999943</v>
      </c>
      <c r="G1536" s="12">
        <f>(0.5*'Dynamic Data'!C$21*'Dynamic Data'!C$11*'Dynamic Data'!C$13*D1536^2)</f>
        <v>57.586585104731512</v>
      </c>
      <c r="H1536" s="12">
        <f>'Dynamic Data'!C$15</f>
        <v>56.505600000000001</v>
      </c>
      <c r="I1536" s="12">
        <f>'Dynamic Data'!C$15+G1536+F1536</f>
        <v>170.09218510473147</v>
      </c>
      <c r="J1536" s="12">
        <f t="shared" si="168"/>
        <v>170.09218510473147</v>
      </c>
      <c r="K1536" s="28">
        <f t="shared" si="169"/>
        <v>0</v>
      </c>
      <c r="L1536" s="20">
        <f>(D1536/1000)*(('Dynamic Data'!C$4*9.81*'Dynamic Data'!C$10)+(0.5*'Dynamic Data'!C$21*'Dynamic Data'!C$11*'Dynamic Data'!C$13*D1536^2)+('Dynamic Data'!C$4*'Dynamic Data'!C$18*E1536))</f>
        <v>2.8944422434238279</v>
      </c>
      <c r="M1536" s="12">
        <f t="shared" si="166"/>
        <v>2.8944422434238279</v>
      </c>
      <c r="N1536" s="28">
        <f t="shared" si="170"/>
        <v>0</v>
      </c>
      <c r="O1536" s="20">
        <f t="shared" si="165"/>
        <v>3.4330275180443568</v>
      </c>
      <c r="P1536" s="12">
        <f t="shared" si="171"/>
        <v>3.4330275180443568</v>
      </c>
      <c r="Q1536" s="42">
        <f t="shared" si="167"/>
        <v>0</v>
      </c>
      <c r="R1536" s="36"/>
      <c r="S1536" s="20">
        <f>SUM($P$2:P1536)</f>
        <v>2241.1350547399511</v>
      </c>
      <c r="T1536" s="28">
        <f>SUM($Q$2:Q1536)</f>
        <v>365.53767555033295</v>
      </c>
      <c r="U1536" s="22">
        <f>T1536*'KERS System Values'!E$14</f>
        <v>214.04764102409666</v>
      </c>
    </row>
    <row r="1537" spans="1:21" x14ac:dyDescent="0.45">
      <c r="A1537" s="7" t="s">
        <v>15</v>
      </c>
      <c r="B1537" s="8">
        <v>1535</v>
      </c>
      <c r="C1537" s="8">
        <v>58</v>
      </c>
      <c r="D1537" s="3">
        <v>17.055555555555557</v>
      </c>
      <c r="E1537" s="29">
        <v>0.38888888888888945</v>
      </c>
      <c r="F1537" s="21">
        <f>'Dynamic Data'!C$4*E1537</f>
        <v>112.00000000000016</v>
      </c>
      <c r="G1537" s="3">
        <f>(0.5*'Dynamic Data'!C$21*'Dynamic Data'!C$11*'Dynamic Data'!C$13*D1537^2)</f>
        <v>59.509210775139692</v>
      </c>
      <c r="H1537" s="3">
        <f>'Dynamic Data'!C$15</f>
        <v>56.505600000000001</v>
      </c>
      <c r="I1537" s="3">
        <f>'Dynamic Data'!C$15+G1537+F1537</f>
        <v>228.01481077513984</v>
      </c>
      <c r="J1537" s="3">
        <f t="shared" si="168"/>
        <v>228.01481077513984</v>
      </c>
      <c r="K1537" s="29">
        <f t="shared" si="169"/>
        <v>0</v>
      </c>
      <c r="L1537" s="21">
        <f>(D1537/1000)*(('Dynamic Data'!C$4*9.81*'Dynamic Data'!C$10)+(0.5*'Dynamic Data'!C$21*'Dynamic Data'!C$11*'Dynamic Data'!C$13*D1537^2)+('Dynamic Data'!C$4*'Dynamic Data'!C$18*E1537))</f>
        <v>3.9716127926648861</v>
      </c>
      <c r="M1537" s="3">
        <f t="shared" si="166"/>
        <v>3.9716127926648861</v>
      </c>
      <c r="N1537" s="29">
        <f t="shared" si="170"/>
        <v>0</v>
      </c>
      <c r="O1537" s="21">
        <f t="shared" si="165"/>
        <v>4.5737394295087981</v>
      </c>
      <c r="P1537" s="3">
        <f t="shared" si="171"/>
        <v>4.5737394295087981</v>
      </c>
      <c r="Q1537" s="43">
        <f t="shared" si="167"/>
        <v>0</v>
      </c>
      <c r="R1537" s="37"/>
      <c r="S1537" s="21">
        <f>SUM($P$2:P1537)</f>
        <v>2245.7087941694599</v>
      </c>
      <c r="T1537" s="29">
        <f>SUM($Q$2:Q1537)</f>
        <v>365.53767555033295</v>
      </c>
      <c r="U1537" s="22">
        <f>T1537*'KERS System Values'!E$14</f>
        <v>214.04764102409666</v>
      </c>
    </row>
    <row r="1538" spans="1:21" x14ac:dyDescent="0.45">
      <c r="A1538" s="5" t="s">
        <v>15</v>
      </c>
      <c r="B1538" s="6">
        <v>1536</v>
      </c>
      <c r="C1538" s="6">
        <v>59</v>
      </c>
      <c r="D1538" s="4">
        <v>17.555555555555557</v>
      </c>
      <c r="E1538" s="30">
        <v>0.5833333333333327</v>
      </c>
      <c r="F1538" s="20">
        <f>'Dynamic Data'!C$4*E1538</f>
        <v>167.99999999999983</v>
      </c>
      <c r="G1538" s="12">
        <f>(0.5*'Dynamic Data'!C$21*'Dynamic Data'!C$11*'Dynamic Data'!C$13*D1538^2)</f>
        <v>63.049493906167164</v>
      </c>
      <c r="H1538" s="12">
        <f>'Dynamic Data'!C$15</f>
        <v>56.505600000000001</v>
      </c>
      <c r="I1538" s="12">
        <f>'Dynamic Data'!C$15+G1538+F1538</f>
        <v>287.55509390616703</v>
      </c>
      <c r="J1538" s="12">
        <f t="shared" si="168"/>
        <v>287.55509390616703</v>
      </c>
      <c r="K1538" s="28">
        <f t="shared" si="169"/>
        <v>0</v>
      </c>
      <c r="L1538" s="20">
        <f>(D1538/1000)*(('Dynamic Data'!C$4*9.81*'Dynamic Data'!C$10)+(0.5*'Dynamic Data'!C$21*'Dynamic Data'!C$11*'Dynamic Data'!C$13*D1538^2)+('Dynamic Data'!C$4*'Dynamic Data'!C$18*E1538))</f>
        <v>5.1758660663527092</v>
      </c>
      <c r="M1538" s="12">
        <f t="shared" si="166"/>
        <v>5.1758660663527092</v>
      </c>
      <c r="N1538" s="28">
        <f t="shared" si="170"/>
        <v>0</v>
      </c>
      <c r="O1538" s="20">
        <f t="shared" ref="O1538:O1601" si="172">(B1539 - B1538) * (L1539 + L1538) / 2</f>
        <v>5.6988208366817696</v>
      </c>
      <c r="P1538" s="12">
        <f t="shared" si="171"/>
        <v>5.6988208366817696</v>
      </c>
      <c r="Q1538" s="42">
        <f t="shared" si="167"/>
        <v>0</v>
      </c>
      <c r="R1538" s="36"/>
      <c r="S1538" s="20">
        <f>SUM($P$2:P1538)</f>
        <v>2251.4076150061419</v>
      </c>
      <c r="T1538" s="28">
        <f>SUM($Q$2:Q1538)</f>
        <v>365.53767555033295</v>
      </c>
      <c r="U1538" s="22">
        <f>T1538*'KERS System Values'!E$14</f>
        <v>214.04764102409666</v>
      </c>
    </row>
    <row r="1539" spans="1:21" x14ac:dyDescent="0.45">
      <c r="A1539" s="7" t="s">
        <v>15</v>
      </c>
      <c r="B1539" s="8">
        <v>1537</v>
      </c>
      <c r="C1539" s="8">
        <v>60</v>
      </c>
      <c r="D1539" s="3">
        <v>18.222222222222221</v>
      </c>
      <c r="E1539" s="29">
        <v>0.72222222222222265</v>
      </c>
      <c r="F1539" s="21">
        <f>'Dynamic Data'!C$4*E1539</f>
        <v>208.00000000000011</v>
      </c>
      <c r="G1539" s="3">
        <f>(0.5*'Dynamic Data'!C$21*'Dynamic Data'!C$11*'Dynamic Data'!C$13*D1539^2)</f>
        <v>67.928985262789283</v>
      </c>
      <c r="H1539" s="3">
        <f>'Dynamic Data'!C$15</f>
        <v>56.505600000000001</v>
      </c>
      <c r="I1539" s="3">
        <f>'Dynamic Data'!C$15+G1539+F1539</f>
        <v>332.43458526278937</v>
      </c>
      <c r="J1539" s="3">
        <f t="shared" si="168"/>
        <v>332.43458526278937</v>
      </c>
      <c r="K1539" s="29">
        <f t="shared" si="169"/>
        <v>0</v>
      </c>
      <c r="L1539" s="21">
        <f>(D1539/1000)*(('Dynamic Data'!C$4*9.81*'Dynamic Data'!C$10)+(0.5*'Dynamic Data'!C$21*'Dynamic Data'!C$11*'Dynamic Data'!C$13*D1539^2)+('Dynamic Data'!C$4*'Dynamic Data'!C$18*E1539))</f>
        <v>6.2217756070108301</v>
      </c>
      <c r="M1539" s="3">
        <f t="shared" si="166"/>
        <v>6.2217756070108301</v>
      </c>
      <c r="N1539" s="29">
        <f t="shared" si="170"/>
        <v>0</v>
      </c>
      <c r="O1539" s="21">
        <f t="shared" si="172"/>
        <v>6.7279819882933998</v>
      </c>
      <c r="P1539" s="3">
        <f t="shared" si="171"/>
        <v>6.7279819882933998</v>
      </c>
      <c r="Q1539" s="43">
        <f t="shared" si="167"/>
        <v>0</v>
      </c>
      <c r="R1539" s="37"/>
      <c r="S1539" s="21">
        <f>SUM($P$2:P1539)</f>
        <v>2258.1355969944352</v>
      </c>
      <c r="T1539" s="29">
        <f>SUM($Q$2:Q1539)</f>
        <v>365.53767555033295</v>
      </c>
      <c r="U1539" s="22">
        <f>T1539*'KERS System Values'!E$14</f>
        <v>214.04764102409666</v>
      </c>
    </row>
    <row r="1540" spans="1:21" x14ac:dyDescent="0.45">
      <c r="A1540" s="5" t="s">
        <v>15</v>
      </c>
      <c r="B1540" s="6">
        <v>1538</v>
      </c>
      <c r="C1540" s="6">
        <v>61</v>
      </c>
      <c r="D1540" s="4">
        <v>19.000000000000004</v>
      </c>
      <c r="E1540" s="30">
        <v>0.83333333333333326</v>
      </c>
      <c r="F1540" s="20">
        <f>'Dynamic Data'!C$4*E1540</f>
        <v>239.99999999999997</v>
      </c>
      <c r="G1540" s="12">
        <f>(0.5*'Dynamic Data'!C$21*'Dynamic Data'!C$11*'Dynamic Data'!C$13*D1540^2)</f>
        <v>73.851556293471972</v>
      </c>
      <c r="H1540" s="12">
        <f>'Dynamic Data'!C$15</f>
        <v>56.505600000000001</v>
      </c>
      <c r="I1540" s="12">
        <f>'Dynamic Data'!C$15+G1540+F1540</f>
        <v>370.35715629347192</v>
      </c>
      <c r="J1540" s="12">
        <f t="shared" si="168"/>
        <v>370.35715629347192</v>
      </c>
      <c r="K1540" s="28">
        <f t="shared" si="169"/>
        <v>0</v>
      </c>
      <c r="L1540" s="20">
        <f>(D1540/1000)*(('Dynamic Data'!C$4*9.81*'Dynamic Data'!C$10)+(0.5*'Dynamic Data'!C$21*'Dynamic Data'!C$11*'Dynamic Data'!C$13*D1540^2)+('Dynamic Data'!C$4*'Dynamic Data'!C$18*E1540))</f>
        <v>7.2341883695759694</v>
      </c>
      <c r="M1540" s="12">
        <f t="shared" ref="M1540:M1603" si="173">IF(L1540 &gt; 0, L1540,)</f>
        <v>7.2341883695759694</v>
      </c>
      <c r="N1540" s="28">
        <f t="shared" si="170"/>
        <v>0</v>
      </c>
      <c r="O1540" s="20">
        <f t="shared" si="172"/>
        <v>7.681232331377525</v>
      </c>
      <c r="P1540" s="12">
        <f t="shared" si="171"/>
        <v>7.681232331377525</v>
      </c>
      <c r="Q1540" s="42">
        <f t="shared" ref="Q1540:Q1603" si="174">ABS(IF(O1540 &lt;= 0, O1540,))</f>
        <v>0</v>
      </c>
      <c r="R1540" s="36"/>
      <c r="S1540" s="20">
        <f>SUM($P$2:P1540)</f>
        <v>2265.8168293258127</v>
      </c>
      <c r="T1540" s="28">
        <f>SUM($Q$2:Q1540)</f>
        <v>365.53767555033295</v>
      </c>
      <c r="U1540" s="22">
        <f>T1540*'KERS System Values'!E$14</f>
        <v>214.04764102409666</v>
      </c>
    </row>
    <row r="1541" spans="1:21" x14ac:dyDescent="0.45">
      <c r="A1541" s="7" t="s">
        <v>15</v>
      </c>
      <c r="B1541" s="8">
        <v>1539</v>
      </c>
      <c r="C1541" s="8">
        <v>62</v>
      </c>
      <c r="D1541" s="3">
        <v>19.888888888888889</v>
      </c>
      <c r="E1541" s="29">
        <v>0.90277777777777779</v>
      </c>
      <c r="F1541" s="21">
        <f>'Dynamic Data'!C$4*E1541</f>
        <v>260</v>
      </c>
      <c r="G1541" s="3">
        <f>(0.5*'Dynamic Data'!C$21*'Dynamic Data'!C$11*'Dynamic Data'!C$13*D1541^2)</f>
        <v>80.923282897272145</v>
      </c>
      <c r="H1541" s="3">
        <f>'Dynamic Data'!C$15</f>
        <v>56.505600000000001</v>
      </c>
      <c r="I1541" s="3">
        <f>'Dynamic Data'!C$15+G1541+F1541</f>
        <v>397.42888289727216</v>
      </c>
      <c r="J1541" s="3">
        <f t="shared" ref="J1541:J1604" si="175">IF(I1541 &gt; 0, I1541,)</f>
        <v>397.42888289727216</v>
      </c>
      <c r="K1541" s="29">
        <f t="shared" ref="K1541:K1604" si="176">IF(I1541 &lt;= 0, I1541,)*-1</f>
        <v>0</v>
      </c>
      <c r="L1541" s="21">
        <f>(D1541/1000)*(('Dynamic Data'!C$4*9.81*'Dynamic Data'!C$10)+(0.5*'Dynamic Data'!C$21*'Dynamic Data'!C$11*'Dynamic Data'!C$13*D1541^2)+('Dynamic Data'!C$4*'Dynamic Data'!C$18*E1541))</f>
        <v>8.1282762931790806</v>
      </c>
      <c r="M1541" s="3">
        <f t="shared" si="173"/>
        <v>8.1282762931790806</v>
      </c>
      <c r="N1541" s="29">
        <f t="shared" ref="N1541:N1604" si="177">ABS(IF(L1541 &lt;= 0, L1541,))</f>
        <v>0</v>
      </c>
      <c r="O1541" s="21">
        <f t="shared" si="172"/>
        <v>8.5252140980849038</v>
      </c>
      <c r="P1541" s="3">
        <f t="shared" ref="P1541:P1604" si="178">IF(O1541 &gt;= 0, O1541,)</f>
        <v>8.5252140980849038</v>
      </c>
      <c r="Q1541" s="43">
        <f t="shared" si="174"/>
        <v>0</v>
      </c>
      <c r="R1541" s="37"/>
      <c r="S1541" s="21">
        <f>SUM($P$2:P1541)</f>
        <v>2274.3420434238974</v>
      </c>
      <c r="T1541" s="29">
        <f>SUM($Q$2:Q1541)</f>
        <v>365.53767555033295</v>
      </c>
      <c r="U1541" s="22">
        <f>T1541*'KERS System Values'!E$14</f>
        <v>214.04764102409666</v>
      </c>
    </row>
    <row r="1542" spans="1:21" x14ac:dyDescent="0.45">
      <c r="A1542" s="5" t="s">
        <v>15</v>
      </c>
      <c r="B1542" s="6">
        <v>1540</v>
      </c>
      <c r="C1542" s="6">
        <v>63</v>
      </c>
      <c r="D1542" s="4">
        <v>20.805555555555557</v>
      </c>
      <c r="E1542" s="30">
        <v>0.94444444444444597</v>
      </c>
      <c r="F1542" s="20">
        <f>'Dynamic Data'!C$4*E1542</f>
        <v>272.00000000000045</v>
      </c>
      <c r="G1542" s="12">
        <f>(0.5*'Dynamic Data'!C$21*'Dynamic Data'!C$11*'Dynamic Data'!C$13*D1542^2)</f>
        <v>88.554591438806099</v>
      </c>
      <c r="H1542" s="12">
        <f>'Dynamic Data'!C$15</f>
        <v>56.505600000000001</v>
      </c>
      <c r="I1542" s="12">
        <f>'Dynamic Data'!C$15+G1542+F1542</f>
        <v>417.06019143880656</v>
      </c>
      <c r="J1542" s="12">
        <f t="shared" si="175"/>
        <v>417.06019143880656</v>
      </c>
      <c r="K1542" s="28">
        <f t="shared" si="176"/>
        <v>0</v>
      </c>
      <c r="L1542" s="20">
        <f>(D1542/1000)*(('Dynamic Data'!C$4*9.81*'Dynamic Data'!C$10)+(0.5*'Dynamic Data'!C$21*'Dynamic Data'!C$11*'Dynamic Data'!C$13*D1542^2)+('Dynamic Data'!C$4*'Dynamic Data'!C$18*E1542))</f>
        <v>8.922151902990727</v>
      </c>
      <c r="M1542" s="12">
        <f t="shared" si="173"/>
        <v>8.922151902990727</v>
      </c>
      <c r="N1542" s="28">
        <f t="shared" si="177"/>
        <v>0</v>
      </c>
      <c r="O1542" s="20">
        <f t="shared" si="172"/>
        <v>9.2682778895404248</v>
      </c>
      <c r="P1542" s="12">
        <f t="shared" si="178"/>
        <v>9.2682778895404248</v>
      </c>
      <c r="Q1542" s="42">
        <f t="shared" si="174"/>
        <v>0</v>
      </c>
      <c r="R1542" s="36"/>
      <c r="S1542" s="20">
        <f>SUM($P$2:P1542)</f>
        <v>2283.6103213134379</v>
      </c>
      <c r="T1542" s="28">
        <f>SUM($Q$2:Q1542)</f>
        <v>365.53767555033295</v>
      </c>
      <c r="U1542" s="22">
        <f>T1542*'KERS System Values'!E$14</f>
        <v>214.04764102409666</v>
      </c>
    </row>
    <row r="1543" spans="1:21" x14ac:dyDescent="0.45">
      <c r="A1543" s="7" t="s">
        <v>15</v>
      </c>
      <c r="B1543" s="8">
        <v>1541</v>
      </c>
      <c r="C1543" s="8">
        <v>64</v>
      </c>
      <c r="D1543" s="3">
        <v>21.777777777777779</v>
      </c>
      <c r="E1543" s="29">
        <v>0.95833333333333215</v>
      </c>
      <c r="F1543" s="21">
        <f>'Dynamic Data'!C$4*E1543</f>
        <v>275.99999999999966</v>
      </c>
      <c r="G1543" s="3">
        <f>(0.5*'Dynamic Data'!C$21*'Dynamic Data'!C$11*'Dynamic Data'!C$13*D1543^2)</f>
        <v>97.024089004138659</v>
      </c>
      <c r="H1543" s="3">
        <f>'Dynamic Data'!C$15</f>
        <v>56.505600000000001</v>
      </c>
      <c r="I1543" s="3">
        <f>'Dynamic Data'!C$15+G1543+F1543</f>
        <v>429.52968900413833</v>
      </c>
      <c r="J1543" s="3">
        <f t="shared" si="175"/>
        <v>429.52968900413833</v>
      </c>
      <c r="K1543" s="29">
        <f t="shared" si="176"/>
        <v>0</v>
      </c>
      <c r="L1543" s="21">
        <f>(D1543/1000)*(('Dynamic Data'!C$4*9.81*'Dynamic Data'!C$10)+(0.5*'Dynamic Data'!C$21*'Dynamic Data'!C$11*'Dynamic Data'!C$13*D1543^2)+('Dynamic Data'!C$4*'Dynamic Data'!C$18*E1543))</f>
        <v>9.6144038760901243</v>
      </c>
      <c r="M1543" s="3">
        <f t="shared" si="173"/>
        <v>9.6144038760901243</v>
      </c>
      <c r="N1543" s="29">
        <f t="shared" si="177"/>
        <v>0</v>
      </c>
      <c r="O1543" s="21">
        <f t="shared" si="172"/>
        <v>9.7309134397469776</v>
      </c>
      <c r="P1543" s="3">
        <f t="shared" si="178"/>
        <v>9.7309134397469776</v>
      </c>
      <c r="Q1543" s="43">
        <f t="shared" si="174"/>
        <v>0</v>
      </c>
      <c r="R1543" s="37"/>
      <c r="S1543" s="21">
        <f>SUM($P$2:P1543)</f>
        <v>2293.3412347531848</v>
      </c>
      <c r="T1543" s="29">
        <f>SUM($Q$2:Q1543)</f>
        <v>365.53767555033295</v>
      </c>
      <c r="U1543" s="22">
        <f>T1543*'KERS System Values'!E$14</f>
        <v>214.04764102409666</v>
      </c>
    </row>
    <row r="1544" spans="1:21" x14ac:dyDescent="0.45">
      <c r="A1544" s="5" t="s">
        <v>15</v>
      </c>
      <c r="B1544" s="6">
        <v>1542</v>
      </c>
      <c r="C1544" s="6">
        <v>65</v>
      </c>
      <c r="D1544" s="4">
        <v>22.722222222222221</v>
      </c>
      <c r="E1544" s="30">
        <v>0.90277777777777779</v>
      </c>
      <c r="F1544" s="20">
        <f>'Dynamic Data'!C$4*E1544</f>
        <v>260</v>
      </c>
      <c r="G1544" s="12">
        <f>(0.5*'Dynamic Data'!C$21*'Dynamic Data'!C$11*'Dynamic Data'!C$13*D1544^2)</f>
        <v>105.62191946520535</v>
      </c>
      <c r="H1544" s="12">
        <f>'Dynamic Data'!C$15</f>
        <v>56.505600000000001</v>
      </c>
      <c r="I1544" s="12">
        <f>'Dynamic Data'!C$15+G1544+F1544</f>
        <v>422.12751946520535</v>
      </c>
      <c r="J1544" s="12">
        <f t="shared" si="175"/>
        <v>422.12751946520535</v>
      </c>
      <c r="K1544" s="28">
        <f t="shared" si="176"/>
        <v>0</v>
      </c>
      <c r="L1544" s="20">
        <f>(D1544/1000)*(('Dynamic Data'!C$4*9.81*'Dynamic Data'!C$10)+(0.5*'Dynamic Data'!C$21*'Dynamic Data'!C$11*'Dynamic Data'!C$13*D1544^2)+('Dynamic Data'!C$4*'Dynamic Data'!C$18*E1544))</f>
        <v>9.8474230034038328</v>
      </c>
      <c r="M1544" s="12">
        <f t="shared" si="173"/>
        <v>9.8474230034038328</v>
      </c>
      <c r="N1544" s="28">
        <f t="shared" si="177"/>
        <v>0</v>
      </c>
      <c r="O1544" s="20">
        <f t="shared" si="172"/>
        <v>9.687329609678164</v>
      </c>
      <c r="P1544" s="12">
        <f t="shared" si="178"/>
        <v>9.687329609678164</v>
      </c>
      <c r="Q1544" s="42">
        <f t="shared" si="174"/>
        <v>0</v>
      </c>
      <c r="R1544" s="36"/>
      <c r="S1544" s="20">
        <f>SUM($P$2:P1544)</f>
        <v>2303.0285643628631</v>
      </c>
      <c r="T1544" s="28">
        <f>SUM($Q$2:Q1544)</f>
        <v>365.53767555033295</v>
      </c>
      <c r="U1544" s="22">
        <f>T1544*'KERS System Values'!E$14</f>
        <v>214.04764102409666</v>
      </c>
    </row>
    <row r="1545" spans="1:21" x14ac:dyDescent="0.45">
      <c r="A1545" s="7" t="s">
        <v>15</v>
      </c>
      <c r="B1545" s="8">
        <v>1543</v>
      </c>
      <c r="C1545" s="8">
        <v>66</v>
      </c>
      <c r="D1545" s="3">
        <v>23.583333333333336</v>
      </c>
      <c r="E1545" s="29">
        <v>0.7777777777777789</v>
      </c>
      <c r="F1545" s="21">
        <f>'Dynamic Data'!C$4*E1545</f>
        <v>224.00000000000031</v>
      </c>
      <c r="G1545" s="3">
        <f>(0.5*'Dynamic Data'!C$21*'Dynamic Data'!C$11*'Dynamic Data'!C$13*D1545^2)</f>
        <v>113.77918767289697</v>
      </c>
      <c r="H1545" s="3">
        <f>'Dynamic Data'!C$15</f>
        <v>56.505600000000001</v>
      </c>
      <c r="I1545" s="3">
        <f>'Dynamic Data'!C$15+G1545+F1545</f>
        <v>394.28478767289732</v>
      </c>
      <c r="J1545" s="3">
        <f t="shared" si="175"/>
        <v>394.28478767289732</v>
      </c>
      <c r="K1545" s="29">
        <f t="shared" si="176"/>
        <v>0</v>
      </c>
      <c r="L1545" s="21">
        <f>(D1545/1000)*(('Dynamic Data'!C$4*9.81*'Dynamic Data'!C$10)+(0.5*'Dynamic Data'!C$21*'Dynamic Data'!C$11*'Dynamic Data'!C$13*D1545^2)+('Dynamic Data'!C$4*'Dynamic Data'!C$18*E1545))</f>
        <v>9.5272362159524953</v>
      </c>
      <c r="M1545" s="3">
        <f t="shared" si="173"/>
        <v>9.5272362159524953</v>
      </c>
      <c r="N1545" s="29">
        <f t="shared" si="177"/>
        <v>0</v>
      </c>
      <c r="O1545" s="21">
        <f t="shared" si="172"/>
        <v>8.9901823412676372</v>
      </c>
      <c r="P1545" s="3">
        <f t="shared" si="178"/>
        <v>8.9901823412676372</v>
      </c>
      <c r="Q1545" s="43">
        <f t="shared" si="174"/>
        <v>0</v>
      </c>
      <c r="R1545" s="37"/>
      <c r="S1545" s="21">
        <f>SUM($P$2:P1545)</f>
        <v>2312.0187467041305</v>
      </c>
      <c r="T1545" s="29">
        <f>SUM($Q$2:Q1545)</f>
        <v>365.53767555033295</v>
      </c>
      <c r="U1545" s="22">
        <f>T1545*'KERS System Values'!E$14</f>
        <v>214.04764102409666</v>
      </c>
    </row>
    <row r="1546" spans="1:21" x14ac:dyDescent="0.45">
      <c r="A1546" s="5" t="s">
        <v>15</v>
      </c>
      <c r="B1546" s="6">
        <v>1544</v>
      </c>
      <c r="C1546" s="6">
        <v>67</v>
      </c>
      <c r="D1546" s="4">
        <v>24.277777777777782</v>
      </c>
      <c r="E1546" s="30">
        <v>0.56944444444444364</v>
      </c>
      <c r="F1546" s="20">
        <f>'Dynamic Data'!C$4*E1546</f>
        <v>163.99999999999977</v>
      </c>
      <c r="G1546" s="12">
        <f>(0.5*'Dynamic Data'!C$21*'Dynamic Data'!C$11*'Dynamic Data'!C$13*D1546^2)</f>
        <v>120.57862123224282</v>
      </c>
      <c r="H1546" s="12">
        <f>'Dynamic Data'!C$15</f>
        <v>56.505600000000001</v>
      </c>
      <c r="I1546" s="12">
        <f>'Dynamic Data'!C$15+G1546+F1546</f>
        <v>341.08422123224261</v>
      </c>
      <c r="J1546" s="12">
        <f t="shared" si="175"/>
        <v>341.08422123224261</v>
      </c>
      <c r="K1546" s="28">
        <f t="shared" si="176"/>
        <v>0</v>
      </c>
      <c r="L1546" s="20">
        <f>(D1546/1000)*(('Dynamic Data'!C$4*9.81*'Dynamic Data'!C$10)+(0.5*'Dynamic Data'!C$21*'Dynamic Data'!C$11*'Dynamic Data'!C$13*D1546^2)+('Dynamic Data'!C$4*'Dynamic Data'!C$18*E1546))</f>
        <v>8.4531284665827808</v>
      </c>
      <c r="M1546" s="12">
        <f t="shared" si="173"/>
        <v>8.4531284665827808</v>
      </c>
      <c r="N1546" s="28">
        <f t="shared" si="177"/>
        <v>0</v>
      </c>
      <c r="O1546" s="20">
        <f t="shared" si="172"/>
        <v>7.8118002944503724</v>
      </c>
      <c r="P1546" s="12">
        <f t="shared" si="178"/>
        <v>7.8118002944503724</v>
      </c>
      <c r="Q1546" s="42">
        <f t="shared" si="174"/>
        <v>0</v>
      </c>
      <c r="R1546" s="36"/>
      <c r="S1546" s="20">
        <f>SUM($P$2:P1546)</f>
        <v>2319.8305469985808</v>
      </c>
      <c r="T1546" s="28">
        <f>SUM($Q$2:Q1546)</f>
        <v>365.53767555033295</v>
      </c>
      <c r="U1546" s="22">
        <f>T1546*'KERS System Values'!E$14</f>
        <v>214.04764102409666</v>
      </c>
    </row>
    <row r="1547" spans="1:21" x14ac:dyDescent="0.45">
      <c r="A1547" s="7" t="s">
        <v>15</v>
      </c>
      <c r="B1547" s="8">
        <v>1545</v>
      </c>
      <c r="C1547" s="8">
        <v>68</v>
      </c>
      <c r="D1547" s="3">
        <v>24.722222222222225</v>
      </c>
      <c r="E1547" s="29">
        <v>0.36111111111111033</v>
      </c>
      <c r="F1547" s="21">
        <f>'Dynamic Data'!C$4*E1547</f>
        <v>103.99999999999977</v>
      </c>
      <c r="G1547" s="3">
        <f>(0.5*'Dynamic Data'!C$21*'Dynamic Data'!C$11*'Dynamic Data'!C$13*D1547^2)</f>
        <v>125.03380899263693</v>
      </c>
      <c r="H1547" s="3">
        <f>'Dynamic Data'!C$15</f>
        <v>56.505600000000001</v>
      </c>
      <c r="I1547" s="3">
        <f>'Dynamic Data'!C$15+G1547+F1547</f>
        <v>285.53940899263671</v>
      </c>
      <c r="J1547" s="3">
        <f t="shared" si="175"/>
        <v>285.53940899263671</v>
      </c>
      <c r="K1547" s="29">
        <f t="shared" si="176"/>
        <v>0</v>
      </c>
      <c r="L1547" s="21">
        <f>(D1547/1000)*(('Dynamic Data'!C$4*9.81*'Dynamic Data'!C$10)+(0.5*'Dynamic Data'!C$21*'Dynamic Data'!C$11*'Dynamic Data'!C$13*D1547^2)+('Dynamic Data'!C$4*'Dynamic Data'!C$18*E1547))</f>
        <v>7.1704721223179639</v>
      </c>
      <c r="M1547" s="3">
        <f t="shared" si="173"/>
        <v>7.1704721223179639</v>
      </c>
      <c r="N1547" s="29">
        <f t="shared" si="177"/>
        <v>0</v>
      </c>
      <c r="O1547" s="21">
        <f t="shared" si="172"/>
        <v>6.7244298438258756</v>
      </c>
      <c r="P1547" s="3">
        <f t="shared" si="178"/>
        <v>6.7244298438258756</v>
      </c>
      <c r="Q1547" s="43">
        <f t="shared" si="174"/>
        <v>0</v>
      </c>
      <c r="R1547" s="37"/>
      <c r="S1547" s="21">
        <f>SUM($P$2:P1547)</f>
        <v>2326.5549768424066</v>
      </c>
      <c r="T1547" s="29">
        <f>SUM($Q$2:Q1547)</f>
        <v>365.53767555033295</v>
      </c>
      <c r="U1547" s="22">
        <f>T1547*'KERS System Values'!E$14</f>
        <v>214.04764102409666</v>
      </c>
    </row>
    <row r="1548" spans="1:21" x14ac:dyDescent="0.45">
      <c r="A1548" s="5" t="s">
        <v>15</v>
      </c>
      <c r="B1548" s="6">
        <v>1546</v>
      </c>
      <c r="C1548" s="6">
        <v>69</v>
      </c>
      <c r="D1548" s="4">
        <v>25</v>
      </c>
      <c r="E1548" s="30">
        <v>0.22222222222222143</v>
      </c>
      <c r="F1548" s="20">
        <f>'Dynamic Data'!C$4*E1548</f>
        <v>63.999999999999773</v>
      </c>
      <c r="G1548" s="12">
        <f>(0.5*'Dynamic Data'!C$21*'Dynamic Data'!C$11*'Dynamic Data'!C$13*D1548^2)</f>
        <v>127.85934261335171</v>
      </c>
      <c r="H1548" s="12">
        <f>'Dynamic Data'!C$15</f>
        <v>56.505600000000001</v>
      </c>
      <c r="I1548" s="12">
        <f>'Dynamic Data'!C$15+G1548+F1548</f>
        <v>248.3649426133515</v>
      </c>
      <c r="J1548" s="12">
        <f t="shared" si="175"/>
        <v>248.3649426133515</v>
      </c>
      <c r="K1548" s="28">
        <f t="shared" si="176"/>
        <v>0</v>
      </c>
      <c r="L1548" s="20">
        <f>(D1548/1000)*(('Dynamic Data'!C$4*9.81*'Dynamic Data'!C$10)+(0.5*'Dynamic Data'!C$21*'Dynamic Data'!C$11*'Dynamic Data'!C$13*D1548^2)+('Dynamic Data'!C$4*'Dynamic Data'!C$18*E1548))</f>
        <v>6.2783875653337873</v>
      </c>
      <c r="M1548" s="12">
        <f t="shared" si="173"/>
        <v>6.2783875653337873</v>
      </c>
      <c r="N1548" s="28">
        <f t="shared" si="177"/>
        <v>0</v>
      </c>
      <c r="O1548" s="20">
        <f t="shared" si="172"/>
        <v>6.0057654067779378</v>
      </c>
      <c r="P1548" s="12">
        <f t="shared" si="178"/>
        <v>6.0057654067779378</v>
      </c>
      <c r="Q1548" s="42">
        <f t="shared" si="174"/>
        <v>0</v>
      </c>
      <c r="R1548" s="36"/>
      <c r="S1548" s="20">
        <f>SUM($P$2:P1548)</f>
        <v>2332.5607422491844</v>
      </c>
      <c r="T1548" s="28">
        <f>SUM($Q$2:Q1548)</f>
        <v>365.53767555033295</v>
      </c>
      <c r="U1548" s="22">
        <f>T1548*'KERS System Values'!E$14</f>
        <v>214.04764102409666</v>
      </c>
    </row>
    <row r="1549" spans="1:21" x14ac:dyDescent="0.45">
      <c r="A1549" s="7" t="s">
        <v>15</v>
      </c>
      <c r="B1549" s="8">
        <v>1547</v>
      </c>
      <c r="C1549" s="8">
        <v>70</v>
      </c>
      <c r="D1549" s="3">
        <v>25.166666666666668</v>
      </c>
      <c r="E1549" s="29">
        <v>0.1388888888888889</v>
      </c>
      <c r="F1549" s="21">
        <f>'Dynamic Data'!C$4*E1549</f>
        <v>40</v>
      </c>
      <c r="G1549" s="3">
        <f>(0.5*'Dynamic Data'!C$21*'Dynamic Data'!C$11*'Dynamic Data'!C$13*D1549^2)</f>
        <v>129.5698164856459</v>
      </c>
      <c r="H1549" s="3">
        <f>'Dynamic Data'!C$15</f>
        <v>56.505600000000001</v>
      </c>
      <c r="I1549" s="3">
        <f>'Dynamic Data'!C$15+G1549+F1549</f>
        <v>226.07541648564592</v>
      </c>
      <c r="J1549" s="3">
        <f t="shared" si="175"/>
        <v>226.07541648564592</v>
      </c>
      <c r="K1549" s="29">
        <f t="shared" si="176"/>
        <v>0</v>
      </c>
      <c r="L1549" s="21">
        <f>(D1549/1000)*(('Dynamic Data'!C$4*9.81*'Dynamic Data'!C$10)+(0.5*'Dynamic Data'!C$21*'Dynamic Data'!C$11*'Dynamic Data'!C$13*D1549^2)+('Dynamic Data'!C$4*'Dynamic Data'!C$18*E1549))</f>
        <v>5.7331432482220892</v>
      </c>
      <c r="M1549" s="3">
        <f t="shared" si="173"/>
        <v>5.7331432482220892</v>
      </c>
      <c r="N1549" s="29">
        <f t="shared" si="177"/>
        <v>0</v>
      </c>
      <c r="O1549" s="21">
        <f t="shared" si="172"/>
        <v>5.7075472166433876</v>
      </c>
      <c r="P1549" s="3">
        <f t="shared" si="178"/>
        <v>5.7075472166433876</v>
      </c>
      <c r="Q1549" s="43">
        <f t="shared" si="174"/>
        <v>0</v>
      </c>
      <c r="R1549" s="37"/>
      <c r="S1549" s="21">
        <f>SUM($P$2:P1549)</f>
        <v>2338.2682894658278</v>
      </c>
      <c r="T1549" s="29">
        <f>SUM($Q$2:Q1549)</f>
        <v>365.53767555033295</v>
      </c>
      <c r="U1549" s="22">
        <f>T1549*'KERS System Values'!E$14</f>
        <v>214.04764102409666</v>
      </c>
    </row>
    <row r="1550" spans="1:21" x14ac:dyDescent="0.45">
      <c r="A1550" s="5" t="s">
        <v>15</v>
      </c>
      <c r="B1550" s="6">
        <v>1548</v>
      </c>
      <c r="C1550" s="6">
        <v>71</v>
      </c>
      <c r="D1550" s="4">
        <v>25.277777777777779</v>
      </c>
      <c r="E1550" s="30">
        <v>0.12500000000000078</v>
      </c>
      <c r="F1550" s="20">
        <f>'Dynamic Data'!C$4*E1550</f>
        <v>36.000000000000227</v>
      </c>
      <c r="G1550" s="12">
        <f>(0.5*'Dynamic Data'!C$21*'Dynamic Data'!C$11*'Dynamic Data'!C$13*D1550^2)</f>
        <v>130.71644644211921</v>
      </c>
      <c r="H1550" s="12">
        <f>'Dynamic Data'!C$15</f>
        <v>56.505600000000001</v>
      </c>
      <c r="I1550" s="12">
        <f>'Dynamic Data'!C$15+G1550+F1550</f>
        <v>223.22204644211945</v>
      </c>
      <c r="J1550" s="12">
        <f t="shared" si="175"/>
        <v>223.22204644211945</v>
      </c>
      <c r="K1550" s="28">
        <f t="shared" si="176"/>
        <v>0</v>
      </c>
      <c r="L1550" s="20">
        <f>(D1550/1000)*(('Dynamic Data'!C$4*9.81*'Dynamic Data'!C$10)+(0.5*'Dynamic Data'!C$21*'Dynamic Data'!C$11*'Dynamic Data'!C$13*D1550^2)+('Dynamic Data'!C$4*'Dynamic Data'!C$18*E1550))</f>
        <v>5.6819511850646869</v>
      </c>
      <c r="M1550" s="12">
        <f t="shared" si="173"/>
        <v>5.6819511850646869</v>
      </c>
      <c r="N1550" s="28">
        <f t="shared" si="177"/>
        <v>0</v>
      </c>
      <c r="O1550" s="20">
        <f t="shared" si="172"/>
        <v>5.7688998150856534</v>
      </c>
      <c r="P1550" s="12">
        <f t="shared" si="178"/>
        <v>5.7688998150856534</v>
      </c>
      <c r="Q1550" s="42">
        <f t="shared" si="174"/>
        <v>0</v>
      </c>
      <c r="R1550" s="36"/>
      <c r="S1550" s="20">
        <f>SUM($P$2:P1550)</f>
        <v>2344.0371892809135</v>
      </c>
      <c r="T1550" s="28">
        <f>SUM($Q$2:Q1550)</f>
        <v>365.53767555033295</v>
      </c>
      <c r="U1550" s="22">
        <f>T1550*'KERS System Values'!E$14</f>
        <v>214.04764102409666</v>
      </c>
    </row>
    <row r="1551" spans="1:21" x14ac:dyDescent="0.45">
      <c r="A1551" s="7" t="s">
        <v>15</v>
      </c>
      <c r="B1551" s="8">
        <v>1549</v>
      </c>
      <c r="C1551" s="8">
        <v>72</v>
      </c>
      <c r="D1551" s="3">
        <v>25.416666666666668</v>
      </c>
      <c r="E1551" s="29">
        <v>0.1388888888888889</v>
      </c>
      <c r="F1551" s="21">
        <f>'Dynamic Data'!C$4*E1551</f>
        <v>40</v>
      </c>
      <c r="G1551" s="3">
        <f>(0.5*'Dynamic Data'!C$21*'Dynamic Data'!C$11*'Dynamic Data'!C$13*D1551^2)</f>
        <v>132.15683718452271</v>
      </c>
      <c r="H1551" s="3">
        <f>'Dynamic Data'!C$15</f>
        <v>56.505600000000001</v>
      </c>
      <c r="I1551" s="3">
        <f>'Dynamic Data'!C$15+G1551+F1551</f>
        <v>228.66243718452273</v>
      </c>
      <c r="J1551" s="3">
        <f t="shared" si="175"/>
        <v>228.66243718452273</v>
      </c>
      <c r="K1551" s="29">
        <f t="shared" si="176"/>
        <v>0</v>
      </c>
      <c r="L1551" s="21">
        <f>(D1551/1000)*(('Dynamic Data'!C$4*9.81*'Dynamic Data'!C$10)+(0.5*'Dynamic Data'!C$21*'Dynamic Data'!C$11*'Dynamic Data'!C$13*D1551^2)+('Dynamic Data'!C$4*'Dynamic Data'!C$18*E1551))</f>
        <v>5.8558484451066199</v>
      </c>
      <c r="M1551" s="3">
        <f t="shared" si="173"/>
        <v>5.8558484451066199</v>
      </c>
      <c r="N1551" s="29">
        <f t="shared" si="177"/>
        <v>0</v>
      </c>
      <c r="O1551" s="21">
        <f t="shared" si="172"/>
        <v>5.9970012953397589</v>
      </c>
      <c r="P1551" s="3">
        <f t="shared" si="178"/>
        <v>5.9970012953397589</v>
      </c>
      <c r="Q1551" s="43">
        <f t="shared" si="174"/>
        <v>0</v>
      </c>
      <c r="R1551" s="37"/>
      <c r="S1551" s="21">
        <f>SUM($P$2:P1551)</f>
        <v>2350.0341905762534</v>
      </c>
      <c r="T1551" s="29">
        <f>SUM($Q$2:Q1551)</f>
        <v>365.53767555033295</v>
      </c>
      <c r="U1551" s="22">
        <f>T1551*'KERS System Values'!E$14</f>
        <v>214.04764102409666</v>
      </c>
    </row>
    <row r="1552" spans="1:21" x14ac:dyDescent="0.45">
      <c r="A1552" s="5" t="s">
        <v>15</v>
      </c>
      <c r="B1552" s="6">
        <v>1550</v>
      </c>
      <c r="C1552" s="6">
        <v>73</v>
      </c>
      <c r="D1552" s="4">
        <v>25.555555555555557</v>
      </c>
      <c r="E1552" s="30">
        <v>0.16666666666666705</v>
      </c>
      <c r="F1552" s="20">
        <f>'Dynamic Data'!C$4*E1552</f>
        <v>48.000000000000107</v>
      </c>
      <c r="G1552" s="12">
        <f>(0.5*'Dynamic Data'!C$21*'Dynamic Data'!C$11*'Dynamic Data'!C$13*D1552^2)</f>
        <v>133.60512047893937</v>
      </c>
      <c r="H1552" s="12">
        <f>'Dynamic Data'!C$15</f>
        <v>56.505600000000001</v>
      </c>
      <c r="I1552" s="12">
        <f>'Dynamic Data'!C$15+G1552+F1552</f>
        <v>238.11072047893947</v>
      </c>
      <c r="J1552" s="12">
        <f t="shared" si="175"/>
        <v>238.11072047893947</v>
      </c>
      <c r="K1552" s="28">
        <f t="shared" si="176"/>
        <v>0</v>
      </c>
      <c r="L1552" s="20">
        <f>(D1552/1000)*(('Dynamic Data'!C$4*9.81*'Dynamic Data'!C$10)+(0.5*'Dynamic Data'!C$21*'Dynamic Data'!C$11*'Dynamic Data'!C$13*D1552^2)+('Dynamic Data'!C$4*'Dynamic Data'!C$18*E1552))</f>
        <v>6.1381541455728987</v>
      </c>
      <c r="M1552" s="12">
        <f t="shared" si="173"/>
        <v>6.1381541455728987</v>
      </c>
      <c r="N1552" s="28">
        <f t="shared" si="177"/>
        <v>0</v>
      </c>
      <c r="O1552" s="20">
        <f t="shared" si="172"/>
        <v>6.2952407112347029</v>
      </c>
      <c r="P1552" s="12">
        <f t="shared" si="178"/>
        <v>6.2952407112347029</v>
      </c>
      <c r="Q1552" s="42">
        <f t="shared" si="174"/>
        <v>0</v>
      </c>
      <c r="R1552" s="36"/>
      <c r="S1552" s="20">
        <f>SUM($P$2:P1552)</f>
        <v>2356.3294312874882</v>
      </c>
      <c r="T1552" s="28">
        <f>SUM($Q$2:Q1552)</f>
        <v>365.53767555033295</v>
      </c>
      <c r="U1552" s="22">
        <f>T1552*'KERS System Values'!E$14</f>
        <v>214.04764102409666</v>
      </c>
    </row>
    <row r="1553" spans="1:21" x14ac:dyDescent="0.45">
      <c r="A1553" s="7" t="s">
        <v>15</v>
      </c>
      <c r="B1553" s="8">
        <v>1551</v>
      </c>
      <c r="C1553" s="8">
        <v>74</v>
      </c>
      <c r="D1553" s="3">
        <v>25.750000000000004</v>
      </c>
      <c r="E1553" s="29">
        <v>0.19444444444444522</v>
      </c>
      <c r="F1553" s="21">
        <f>'Dynamic Data'!C$4*E1553</f>
        <v>56.000000000000227</v>
      </c>
      <c r="G1553" s="3">
        <f>(0.5*'Dynamic Data'!C$21*'Dynamic Data'!C$11*'Dynamic Data'!C$13*D1553^2)</f>
        <v>135.64597657850487</v>
      </c>
      <c r="H1553" s="3">
        <f>'Dynamic Data'!C$15</f>
        <v>56.505600000000001</v>
      </c>
      <c r="I1553" s="3">
        <f>'Dynamic Data'!C$15+G1553+F1553</f>
        <v>248.15157657850511</v>
      </c>
      <c r="J1553" s="3">
        <f t="shared" si="175"/>
        <v>248.15157657850511</v>
      </c>
      <c r="K1553" s="29">
        <f t="shared" si="176"/>
        <v>0</v>
      </c>
      <c r="L1553" s="21">
        <f>(D1553/1000)*(('Dynamic Data'!C$4*9.81*'Dynamic Data'!C$10)+(0.5*'Dynamic Data'!C$21*'Dynamic Data'!C$11*'Dynamic Data'!C$13*D1553^2)+('Dynamic Data'!C$4*'Dynamic Data'!C$18*E1553))</f>
        <v>6.452327276896507</v>
      </c>
      <c r="M1553" s="3">
        <f t="shared" si="173"/>
        <v>6.452327276896507</v>
      </c>
      <c r="N1553" s="29">
        <f t="shared" si="177"/>
        <v>0</v>
      </c>
      <c r="O1553" s="21">
        <f t="shared" si="172"/>
        <v>6.5574990848751291</v>
      </c>
      <c r="P1553" s="3">
        <f t="shared" si="178"/>
        <v>6.5574990848751291</v>
      </c>
      <c r="Q1553" s="43">
        <f t="shared" si="174"/>
        <v>0</v>
      </c>
      <c r="R1553" s="37"/>
      <c r="S1553" s="21">
        <f>SUM($P$2:P1553)</f>
        <v>2362.8869303723632</v>
      </c>
      <c r="T1553" s="29">
        <f>SUM($Q$2:Q1553)</f>
        <v>365.53767555033295</v>
      </c>
      <c r="U1553" s="22">
        <f>T1553*'KERS System Values'!E$14</f>
        <v>214.04764102409666</v>
      </c>
    </row>
    <row r="1554" spans="1:21" x14ac:dyDescent="0.45">
      <c r="A1554" s="5" t="s">
        <v>15</v>
      </c>
      <c r="B1554" s="6">
        <v>1552</v>
      </c>
      <c r="C1554" s="6">
        <v>75</v>
      </c>
      <c r="D1554" s="4">
        <v>25.944444444444446</v>
      </c>
      <c r="E1554" s="30">
        <v>0.20833333333333331</v>
      </c>
      <c r="F1554" s="20">
        <f>'Dynamic Data'!C$4*E1554</f>
        <v>59.999999999999993</v>
      </c>
      <c r="G1554" s="12">
        <f>(0.5*'Dynamic Data'!C$21*'Dynamic Data'!C$11*'Dynamic Data'!C$13*D1554^2)</f>
        <v>137.70230208001612</v>
      </c>
      <c r="H1554" s="12">
        <f>'Dynamic Data'!C$15</f>
        <v>56.505600000000001</v>
      </c>
      <c r="I1554" s="12">
        <f>'Dynamic Data'!C$15+G1554+F1554</f>
        <v>254.20790208001614</v>
      </c>
      <c r="J1554" s="12">
        <f t="shared" si="175"/>
        <v>254.20790208001614</v>
      </c>
      <c r="K1554" s="28">
        <f t="shared" si="176"/>
        <v>0</v>
      </c>
      <c r="L1554" s="20">
        <f>(D1554/1000)*(('Dynamic Data'!C$4*9.81*'Dynamic Data'!C$10)+(0.5*'Dynamic Data'!C$21*'Dynamic Data'!C$11*'Dynamic Data'!C$13*D1554^2)+('Dynamic Data'!C$4*'Dynamic Data'!C$18*E1554))</f>
        <v>6.6626708928537521</v>
      </c>
      <c r="M1554" s="12">
        <f t="shared" si="173"/>
        <v>6.6626708928537521</v>
      </c>
      <c r="N1554" s="28">
        <f t="shared" si="177"/>
        <v>0</v>
      </c>
      <c r="O1554" s="20">
        <f t="shared" si="172"/>
        <v>6.722199603700993</v>
      </c>
      <c r="P1554" s="12">
        <f t="shared" si="178"/>
        <v>6.722199603700993</v>
      </c>
      <c r="Q1554" s="42">
        <f t="shared" si="174"/>
        <v>0</v>
      </c>
      <c r="R1554" s="36"/>
      <c r="S1554" s="20">
        <f>SUM($P$2:P1554)</f>
        <v>2369.6091299760642</v>
      </c>
      <c r="T1554" s="28">
        <f>SUM($Q$2:Q1554)</f>
        <v>365.53767555033295</v>
      </c>
      <c r="U1554" s="22">
        <f>T1554*'KERS System Values'!E$14</f>
        <v>214.04764102409666</v>
      </c>
    </row>
    <row r="1555" spans="1:21" x14ac:dyDescent="0.45">
      <c r="A1555" s="7" t="s">
        <v>15</v>
      </c>
      <c r="B1555" s="8">
        <v>1553</v>
      </c>
      <c r="C1555" s="8">
        <v>76</v>
      </c>
      <c r="D1555" s="3">
        <v>26.166666666666668</v>
      </c>
      <c r="E1555" s="29">
        <v>0.20833333333333331</v>
      </c>
      <c r="F1555" s="21">
        <f>'Dynamic Data'!C$4*E1555</f>
        <v>59.999999999999993</v>
      </c>
      <c r="G1555" s="3">
        <f>(0.5*'Dynamic Data'!C$21*'Dynamic Data'!C$11*'Dynamic Data'!C$13*D1555^2)</f>
        <v>140.07133049228918</v>
      </c>
      <c r="H1555" s="3">
        <f>'Dynamic Data'!C$15</f>
        <v>56.505600000000001</v>
      </c>
      <c r="I1555" s="3">
        <f>'Dynamic Data'!C$15+G1555+F1555</f>
        <v>256.57693049228919</v>
      </c>
      <c r="J1555" s="3">
        <f t="shared" si="175"/>
        <v>256.57693049228919</v>
      </c>
      <c r="K1555" s="29">
        <f t="shared" si="176"/>
        <v>0</v>
      </c>
      <c r="L1555" s="21">
        <f>(D1555/1000)*(('Dynamic Data'!C$4*9.81*'Dynamic Data'!C$10)+(0.5*'Dynamic Data'!C$21*'Dynamic Data'!C$11*'Dynamic Data'!C$13*D1555^2)+('Dynamic Data'!C$4*'Dynamic Data'!C$18*E1555))</f>
        <v>6.7817283145482339</v>
      </c>
      <c r="M1555" s="3">
        <f t="shared" si="173"/>
        <v>6.7817283145482339</v>
      </c>
      <c r="N1555" s="29">
        <f t="shared" si="177"/>
        <v>0</v>
      </c>
      <c r="O1555" s="21">
        <f t="shared" si="172"/>
        <v>6.8344662499398225</v>
      </c>
      <c r="P1555" s="3">
        <f t="shared" si="178"/>
        <v>6.8344662499398225</v>
      </c>
      <c r="Q1555" s="43">
        <f t="shared" si="174"/>
        <v>0</v>
      </c>
      <c r="R1555" s="37"/>
      <c r="S1555" s="21">
        <f>SUM($P$2:P1555)</f>
        <v>2376.443596226004</v>
      </c>
      <c r="T1555" s="29">
        <f>SUM($Q$2:Q1555)</f>
        <v>365.53767555033295</v>
      </c>
      <c r="U1555" s="22">
        <f>T1555*'KERS System Values'!E$14</f>
        <v>214.04764102409666</v>
      </c>
    </row>
    <row r="1556" spans="1:21" x14ac:dyDescent="0.45">
      <c r="A1556" s="5" t="s">
        <v>15</v>
      </c>
      <c r="B1556" s="6">
        <v>1554</v>
      </c>
      <c r="C1556" s="6">
        <v>77</v>
      </c>
      <c r="D1556" s="4">
        <v>26.361111111111114</v>
      </c>
      <c r="E1556" s="30">
        <v>0.20833333333333331</v>
      </c>
      <c r="F1556" s="20">
        <f>'Dynamic Data'!C$4*E1556</f>
        <v>59.999999999999993</v>
      </c>
      <c r="G1556" s="12">
        <f>(0.5*'Dynamic Data'!C$21*'Dynamic Data'!C$11*'Dynamic Data'!C$13*D1556^2)</f>
        <v>142.16080471225578</v>
      </c>
      <c r="H1556" s="12">
        <f>'Dynamic Data'!C$15</f>
        <v>56.505600000000001</v>
      </c>
      <c r="I1556" s="12">
        <f>'Dynamic Data'!C$15+G1556+F1556</f>
        <v>258.66640471225577</v>
      </c>
      <c r="J1556" s="12">
        <f t="shared" si="175"/>
        <v>258.66640471225577</v>
      </c>
      <c r="K1556" s="28">
        <f t="shared" si="176"/>
        <v>0</v>
      </c>
      <c r="L1556" s="20">
        <f>(D1556/1000)*(('Dynamic Data'!C$4*9.81*'Dynamic Data'!C$10)+(0.5*'Dynamic Data'!C$21*'Dynamic Data'!C$11*'Dynamic Data'!C$13*D1556^2)+('Dynamic Data'!C$4*'Dynamic Data'!C$18*E1556))</f>
        <v>6.8872041853314112</v>
      </c>
      <c r="M1556" s="12">
        <f t="shared" si="173"/>
        <v>6.8872041853314112</v>
      </c>
      <c r="N1556" s="28">
        <f t="shared" si="177"/>
        <v>0</v>
      </c>
      <c r="O1556" s="20">
        <f t="shared" si="172"/>
        <v>7.0591618810976691</v>
      </c>
      <c r="P1556" s="12">
        <f t="shared" si="178"/>
        <v>7.0591618810976691</v>
      </c>
      <c r="Q1556" s="42">
        <f t="shared" si="174"/>
        <v>0</v>
      </c>
      <c r="R1556" s="36"/>
      <c r="S1556" s="20">
        <f>SUM($P$2:P1556)</f>
        <v>2383.5027581071017</v>
      </c>
      <c r="T1556" s="28">
        <f>SUM($Q$2:Q1556)</f>
        <v>365.53767555033295</v>
      </c>
      <c r="U1556" s="22">
        <f>T1556*'KERS System Values'!E$14</f>
        <v>214.04764102409666</v>
      </c>
    </row>
    <row r="1557" spans="1:21" x14ac:dyDescent="0.45">
      <c r="A1557" s="7" t="s">
        <v>15</v>
      </c>
      <c r="B1557" s="8">
        <v>1555</v>
      </c>
      <c r="C1557" s="8">
        <v>78</v>
      </c>
      <c r="D1557" s="3">
        <v>26.583333333333336</v>
      </c>
      <c r="E1557" s="29">
        <v>0.23611111111110952</v>
      </c>
      <c r="F1557" s="21">
        <f>'Dynamic Data'!C$4*E1557</f>
        <v>67.999999999999545</v>
      </c>
      <c r="G1557" s="3">
        <f>(0.5*'Dynamic Data'!C$21*'Dynamic Data'!C$11*'Dynamic Data'!C$13*D1557^2)</f>
        <v>144.56771737419206</v>
      </c>
      <c r="H1557" s="3">
        <f>'Dynamic Data'!C$15</f>
        <v>56.505600000000001</v>
      </c>
      <c r="I1557" s="3">
        <f>'Dynamic Data'!C$15+G1557+F1557</f>
        <v>269.07331737419162</v>
      </c>
      <c r="J1557" s="3">
        <f t="shared" si="175"/>
        <v>269.07331737419162</v>
      </c>
      <c r="K1557" s="29">
        <f t="shared" si="176"/>
        <v>0</v>
      </c>
      <c r="L1557" s="21">
        <f>(D1557/1000)*(('Dynamic Data'!C$4*9.81*'Dynamic Data'!C$10)+(0.5*'Dynamic Data'!C$21*'Dynamic Data'!C$11*'Dynamic Data'!C$13*D1557^2)+('Dynamic Data'!C$4*'Dynamic Data'!C$18*E1557))</f>
        <v>7.2311195768639278</v>
      </c>
      <c r="M1557" s="3">
        <f t="shared" si="173"/>
        <v>7.2311195768639278</v>
      </c>
      <c r="N1557" s="29">
        <f t="shared" si="177"/>
        <v>0</v>
      </c>
      <c r="O1557" s="21">
        <f t="shared" si="172"/>
        <v>7.4697447632497083</v>
      </c>
      <c r="P1557" s="3">
        <f t="shared" si="178"/>
        <v>7.4697447632497083</v>
      </c>
      <c r="Q1557" s="43">
        <f t="shared" si="174"/>
        <v>0</v>
      </c>
      <c r="R1557" s="37"/>
      <c r="S1557" s="21">
        <f>SUM($P$2:P1557)</f>
        <v>2390.9725028703515</v>
      </c>
      <c r="T1557" s="29">
        <f>SUM($Q$2:Q1557)</f>
        <v>365.53767555033295</v>
      </c>
      <c r="U1557" s="22">
        <f>T1557*'KERS System Values'!E$14</f>
        <v>214.04764102409666</v>
      </c>
    </row>
    <row r="1558" spans="1:21" x14ac:dyDescent="0.45">
      <c r="A1558" s="5" t="s">
        <v>15</v>
      </c>
      <c r="B1558" s="6">
        <v>1556</v>
      </c>
      <c r="C1558" s="6">
        <v>79</v>
      </c>
      <c r="D1558" s="4">
        <v>26.833333333333332</v>
      </c>
      <c r="E1558" s="30">
        <v>0.27777777777777779</v>
      </c>
      <c r="F1558" s="20">
        <f>'Dynamic Data'!C$4*E1558</f>
        <v>80</v>
      </c>
      <c r="G1558" s="12">
        <f>(0.5*'Dynamic Data'!C$21*'Dynamic Data'!C$11*'Dynamic Data'!C$13*D1558^2)</f>
        <v>147.29964532803064</v>
      </c>
      <c r="H1558" s="12">
        <f>'Dynamic Data'!C$15</f>
        <v>56.505600000000001</v>
      </c>
      <c r="I1558" s="12">
        <f>'Dynamic Data'!C$15+G1558+F1558</f>
        <v>283.80524532803065</v>
      </c>
      <c r="J1558" s="12">
        <f t="shared" si="175"/>
        <v>283.80524532803065</v>
      </c>
      <c r="K1558" s="28">
        <f t="shared" si="176"/>
        <v>0</v>
      </c>
      <c r="L1558" s="20">
        <f>(D1558/1000)*(('Dynamic Data'!C$4*9.81*'Dynamic Data'!C$10)+(0.5*'Dynamic Data'!C$21*'Dynamic Data'!C$11*'Dynamic Data'!C$13*D1558^2)+('Dynamic Data'!C$4*'Dynamic Data'!C$18*E1558))</f>
        <v>7.7083699496354887</v>
      </c>
      <c r="M1558" s="12">
        <f t="shared" si="173"/>
        <v>7.7083699496354887</v>
      </c>
      <c r="N1558" s="28">
        <f t="shared" si="177"/>
        <v>0</v>
      </c>
      <c r="O1558" s="20">
        <f t="shared" si="172"/>
        <v>7.9679204897137783</v>
      </c>
      <c r="P1558" s="12">
        <f t="shared" si="178"/>
        <v>7.9679204897137783</v>
      </c>
      <c r="Q1558" s="42">
        <f t="shared" si="174"/>
        <v>0</v>
      </c>
      <c r="R1558" s="36"/>
      <c r="S1558" s="20">
        <f>SUM($P$2:P1558)</f>
        <v>2398.9404233600653</v>
      </c>
      <c r="T1558" s="28">
        <f>SUM($Q$2:Q1558)</f>
        <v>365.53767555033295</v>
      </c>
      <c r="U1558" s="22">
        <f>T1558*'KERS System Values'!E$14</f>
        <v>214.04764102409666</v>
      </c>
    </row>
    <row r="1559" spans="1:21" x14ac:dyDescent="0.45">
      <c r="A1559" s="7" t="s">
        <v>15</v>
      </c>
      <c r="B1559" s="8">
        <v>1557</v>
      </c>
      <c r="C1559" s="8">
        <v>80</v>
      </c>
      <c r="D1559" s="3">
        <v>27.138888888888889</v>
      </c>
      <c r="E1559" s="29">
        <v>0.31944444444444603</v>
      </c>
      <c r="F1559" s="21">
        <f>'Dynamic Data'!C$4*E1559</f>
        <v>92.000000000000455</v>
      </c>
      <c r="G1559" s="3">
        <f>(0.5*'Dynamic Data'!C$21*'Dynamic Data'!C$11*'Dynamic Data'!C$13*D1559^2)</f>
        <v>150.67339561158025</v>
      </c>
      <c r="H1559" s="3">
        <f>'Dynamic Data'!C$15</f>
        <v>56.505600000000001</v>
      </c>
      <c r="I1559" s="3">
        <f>'Dynamic Data'!C$15+G1559+F1559</f>
        <v>299.17899561158072</v>
      </c>
      <c r="J1559" s="3">
        <f t="shared" si="175"/>
        <v>299.17899561158072</v>
      </c>
      <c r="K1559" s="29">
        <f t="shared" si="176"/>
        <v>0</v>
      </c>
      <c r="L1559" s="21">
        <f>(D1559/1000)*(('Dynamic Data'!C$4*9.81*'Dynamic Data'!C$10)+(0.5*'Dynamic Data'!C$21*'Dynamic Data'!C$11*'Dynamic Data'!C$13*D1559^2)+('Dynamic Data'!C$4*'Dynamic Data'!C$18*E1559))</f>
        <v>8.227471029792067</v>
      </c>
      <c r="M1559" s="3">
        <f t="shared" si="173"/>
        <v>8.227471029792067</v>
      </c>
      <c r="N1559" s="29">
        <f t="shared" si="177"/>
        <v>0</v>
      </c>
      <c r="O1559" s="21">
        <f t="shared" si="172"/>
        <v>8.5584435099319549</v>
      </c>
      <c r="P1559" s="3">
        <f t="shared" si="178"/>
        <v>8.5584435099319549</v>
      </c>
      <c r="Q1559" s="43">
        <f t="shared" si="174"/>
        <v>0</v>
      </c>
      <c r="R1559" s="37"/>
      <c r="S1559" s="21">
        <f>SUM($P$2:P1559)</f>
        <v>2407.4988668699971</v>
      </c>
      <c r="T1559" s="29">
        <f>SUM($Q$2:Q1559)</f>
        <v>365.53767555033295</v>
      </c>
      <c r="U1559" s="22">
        <f>T1559*'KERS System Values'!E$14</f>
        <v>214.04764102409666</v>
      </c>
    </row>
    <row r="1560" spans="1:21" x14ac:dyDescent="0.45">
      <c r="A1560" s="5" t="s">
        <v>15</v>
      </c>
      <c r="B1560" s="6">
        <v>1558</v>
      </c>
      <c r="C1560" s="6">
        <v>81</v>
      </c>
      <c r="D1560" s="4">
        <v>27.472222222222225</v>
      </c>
      <c r="E1560" s="30">
        <v>0.37500000000000039</v>
      </c>
      <c r="F1560" s="20">
        <f>'Dynamic Data'!C$4*E1560</f>
        <v>108.00000000000011</v>
      </c>
      <c r="G1560" s="12">
        <f>(0.5*'Dynamic Data'!C$21*'Dynamic Data'!C$11*'Dynamic Data'!C$13*D1560^2)</f>
        <v>154.39741735347434</v>
      </c>
      <c r="H1560" s="12">
        <f>'Dynamic Data'!C$15</f>
        <v>56.505600000000001</v>
      </c>
      <c r="I1560" s="12">
        <f>'Dynamic Data'!C$15+G1560+F1560</f>
        <v>318.90301735347447</v>
      </c>
      <c r="J1560" s="12">
        <f t="shared" si="175"/>
        <v>318.90301735347447</v>
      </c>
      <c r="K1560" s="28">
        <f t="shared" si="176"/>
        <v>0</v>
      </c>
      <c r="L1560" s="20">
        <f>(D1560/1000)*(('Dynamic Data'!C$4*9.81*'Dynamic Data'!C$10)+(0.5*'Dynamic Data'!C$21*'Dynamic Data'!C$11*'Dynamic Data'!C$13*D1560^2)+('Dynamic Data'!C$4*'Dynamic Data'!C$18*E1560))</f>
        <v>8.889415990071841</v>
      </c>
      <c r="M1560" s="12">
        <f t="shared" si="173"/>
        <v>8.889415990071841</v>
      </c>
      <c r="N1560" s="28">
        <f t="shared" si="177"/>
        <v>0</v>
      </c>
      <c r="O1560" s="20">
        <f t="shared" si="172"/>
        <v>9.2554009664103241</v>
      </c>
      <c r="P1560" s="12">
        <f t="shared" si="178"/>
        <v>9.2554009664103241</v>
      </c>
      <c r="Q1560" s="42">
        <f t="shared" si="174"/>
        <v>0</v>
      </c>
      <c r="R1560" s="36"/>
      <c r="S1560" s="20">
        <f>SUM($P$2:P1560)</f>
        <v>2416.7542678364075</v>
      </c>
      <c r="T1560" s="28">
        <f>SUM($Q$2:Q1560)</f>
        <v>365.53767555033295</v>
      </c>
      <c r="U1560" s="22">
        <f>T1560*'KERS System Values'!E$14</f>
        <v>214.04764102409666</v>
      </c>
    </row>
    <row r="1561" spans="1:21" x14ac:dyDescent="0.45">
      <c r="A1561" s="7" t="s">
        <v>15</v>
      </c>
      <c r="B1561" s="8">
        <v>1559</v>
      </c>
      <c r="C1561" s="8">
        <v>82</v>
      </c>
      <c r="D1561" s="3">
        <v>27.888888888888893</v>
      </c>
      <c r="E1561" s="29">
        <v>0.43055555555555475</v>
      </c>
      <c r="F1561" s="21">
        <f>'Dynamic Data'!C$4*E1561</f>
        <v>123.99999999999977</v>
      </c>
      <c r="G1561" s="3">
        <f>(0.5*'Dynamic Data'!C$21*'Dynamic Data'!C$11*'Dynamic Data'!C$13*D1561^2)</f>
        <v>159.11637420214859</v>
      </c>
      <c r="H1561" s="3">
        <f>'Dynamic Data'!C$15</f>
        <v>56.505600000000001</v>
      </c>
      <c r="I1561" s="3">
        <f>'Dynamic Data'!C$15+G1561+F1561</f>
        <v>339.62197420214835</v>
      </c>
      <c r="J1561" s="3">
        <f t="shared" si="175"/>
        <v>339.62197420214835</v>
      </c>
      <c r="K1561" s="29">
        <f t="shared" si="176"/>
        <v>0</v>
      </c>
      <c r="L1561" s="21">
        <f>(D1561/1000)*(('Dynamic Data'!C$4*9.81*'Dynamic Data'!C$10)+(0.5*'Dynamic Data'!C$21*'Dynamic Data'!C$11*'Dynamic Data'!C$13*D1561^2)+('Dynamic Data'!C$4*'Dynamic Data'!C$18*E1561))</f>
        <v>9.6213859427488071</v>
      </c>
      <c r="M1561" s="3">
        <f t="shared" si="173"/>
        <v>9.6213859427488071</v>
      </c>
      <c r="N1561" s="29">
        <f t="shared" si="177"/>
        <v>0</v>
      </c>
      <c r="O1561" s="21">
        <f t="shared" si="172"/>
        <v>9.8295879871499423</v>
      </c>
      <c r="P1561" s="3">
        <f t="shared" si="178"/>
        <v>9.8295879871499423</v>
      </c>
      <c r="Q1561" s="43">
        <f t="shared" si="174"/>
        <v>0</v>
      </c>
      <c r="R1561" s="37"/>
      <c r="S1561" s="21">
        <f>SUM($P$2:P1561)</f>
        <v>2426.5838558235573</v>
      </c>
      <c r="T1561" s="29">
        <f>SUM($Q$2:Q1561)</f>
        <v>365.53767555033295</v>
      </c>
      <c r="U1561" s="22">
        <f>T1561*'KERS System Values'!E$14</f>
        <v>214.04764102409666</v>
      </c>
    </row>
    <row r="1562" spans="1:21" x14ac:dyDescent="0.45">
      <c r="A1562" s="5" t="s">
        <v>15</v>
      </c>
      <c r="B1562" s="6">
        <v>1560</v>
      </c>
      <c r="C1562" s="6">
        <v>83</v>
      </c>
      <c r="D1562" s="4">
        <v>28.333333333333336</v>
      </c>
      <c r="E1562" s="30">
        <v>0.44444444444444287</v>
      </c>
      <c r="F1562" s="20">
        <f>'Dynamic Data'!C$4*E1562</f>
        <v>127.99999999999955</v>
      </c>
      <c r="G1562" s="12">
        <f>(0.5*'Dynamic Data'!C$21*'Dynamic Data'!C$11*'Dynamic Data'!C$13*D1562^2)</f>
        <v>164.22822229003845</v>
      </c>
      <c r="H1562" s="12">
        <f>'Dynamic Data'!C$15</f>
        <v>56.505600000000001</v>
      </c>
      <c r="I1562" s="12">
        <f>'Dynamic Data'!C$15+G1562+F1562</f>
        <v>348.73382229003801</v>
      </c>
      <c r="J1562" s="12">
        <f t="shared" si="175"/>
        <v>348.73382229003801</v>
      </c>
      <c r="K1562" s="28">
        <f t="shared" si="176"/>
        <v>0</v>
      </c>
      <c r="L1562" s="20">
        <f>(D1562/1000)*(('Dynamic Data'!C$4*9.81*'Dynamic Data'!C$10)+(0.5*'Dynamic Data'!C$21*'Dynamic Data'!C$11*'Dynamic Data'!C$13*D1562^2)+('Dynamic Data'!C$4*'Dynamic Data'!C$18*E1562))</f>
        <v>10.037790031551078</v>
      </c>
      <c r="M1562" s="12">
        <f t="shared" si="173"/>
        <v>10.037790031551078</v>
      </c>
      <c r="N1562" s="28">
        <f t="shared" si="177"/>
        <v>0</v>
      </c>
      <c r="O1562" s="20">
        <f t="shared" si="172"/>
        <v>10.191234516810578</v>
      </c>
      <c r="P1562" s="12">
        <f t="shared" si="178"/>
        <v>10.191234516810578</v>
      </c>
      <c r="Q1562" s="42">
        <f t="shared" si="174"/>
        <v>0</v>
      </c>
      <c r="R1562" s="36"/>
      <c r="S1562" s="20">
        <f>SUM($P$2:P1562)</f>
        <v>2436.775090340368</v>
      </c>
      <c r="T1562" s="28">
        <f>SUM($Q$2:Q1562)</f>
        <v>365.53767555033295</v>
      </c>
      <c r="U1562" s="22">
        <f>T1562*'KERS System Values'!E$14</f>
        <v>214.04764102409666</v>
      </c>
    </row>
    <row r="1563" spans="1:21" x14ac:dyDescent="0.45">
      <c r="A1563" s="7" t="s">
        <v>15</v>
      </c>
      <c r="B1563" s="8">
        <v>1561</v>
      </c>
      <c r="C1563" s="8">
        <v>84</v>
      </c>
      <c r="D1563" s="3">
        <v>28.777777777777779</v>
      </c>
      <c r="E1563" s="29">
        <v>0.44444444444444481</v>
      </c>
      <c r="F1563" s="21">
        <f>'Dynamic Data'!C$4*E1563</f>
        <v>128.00000000000011</v>
      </c>
      <c r="G1563" s="3">
        <f>(0.5*'Dynamic Data'!C$21*'Dynamic Data'!C$11*'Dynamic Data'!C$13*D1563^2)</f>
        <v>169.42089011054313</v>
      </c>
      <c r="H1563" s="3">
        <f>'Dynamic Data'!C$15</f>
        <v>56.505600000000001</v>
      </c>
      <c r="I1563" s="3">
        <f>'Dynamic Data'!C$15+G1563+F1563</f>
        <v>353.92649011054323</v>
      </c>
      <c r="J1563" s="3">
        <f t="shared" si="175"/>
        <v>353.92649011054323</v>
      </c>
      <c r="K1563" s="29">
        <f t="shared" si="176"/>
        <v>0</v>
      </c>
      <c r="L1563" s="21">
        <f>(D1563/1000)*(('Dynamic Data'!C$4*9.81*'Dynamic Data'!C$10)+(0.5*'Dynamic Data'!C$21*'Dynamic Data'!C$11*'Dynamic Data'!C$13*D1563^2)+('Dynamic Data'!C$4*'Dynamic Data'!C$18*E1563))</f>
        <v>10.344679002070079</v>
      </c>
      <c r="M1563" s="3">
        <f t="shared" si="173"/>
        <v>10.344679002070079</v>
      </c>
      <c r="N1563" s="29">
        <f t="shared" si="177"/>
        <v>0</v>
      </c>
      <c r="O1563" s="21">
        <f t="shared" si="172"/>
        <v>10.501612205787449</v>
      </c>
      <c r="P1563" s="3">
        <f t="shared" si="178"/>
        <v>10.501612205787449</v>
      </c>
      <c r="Q1563" s="43">
        <f t="shared" si="174"/>
        <v>0</v>
      </c>
      <c r="R1563" s="37"/>
      <c r="S1563" s="21">
        <f>SUM($P$2:P1563)</f>
        <v>2447.2767025461553</v>
      </c>
      <c r="T1563" s="29">
        <f>SUM($Q$2:Q1563)</f>
        <v>365.53767555033295</v>
      </c>
      <c r="U1563" s="22">
        <f>T1563*'KERS System Values'!E$14</f>
        <v>214.04764102409666</v>
      </c>
    </row>
    <row r="1564" spans="1:21" x14ac:dyDescent="0.45">
      <c r="A1564" s="5" t="s">
        <v>15</v>
      </c>
      <c r="B1564" s="6">
        <v>1562</v>
      </c>
      <c r="C1564" s="6">
        <v>85</v>
      </c>
      <c r="D1564" s="4">
        <v>29.222222222222225</v>
      </c>
      <c r="E1564" s="30">
        <v>0.44444444444444481</v>
      </c>
      <c r="F1564" s="20">
        <f>'Dynamic Data'!C$4*E1564</f>
        <v>128.00000000000011</v>
      </c>
      <c r="G1564" s="12">
        <f>(0.5*'Dynamic Data'!C$21*'Dynamic Data'!C$11*'Dynamic Data'!C$13*D1564^2)</f>
        <v>174.69437766366275</v>
      </c>
      <c r="H1564" s="12">
        <f>'Dynamic Data'!C$15</f>
        <v>56.505600000000001</v>
      </c>
      <c r="I1564" s="12">
        <f>'Dynamic Data'!C$15+G1564+F1564</f>
        <v>359.19997766366288</v>
      </c>
      <c r="J1564" s="12">
        <f t="shared" si="175"/>
        <v>359.19997766366288</v>
      </c>
      <c r="K1564" s="28">
        <f t="shared" si="176"/>
        <v>0</v>
      </c>
      <c r="L1564" s="20">
        <f>(D1564/1000)*(('Dynamic Data'!C$4*9.81*'Dynamic Data'!C$10)+(0.5*'Dynamic Data'!C$21*'Dynamic Data'!C$11*'Dynamic Data'!C$13*D1564^2)+('Dynamic Data'!C$4*'Dynamic Data'!C$18*E1564))</f>
        <v>10.658545409504818</v>
      </c>
      <c r="M1564" s="12">
        <f t="shared" si="173"/>
        <v>10.658545409504818</v>
      </c>
      <c r="N1564" s="28">
        <f t="shared" si="177"/>
        <v>0</v>
      </c>
      <c r="O1564" s="20">
        <f t="shared" si="172"/>
        <v>10.880923084835132</v>
      </c>
      <c r="P1564" s="12">
        <f t="shared" si="178"/>
        <v>10.880923084835132</v>
      </c>
      <c r="Q1564" s="42">
        <f t="shared" si="174"/>
        <v>0</v>
      </c>
      <c r="R1564" s="36"/>
      <c r="S1564" s="20">
        <f>SUM($P$2:P1564)</f>
        <v>2458.1576256309904</v>
      </c>
      <c r="T1564" s="28">
        <f>SUM($Q$2:Q1564)</f>
        <v>365.53767555033295</v>
      </c>
      <c r="U1564" s="22">
        <f>T1564*'KERS System Values'!E$14</f>
        <v>214.04764102409666</v>
      </c>
    </row>
    <row r="1565" spans="1:21" x14ac:dyDescent="0.45">
      <c r="A1565" s="7" t="s">
        <v>15</v>
      </c>
      <c r="B1565" s="8">
        <v>1563</v>
      </c>
      <c r="C1565" s="8">
        <v>86</v>
      </c>
      <c r="D1565" s="3">
        <v>29.666666666666668</v>
      </c>
      <c r="E1565" s="29">
        <v>0.45833333333333293</v>
      </c>
      <c r="F1565" s="21">
        <f>'Dynamic Data'!C$4*E1565</f>
        <v>131.99999999999989</v>
      </c>
      <c r="G1565" s="3">
        <f>(0.5*'Dynamic Data'!C$21*'Dynamic Data'!C$11*'Dynamic Data'!C$13*D1565^2)</f>
        <v>180.04868494939714</v>
      </c>
      <c r="H1565" s="3">
        <f>'Dynamic Data'!C$15</f>
        <v>56.505600000000001</v>
      </c>
      <c r="I1565" s="3">
        <f>'Dynamic Data'!C$15+G1565+F1565</f>
        <v>368.55428494939702</v>
      </c>
      <c r="J1565" s="3">
        <f t="shared" si="175"/>
        <v>368.55428494939702</v>
      </c>
      <c r="K1565" s="29">
        <f t="shared" si="176"/>
        <v>0</v>
      </c>
      <c r="L1565" s="21">
        <f>(D1565/1000)*(('Dynamic Data'!C$4*9.81*'Dynamic Data'!C$10)+(0.5*'Dynamic Data'!C$21*'Dynamic Data'!C$11*'Dynamic Data'!C$13*D1565^2)+('Dynamic Data'!C$4*'Dynamic Data'!C$18*E1565))</f>
        <v>11.103300760165446</v>
      </c>
      <c r="M1565" s="3">
        <f t="shared" si="173"/>
        <v>11.103300760165446</v>
      </c>
      <c r="N1565" s="29">
        <f t="shared" si="177"/>
        <v>0</v>
      </c>
      <c r="O1565" s="21">
        <f t="shared" si="172"/>
        <v>11.341620734226815</v>
      </c>
      <c r="P1565" s="3">
        <f t="shared" si="178"/>
        <v>11.341620734226815</v>
      </c>
      <c r="Q1565" s="43">
        <f t="shared" si="174"/>
        <v>0</v>
      </c>
      <c r="R1565" s="37"/>
      <c r="S1565" s="21">
        <f>SUM($P$2:P1565)</f>
        <v>2469.4992463652175</v>
      </c>
      <c r="T1565" s="29">
        <f>SUM($Q$2:Q1565)</f>
        <v>365.53767555033295</v>
      </c>
      <c r="U1565" s="22">
        <f>T1565*'KERS System Values'!E$14</f>
        <v>214.04764102409666</v>
      </c>
    </row>
    <row r="1566" spans="1:21" x14ac:dyDescent="0.45">
      <c r="A1566" s="5" t="s">
        <v>15</v>
      </c>
      <c r="B1566" s="6">
        <v>1564</v>
      </c>
      <c r="C1566" s="6">
        <v>87</v>
      </c>
      <c r="D1566" s="4">
        <v>30.138888888888889</v>
      </c>
      <c r="E1566" s="30">
        <v>0.47222222222222299</v>
      </c>
      <c r="F1566" s="20">
        <f>'Dynamic Data'!C$4*E1566</f>
        <v>136.00000000000023</v>
      </c>
      <c r="G1566" s="12">
        <f>(0.5*'Dynamic Data'!C$21*'Dynamic Data'!C$11*'Dynamic Data'!C$13*D1566^2)</f>
        <v>185.82619087407775</v>
      </c>
      <c r="H1566" s="12">
        <f>'Dynamic Data'!C$15</f>
        <v>56.505600000000001</v>
      </c>
      <c r="I1566" s="12">
        <f>'Dynamic Data'!C$15+G1566+F1566</f>
        <v>378.33179087407797</v>
      </c>
      <c r="J1566" s="12">
        <f t="shared" si="175"/>
        <v>378.33179087407797</v>
      </c>
      <c r="K1566" s="28">
        <f t="shared" si="176"/>
        <v>0</v>
      </c>
      <c r="L1566" s="20">
        <f>(D1566/1000)*(('Dynamic Data'!C$4*9.81*'Dynamic Data'!C$10)+(0.5*'Dynamic Data'!C$21*'Dynamic Data'!C$11*'Dynamic Data'!C$13*D1566^2)+('Dynamic Data'!C$4*'Dynamic Data'!C$18*E1566))</f>
        <v>11.579940708288184</v>
      </c>
      <c r="M1566" s="12">
        <f t="shared" si="173"/>
        <v>11.579940708288184</v>
      </c>
      <c r="N1566" s="28">
        <f t="shared" si="177"/>
        <v>0</v>
      </c>
      <c r="O1566" s="20">
        <f t="shared" si="172"/>
        <v>11.760483522469565</v>
      </c>
      <c r="P1566" s="12">
        <f t="shared" si="178"/>
        <v>11.760483522469565</v>
      </c>
      <c r="Q1566" s="42">
        <f t="shared" si="174"/>
        <v>0</v>
      </c>
      <c r="R1566" s="36"/>
      <c r="S1566" s="20">
        <f>SUM($P$2:P1566)</f>
        <v>2481.2597298876872</v>
      </c>
      <c r="T1566" s="28">
        <f>SUM($Q$2:Q1566)</f>
        <v>365.53767555033295</v>
      </c>
      <c r="U1566" s="22">
        <f>T1566*'KERS System Values'!E$14</f>
        <v>214.04764102409666</v>
      </c>
    </row>
    <row r="1567" spans="1:21" x14ac:dyDescent="0.45">
      <c r="A1567" s="7" t="s">
        <v>15</v>
      </c>
      <c r="B1567" s="8">
        <v>1565</v>
      </c>
      <c r="C1567" s="8">
        <v>88</v>
      </c>
      <c r="D1567" s="3">
        <v>30.611111111111114</v>
      </c>
      <c r="E1567" s="29">
        <v>0.47222222222222299</v>
      </c>
      <c r="F1567" s="21">
        <f>'Dynamic Data'!C$4*E1567</f>
        <v>136.00000000000023</v>
      </c>
      <c r="G1567" s="3">
        <f>(0.5*'Dynamic Data'!C$21*'Dynamic Data'!C$11*'Dynamic Data'!C$13*D1567^2)</f>
        <v>191.69493470003061</v>
      </c>
      <c r="H1567" s="3">
        <f>'Dynamic Data'!C$15</f>
        <v>56.505600000000001</v>
      </c>
      <c r="I1567" s="3">
        <f>'Dynamic Data'!C$15+G1567+F1567</f>
        <v>384.20053470003086</v>
      </c>
      <c r="J1567" s="3">
        <f t="shared" si="175"/>
        <v>384.20053470003086</v>
      </c>
      <c r="K1567" s="29">
        <f t="shared" si="176"/>
        <v>0</v>
      </c>
      <c r="L1567" s="21">
        <f>(D1567/1000)*(('Dynamic Data'!C$4*9.81*'Dynamic Data'!C$10)+(0.5*'Dynamic Data'!C$21*'Dynamic Data'!C$11*'Dynamic Data'!C$13*D1567^2)+('Dynamic Data'!C$4*'Dynamic Data'!C$18*E1567))</f>
        <v>11.941026336650946</v>
      </c>
      <c r="M1567" s="3">
        <f t="shared" si="173"/>
        <v>11.941026336650946</v>
      </c>
      <c r="N1567" s="29">
        <f t="shared" si="177"/>
        <v>0</v>
      </c>
      <c r="O1567" s="21">
        <f t="shared" si="172"/>
        <v>12.190616352799072</v>
      </c>
      <c r="P1567" s="3">
        <f t="shared" si="178"/>
        <v>12.190616352799072</v>
      </c>
      <c r="Q1567" s="43">
        <f t="shared" si="174"/>
        <v>0</v>
      </c>
      <c r="R1567" s="37"/>
      <c r="S1567" s="21">
        <f>SUM($P$2:P1567)</f>
        <v>2493.4503462404864</v>
      </c>
      <c r="T1567" s="29">
        <f>SUM($Q$2:Q1567)</f>
        <v>365.53767555033295</v>
      </c>
      <c r="U1567" s="22">
        <f>T1567*'KERS System Values'!E$14</f>
        <v>214.04764102409666</v>
      </c>
    </row>
    <row r="1568" spans="1:21" x14ac:dyDescent="0.45">
      <c r="A1568" s="5" t="s">
        <v>15</v>
      </c>
      <c r="B1568" s="6">
        <v>1566</v>
      </c>
      <c r="C1568" s="6">
        <v>89</v>
      </c>
      <c r="D1568" s="4">
        <v>31.083333333333336</v>
      </c>
      <c r="E1568" s="30">
        <v>0.4861111111111111</v>
      </c>
      <c r="F1568" s="20">
        <f>'Dynamic Data'!C$4*E1568</f>
        <v>140</v>
      </c>
      <c r="G1568" s="12">
        <f>(0.5*'Dynamic Data'!C$21*'Dynamic Data'!C$11*'Dynamic Data'!C$13*D1568^2)</f>
        <v>197.6549164272557</v>
      </c>
      <c r="H1568" s="12">
        <f>'Dynamic Data'!C$15</f>
        <v>56.505600000000001</v>
      </c>
      <c r="I1568" s="12">
        <f>'Dynamic Data'!C$15+G1568+F1568</f>
        <v>394.16051642725569</v>
      </c>
      <c r="J1568" s="12">
        <f t="shared" si="175"/>
        <v>394.16051642725569</v>
      </c>
      <c r="K1568" s="28">
        <f t="shared" si="176"/>
        <v>0</v>
      </c>
      <c r="L1568" s="20">
        <f>(D1568/1000)*(('Dynamic Data'!C$4*9.81*'Dynamic Data'!C$10)+(0.5*'Dynamic Data'!C$21*'Dynamic Data'!C$11*'Dynamic Data'!C$13*D1568^2)+('Dynamic Data'!C$4*'Dynamic Data'!C$18*E1568))</f>
        <v>12.4402063689472</v>
      </c>
      <c r="M1568" s="12">
        <f t="shared" si="173"/>
        <v>12.4402063689472</v>
      </c>
      <c r="N1568" s="28">
        <f t="shared" si="177"/>
        <v>0</v>
      </c>
      <c r="O1568" s="20">
        <f t="shared" si="172"/>
        <v>12.575585317274969</v>
      </c>
      <c r="P1568" s="12">
        <f t="shared" si="178"/>
        <v>12.575585317274969</v>
      </c>
      <c r="Q1568" s="42">
        <f t="shared" si="174"/>
        <v>0</v>
      </c>
      <c r="R1568" s="36"/>
      <c r="S1568" s="20">
        <f>SUM($P$2:P1568)</f>
        <v>2506.0259315577614</v>
      </c>
      <c r="T1568" s="28">
        <f>SUM($Q$2:Q1568)</f>
        <v>365.53767555033295</v>
      </c>
      <c r="U1568" s="22">
        <f>T1568*'KERS System Values'!E$14</f>
        <v>214.04764102409666</v>
      </c>
    </row>
    <row r="1569" spans="1:21" x14ac:dyDescent="0.45">
      <c r="A1569" s="7" t="s">
        <v>15</v>
      </c>
      <c r="B1569" s="8">
        <v>1567</v>
      </c>
      <c r="C1569" s="8">
        <v>90</v>
      </c>
      <c r="D1569" s="3">
        <v>31.583333333333336</v>
      </c>
      <c r="E1569" s="29">
        <v>0.47222222222222104</v>
      </c>
      <c r="F1569" s="21">
        <f>'Dynamic Data'!C$4*E1569</f>
        <v>135.99999999999966</v>
      </c>
      <c r="G1569" s="3">
        <f>(0.5*'Dynamic Data'!C$21*'Dynamic Data'!C$11*'Dynamic Data'!C$13*D1569^2)</f>
        <v>204.06493147027172</v>
      </c>
      <c r="H1569" s="3">
        <f>'Dynamic Data'!C$15</f>
        <v>56.505600000000001</v>
      </c>
      <c r="I1569" s="3">
        <f>'Dynamic Data'!C$15+G1569+F1569</f>
        <v>396.57053147027136</v>
      </c>
      <c r="J1569" s="3">
        <f t="shared" si="175"/>
        <v>396.57053147027136</v>
      </c>
      <c r="K1569" s="29">
        <f t="shared" si="176"/>
        <v>0</v>
      </c>
      <c r="L1569" s="21">
        <f>(D1569/1000)*(('Dynamic Data'!C$4*9.81*'Dynamic Data'!C$10)+(0.5*'Dynamic Data'!C$21*'Dynamic Data'!C$11*'Dynamic Data'!C$13*D1569^2)+('Dynamic Data'!C$4*'Dynamic Data'!C$18*E1569))</f>
        <v>12.710964265602739</v>
      </c>
      <c r="M1569" s="3">
        <f t="shared" si="173"/>
        <v>12.710964265602739</v>
      </c>
      <c r="N1569" s="29">
        <f t="shared" si="177"/>
        <v>0</v>
      </c>
      <c r="O1569" s="21">
        <f t="shared" si="172"/>
        <v>12.692532731191749</v>
      </c>
      <c r="P1569" s="3">
        <f t="shared" si="178"/>
        <v>12.692532731191749</v>
      </c>
      <c r="Q1569" s="43">
        <f t="shared" si="174"/>
        <v>0</v>
      </c>
      <c r="R1569" s="37"/>
      <c r="S1569" s="21">
        <f>SUM($P$2:P1569)</f>
        <v>2518.7184642889533</v>
      </c>
      <c r="T1569" s="29">
        <f>SUM($Q$2:Q1569)</f>
        <v>365.53767555033295</v>
      </c>
      <c r="U1569" s="22">
        <f>T1569*'KERS System Values'!E$14</f>
        <v>214.04764102409666</v>
      </c>
    </row>
    <row r="1570" spans="1:21" x14ac:dyDescent="0.45">
      <c r="A1570" s="5" t="s">
        <v>15</v>
      </c>
      <c r="B1570" s="6">
        <v>1568</v>
      </c>
      <c r="C1570" s="6">
        <v>91</v>
      </c>
      <c r="D1570" s="4">
        <v>32.027777777777779</v>
      </c>
      <c r="E1570" s="30">
        <v>0.43055555555555475</v>
      </c>
      <c r="F1570" s="20">
        <f>'Dynamic Data'!C$4*E1570</f>
        <v>123.99999999999977</v>
      </c>
      <c r="G1570" s="12">
        <f>(0.5*'Dynamic Data'!C$21*'Dynamic Data'!C$11*'Dynamic Data'!C$13*D1570^2)</f>
        <v>209.84859358552259</v>
      </c>
      <c r="H1570" s="12">
        <f>'Dynamic Data'!C$15</f>
        <v>56.505600000000001</v>
      </c>
      <c r="I1570" s="12">
        <f>'Dynamic Data'!C$15+G1570+F1570</f>
        <v>390.35419358552235</v>
      </c>
      <c r="J1570" s="12">
        <f t="shared" si="175"/>
        <v>390.35419358552235</v>
      </c>
      <c r="K1570" s="28">
        <f t="shared" si="176"/>
        <v>0</v>
      </c>
      <c r="L1570" s="20">
        <f>(D1570/1000)*(('Dynamic Data'!C$4*9.81*'Dynamic Data'!C$10)+(0.5*'Dynamic Data'!C$21*'Dynamic Data'!C$11*'Dynamic Data'!C$13*D1570^2)+('Dynamic Data'!C$4*'Dynamic Data'!C$18*E1570))</f>
        <v>12.674101196780759</v>
      </c>
      <c r="M1570" s="12">
        <f t="shared" si="173"/>
        <v>12.674101196780759</v>
      </c>
      <c r="N1570" s="28">
        <f t="shared" si="177"/>
        <v>0</v>
      </c>
      <c r="O1570" s="20">
        <f t="shared" si="172"/>
        <v>12.710298038683131</v>
      </c>
      <c r="P1570" s="12">
        <f t="shared" si="178"/>
        <v>12.710298038683131</v>
      </c>
      <c r="Q1570" s="42">
        <f t="shared" si="174"/>
        <v>0</v>
      </c>
      <c r="R1570" s="36"/>
      <c r="S1570" s="20">
        <f>SUM($P$2:P1570)</f>
        <v>2531.4287623276364</v>
      </c>
      <c r="T1570" s="28">
        <f>SUM($Q$2:Q1570)</f>
        <v>365.53767555033295</v>
      </c>
      <c r="U1570" s="22">
        <f>T1570*'KERS System Values'!E$14</f>
        <v>214.04764102409666</v>
      </c>
    </row>
    <row r="1571" spans="1:21" x14ac:dyDescent="0.45">
      <c r="A1571" s="7" t="s">
        <v>15</v>
      </c>
      <c r="B1571" s="8">
        <v>1569</v>
      </c>
      <c r="C1571" s="8">
        <v>92</v>
      </c>
      <c r="D1571" s="3">
        <v>32.444444444444443</v>
      </c>
      <c r="E1571" s="29">
        <v>0.40277777777777857</v>
      </c>
      <c r="F1571" s="21">
        <f>'Dynamic Data'!C$4*E1571</f>
        <v>116.00000000000023</v>
      </c>
      <c r="G1571" s="3">
        <f>(0.5*'Dynamic Data'!C$21*'Dynamic Data'!C$11*'Dynamic Data'!C$13*D1571^2)</f>
        <v>215.34417755229271</v>
      </c>
      <c r="H1571" s="3">
        <f>'Dynamic Data'!C$15</f>
        <v>56.505600000000001</v>
      </c>
      <c r="I1571" s="3">
        <f>'Dynamic Data'!C$15+G1571+F1571</f>
        <v>387.84977755229295</v>
      </c>
      <c r="J1571" s="3">
        <f t="shared" si="175"/>
        <v>387.84977755229295</v>
      </c>
      <c r="K1571" s="29">
        <f t="shared" si="176"/>
        <v>0</v>
      </c>
      <c r="L1571" s="21">
        <f>(D1571/1000)*(('Dynamic Data'!C$4*9.81*'Dynamic Data'!C$10)+(0.5*'Dynamic Data'!C$21*'Dynamic Data'!C$11*'Dynamic Data'!C$13*D1571^2)+('Dynamic Data'!C$4*'Dynamic Data'!C$18*E1571))</f>
        <v>12.746494880585505</v>
      </c>
      <c r="M1571" s="3">
        <f t="shared" si="173"/>
        <v>12.746494880585505</v>
      </c>
      <c r="N1571" s="29">
        <f t="shared" si="177"/>
        <v>0</v>
      </c>
      <c r="O1571" s="21">
        <f t="shared" si="172"/>
        <v>12.771124454047822</v>
      </c>
      <c r="P1571" s="3">
        <f t="shared" si="178"/>
        <v>12.771124454047822</v>
      </c>
      <c r="Q1571" s="43">
        <f t="shared" si="174"/>
        <v>0</v>
      </c>
      <c r="R1571" s="37"/>
      <c r="S1571" s="21">
        <f>SUM($P$2:P1571)</f>
        <v>2544.1998867816842</v>
      </c>
      <c r="T1571" s="29">
        <f>SUM($Q$2:Q1571)</f>
        <v>365.53767555033295</v>
      </c>
      <c r="U1571" s="22">
        <f>T1571*'KERS System Values'!E$14</f>
        <v>214.04764102409666</v>
      </c>
    </row>
    <row r="1572" spans="1:21" x14ac:dyDescent="0.45">
      <c r="A1572" s="5" t="s">
        <v>15</v>
      </c>
      <c r="B1572" s="6">
        <v>1570</v>
      </c>
      <c r="C1572" s="6">
        <v>93</v>
      </c>
      <c r="D1572" s="4">
        <v>32.833333333333336</v>
      </c>
      <c r="E1572" s="30">
        <v>0.37500000000000039</v>
      </c>
      <c r="F1572" s="20">
        <f>'Dynamic Data'!C$4*E1572</f>
        <v>108.00000000000011</v>
      </c>
      <c r="G1572" s="12">
        <f>(0.5*'Dynamic Data'!C$21*'Dynamic Data'!C$11*'Dynamic Data'!C$13*D1572^2)</f>
        <v>220.53747677695853</v>
      </c>
      <c r="H1572" s="12">
        <f>'Dynamic Data'!C$15</f>
        <v>56.505600000000001</v>
      </c>
      <c r="I1572" s="12">
        <f>'Dynamic Data'!C$15+G1572+F1572</f>
        <v>385.04307677695863</v>
      </c>
      <c r="J1572" s="12">
        <f t="shared" si="175"/>
        <v>385.04307677695863</v>
      </c>
      <c r="K1572" s="28">
        <f t="shared" si="176"/>
        <v>0</v>
      </c>
      <c r="L1572" s="20">
        <f>(D1572/1000)*(('Dynamic Data'!C$4*9.81*'Dynamic Data'!C$10)+(0.5*'Dynamic Data'!C$21*'Dynamic Data'!C$11*'Dynamic Data'!C$13*D1572^2)+('Dynamic Data'!C$4*'Dynamic Data'!C$18*E1572))</f>
        <v>12.79575402751014</v>
      </c>
      <c r="M1572" s="12">
        <f t="shared" si="173"/>
        <v>12.79575402751014</v>
      </c>
      <c r="N1572" s="28">
        <f t="shared" si="177"/>
        <v>0</v>
      </c>
      <c r="O1572" s="20">
        <f t="shared" si="172"/>
        <v>12.808551304973189</v>
      </c>
      <c r="P1572" s="12">
        <f t="shared" si="178"/>
        <v>12.808551304973189</v>
      </c>
      <c r="Q1572" s="42">
        <f t="shared" si="174"/>
        <v>0</v>
      </c>
      <c r="R1572" s="36"/>
      <c r="S1572" s="20">
        <f>SUM($P$2:P1572)</f>
        <v>2557.0084380866574</v>
      </c>
      <c r="T1572" s="28">
        <f>SUM($Q$2:Q1572)</f>
        <v>365.53767555033295</v>
      </c>
      <c r="U1572" s="22">
        <f>T1572*'KERS System Values'!E$14</f>
        <v>214.04764102409666</v>
      </c>
    </row>
    <row r="1573" spans="1:21" x14ac:dyDescent="0.45">
      <c r="A1573" s="7" t="s">
        <v>15</v>
      </c>
      <c r="B1573" s="8">
        <v>1571</v>
      </c>
      <c r="C1573" s="8">
        <v>94</v>
      </c>
      <c r="D1573" s="3">
        <v>33.194444444444443</v>
      </c>
      <c r="E1573" s="29">
        <v>0.34722222222222221</v>
      </c>
      <c r="F1573" s="21">
        <f>'Dynamic Data'!C$4*E1573</f>
        <v>100</v>
      </c>
      <c r="G1573" s="3">
        <f>(0.5*'Dynamic Data'!C$21*'Dynamic Data'!C$11*'Dynamic Data'!C$13*D1573^2)</f>
        <v>225.41523177213773</v>
      </c>
      <c r="H1573" s="3">
        <f>'Dynamic Data'!C$15</f>
        <v>56.505600000000001</v>
      </c>
      <c r="I1573" s="3">
        <f>'Dynamic Data'!C$15+G1573+F1573</f>
        <v>381.92083177213772</v>
      </c>
      <c r="J1573" s="3">
        <f t="shared" si="175"/>
        <v>381.92083177213772</v>
      </c>
      <c r="K1573" s="29">
        <f t="shared" si="176"/>
        <v>0</v>
      </c>
      <c r="L1573" s="21">
        <f>(D1573/1000)*(('Dynamic Data'!C$4*9.81*'Dynamic Data'!C$10)+(0.5*'Dynamic Data'!C$21*'Dynamic Data'!C$11*'Dynamic Data'!C$13*D1573^2)+('Dynamic Data'!C$4*'Dynamic Data'!C$18*E1573))</f>
        <v>12.821348582436238</v>
      </c>
      <c r="M1573" s="3">
        <f t="shared" si="173"/>
        <v>12.821348582436238</v>
      </c>
      <c r="N1573" s="29">
        <f t="shared" si="177"/>
        <v>0</v>
      </c>
      <c r="O1573" s="21">
        <f t="shared" si="172"/>
        <v>12.822080764261518</v>
      </c>
      <c r="P1573" s="3">
        <f t="shared" si="178"/>
        <v>12.822080764261518</v>
      </c>
      <c r="Q1573" s="43">
        <f t="shared" si="174"/>
        <v>0</v>
      </c>
      <c r="R1573" s="37"/>
      <c r="S1573" s="21">
        <f>SUM($P$2:P1573)</f>
        <v>2569.8305188509189</v>
      </c>
      <c r="T1573" s="29">
        <f>SUM($Q$2:Q1573)</f>
        <v>365.53767555033295</v>
      </c>
      <c r="U1573" s="22">
        <f>T1573*'KERS System Values'!E$14</f>
        <v>214.04764102409666</v>
      </c>
    </row>
    <row r="1574" spans="1:21" x14ac:dyDescent="0.45">
      <c r="A1574" s="5" t="s">
        <v>15</v>
      </c>
      <c r="B1574" s="6">
        <v>1572</v>
      </c>
      <c r="C1574" s="6">
        <v>95</v>
      </c>
      <c r="D1574" s="4">
        <v>33.527777777777779</v>
      </c>
      <c r="E1574" s="30">
        <v>0.31944444444444403</v>
      </c>
      <c r="F1574" s="20">
        <f>'Dynamic Data'!C$4*E1574</f>
        <v>91.999999999999886</v>
      </c>
      <c r="G1574" s="12">
        <f>(0.5*'Dynamic Data'!C$21*'Dynamic Data'!C$11*'Dynamic Data'!C$13*D1574^2)</f>
        <v>229.96513015668992</v>
      </c>
      <c r="H1574" s="12">
        <f>'Dynamic Data'!C$15</f>
        <v>56.505600000000001</v>
      </c>
      <c r="I1574" s="12">
        <f>'Dynamic Data'!C$15+G1574+F1574</f>
        <v>378.4707301566898</v>
      </c>
      <c r="J1574" s="12">
        <f t="shared" si="175"/>
        <v>378.4707301566898</v>
      </c>
      <c r="K1574" s="28">
        <f t="shared" si="176"/>
        <v>0</v>
      </c>
      <c r="L1574" s="20">
        <f>(D1574/1000)*(('Dynamic Data'!C$4*9.81*'Dynamic Data'!C$10)+(0.5*'Dynamic Data'!C$21*'Dynamic Data'!C$11*'Dynamic Data'!C$13*D1574^2)+('Dynamic Data'!C$4*'Dynamic Data'!C$18*E1574))</f>
        <v>12.822812946086795</v>
      </c>
      <c r="M1574" s="12">
        <f t="shared" si="173"/>
        <v>12.822812946086795</v>
      </c>
      <c r="N1574" s="28">
        <f t="shared" si="177"/>
        <v>0</v>
      </c>
      <c r="O1574" s="20">
        <f t="shared" si="172"/>
        <v>12.670090112302589</v>
      </c>
      <c r="P1574" s="12">
        <f t="shared" si="178"/>
        <v>12.670090112302589</v>
      </c>
      <c r="Q1574" s="42">
        <f t="shared" si="174"/>
        <v>0</v>
      </c>
      <c r="R1574" s="36"/>
      <c r="S1574" s="20">
        <f>SUM($P$2:P1574)</f>
        <v>2582.5006089632216</v>
      </c>
      <c r="T1574" s="28">
        <f>SUM($Q$2:Q1574)</f>
        <v>365.53767555033295</v>
      </c>
      <c r="U1574" s="22">
        <f>T1574*'KERS System Values'!E$14</f>
        <v>214.04764102409666</v>
      </c>
    </row>
    <row r="1575" spans="1:21" x14ac:dyDescent="0.45">
      <c r="A1575" s="7" t="s">
        <v>15</v>
      </c>
      <c r="B1575" s="8">
        <v>1573</v>
      </c>
      <c r="C1575" s="8">
        <v>96</v>
      </c>
      <c r="D1575" s="3">
        <v>33.833333333333336</v>
      </c>
      <c r="E1575" s="29">
        <v>0.26388888888888767</v>
      </c>
      <c r="F1575" s="21">
        <f>'Dynamic Data'!C$4*E1575</f>
        <v>75.999999999999645</v>
      </c>
      <c r="G1575" s="3">
        <f>(0.5*'Dynamic Data'!C$21*'Dynamic Data'!C$11*'Dynamic Data'!C$13*D1575^2)</f>
        <v>234.17580665571606</v>
      </c>
      <c r="H1575" s="3">
        <f>'Dynamic Data'!C$15</f>
        <v>56.505600000000001</v>
      </c>
      <c r="I1575" s="3">
        <f>'Dynamic Data'!C$15+G1575+F1575</f>
        <v>366.6814066557157</v>
      </c>
      <c r="J1575" s="3">
        <f t="shared" si="175"/>
        <v>366.6814066557157</v>
      </c>
      <c r="K1575" s="29">
        <f t="shared" si="176"/>
        <v>0</v>
      </c>
      <c r="L1575" s="21">
        <f>(D1575/1000)*(('Dynamic Data'!C$4*9.81*'Dynamic Data'!C$10)+(0.5*'Dynamic Data'!C$21*'Dynamic Data'!C$11*'Dynamic Data'!C$13*D1575^2)+('Dynamic Data'!C$4*'Dynamic Data'!C$18*E1575))</f>
        <v>12.51736727851838</v>
      </c>
      <c r="M1575" s="3">
        <f t="shared" si="173"/>
        <v>12.51736727851838</v>
      </c>
      <c r="N1575" s="29">
        <f t="shared" si="177"/>
        <v>0</v>
      </c>
      <c r="O1575" s="21">
        <f t="shared" si="172"/>
        <v>12.255729902300914</v>
      </c>
      <c r="P1575" s="3">
        <f t="shared" si="178"/>
        <v>12.255729902300914</v>
      </c>
      <c r="Q1575" s="43">
        <f t="shared" si="174"/>
        <v>0</v>
      </c>
      <c r="R1575" s="37"/>
      <c r="S1575" s="21">
        <f>SUM($P$2:P1575)</f>
        <v>2594.7563388655226</v>
      </c>
      <c r="T1575" s="29">
        <f>SUM($Q$2:Q1575)</f>
        <v>365.53767555033295</v>
      </c>
      <c r="U1575" s="22">
        <f>T1575*'KERS System Values'!E$14</f>
        <v>214.04764102409666</v>
      </c>
    </row>
    <row r="1576" spans="1:21" x14ac:dyDescent="0.45">
      <c r="A1576" s="5" t="s">
        <v>15</v>
      </c>
      <c r="B1576" s="6">
        <v>1574</v>
      </c>
      <c r="C1576" s="6">
        <v>97</v>
      </c>
      <c r="D1576" s="4">
        <v>34.055555555555557</v>
      </c>
      <c r="E1576" s="30">
        <v>0.19444444444444522</v>
      </c>
      <c r="F1576" s="20">
        <f>'Dynamic Data'!C$4*E1576</f>
        <v>56.000000000000227</v>
      </c>
      <c r="G1576" s="12">
        <f>(0.5*'Dynamic Data'!C$21*'Dynamic Data'!C$11*'Dynamic Data'!C$13*D1576^2)</f>
        <v>237.26211019494599</v>
      </c>
      <c r="H1576" s="12">
        <f>'Dynamic Data'!C$15</f>
        <v>56.505600000000001</v>
      </c>
      <c r="I1576" s="12">
        <f>'Dynamic Data'!C$15+G1576+F1576</f>
        <v>349.76771019494623</v>
      </c>
      <c r="J1576" s="12">
        <f t="shared" si="175"/>
        <v>349.76771019494623</v>
      </c>
      <c r="K1576" s="28">
        <f t="shared" si="176"/>
        <v>0</v>
      </c>
      <c r="L1576" s="20">
        <f>(D1576/1000)*(('Dynamic Data'!C$4*9.81*'Dynamic Data'!C$10)+(0.5*'Dynamic Data'!C$21*'Dynamic Data'!C$11*'Dynamic Data'!C$13*D1576^2)+('Dynamic Data'!C$4*'Dynamic Data'!C$18*E1576))</f>
        <v>11.994092526083445</v>
      </c>
      <c r="M1576" s="12">
        <f t="shared" si="173"/>
        <v>11.994092526083445</v>
      </c>
      <c r="N1576" s="28">
        <f t="shared" si="177"/>
        <v>0</v>
      </c>
      <c r="O1576" s="20">
        <f t="shared" si="172"/>
        <v>11.777646684137233</v>
      </c>
      <c r="P1576" s="12">
        <f t="shared" si="178"/>
        <v>11.777646684137233</v>
      </c>
      <c r="Q1576" s="42">
        <f t="shared" si="174"/>
        <v>0</v>
      </c>
      <c r="R1576" s="36"/>
      <c r="S1576" s="20">
        <f>SUM($P$2:P1576)</f>
        <v>2606.53398554966</v>
      </c>
      <c r="T1576" s="28">
        <f>SUM($Q$2:Q1576)</f>
        <v>365.53767555033295</v>
      </c>
      <c r="U1576" s="22">
        <f>T1576*'KERS System Values'!E$14</f>
        <v>214.04764102409666</v>
      </c>
    </row>
    <row r="1577" spans="1:21" x14ac:dyDescent="0.45">
      <c r="A1577" s="7" t="s">
        <v>15</v>
      </c>
      <c r="B1577" s="8">
        <v>1575</v>
      </c>
      <c r="C1577" s="8">
        <v>98</v>
      </c>
      <c r="D1577" s="3">
        <v>34.222222222222221</v>
      </c>
      <c r="E1577" s="29">
        <v>0.1388888888888889</v>
      </c>
      <c r="F1577" s="21">
        <f>'Dynamic Data'!C$4*E1577</f>
        <v>40</v>
      </c>
      <c r="G1577" s="3">
        <f>(0.5*'Dynamic Data'!C$21*'Dynamic Data'!C$11*'Dynamic Data'!C$13*D1577^2)</f>
        <v>239.59009733675055</v>
      </c>
      <c r="H1577" s="3">
        <f>'Dynamic Data'!C$15</f>
        <v>56.505600000000001</v>
      </c>
      <c r="I1577" s="3">
        <f>'Dynamic Data'!C$15+G1577+F1577</f>
        <v>336.09569733675056</v>
      </c>
      <c r="J1577" s="3">
        <f t="shared" si="175"/>
        <v>336.09569733675056</v>
      </c>
      <c r="K1577" s="29">
        <f t="shared" si="176"/>
        <v>0</v>
      </c>
      <c r="L1577" s="21">
        <f>(D1577/1000)*(('Dynamic Data'!C$4*9.81*'Dynamic Data'!C$10)+(0.5*'Dynamic Data'!C$21*'Dynamic Data'!C$11*'Dynamic Data'!C$13*D1577^2)+('Dynamic Data'!C$4*'Dynamic Data'!C$18*E1577))</f>
        <v>11.56120084219102</v>
      </c>
      <c r="M1577" s="3">
        <f t="shared" si="173"/>
        <v>11.56120084219102</v>
      </c>
      <c r="N1577" s="29">
        <f t="shared" si="177"/>
        <v>0</v>
      </c>
      <c r="O1577" s="21">
        <f t="shared" si="172"/>
        <v>11.248523702602473</v>
      </c>
      <c r="P1577" s="3">
        <f t="shared" si="178"/>
        <v>11.248523702602473</v>
      </c>
      <c r="Q1577" s="43">
        <f t="shared" si="174"/>
        <v>0</v>
      </c>
      <c r="R1577" s="37"/>
      <c r="S1577" s="21">
        <f>SUM($P$2:P1577)</f>
        <v>2617.7825092522626</v>
      </c>
      <c r="T1577" s="29">
        <f>SUM($Q$2:Q1577)</f>
        <v>365.53767555033295</v>
      </c>
      <c r="U1577" s="22">
        <f>T1577*'KERS System Values'!E$14</f>
        <v>214.04764102409666</v>
      </c>
    </row>
    <row r="1578" spans="1:21" x14ac:dyDescent="0.45">
      <c r="A1578" s="5" t="s">
        <v>15</v>
      </c>
      <c r="B1578" s="6">
        <v>1576</v>
      </c>
      <c r="C1578" s="6">
        <v>99</v>
      </c>
      <c r="D1578" s="4">
        <v>34.333333333333336</v>
      </c>
      <c r="E1578" s="30">
        <v>6.9444444444444448E-2</v>
      </c>
      <c r="F1578" s="20">
        <f>'Dynamic Data'!C$4*E1578</f>
        <v>20</v>
      </c>
      <c r="G1578" s="12">
        <f>(0.5*'Dynamic Data'!C$21*'Dynamic Data'!C$11*'Dynamic Data'!C$13*D1578^2)</f>
        <v>241.14840280623082</v>
      </c>
      <c r="H1578" s="12">
        <f>'Dynamic Data'!C$15</f>
        <v>56.505600000000001</v>
      </c>
      <c r="I1578" s="12">
        <f>'Dynamic Data'!C$15+G1578+F1578</f>
        <v>317.65400280623084</v>
      </c>
      <c r="J1578" s="12">
        <f t="shared" si="175"/>
        <v>317.65400280623084</v>
      </c>
      <c r="K1578" s="28">
        <f t="shared" si="176"/>
        <v>0</v>
      </c>
      <c r="L1578" s="20">
        <f>(D1578/1000)*(('Dynamic Data'!C$4*9.81*'Dynamic Data'!C$10)+(0.5*'Dynamic Data'!C$21*'Dynamic Data'!C$11*'Dynamic Data'!C$13*D1578^2)+('Dynamic Data'!C$4*'Dynamic Data'!C$18*E1578))</f>
        <v>10.935846563013925</v>
      </c>
      <c r="M1578" s="12">
        <f t="shared" si="173"/>
        <v>10.935846563013925</v>
      </c>
      <c r="N1578" s="28">
        <f t="shared" si="177"/>
        <v>0</v>
      </c>
      <c r="O1578" s="20">
        <f t="shared" si="172"/>
        <v>10.588491111318469</v>
      </c>
      <c r="P1578" s="12">
        <f t="shared" si="178"/>
        <v>10.588491111318469</v>
      </c>
      <c r="Q1578" s="42">
        <f t="shared" si="174"/>
        <v>0</v>
      </c>
      <c r="R1578" s="36"/>
      <c r="S1578" s="20">
        <f>SUM($P$2:P1578)</f>
        <v>2628.3710003635811</v>
      </c>
      <c r="T1578" s="28">
        <f>SUM($Q$2:Q1578)</f>
        <v>365.53767555033295</v>
      </c>
      <c r="U1578" s="22">
        <f>T1578*'KERS System Values'!E$14</f>
        <v>214.04764102409666</v>
      </c>
    </row>
    <row r="1579" spans="1:21" x14ac:dyDescent="0.45">
      <c r="A1579" s="7" t="s">
        <v>15</v>
      </c>
      <c r="B1579" s="8">
        <v>1577</v>
      </c>
      <c r="C1579" s="8">
        <v>100</v>
      </c>
      <c r="D1579" s="3">
        <v>34.361111111111114</v>
      </c>
      <c r="E1579" s="29">
        <v>0</v>
      </c>
      <c r="F1579" s="21">
        <f>'Dynamic Data'!C$4*E1579</f>
        <v>0</v>
      </c>
      <c r="G1579" s="3">
        <f>(0.5*'Dynamic Data'!C$21*'Dynamic Data'!C$11*'Dynamic Data'!C$13*D1579^2)</f>
        <v>241.53876842880226</v>
      </c>
      <c r="H1579" s="3">
        <f>'Dynamic Data'!C$15</f>
        <v>56.505600000000001</v>
      </c>
      <c r="I1579" s="3">
        <f>'Dynamic Data'!C$15+G1579+F1579</f>
        <v>298.04436842880227</v>
      </c>
      <c r="J1579" s="3">
        <f t="shared" si="175"/>
        <v>298.04436842880227</v>
      </c>
      <c r="K1579" s="29">
        <f t="shared" si="176"/>
        <v>0</v>
      </c>
      <c r="L1579" s="21">
        <f>(D1579/1000)*(('Dynamic Data'!C$4*9.81*'Dynamic Data'!C$10)+(0.5*'Dynamic Data'!C$21*'Dynamic Data'!C$11*'Dynamic Data'!C$13*D1579^2)+('Dynamic Data'!C$4*'Dynamic Data'!C$18*E1579))</f>
        <v>10.241135659623012</v>
      </c>
      <c r="M1579" s="3">
        <f t="shared" si="173"/>
        <v>10.241135659623012</v>
      </c>
      <c r="N1579" s="29">
        <f t="shared" si="177"/>
        <v>0</v>
      </c>
      <c r="O1579" s="21">
        <f t="shared" si="172"/>
        <v>9.9437378913184631</v>
      </c>
      <c r="P1579" s="3">
        <f t="shared" si="178"/>
        <v>9.9437378913184631</v>
      </c>
      <c r="Q1579" s="43">
        <f t="shared" si="174"/>
        <v>0</v>
      </c>
      <c r="R1579" s="37"/>
      <c r="S1579" s="21">
        <f>SUM($P$2:P1579)</f>
        <v>2638.3147382548996</v>
      </c>
      <c r="T1579" s="29">
        <f>SUM($Q$2:Q1579)</f>
        <v>365.53767555033295</v>
      </c>
      <c r="U1579" s="22">
        <f>T1579*'KERS System Values'!E$14</f>
        <v>214.04764102409666</v>
      </c>
    </row>
    <row r="1580" spans="1:21" x14ac:dyDescent="0.45">
      <c r="A1580" s="5" t="s">
        <v>15</v>
      </c>
      <c r="B1580" s="6">
        <v>1578</v>
      </c>
      <c r="C1580" s="6">
        <v>101</v>
      </c>
      <c r="D1580" s="4">
        <v>34.333333333333336</v>
      </c>
      <c r="E1580" s="30">
        <v>-5.5555555555556344E-2</v>
      </c>
      <c r="F1580" s="20">
        <f>'Dynamic Data'!C$4*E1580</f>
        <v>-16.000000000000227</v>
      </c>
      <c r="G1580" s="12">
        <f>(0.5*'Dynamic Data'!C$21*'Dynamic Data'!C$11*'Dynamic Data'!C$13*D1580^2)</f>
        <v>241.14840280623082</v>
      </c>
      <c r="H1580" s="12">
        <f>'Dynamic Data'!C$15</f>
        <v>56.505600000000001</v>
      </c>
      <c r="I1580" s="12">
        <f>'Dynamic Data'!C$15+G1580+F1580</f>
        <v>281.65400280623061</v>
      </c>
      <c r="J1580" s="12">
        <f t="shared" si="175"/>
        <v>281.65400280623061</v>
      </c>
      <c r="K1580" s="28">
        <f t="shared" si="176"/>
        <v>0</v>
      </c>
      <c r="L1580" s="20">
        <f>(D1580/1000)*(('Dynamic Data'!C$4*9.81*'Dynamic Data'!C$10)+(0.5*'Dynamic Data'!C$21*'Dynamic Data'!C$11*'Dynamic Data'!C$13*D1580^2)+('Dynamic Data'!C$4*'Dynamic Data'!C$18*E1580))</f>
        <v>9.6463401230139159</v>
      </c>
      <c r="M1580" s="12">
        <f t="shared" si="173"/>
        <v>9.6463401230139159</v>
      </c>
      <c r="N1580" s="28">
        <f t="shared" si="177"/>
        <v>0</v>
      </c>
      <c r="O1580" s="20">
        <f t="shared" si="172"/>
        <v>9.4716800740928342</v>
      </c>
      <c r="P1580" s="12">
        <f t="shared" si="178"/>
        <v>9.4716800740928342</v>
      </c>
      <c r="Q1580" s="42">
        <f t="shared" si="174"/>
        <v>0</v>
      </c>
      <c r="R1580" s="36"/>
      <c r="S1580" s="20">
        <f>SUM($P$2:P1580)</f>
        <v>2647.7864183289926</v>
      </c>
      <c r="T1580" s="28">
        <f>SUM($Q$2:Q1580)</f>
        <v>365.53767555033295</v>
      </c>
      <c r="U1580" s="22">
        <f>T1580*'KERS System Values'!E$14</f>
        <v>214.04764102409666</v>
      </c>
    </row>
    <row r="1581" spans="1:21" x14ac:dyDescent="0.45">
      <c r="A1581" s="7" t="s">
        <v>15</v>
      </c>
      <c r="B1581" s="8">
        <v>1579</v>
      </c>
      <c r="C1581" s="8">
        <v>102</v>
      </c>
      <c r="D1581" s="3">
        <v>34.25</v>
      </c>
      <c r="E1581" s="29">
        <v>-8.3333333333332538E-2</v>
      </c>
      <c r="F1581" s="21">
        <f>'Dynamic Data'!C$4*E1581</f>
        <v>-23.999999999999773</v>
      </c>
      <c r="G1581" s="3">
        <f>(0.5*'Dynamic Data'!C$21*'Dynamic Data'!C$11*'Dynamic Data'!C$13*D1581^2)</f>
        <v>239.97920015099982</v>
      </c>
      <c r="H1581" s="3">
        <f>'Dynamic Data'!C$15</f>
        <v>56.505600000000001</v>
      </c>
      <c r="I1581" s="3">
        <f>'Dynamic Data'!C$15+G1581+F1581</f>
        <v>272.48480015100006</v>
      </c>
      <c r="J1581" s="3">
        <f t="shared" si="175"/>
        <v>272.48480015100006</v>
      </c>
      <c r="K1581" s="29">
        <f t="shared" si="176"/>
        <v>0</v>
      </c>
      <c r="L1581" s="21">
        <f>(D1581/1000)*(('Dynamic Data'!C$4*9.81*'Dynamic Data'!C$10)+(0.5*'Dynamic Data'!C$21*'Dynamic Data'!C$11*'Dynamic Data'!C$13*D1581^2)+('Dynamic Data'!C$4*'Dynamic Data'!C$18*E1581))</f>
        <v>9.2970200251717543</v>
      </c>
      <c r="M1581" s="3">
        <f t="shared" si="173"/>
        <v>9.2970200251717543</v>
      </c>
      <c r="N1581" s="29">
        <f t="shared" si="177"/>
        <v>0</v>
      </c>
      <c r="O1581" s="21">
        <f t="shared" si="172"/>
        <v>9.1232014756668143</v>
      </c>
      <c r="P1581" s="3">
        <f t="shared" si="178"/>
        <v>9.1232014756668143</v>
      </c>
      <c r="Q1581" s="43">
        <f t="shared" si="174"/>
        <v>0</v>
      </c>
      <c r="R1581" s="37"/>
      <c r="S1581" s="21">
        <f>SUM($P$2:P1581)</f>
        <v>2656.9096198046595</v>
      </c>
      <c r="T1581" s="29">
        <f>SUM($Q$2:Q1581)</f>
        <v>365.53767555033295</v>
      </c>
      <c r="U1581" s="22">
        <f>T1581*'KERS System Values'!E$14</f>
        <v>214.04764102409666</v>
      </c>
    </row>
    <row r="1582" spans="1:21" x14ac:dyDescent="0.45">
      <c r="A1582" s="5" t="s">
        <v>15</v>
      </c>
      <c r="B1582" s="6">
        <v>1580</v>
      </c>
      <c r="C1582" s="6">
        <v>103</v>
      </c>
      <c r="D1582" s="4">
        <v>34.166666666666671</v>
      </c>
      <c r="E1582" s="30">
        <v>-0.11111111111111072</v>
      </c>
      <c r="F1582" s="20">
        <f>'Dynamic Data'!C$4*E1582</f>
        <v>-31.999999999999886</v>
      </c>
      <c r="G1582" s="12">
        <f>(0.5*'Dynamic Data'!C$21*'Dynamic Data'!C$11*'Dynamic Data'!C$13*D1582^2)</f>
        <v>238.81283881449366</v>
      </c>
      <c r="H1582" s="12">
        <f>'Dynamic Data'!C$15</f>
        <v>56.505600000000001</v>
      </c>
      <c r="I1582" s="12">
        <f>'Dynamic Data'!C$15+G1582+F1582</f>
        <v>263.31843881449379</v>
      </c>
      <c r="J1582" s="12">
        <f t="shared" si="175"/>
        <v>263.31843881449379</v>
      </c>
      <c r="K1582" s="28">
        <f t="shared" si="176"/>
        <v>0</v>
      </c>
      <c r="L1582" s="20">
        <f>(D1582/1000)*(('Dynamic Data'!C$4*9.81*'Dynamic Data'!C$10)+(0.5*'Dynamic Data'!C$21*'Dynamic Data'!C$11*'Dynamic Data'!C$13*D1582^2)+('Dynamic Data'!C$4*'Dynamic Data'!C$18*E1582))</f>
        <v>8.9493829261618725</v>
      </c>
      <c r="M1582" s="12">
        <f t="shared" si="173"/>
        <v>8.9493829261618725</v>
      </c>
      <c r="N1582" s="28">
        <f t="shared" si="177"/>
        <v>0</v>
      </c>
      <c r="O1582" s="20">
        <f t="shared" si="172"/>
        <v>8.8272249656739046</v>
      </c>
      <c r="P1582" s="12">
        <f t="shared" si="178"/>
        <v>8.8272249656739046</v>
      </c>
      <c r="Q1582" s="42">
        <f t="shared" si="174"/>
        <v>0</v>
      </c>
      <c r="R1582" s="36"/>
      <c r="S1582" s="20">
        <f>SUM($P$2:P1582)</f>
        <v>2665.7368447703334</v>
      </c>
      <c r="T1582" s="28">
        <f>SUM($Q$2:Q1582)</f>
        <v>365.53767555033295</v>
      </c>
      <c r="U1582" s="22">
        <f>T1582*'KERS System Values'!E$14</f>
        <v>214.04764102409666</v>
      </c>
    </row>
    <row r="1583" spans="1:21" x14ac:dyDescent="0.45">
      <c r="A1583" s="7" t="s">
        <v>15</v>
      </c>
      <c r="B1583" s="8">
        <v>1581</v>
      </c>
      <c r="C1583" s="8">
        <v>104</v>
      </c>
      <c r="D1583" s="3">
        <v>34.027777777777779</v>
      </c>
      <c r="E1583" s="29">
        <v>-0.12500000000000078</v>
      </c>
      <c r="F1583" s="21">
        <f>'Dynamic Data'!C$4*E1583</f>
        <v>-36.000000000000227</v>
      </c>
      <c r="G1583" s="3">
        <f>(0.5*'Dynamic Data'!C$21*'Dynamic Data'!C$11*'Dynamic Data'!C$13*D1583^2)</f>
        <v>236.8752172952604</v>
      </c>
      <c r="H1583" s="3">
        <f>'Dynamic Data'!C$15</f>
        <v>56.505600000000001</v>
      </c>
      <c r="I1583" s="3">
        <f>'Dynamic Data'!C$15+G1583+F1583</f>
        <v>257.38081729526016</v>
      </c>
      <c r="J1583" s="3">
        <f t="shared" si="175"/>
        <v>257.38081729526016</v>
      </c>
      <c r="K1583" s="29">
        <f t="shared" si="176"/>
        <v>0</v>
      </c>
      <c r="L1583" s="21">
        <f>(D1583/1000)*(('Dynamic Data'!C$4*9.81*'Dynamic Data'!C$10)+(0.5*'Dynamic Data'!C$21*'Dynamic Data'!C$11*'Dynamic Data'!C$13*D1583^2)+('Dynamic Data'!C$4*'Dynamic Data'!C$18*E1583))</f>
        <v>8.7050670051859367</v>
      </c>
      <c r="M1583" s="3">
        <f t="shared" si="173"/>
        <v>8.7050670051859367</v>
      </c>
      <c r="N1583" s="29">
        <f t="shared" si="177"/>
        <v>0</v>
      </c>
      <c r="O1583" s="21">
        <f t="shared" si="172"/>
        <v>8.593894115340909</v>
      </c>
      <c r="P1583" s="3">
        <f t="shared" si="178"/>
        <v>8.593894115340909</v>
      </c>
      <c r="Q1583" s="43">
        <f t="shared" si="174"/>
        <v>0</v>
      </c>
      <c r="R1583" s="37"/>
      <c r="S1583" s="21">
        <f>SUM($P$2:P1583)</f>
        <v>2674.3307388856742</v>
      </c>
      <c r="T1583" s="29">
        <f>SUM($Q$2:Q1583)</f>
        <v>365.53767555033295</v>
      </c>
      <c r="U1583" s="22">
        <f>T1583*'KERS System Values'!E$14</f>
        <v>214.04764102409666</v>
      </c>
    </row>
    <row r="1584" spans="1:21" x14ac:dyDescent="0.45">
      <c r="A1584" s="5" t="s">
        <v>15</v>
      </c>
      <c r="B1584" s="6">
        <v>1582</v>
      </c>
      <c r="C1584" s="6">
        <v>105</v>
      </c>
      <c r="D1584" s="4">
        <v>33.916666666666664</v>
      </c>
      <c r="E1584" s="30">
        <v>-0.1388888888888889</v>
      </c>
      <c r="F1584" s="20">
        <f>'Dynamic Data'!C$4*E1584</f>
        <v>-40</v>
      </c>
      <c r="G1584" s="12">
        <f>(0.5*'Dynamic Data'!C$21*'Dynamic Data'!C$11*'Dynamic Data'!C$13*D1584^2)</f>
        <v>235.33080271732328</v>
      </c>
      <c r="H1584" s="12">
        <f>'Dynamic Data'!C$15</f>
        <v>56.505600000000001</v>
      </c>
      <c r="I1584" s="12">
        <f>'Dynamic Data'!C$15+G1584+F1584</f>
        <v>251.83640271732327</v>
      </c>
      <c r="J1584" s="12">
        <f t="shared" si="175"/>
        <v>251.83640271732327</v>
      </c>
      <c r="K1584" s="28">
        <f t="shared" si="176"/>
        <v>0</v>
      </c>
      <c r="L1584" s="20">
        <f>(D1584/1000)*(('Dynamic Data'!C$4*9.81*'Dynamic Data'!C$10)+(0.5*'Dynamic Data'!C$21*'Dynamic Data'!C$11*'Dynamic Data'!C$13*D1584^2)+('Dynamic Data'!C$4*'Dynamic Data'!C$18*E1584))</f>
        <v>8.4827212254958795</v>
      </c>
      <c r="M1584" s="12">
        <f t="shared" si="173"/>
        <v>8.4827212254958795</v>
      </c>
      <c r="N1584" s="28">
        <f t="shared" si="177"/>
        <v>0</v>
      </c>
      <c r="O1584" s="20">
        <f t="shared" si="172"/>
        <v>8.2116797637770063</v>
      </c>
      <c r="P1584" s="12">
        <f t="shared" si="178"/>
        <v>8.2116797637770063</v>
      </c>
      <c r="Q1584" s="42">
        <f t="shared" si="174"/>
        <v>0</v>
      </c>
      <c r="R1584" s="36"/>
      <c r="S1584" s="20">
        <f>SUM($P$2:P1584)</f>
        <v>2682.5424186494511</v>
      </c>
      <c r="T1584" s="28">
        <f>SUM($Q$2:Q1584)</f>
        <v>365.53767555033295</v>
      </c>
      <c r="U1584" s="22">
        <f>T1584*'KERS System Values'!E$14</f>
        <v>214.04764102409666</v>
      </c>
    </row>
    <row r="1585" spans="1:21" x14ac:dyDescent="0.45">
      <c r="A1585" s="7" t="s">
        <v>15</v>
      </c>
      <c r="B1585" s="8">
        <v>1583</v>
      </c>
      <c r="C1585" s="8">
        <v>106</v>
      </c>
      <c r="D1585" s="3">
        <v>33.75</v>
      </c>
      <c r="E1585" s="29">
        <v>-0.18055555555555516</v>
      </c>
      <c r="F1585" s="21">
        <f>'Dynamic Data'!C$4*E1585</f>
        <v>-51.999999999999886</v>
      </c>
      <c r="G1585" s="3">
        <f>(0.5*'Dynamic Data'!C$21*'Dynamic Data'!C$11*'Dynamic Data'!C$13*D1585^2)</f>
        <v>233.02365191283349</v>
      </c>
      <c r="H1585" s="3">
        <f>'Dynamic Data'!C$15</f>
        <v>56.505600000000001</v>
      </c>
      <c r="I1585" s="3">
        <f>'Dynamic Data'!C$15+G1585+F1585</f>
        <v>237.52925191283362</v>
      </c>
      <c r="J1585" s="3">
        <f t="shared" si="175"/>
        <v>237.52925191283362</v>
      </c>
      <c r="K1585" s="29">
        <f t="shared" si="176"/>
        <v>0</v>
      </c>
      <c r="L1585" s="21">
        <f>(D1585/1000)*(('Dynamic Data'!C$4*9.81*'Dynamic Data'!C$10)+(0.5*'Dynamic Data'!C$21*'Dynamic Data'!C$11*'Dynamic Data'!C$13*D1585^2)+('Dynamic Data'!C$4*'Dynamic Data'!C$18*E1585))</f>
        <v>7.9406383020581348</v>
      </c>
      <c r="M1585" s="3">
        <f t="shared" si="173"/>
        <v>7.9406383020581348</v>
      </c>
      <c r="N1585" s="29">
        <f t="shared" si="177"/>
        <v>0</v>
      </c>
      <c r="O1585" s="21">
        <f t="shared" si="172"/>
        <v>7.7328119958354939</v>
      </c>
      <c r="P1585" s="3">
        <f t="shared" si="178"/>
        <v>7.7328119958354939</v>
      </c>
      <c r="Q1585" s="43">
        <f t="shared" si="174"/>
        <v>0</v>
      </c>
      <c r="R1585" s="37"/>
      <c r="S1585" s="21">
        <f>SUM($P$2:P1585)</f>
        <v>2690.2752306452867</v>
      </c>
      <c r="T1585" s="29">
        <f>SUM($Q$2:Q1585)</f>
        <v>365.53767555033295</v>
      </c>
      <c r="U1585" s="22">
        <f>T1585*'KERS System Values'!E$14</f>
        <v>214.04764102409666</v>
      </c>
    </row>
    <row r="1586" spans="1:21" x14ac:dyDescent="0.45">
      <c r="A1586" s="5" t="s">
        <v>15</v>
      </c>
      <c r="B1586" s="6">
        <v>1584</v>
      </c>
      <c r="C1586" s="6">
        <v>107</v>
      </c>
      <c r="D1586" s="4">
        <v>33.555555555555557</v>
      </c>
      <c r="E1586" s="30">
        <v>-0.20833333333333331</v>
      </c>
      <c r="F1586" s="20">
        <f>'Dynamic Data'!C$4*E1586</f>
        <v>-59.999999999999993</v>
      </c>
      <c r="G1586" s="12">
        <f>(0.5*'Dynamic Data'!C$21*'Dynamic Data'!C$11*'Dynamic Data'!C$13*D1586^2)</f>
        <v>230.34634041892605</v>
      </c>
      <c r="H1586" s="12">
        <f>'Dynamic Data'!C$15</f>
        <v>56.505600000000001</v>
      </c>
      <c r="I1586" s="12">
        <f>'Dynamic Data'!C$15+G1586+F1586</f>
        <v>226.85194041892606</v>
      </c>
      <c r="J1586" s="12">
        <f t="shared" si="175"/>
        <v>226.85194041892606</v>
      </c>
      <c r="K1586" s="28">
        <f t="shared" si="176"/>
        <v>0</v>
      </c>
      <c r="L1586" s="20">
        <f>(D1586/1000)*(('Dynamic Data'!C$4*9.81*'Dynamic Data'!C$10)+(0.5*'Dynamic Data'!C$21*'Dynamic Data'!C$11*'Dynamic Data'!C$13*D1586^2)+('Dynamic Data'!C$4*'Dynamic Data'!C$18*E1586))</f>
        <v>7.5249856896128522</v>
      </c>
      <c r="M1586" s="12">
        <f t="shared" si="173"/>
        <v>7.5249856896128522</v>
      </c>
      <c r="N1586" s="28">
        <f t="shared" si="177"/>
        <v>0</v>
      </c>
      <c r="O1586" s="20">
        <f t="shared" si="172"/>
        <v>7.3102824777946234</v>
      </c>
      <c r="P1586" s="12">
        <f t="shared" si="178"/>
        <v>7.3102824777946234</v>
      </c>
      <c r="Q1586" s="42">
        <f t="shared" si="174"/>
        <v>0</v>
      </c>
      <c r="R1586" s="36"/>
      <c r="S1586" s="20">
        <f>SUM($P$2:P1586)</f>
        <v>2697.5855131230815</v>
      </c>
      <c r="T1586" s="28">
        <f>SUM($Q$2:Q1586)</f>
        <v>365.53767555033295</v>
      </c>
      <c r="U1586" s="22">
        <f>T1586*'KERS System Values'!E$14</f>
        <v>214.04764102409666</v>
      </c>
    </row>
    <row r="1587" spans="1:21" x14ac:dyDescent="0.45">
      <c r="A1587" s="7" t="s">
        <v>15</v>
      </c>
      <c r="B1587" s="8">
        <v>1585</v>
      </c>
      <c r="C1587" s="8">
        <v>108</v>
      </c>
      <c r="D1587" s="3">
        <v>33.333333333333336</v>
      </c>
      <c r="E1587" s="29">
        <v>-0.23611111111111149</v>
      </c>
      <c r="F1587" s="21">
        <f>'Dynamic Data'!C$4*E1587</f>
        <v>-68.000000000000114</v>
      </c>
      <c r="G1587" s="3">
        <f>(0.5*'Dynamic Data'!C$21*'Dynamic Data'!C$11*'Dynamic Data'!C$13*D1587^2)</f>
        <v>227.30549797929197</v>
      </c>
      <c r="H1587" s="3">
        <f>'Dynamic Data'!C$15</f>
        <v>56.505600000000001</v>
      </c>
      <c r="I1587" s="3">
        <f>'Dynamic Data'!C$15+G1587+F1587</f>
        <v>215.81109797929184</v>
      </c>
      <c r="J1587" s="3">
        <f t="shared" si="175"/>
        <v>215.81109797929184</v>
      </c>
      <c r="K1587" s="29">
        <f t="shared" si="176"/>
        <v>0</v>
      </c>
      <c r="L1587" s="21">
        <f>(D1587/1000)*(('Dynamic Data'!C$4*9.81*'Dynamic Data'!C$10)+(0.5*'Dynamic Data'!C$21*'Dynamic Data'!C$11*'Dynamic Data'!C$13*D1587^2)+('Dynamic Data'!C$4*'Dynamic Data'!C$18*E1587))</f>
        <v>7.0955792659763945</v>
      </c>
      <c r="M1587" s="3">
        <f t="shared" si="173"/>
        <v>7.0955792659763945</v>
      </c>
      <c r="N1587" s="29">
        <f t="shared" si="177"/>
        <v>0</v>
      </c>
      <c r="O1587" s="21">
        <f t="shared" si="172"/>
        <v>6.874720124372109</v>
      </c>
      <c r="P1587" s="3">
        <f t="shared" si="178"/>
        <v>6.874720124372109</v>
      </c>
      <c r="Q1587" s="43">
        <f t="shared" si="174"/>
        <v>0</v>
      </c>
      <c r="R1587" s="37"/>
      <c r="S1587" s="21">
        <f>SUM($P$2:P1587)</f>
        <v>2704.4602332474537</v>
      </c>
      <c r="T1587" s="29">
        <f>SUM($Q$2:Q1587)</f>
        <v>365.53767555033295</v>
      </c>
      <c r="U1587" s="22">
        <f>T1587*'KERS System Values'!E$14</f>
        <v>214.04764102409666</v>
      </c>
    </row>
    <row r="1588" spans="1:21" x14ac:dyDescent="0.45">
      <c r="A1588" s="5" t="s">
        <v>15</v>
      </c>
      <c r="B1588" s="6">
        <v>1586</v>
      </c>
      <c r="C1588" s="6">
        <v>109</v>
      </c>
      <c r="D1588" s="4">
        <v>33.083333333333336</v>
      </c>
      <c r="E1588" s="30">
        <v>-0.26388888888888967</v>
      </c>
      <c r="F1588" s="20">
        <f>'Dynamic Data'!C$4*E1588</f>
        <v>-76.000000000000227</v>
      </c>
      <c r="G1588" s="12">
        <f>(0.5*'Dynamic Data'!C$21*'Dynamic Data'!C$11*'Dynamic Data'!C$13*D1588^2)</f>
        <v>223.90870144386392</v>
      </c>
      <c r="H1588" s="12">
        <f>'Dynamic Data'!C$15</f>
        <v>56.505600000000001</v>
      </c>
      <c r="I1588" s="12">
        <f>'Dynamic Data'!C$15+G1588+F1588</f>
        <v>204.41430144386368</v>
      </c>
      <c r="J1588" s="12">
        <f t="shared" si="175"/>
        <v>204.41430144386368</v>
      </c>
      <c r="K1588" s="28">
        <f t="shared" si="176"/>
        <v>0</v>
      </c>
      <c r="L1588" s="20">
        <f>(D1588/1000)*(('Dynamic Data'!C$4*9.81*'Dynamic Data'!C$10)+(0.5*'Dynamic Data'!C$21*'Dynamic Data'!C$11*'Dynamic Data'!C$13*D1588^2)+('Dynamic Data'!C$4*'Dynamic Data'!C$18*E1588))</f>
        <v>6.6538609827678226</v>
      </c>
      <c r="M1588" s="12">
        <f t="shared" si="173"/>
        <v>6.6538609827678226</v>
      </c>
      <c r="N1588" s="28">
        <f t="shared" si="177"/>
        <v>0</v>
      </c>
      <c r="O1588" s="20">
        <f t="shared" si="172"/>
        <v>6.4960599233557419</v>
      </c>
      <c r="P1588" s="12">
        <f t="shared" si="178"/>
        <v>6.4960599233557419</v>
      </c>
      <c r="Q1588" s="42">
        <f t="shared" si="174"/>
        <v>0</v>
      </c>
      <c r="R1588" s="36"/>
      <c r="S1588" s="20">
        <f>SUM($P$2:P1588)</f>
        <v>2710.9562931708097</v>
      </c>
      <c r="T1588" s="28">
        <f>SUM($Q$2:Q1588)</f>
        <v>365.53767555033295</v>
      </c>
      <c r="U1588" s="22">
        <f>T1588*'KERS System Values'!E$14</f>
        <v>214.04764102409666</v>
      </c>
    </row>
    <row r="1589" spans="1:21" x14ac:dyDescent="0.45">
      <c r="A1589" s="7" t="s">
        <v>15</v>
      </c>
      <c r="B1589" s="8">
        <v>1587</v>
      </c>
      <c r="C1589" s="8">
        <v>110</v>
      </c>
      <c r="D1589" s="3">
        <v>32.805555555555557</v>
      </c>
      <c r="E1589" s="29">
        <v>-0.27777777777777779</v>
      </c>
      <c r="F1589" s="21">
        <f>'Dynamic Data'!C$4*E1589</f>
        <v>-80</v>
      </c>
      <c r="G1589" s="3">
        <f>(0.5*'Dynamic Data'!C$21*'Dynamic Data'!C$11*'Dynamic Data'!C$13*D1589^2)</f>
        <v>220.16447476881612</v>
      </c>
      <c r="H1589" s="3">
        <f>'Dynamic Data'!C$15</f>
        <v>56.505600000000001</v>
      </c>
      <c r="I1589" s="3">
        <f>'Dynamic Data'!C$15+G1589+F1589</f>
        <v>196.67007476881611</v>
      </c>
      <c r="J1589" s="3">
        <f t="shared" si="175"/>
        <v>196.67007476881611</v>
      </c>
      <c r="K1589" s="29">
        <f t="shared" si="176"/>
        <v>0</v>
      </c>
      <c r="L1589" s="21">
        <f>(D1589/1000)*(('Dynamic Data'!C$4*9.81*'Dynamic Data'!C$10)+(0.5*'Dynamic Data'!C$21*'Dynamic Data'!C$11*'Dynamic Data'!C$13*D1589^2)+('Dynamic Data'!C$4*'Dynamic Data'!C$18*E1589))</f>
        <v>6.3382588639436612</v>
      </c>
      <c r="M1589" s="3">
        <f t="shared" si="173"/>
        <v>6.3382588639436612</v>
      </c>
      <c r="N1589" s="29">
        <f t="shared" si="177"/>
        <v>0</v>
      </c>
      <c r="O1589" s="21">
        <f t="shared" si="172"/>
        <v>6.3189141540750651</v>
      </c>
      <c r="P1589" s="3">
        <f t="shared" si="178"/>
        <v>6.3189141540750651</v>
      </c>
      <c r="Q1589" s="43">
        <f t="shared" si="174"/>
        <v>0</v>
      </c>
      <c r="R1589" s="37"/>
      <c r="S1589" s="21">
        <f>SUM($P$2:P1589)</f>
        <v>2717.2752073248848</v>
      </c>
      <c r="T1589" s="29">
        <f>SUM($Q$2:Q1589)</f>
        <v>365.53767555033295</v>
      </c>
      <c r="U1589" s="22">
        <f>T1589*'KERS System Values'!E$14</f>
        <v>214.04764102409666</v>
      </c>
    </row>
    <row r="1590" spans="1:21" x14ac:dyDescent="0.45">
      <c r="A1590" s="5" t="s">
        <v>15</v>
      </c>
      <c r="B1590" s="6">
        <v>1588</v>
      </c>
      <c r="C1590" s="6">
        <v>111</v>
      </c>
      <c r="D1590" s="4">
        <v>32.527777777777779</v>
      </c>
      <c r="E1590" s="30">
        <v>-0.26388888888888767</v>
      </c>
      <c r="F1590" s="20">
        <f>'Dynamic Data'!C$4*E1590</f>
        <v>-75.999999999999645</v>
      </c>
      <c r="G1590" s="12">
        <f>(0.5*'Dynamic Data'!C$21*'Dynamic Data'!C$11*'Dynamic Data'!C$13*D1590^2)</f>
        <v>216.45181830182099</v>
      </c>
      <c r="H1590" s="12">
        <f>'Dynamic Data'!C$15</f>
        <v>56.505600000000001</v>
      </c>
      <c r="I1590" s="12">
        <f>'Dynamic Data'!C$15+G1590+F1590</f>
        <v>196.95741830182135</v>
      </c>
      <c r="J1590" s="12">
        <f t="shared" si="175"/>
        <v>196.95741830182135</v>
      </c>
      <c r="K1590" s="28">
        <f t="shared" si="176"/>
        <v>0</v>
      </c>
      <c r="L1590" s="20">
        <f>(D1590/1000)*(('Dynamic Data'!C$4*9.81*'Dynamic Data'!C$10)+(0.5*'Dynamic Data'!C$21*'Dynamic Data'!C$11*'Dynamic Data'!C$13*D1590^2)+('Dynamic Data'!C$4*'Dynamic Data'!C$18*E1590))</f>
        <v>6.299569444206468</v>
      </c>
      <c r="M1590" s="12">
        <f t="shared" si="173"/>
        <v>6.299569444206468</v>
      </c>
      <c r="N1590" s="28">
        <f t="shared" si="177"/>
        <v>0</v>
      </c>
      <c r="O1590" s="20">
        <f t="shared" si="172"/>
        <v>6.4239208128106675</v>
      </c>
      <c r="P1590" s="12">
        <f t="shared" si="178"/>
        <v>6.4239208128106675</v>
      </c>
      <c r="Q1590" s="42">
        <f t="shared" si="174"/>
        <v>0</v>
      </c>
      <c r="R1590" s="36"/>
      <c r="S1590" s="20">
        <f>SUM($P$2:P1590)</f>
        <v>2723.6991281376954</v>
      </c>
      <c r="T1590" s="28">
        <f>SUM($Q$2:Q1590)</f>
        <v>365.53767555033295</v>
      </c>
      <c r="U1590" s="22">
        <f>T1590*'KERS System Values'!E$14</f>
        <v>214.04764102409666</v>
      </c>
    </row>
    <row r="1591" spans="1:21" x14ac:dyDescent="0.45">
      <c r="A1591" s="7" t="s">
        <v>15</v>
      </c>
      <c r="B1591" s="8">
        <v>1589</v>
      </c>
      <c r="C1591" s="8">
        <v>112</v>
      </c>
      <c r="D1591" s="3">
        <v>32.277777777777779</v>
      </c>
      <c r="E1591" s="29">
        <v>-0.22222222222222143</v>
      </c>
      <c r="F1591" s="21">
        <f>'Dynamic Data'!C$4*E1591</f>
        <v>-63.999999999999773</v>
      </c>
      <c r="G1591" s="3">
        <f>(0.5*'Dynamic Data'!C$21*'Dynamic Data'!C$11*'Dynamic Data'!C$13*D1591^2)</f>
        <v>213.13742000941048</v>
      </c>
      <c r="H1591" s="3">
        <f>'Dynamic Data'!C$15</f>
        <v>56.505600000000001</v>
      </c>
      <c r="I1591" s="3">
        <f>'Dynamic Data'!C$15+G1591+F1591</f>
        <v>205.64302000941069</v>
      </c>
      <c r="J1591" s="3">
        <f t="shared" si="175"/>
        <v>205.64302000941069</v>
      </c>
      <c r="K1591" s="29">
        <f t="shared" si="176"/>
        <v>0</v>
      </c>
      <c r="L1591" s="21">
        <f>(D1591/1000)*(('Dynamic Data'!C$4*9.81*'Dynamic Data'!C$10)+(0.5*'Dynamic Data'!C$21*'Dynamic Data'!C$11*'Dynamic Data'!C$13*D1591^2)+('Dynamic Data'!C$4*'Dynamic Data'!C$18*E1591))</f>
        <v>6.5482721814148679</v>
      </c>
      <c r="M1591" s="3">
        <f t="shared" si="173"/>
        <v>6.5482721814148679</v>
      </c>
      <c r="N1591" s="29">
        <f t="shared" si="177"/>
        <v>0</v>
      </c>
      <c r="O1591" s="21">
        <f t="shared" si="172"/>
        <v>6.6883121442549651</v>
      </c>
      <c r="P1591" s="3">
        <f t="shared" si="178"/>
        <v>6.6883121442549651</v>
      </c>
      <c r="Q1591" s="43">
        <f t="shared" si="174"/>
        <v>0</v>
      </c>
      <c r="R1591" s="37"/>
      <c r="S1591" s="21">
        <f>SUM($P$2:P1591)</f>
        <v>2730.3874402819506</v>
      </c>
      <c r="T1591" s="29">
        <f>SUM($Q$2:Q1591)</f>
        <v>365.53767555033295</v>
      </c>
      <c r="U1591" s="22">
        <f>T1591*'KERS System Values'!E$14</f>
        <v>214.04764102409666</v>
      </c>
    </row>
    <row r="1592" spans="1:21" x14ac:dyDescent="0.45">
      <c r="A1592" s="5" t="s">
        <v>15</v>
      </c>
      <c r="B1592" s="6">
        <v>1590</v>
      </c>
      <c r="C1592" s="6">
        <v>113</v>
      </c>
      <c r="D1592" s="4">
        <v>32.083333333333336</v>
      </c>
      <c r="E1592" s="30">
        <v>-0.18055555555555516</v>
      </c>
      <c r="F1592" s="20">
        <f>'Dynamic Data'!C$4*E1592</f>
        <v>-51.999999999999886</v>
      </c>
      <c r="G1592" s="12">
        <f>(0.5*'Dynamic Data'!C$21*'Dynamic Data'!C$11*'Dynamic Data'!C$13*D1592^2)</f>
        <v>210.57723398737843</v>
      </c>
      <c r="H1592" s="12">
        <f>'Dynamic Data'!C$15</f>
        <v>56.505600000000001</v>
      </c>
      <c r="I1592" s="12">
        <f>'Dynamic Data'!C$15+G1592+F1592</f>
        <v>215.08283398737854</v>
      </c>
      <c r="J1592" s="12">
        <f t="shared" si="175"/>
        <v>215.08283398737854</v>
      </c>
      <c r="K1592" s="28">
        <f t="shared" si="176"/>
        <v>0</v>
      </c>
      <c r="L1592" s="20">
        <f>(D1592/1000)*(('Dynamic Data'!C$4*9.81*'Dynamic Data'!C$10)+(0.5*'Dynamic Data'!C$21*'Dynamic Data'!C$11*'Dynamic Data'!C$13*D1592^2)+('Dynamic Data'!C$4*'Dynamic Data'!C$18*E1592))</f>
        <v>6.8283521070950624</v>
      </c>
      <c r="M1592" s="12">
        <f t="shared" si="173"/>
        <v>6.8283521070950624</v>
      </c>
      <c r="N1592" s="28">
        <f t="shared" si="177"/>
        <v>0</v>
      </c>
      <c r="O1592" s="20">
        <f t="shared" si="172"/>
        <v>6.9755829603056849</v>
      </c>
      <c r="P1592" s="12">
        <f t="shared" si="178"/>
        <v>6.9755829603056849</v>
      </c>
      <c r="Q1592" s="42">
        <f t="shared" si="174"/>
        <v>0</v>
      </c>
      <c r="R1592" s="36"/>
      <c r="S1592" s="20">
        <f>SUM($P$2:P1592)</f>
        <v>2737.3630232422561</v>
      </c>
      <c r="T1592" s="28">
        <f>SUM($Q$2:Q1592)</f>
        <v>365.53767555033295</v>
      </c>
      <c r="U1592" s="22">
        <f>T1592*'KERS System Values'!E$14</f>
        <v>214.04764102409666</v>
      </c>
    </row>
    <row r="1593" spans="1:21" x14ac:dyDescent="0.45">
      <c r="A1593" s="7" t="s">
        <v>15</v>
      </c>
      <c r="B1593" s="8">
        <v>1591</v>
      </c>
      <c r="C1593" s="8">
        <v>114</v>
      </c>
      <c r="D1593" s="3">
        <v>31.916666666666671</v>
      </c>
      <c r="E1593" s="29">
        <v>-0.1388888888888889</v>
      </c>
      <c r="F1593" s="21">
        <f>'Dynamic Data'!C$4*E1593</f>
        <v>-40</v>
      </c>
      <c r="G1593" s="3">
        <f>(0.5*'Dynamic Data'!C$21*'Dynamic Data'!C$11*'Dynamic Data'!C$13*D1593^2)</f>
        <v>208.39510120677727</v>
      </c>
      <c r="H1593" s="3">
        <f>'Dynamic Data'!C$15</f>
        <v>56.505600000000001</v>
      </c>
      <c r="I1593" s="3">
        <f>'Dynamic Data'!C$15+G1593+F1593</f>
        <v>224.90070120677728</v>
      </c>
      <c r="J1593" s="3">
        <f t="shared" si="175"/>
        <v>224.90070120677728</v>
      </c>
      <c r="K1593" s="29">
        <f t="shared" si="176"/>
        <v>0</v>
      </c>
      <c r="L1593" s="21">
        <f>(D1593/1000)*(('Dynamic Data'!C$4*9.81*'Dynamic Data'!C$10)+(0.5*'Dynamic Data'!C$21*'Dynamic Data'!C$11*'Dynamic Data'!C$13*D1593^2)+('Dynamic Data'!C$4*'Dynamic Data'!C$18*E1593))</f>
        <v>7.1228138135163084</v>
      </c>
      <c r="M1593" s="3">
        <f t="shared" si="173"/>
        <v>7.1228138135163084</v>
      </c>
      <c r="N1593" s="29">
        <f t="shared" si="177"/>
        <v>0</v>
      </c>
      <c r="O1593" s="21">
        <f t="shared" si="172"/>
        <v>7.2201109646777546</v>
      </c>
      <c r="P1593" s="3">
        <f t="shared" si="178"/>
        <v>7.2201109646777546</v>
      </c>
      <c r="Q1593" s="43">
        <f t="shared" si="174"/>
        <v>0</v>
      </c>
      <c r="R1593" s="37"/>
      <c r="S1593" s="21">
        <f>SUM($P$2:P1593)</f>
        <v>2744.5831342069337</v>
      </c>
      <c r="T1593" s="29">
        <f>SUM($Q$2:Q1593)</f>
        <v>365.53767555033295</v>
      </c>
      <c r="U1593" s="22">
        <f>T1593*'KERS System Values'!E$14</f>
        <v>214.04764102409666</v>
      </c>
    </row>
    <row r="1594" spans="1:21" x14ac:dyDescent="0.45">
      <c r="A1594" s="5" t="s">
        <v>15</v>
      </c>
      <c r="B1594" s="6">
        <v>1592</v>
      </c>
      <c r="C1594" s="6">
        <v>115</v>
      </c>
      <c r="D1594" s="4">
        <v>31.805555555555557</v>
      </c>
      <c r="E1594" s="30">
        <v>-0.11111111111111269</v>
      </c>
      <c r="F1594" s="20">
        <f>'Dynamic Data'!C$4*E1594</f>
        <v>-32.000000000000455</v>
      </c>
      <c r="G1594" s="12">
        <f>(0.5*'Dynamic Data'!C$21*'Dynamic Data'!C$11*'Dynamic Data'!C$13*D1594^2)</f>
        <v>206.9466600613203</v>
      </c>
      <c r="H1594" s="12">
        <f>'Dynamic Data'!C$15</f>
        <v>56.505600000000001</v>
      </c>
      <c r="I1594" s="12">
        <f>'Dynamic Data'!C$15+G1594+F1594</f>
        <v>231.45226006131986</v>
      </c>
      <c r="J1594" s="12">
        <f t="shared" si="175"/>
        <v>231.45226006131986</v>
      </c>
      <c r="K1594" s="28">
        <f t="shared" si="176"/>
        <v>0</v>
      </c>
      <c r="L1594" s="20">
        <f>(D1594/1000)*(('Dynamic Data'!C$4*9.81*'Dynamic Data'!C$10)+(0.5*'Dynamic Data'!C$21*'Dynamic Data'!C$11*'Dynamic Data'!C$13*D1594^2)+('Dynamic Data'!C$4*'Dynamic Data'!C$18*E1594))</f>
        <v>7.3174081158392017</v>
      </c>
      <c r="M1594" s="12">
        <f t="shared" si="173"/>
        <v>7.3174081158392017</v>
      </c>
      <c r="N1594" s="28">
        <f t="shared" si="177"/>
        <v>0</v>
      </c>
      <c r="O1594" s="20">
        <f t="shared" si="172"/>
        <v>7.4140188840332453</v>
      </c>
      <c r="P1594" s="12">
        <f t="shared" si="178"/>
        <v>7.4140188840332453</v>
      </c>
      <c r="Q1594" s="42">
        <f t="shared" si="174"/>
        <v>0</v>
      </c>
      <c r="R1594" s="36"/>
      <c r="S1594" s="20">
        <f>SUM($P$2:P1594)</f>
        <v>2751.997153090967</v>
      </c>
      <c r="T1594" s="28">
        <f>SUM($Q$2:Q1594)</f>
        <v>365.53767555033295</v>
      </c>
      <c r="U1594" s="22">
        <f>T1594*'KERS System Values'!E$14</f>
        <v>214.04764102409666</v>
      </c>
    </row>
    <row r="1595" spans="1:21" x14ac:dyDescent="0.45">
      <c r="A1595" s="7" t="s">
        <v>15</v>
      </c>
      <c r="B1595" s="8">
        <v>1593</v>
      </c>
      <c r="C1595" s="8">
        <v>116</v>
      </c>
      <c r="D1595" s="3">
        <v>31.694444444444443</v>
      </c>
      <c r="E1595" s="29">
        <v>-8.3333333333332538E-2</v>
      </c>
      <c r="F1595" s="21">
        <f>'Dynamic Data'!C$4*E1595</f>
        <v>-23.999999999999773</v>
      </c>
      <c r="G1595" s="3">
        <f>(0.5*'Dynamic Data'!C$21*'Dynamic Data'!C$11*'Dynamic Data'!C$13*D1595^2)</f>
        <v>205.50327014915175</v>
      </c>
      <c r="H1595" s="3">
        <f>'Dynamic Data'!C$15</f>
        <v>56.505600000000001</v>
      </c>
      <c r="I1595" s="3">
        <f>'Dynamic Data'!C$15+G1595+F1595</f>
        <v>238.00887014915196</v>
      </c>
      <c r="J1595" s="3">
        <f t="shared" si="175"/>
        <v>238.00887014915196</v>
      </c>
      <c r="K1595" s="29">
        <f t="shared" si="176"/>
        <v>0</v>
      </c>
      <c r="L1595" s="21">
        <f>(D1595/1000)*(('Dynamic Data'!C$4*9.81*'Dynamic Data'!C$10)+(0.5*'Dynamic Data'!C$21*'Dynamic Data'!C$11*'Dynamic Data'!C$13*D1595^2)+('Dynamic Data'!C$4*'Dynamic Data'!C$18*E1595))</f>
        <v>7.510629652227288</v>
      </c>
      <c r="M1595" s="3">
        <f t="shared" si="173"/>
        <v>7.510629652227288</v>
      </c>
      <c r="N1595" s="29">
        <f t="shared" si="177"/>
        <v>0</v>
      </c>
      <c r="O1595" s="21">
        <f t="shared" si="172"/>
        <v>7.6246944524042366</v>
      </c>
      <c r="P1595" s="3">
        <f t="shared" si="178"/>
        <v>7.6246944524042366</v>
      </c>
      <c r="Q1595" s="43">
        <f t="shared" si="174"/>
        <v>0</v>
      </c>
      <c r="R1595" s="37"/>
      <c r="S1595" s="21">
        <f>SUM($P$2:P1595)</f>
        <v>2759.6218475433711</v>
      </c>
      <c r="T1595" s="29">
        <f>SUM($Q$2:Q1595)</f>
        <v>365.53767555033295</v>
      </c>
      <c r="U1595" s="22">
        <f>T1595*'KERS System Values'!E$14</f>
        <v>214.04764102409666</v>
      </c>
    </row>
    <row r="1596" spans="1:21" x14ac:dyDescent="0.45">
      <c r="A1596" s="5" t="s">
        <v>15</v>
      </c>
      <c r="B1596" s="6">
        <v>1594</v>
      </c>
      <c r="C1596" s="6">
        <v>117</v>
      </c>
      <c r="D1596" s="4">
        <v>31.638888888888893</v>
      </c>
      <c r="E1596" s="30">
        <v>-5.5555555555554373E-2</v>
      </c>
      <c r="F1596" s="20">
        <f>'Dynamic Data'!C$4*E1596</f>
        <v>-15.999999999999659</v>
      </c>
      <c r="G1596" s="12">
        <f>(0.5*'Dynamic Data'!C$21*'Dynamic Data'!C$11*'Dynamic Data'!C$13*D1596^2)</f>
        <v>204.78346940555073</v>
      </c>
      <c r="H1596" s="12">
        <f>'Dynamic Data'!C$15</f>
        <v>56.505600000000001</v>
      </c>
      <c r="I1596" s="12">
        <f>'Dynamic Data'!C$15+G1596+F1596</f>
        <v>245.28906940555106</v>
      </c>
      <c r="J1596" s="12">
        <f t="shared" si="175"/>
        <v>245.28906940555106</v>
      </c>
      <c r="K1596" s="28">
        <f t="shared" si="176"/>
        <v>0</v>
      </c>
      <c r="L1596" s="20">
        <f>(D1596/1000)*(('Dynamic Data'!C$4*9.81*'Dynamic Data'!C$10)+(0.5*'Dynamic Data'!C$21*'Dynamic Data'!C$11*'Dynamic Data'!C$13*D1596^2)+('Dynamic Data'!C$4*'Dynamic Data'!C$18*E1596))</f>
        <v>7.7387592525811861</v>
      </c>
      <c r="M1596" s="12">
        <f t="shared" si="173"/>
        <v>7.7387592525811861</v>
      </c>
      <c r="N1596" s="28">
        <f t="shared" si="177"/>
        <v>0</v>
      </c>
      <c r="O1596" s="20">
        <f t="shared" si="172"/>
        <v>7.5888156924252952</v>
      </c>
      <c r="P1596" s="12">
        <f t="shared" si="178"/>
        <v>7.5888156924252952</v>
      </c>
      <c r="Q1596" s="42">
        <f t="shared" si="174"/>
        <v>0</v>
      </c>
      <c r="R1596" s="36"/>
      <c r="S1596" s="20">
        <f>SUM($P$2:P1596)</f>
        <v>2767.2106632357963</v>
      </c>
      <c r="T1596" s="28">
        <f>SUM($Q$2:Q1596)</f>
        <v>365.53767555033295</v>
      </c>
      <c r="U1596" s="22">
        <f>T1596*'KERS System Values'!E$14</f>
        <v>214.04764102409666</v>
      </c>
    </row>
    <row r="1597" spans="1:21" x14ac:dyDescent="0.45">
      <c r="A1597" s="7" t="s">
        <v>15</v>
      </c>
      <c r="B1597" s="8">
        <v>1595</v>
      </c>
      <c r="C1597" s="8">
        <v>118</v>
      </c>
      <c r="D1597" s="3">
        <v>31.583333333333336</v>
      </c>
      <c r="E1597" s="29">
        <v>-8.3333333333334522E-2</v>
      </c>
      <c r="F1597" s="21">
        <f>'Dynamic Data'!C$4*E1597</f>
        <v>-24.000000000000341</v>
      </c>
      <c r="G1597" s="3">
        <f>(0.5*'Dynamic Data'!C$21*'Dynamic Data'!C$11*'Dynamic Data'!C$13*D1597^2)</f>
        <v>204.06493147027172</v>
      </c>
      <c r="H1597" s="3">
        <f>'Dynamic Data'!C$15</f>
        <v>56.505600000000001</v>
      </c>
      <c r="I1597" s="3">
        <f>'Dynamic Data'!C$15+G1597+F1597</f>
        <v>236.57053147027136</v>
      </c>
      <c r="J1597" s="3">
        <f t="shared" si="175"/>
        <v>236.57053147027136</v>
      </c>
      <c r="K1597" s="29">
        <f t="shared" si="176"/>
        <v>0</v>
      </c>
      <c r="L1597" s="21">
        <f>(D1597/1000)*(('Dynamic Data'!C$4*9.81*'Dynamic Data'!C$10)+(0.5*'Dynamic Data'!C$21*'Dynamic Data'!C$11*'Dynamic Data'!C$13*D1597^2)+('Dynamic Data'!C$4*'Dynamic Data'!C$18*E1597))</f>
        <v>7.4388721322694042</v>
      </c>
      <c r="M1597" s="3">
        <f t="shared" si="173"/>
        <v>7.4388721322694042</v>
      </c>
      <c r="N1597" s="29">
        <f t="shared" si="177"/>
        <v>0</v>
      </c>
      <c r="O1597" s="21">
        <f t="shared" si="172"/>
        <v>7.2718940555786276</v>
      </c>
      <c r="P1597" s="3">
        <f t="shared" si="178"/>
        <v>7.2718940555786276</v>
      </c>
      <c r="Q1597" s="43">
        <f t="shared" si="174"/>
        <v>0</v>
      </c>
      <c r="R1597" s="37"/>
      <c r="S1597" s="21">
        <f>SUM($P$2:P1597)</f>
        <v>2774.4825572913751</v>
      </c>
      <c r="T1597" s="29">
        <f>SUM($Q$2:Q1597)</f>
        <v>365.53767555033295</v>
      </c>
      <c r="U1597" s="22">
        <f>T1597*'KERS System Values'!E$14</f>
        <v>214.04764102409666</v>
      </c>
    </row>
    <row r="1598" spans="1:21" x14ac:dyDescent="0.45">
      <c r="A1598" s="5" t="s">
        <v>15</v>
      </c>
      <c r="B1598" s="6">
        <v>1596</v>
      </c>
      <c r="C1598" s="6">
        <v>119</v>
      </c>
      <c r="D1598" s="4">
        <v>31.472222222222221</v>
      </c>
      <c r="E1598" s="30">
        <v>-0.11111111111111072</v>
      </c>
      <c r="F1598" s="20">
        <f>'Dynamic Data'!C$4*E1598</f>
        <v>-31.999999999999886</v>
      </c>
      <c r="G1598" s="12">
        <f>(0.5*'Dynamic Data'!C$21*'Dynamic Data'!C$11*'Dynamic Data'!C$13*D1598^2)</f>
        <v>202.63164402468004</v>
      </c>
      <c r="H1598" s="12">
        <f>'Dynamic Data'!C$15</f>
        <v>56.505600000000001</v>
      </c>
      <c r="I1598" s="12">
        <f>'Dynamic Data'!C$15+G1598+F1598</f>
        <v>227.13724402468017</v>
      </c>
      <c r="J1598" s="12">
        <f t="shared" si="175"/>
        <v>227.13724402468017</v>
      </c>
      <c r="K1598" s="28">
        <f t="shared" si="176"/>
        <v>0</v>
      </c>
      <c r="L1598" s="20">
        <f>(D1598/1000)*(('Dynamic Data'!C$4*9.81*'Dynamic Data'!C$10)+(0.5*'Dynamic Data'!C$21*'Dynamic Data'!C$11*'Dynamic Data'!C$13*D1598^2)+('Dynamic Data'!C$4*'Dynamic Data'!C$18*E1598))</f>
        <v>7.1049159788878509</v>
      </c>
      <c r="M1598" s="12">
        <f t="shared" si="173"/>
        <v>7.1049159788878509</v>
      </c>
      <c r="N1598" s="28">
        <f t="shared" si="177"/>
        <v>0</v>
      </c>
      <c r="O1598" s="20">
        <f t="shared" si="172"/>
        <v>6.8736662641685617</v>
      </c>
      <c r="P1598" s="12">
        <f t="shared" si="178"/>
        <v>6.8736662641685617</v>
      </c>
      <c r="Q1598" s="42">
        <f t="shared" si="174"/>
        <v>0</v>
      </c>
      <c r="R1598" s="36"/>
      <c r="S1598" s="20">
        <f>SUM($P$2:P1598)</f>
        <v>2781.3562235555437</v>
      </c>
      <c r="T1598" s="28">
        <f>SUM($Q$2:Q1598)</f>
        <v>365.53767555033295</v>
      </c>
      <c r="U1598" s="22">
        <f>T1598*'KERS System Values'!E$14</f>
        <v>214.04764102409666</v>
      </c>
    </row>
    <row r="1599" spans="1:21" x14ac:dyDescent="0.45">
      <c r="A1599" s="7" t="s">
        <v>15</v>
      </c>
      <c r="B1599" s="8">
        <v>1597</v>
      </c>
      <c r="C1599" s="8">
        <v>120</v>
      </c>
      <c r="D1599" s="3">
        <v>31.361111111111114</v>
      </c>
      <c r="E1599" s="29">
        <v>-0.15277777777777699</v>
      </c>
      <c r="F1599" s="21">
        <f>'Dynamic Data'!C$4*E1599</f>
        <v>-43.999999999999773</v>
      </c>
      <c r="G1599" s="3">
        <f>(0.5*'Dynamic Data'!C$21*'Dynamic Data'!C$11*'Dynamic Data'!C$13*D1599^2)</f>
        <v>201.20340781237689</v>
      </c>
      <c r="H1599" s="3">
        <f>'Dynamic Data'!C$15</f>
        <v>56.505600000000001</v>
      </c>
      <c r="I1599" s="3">
        <f>'Dynamic Data'!C$15+G1599+F1599</f>
        <v>213.70900781237714</v>
      </c>
      <c r="J1599" s="3">
        <f t="shared" si="175"/>
        <v>213.70900781237714</v>
      </c>
      <c r="K1599" s="29">
        <f t="shared" si="176"/>
        <v>0</v>
      </c>
      <c r="L1599" s="21">
        <f>(D1599/1000)*(('Dynamic Data'!C$4*9.81*'Dynamic Data'!C$10)+(0.5*'Dynamic Data'!C$21*'Dynamic Data'!C$11*'Dynamic Data'!C$13*D1599^2)+('Dynamic Data'!C$4*'Dynamic Data'!C$18*E1599))</f>
        <v>6.6424165494492726</v>
      </c>
      <c r="M1599" s="3">
        <f t="shared" si="173"/>
        <v>6.6424165494492726</v>
      </c>
      <c r="N1599" s="29">
        <f t="shared" si="177"/>
        <v>0</v>
      </c>
      <c r="O1599" s="21">
        <f t="shared" si="172"/>
        <v>6.3229377128552198</v>
      </c>
      <c r="P1599" s="3">
        <f t="shared" si="178"/>
        <v>6.3229377128552198</v>
      </c>
      <c r="Q1599" s="43">
        <f t="shared" si="174"/>
        <v>0</v>
      </c>
      <c r="R1599" s="37"/>
      <c r="S1599" s="21">
        <f>SUM($P$2:P1599)</f>
        <v>2787.6791612683987</v>
      </c>
      <c r="T1599" s="29">
        <f>SUM($Q$2:Q1599)</f>
        <v>365.53767555033295</v>
      </c>
      <c r="U1599" s="22">
        <f>T1599*'KERS System Values'!E$14</f>
        <v>214.04764102409666</v>
      </c>
    </row>
    <row r="1600" spans="1:21" x14ac:dyDescent="0.45">
      <c r="A1600" s="5" t="s">
        <v>15</v>
      </c>
      <c r="B1600" s="6">
        <v>1598</v>
      </c>
      <c r="C1600" s="6">
        <v>121</v>
      </c>
      <c r="D1600" s="4">
        <v>31.166666666666668</v>
      </c>
      <c r="E1600" s="30">
        <v>-0.20833333333333331</v>
      </c>
      <c r="F1600" s="20">
        <f>'Dynamic Data'!C$4*E1600</f>
        <v>-59.999999999999993</v>
      </c>
      <c r="G1600" s="12">
        <f>(0.5*'Dynamic Data'!C$21*'Dynamic Data'!C$11*'Dynamic Data'!C$13*D1600^2)</f>
        <v>198.71614897094651</v>
      </c>
      <c r="H1600" s="12">
        <f>'Dynamic Data'!C$15</f>
        <v>56.505600000000001</v>
      </c>
      <c r="I1600" s="12">
        <f>'Dynamic Data'!C$15+G1600+F1600</f>
        <v>195.22174897094652</v>
      </c>
      <c r="J1600" s="12">
        <f t="shared" si="175"/>
        <v>195.22174897094652</v>
      </c>
      <c r="K1600" s="28">
        <f t="shared" si="176"/>
        <v>0</v>
      </c>
      <c r="L1600" s="20">
        <f>(D1600/1000)*(('Dynamic Data'!C$4*9.81*'Dynamic Data'!C$10)+(0.5*'Dynamic Data'!C$21*'Dynamic Data'!C$11*'Dynamic Data'!C$13*D1600^2)+('Dynamic Data'!C$4*'Dynamic Data'!C$18*E1600))</f>
        <v>6.0034588762611669</v>
      </c>
      <c r="M1600" s="12">
        <f t="shared" si="173"/>
        <v>6.0034588762611669</v>
      </c>
      <c r="N1600" s="28">
        <f t="shared" si="177"/>
        <v>0</v>
      </c>
      <c r="O1600" s="20">
        <f t="shared" si="172"/>
        <v>5.8092320766425871</v>
      </c>
      <c r="P1600" s="12">
        <f t="shared" si="178"/>
        <v>5.8092320766425871</v>
      </c>
      <c r="Q1600" s="42">
        <f t="shared" si="174"/>
        <v>0</v>
      </c>
      <c r="R1600" s="36"/>
      <c r="S1600" s="20">
        <f>SUM($P$2:P1600)</f>
        <v>2793.4883933450415</v>
      </c>
      <c r="T1600" s="28">
        <f>SUM($Q$2:Q1600)</f>
        <v>365.53767555033295</v>
      </c>
      <c r="U1600" s="22">
        <f>T1600*'KERS System Values'!E$14</f>
        <v>214.04764102409666</v>
      </c>
    </row>
    <row r="1601" spans="1:21" x14ac:dyDescent="0.45">
      <c r="A1601" s="7" t="s">
        <v>15</v>
      </c>
      <c r="B1601" s="8">
        <v>1599</v>
      </c>
      <c r="C1601" s="8">
        <v>122</v>
      </c>
      <c r="D1601" s="3">
        <v>30.944444444444446</v>
      </c>
      <c r="E1601" s="29">
        <v>-0.23611111111111149</v>
      </c>
      <c r="F1601" s="21">
        <f>'Dynamic Data'!C$4*E1601</f>
        <v>-68.000000000000114</v>
      </c>
      <c r="G1601" s="3">
        <f>(0.5*'Dynamic Data'!C$21*'Dynamic Data'!C$11*'Dynamic Data'!C$13*D1601^2)</f>
        <v>195.89250956271488</v>
      </c>
      <c r="H1601" s="3">
        <f>'Dynamic Data'!C$15</f>
        <v>56.505600000000001</v>
      </c>
      <c r="I1601" s="3">
        <f>'Dynamic Data'!C$15+G1601+F1601</f>
        <v>184.39810956271475</v>
      </c>
      <c r="J1601" s="3">
        <f t="shared" si="175"/>
        <v>184.39810956271475</v>
      </c>
      <c r="K1601" s="29">
        <f t="shared" si="176"/>
        <v>0</v>
      </c>
      <c r="L1601" s="21">
        <f>(D1601/1000)*(('Dynamic Data'!C$4*9.81*'Dynamic Data'!C$10)+(0.5*'Dynamic Data'!C$21*'Dynamic Data'!C$11*'Dynamic Data'!C$13*D1601^2)+('Dynamic Data'!C$4*'Dynamic Data'!C$18*E1601))</f>
        <v>5.6150052770240073</v>
      </c>
      <c r="M1601" s="3">
        <f t="shared" si="173"/>
        <v>5.6150052770240073</v>
      </c>
      <c r="N1601" s="29">
        <f t="shared" si="177"/>
        <v>0</v>
      </c>
      <c r="O1601" s="21">
        <f t="shared" si="172"/>
        <v>5.4158494053670569</v>
      </c>
      <c r="P1601" s="3">
        <f t="shared" si="178"/>
        <v>5.4158494053670569</v>
      </c>
      <c r="Q1601" s="43">
        <f t="shared" si="174"/>
        <v>0</v>
      </c>
      <c r="R1601" s="37"/>
      <c r="S1601" s="21">
        <f>SUM($P$2:P1601)</f>
        <v>2798.9042427504087</v>
      </c>
      <c r="T1601" s="29">
        <f>SUM($Q$2:Q1601)</f>
        <v>365.53767555033295</v>
      </c>
      <c r="U1601" s="22">
        <f>T1601*'KERS System Values'!E$14</f>
        <v>214.04764102409666</v>
      </c>
    </row>
    <row r="1602" spans="1:21" x14ac:dyDescent="0.45">
      <c r="A1602" s="5" t="s">
        <v>15</v>
      </c>
      <c r="B1602" s="6">
        <v>1600</v>
      </c>
      <c r="C1602" s="6">
        <v>123</v>
      </c>
      <c r="D1602" s="4">
        <v>30.694444444444446</v>
      </c>
      <c r="E1602" s="30">
        <v>-0.26388888888888967</v>
      </c>
      <c r="F1602" s="20">
        <f>'Dynamic Data'!C$4*E1602</f>
        <v>-76.000000000000227</v>
      </c>
      <c r="G1602" s="12">
        <f>(0.5*'Dynamic Data'!C$21*'Dynamic Data'!C$11*'Dynamic Data'!C$13*D1602^2)</f>
        <v>192.74006643761456</v>
      </c>
      <c r="H1602" s="12">
        <f>'Dynamic Data'!C$15</f>
        <v>56.505600000000001</v>
      </c>
      <c r="I1602" s="12">
        <f>'Dynamic Data'!C$15+G1602+F1602</f>
        <v>173.24566643761432</v>
      </c>
      <c r="J1602" s="12">
        <f t="shared" si="175"/>
        <v>173.24566643761432</v>
      </c>
      <c r="K1602" s="28">
        <f t="shared" si="176"/>
        <v>0</v>
      </c>
      <c r="L1602" s="20">
        <f>(D1602/1000)*(('Dynamic Data'!C$4*9.81*'Dynamic Data'!C$10)+(0.5*'Dynamic Data'!C$21*'Dynamic Data'!C$11*'Dynamic Data'!C$13*D1602^2)+('Dynamic Data'!C$4*'Dynamic Data'!C$18*E1602))</f>
        <v>5.2166935337101075</v>
      </c>
      <c r="M1602" s="12">
        <f t="shared" si="173"/>
        <v>5.2166935337101075</v>
      </c>
      <c r="N1602" s="28">
        <f t="shared" si="177"/>
        <v>0</v>
      </c>
      <c r="O1602" s="20">
        <f t="shared" ref="O1602:O1665" si="179">(B1603 - B1602) * (L1603 + L1602) / 2</f>
        <v>5.0768074500389799</v>
      </c>
      <c r="P1602" s="12">
        <f t="shared" si="178"/>
        <v>5.0768074500389799</v>
      </c>
      <c r="Q1602" s="42">
        <f t="shared" si="174"/>
        <v>0</v>
      </c>
      <c r="R1602" s="36"/>
      <c r="S1602" s="20">
        <f>SUM($P$2:P1602)</f>
        <v>2803.9810502004475</v>
      </c>
      <c r="T1602" s="28">
        <f>SUM($Q$2:Q1602)</f>
        <v>365.53767555033295</v>
      </c>
      <c r="U1602" s="22">
        <f>T1602*'KERS System Values'!E$14</f>
        <v>214.04764102409666</v>
      </c>
    </row>
    <row r="1603" spans="1:21" x14ac:dyDescent="0.45">
      <c r="A1603" s="7" t="s">
        <v>15</v>
      </c>
      <c r="B1603" s="8">
        <v>1601</v>
      </c>
      <c r="C1603" s="8">
        <v>124</v>
      </c>
      <c r="D1603" s="3">
        <v>30.416666666666668</v>
      </c>
      <c r="E1603" s="29">
        <v>-0.27777777777777779</v>
      </c>
      <c r="F1603" s="21">
        <f>'Dynamic Data'!C$4*E1603</f>
        <v>-80</v>
      </c>
      <c r="G1603" s="3">
        <f>(0.5*'Dynamic Data'!C$21*'Dynamic Data'!C$11*'Dynamic Data'!C$13*D1603^2)</f>
        <v>189.26734355181981</v>
      </c>
      <c r="H1603" s="3">
        <f>'Dynamic Data'!C$15</f>
        <v>56.505600000000001</v>
      </c>
      <c r="I1603" s="3">
        <f>'Dynamic Data'!C$15+G1603+F1603</f>
        <v>165.77294355181982</v>
      </c>
      <c r="J1603" s="3">
        <f t="shared" si="175"/>
        <v>165.77294355181982</v>
      </c>
      <c r="K1603" s="29">
        <f t="shared" si="176"/>
        <v>0</v>
      </c>
      <c r="L1603" s="21">
        <f>(D1603/1000)*(('Dynamic Data'!C$4*9.81*'Dynamic Data'!C$10)+(0.5*'Dynamic Data'!C$21*'Dynamic Data'!C$11*'Dynamic Data'!C$13*D1603^2)+('Dynamic Data'!C$4*'Dynamic Data'!C$18*E1603))</f>
        <v>4.9369213663678524</v>
      </c>
      <c r="M1603" s="3">
        <f t="shared" si="173"/>
        <v>4.9369213663678524</v>
      </c>
      <c r="N1603" s="29">
        <f t="shared" si="177"/>
        <v>0</v>
      </c>
      <c r="O1603" s="21">
        <f t="shared" si="179"/>
        <v>4.9882964928835722</v>
      </c>
      <c r="P1603" s="3">
        <f t="shared" si="178"/>
        <v>4.9882964928835722</v>
      </c>
      <c r="Q1603" s="43">
        <f t="shared" si="174"/>
        <v>0</v>
      </c>
      <c r="R1603" s="37"/>
      <c r="S1603" s="21">
        <f>SUM($P$2:P1603)</f>
        <v>2808.9693466933309</v>
      </c>
      <c r="T1603" s="29">
        <f>SUM($Q$2:Q1603)</f>
        <v>365.53767555033295</v>
      </c>
      <c r="U1603" s="22">
        <f>T1603*'KERS System Values'!E$14</f>
        <v>214.04764102409666</v>
      </c>
    </row>
    <row r="1604" spans="1:21" x14ac:dyDescent="0.45">
      <c r="A1604" s="5" t="s">
        <v>15</v>
      </c>
      <c r="B1604" s="6">
        <v>1602</v>
      </c>
      <c r="C1604" s="6">
        <v>125</v>
      </c>
      <c r="D1604" s="4">
        <v>30.138888888888889</v>
      </c>
      <c r="E1604" s="30">
        <v>-0.24999999999999961</v>
      </c>
      <c r="F1604" s="20">
        <f>'Dynamic Data'!C$4*E1604</f>
        <v>-71.999999999999886</v>
      </c>
      <c r="G1604" s="12">
        <f>(0.5*'Dynamic Data'!C$21*'Dynamic Data'!C$11*'Dynamic Data'!C$13*D1604^2)</f>
        <v>185.82619087407775</v>
      </c>
      <c r="H1604" s="12">
        <f>'Dynamic Data'!C$15</f>
        <v>56.505600000000001</v>
      </c>
      <c r="I1604" s="12">
        <f>'Dynamic Data'!C$15+G1604+F1604</f>
        <v>170.33179087407785</v>
      </c>
      <c r="J1604" s="12">
        <f t="shared" si="175"/>
        <v>170.33179087407785</v>
      </c>
      <c r="K1604" s="28">
        <f t="shared" si="176"/>
        <v>0</v>
      </c>
      <c r="L1604" s="20">
        <f>(D1604/1000)*(('Dynamic Data'!C$4*9.81*'Dynamic Data'!C$10)+(0.5*'Dynamic Data'!C$21*'Dynamic Data'!C$11*'Dynamic Data'!C$13*D1604^2)+('Dynamic Data'!C$4*'Dynamic Data'!C$18*E1604))</f>
        <v>5.0396716193992912</v>
      </c>
      <c r="M1604" s="12">
        <f t="shared" ref="M1604:M1667" si="180">IF(L1604 &gt; 0, L1604,)</f>
        <v>5.0396716193992912</v>
      </c>
      <c r="N1604" s="28">
        <f t="shared" si="177"/>
        <v>0</v>
      </c>
      <c r="O1604" s="20">
        <f t="shared" si="179"/>
        <v>5.2299471422881361</v>
      </c>
      <c r="P1604" s="12">
        <f t="shared" si="178"/>
        <v>5.2299471422881361</v>
      </c>
      <c r="Q1604" s="42">
        <f t="shared" ref="Q1604:Q1667" si="181">ABS(IF(O1604 &lt;= 0, O1604,))</f>
        <v>0</v>
      </c>
      <c r="R1604" s="36"/>
      <c r="S1604" s="20">
        <f>SUM($P$2:P1604)</f>
        <v>2814.1992938356188</v>
      </c>
      <c r="T1604" s="28">
        <f>SUM($Q$2:Q1604)</f>
        <v>365.53767555033295</v>
      </c>
      <c r="U1604" s="22">
        <f>T1604*'KERS System Values'!E$14</f>
        <v>214.04764102409666</v>
      </c>
    </row>
    <row r="1605" spans="1:21" x14ac:dyDescent="0.45">
      <c r="A1605" s="7" t="s">
        <v>15</v>
      </c>
      <c r="B1605" s="8">
        <v>1603</v>
      </c>
      <c r="C1605" s="8">
        <v>126</v>
      </c>
      <c r="D1605" s="3">
        <v>29.916666666666668</v>
      </c>
      <c r="E1605" s="29">
        <v>-0.19444444444444522</v>
      </c>
      <c r="F1605" s="21">
        <f>'Dynamic Data'!C$4*E1605</f>
        <v>-56.000000000000227</v>
      </c>
      <c r="G1605" s="3">
        <f>(0.5*'Dynamic Data'!C$21*'Dynamic Data'!C$11*'Dynamic Data'!C$13*D1605^2)</f>
        <v>183.09599928168205</v>
      </c>
      <c r="H1605" s="3">
        <f>'Dynamic Data'!C$15</f>
        <v>56.505600000000001</v>
      </c>
      <c r="I1605" s="3">
        <f>'Dynamic Data'!C$15+G1605+F1605</f>
        <v>183.60159928168184</v>
      </c>
      <c r="J1605" s="3">
        <f t="shared" ref="J1605:J1668" si="182">IF(I1605 &gt; 0, I1605,)</f>
        <v>183.60159928168184</v>
      </c>
      <c r="K1605" s="29">
        <f t="shared" ref="K1605:K1668" si="183">IF(I1605 &lt;= 0, I1605,)*-1</f>
        <v>0</v>
      </c>
      <c r="L1605" s="21">
        <f>(D1605/1000)*(('Dynamic Data'!C$4*9.81*'Dynamic Data'!C$10)+(0.5*'Dynamic Data'!C$21*'Dynamic Data'!C$11*'Dynamic Data'!C$13*D1605^2)+('Dynamic Data'!C$4*'Dynamic Data'!C$18*E1605))</f>
        <v>5.4202226651769818</v>
      </c>
      <c r="M1605" s="3">
        <f t="shared" si="180"/>
        <v>5.4202226651769818</v>
      </c>
      <c r="N1605" s="29">
        <f t="shared" ref="N1605:N1668" si="184">ABS(IF(L1605 &lt;= 0, L1605,))</f>
        <v>0</v>
      </c>
      <c r="O1605" s="21">
        <f t="shared" si="179"/>
        <v>5.5610903518256505</v>
      </c>
      <c r="P1605" s="3">
        <f t="shared" ref="P1605:P1668" si="185">IF(O1605 &gt;= 0, O1605,)</f>
        <v>5.5610903518256505</v>
      </c>
      <c r="Q1605" s="43">
        <f t="shared" si="181"/>
        <v>0</v>
      </c>
      <c r="R1605" s="37"/>
      <c r="S1605" s="21">
        <f>SUM($P$2:P1605)</f>
        <v>2819.7603841874443</v>
      </c>
      <c r="T1605" s="29">
        <f>SUM($Q$2:Q1605)</f>
        <v>365.53767555033295</v>
      </c>
      <c r="U1605" s="22">
        <f>T1605*'KERS System Values'!E$14</f>
        <v>214.04764102409666</v>
      </c>
    </row>
    <row r="1606" spans="1:21" x14ac:dyDescent="0.45">
      <c r="A1606" s="5" t="s">
        <v>15</v>
      </c>
      <c r="B1606" s="6">
        <v>1604</v>
      </c>
      <c r="C1606" s="6">
        <v>127</v>
      </c>
      <c r="D1606" s="4">
        <v>29.75</v>
      </c>
      <c r="E1606" s="30">
        <v>-0.15277777777777896</v>
      </c>
      <c r="F1606" s="20">
        <f>'Dynamic Data'!C$4*E1606</f>
        <v>-44.000000000000341</v>
      </c>
      <c r="G1606" s="12">
        <f>(0.5*'Dynamic Data'!C$21*'Dynamic Data'!C$11*'Dynamic Data'!C$13*D1606^2)</f>
        <v>181.06161507476736</v>
      </c>
      <c r="H1606" s="12">
        <f>'Dynamic Data'!C$15</f>
        <v>56.505600000000001</v>
      </c>
      <c r="I1606" s="12">
        <f>'Dynamic Data'!C$15+G1606+F1606</f>
        <v>193.56721507476703</v>
      </c>
      <c r="J1606" s="12">
        <f t="shared" si="182"/>
        <v>193.56721507476703</v>
      </c>
      <c r="K1606" s="28">
        <f t="shared" si="183"/>
        <v>0</v>
      </c>
      <c r="L1606" s="20">
        <f>(D1606/1000)*(('Dynamic Data'!C$4*9.81*'Dynamic Data'!C$10)+(0.5*'Dynamic Data'!C$21*'Dynamic Data'!C$11*'Dynamic Data'!C$13*D1606^2)+('Dynamic Data'!C$4*'Dynamic Data'!C$18*E1606))</f>
        <v>5.7019580384743191</v>
      </c>
      <c r="M1606" s="12">
        <f t="shared" si="180"/>
        <v>5.7019580384743191</v>
      </c>
      <c r="N1606" s="28">
        <f t="shared" si="184"/>
        <v>0</v>
      </c>
      <c r="O1606" s="20">
        <f t="shared" si="179"/>
        <v>5.9108203366313816</v>
      </c>
      <c r="P1606" s="12">
        <f t="shared" si="185"/>
        <v>5.9108203366313816</v>
      </c>
      <c r="Q1606" s="42">
        <f t="shared" si="181"/>
        <v>0</v>
      </c>
      <c r="R1606" s="36"/>
      <c r="S1606" s="20">
        <f>SUM($P$2:P1606)</f>
        <v>2825.6712045240756</v>
      </c>
      <c r="T1606" s="28">
        <f>SUM($Q$2:Q1606)</f>
        <v>365.53767555033295</v>
      </c>
      <c r="U1606" s="22">
        <f>T1606*'KERS System Values'!E$14</f>
        <v>214.04764102409666</v>
      </c>
    </row>
    <row r="1607" spans="1:21" x14ac:dyDescent="0.45">
      <c r="A1607" s="7" t="s">
        <v>15</v>
      </c>
      <c r="B1607" s="8">
        <v>1605</v>
      </c>
      <c r="C1607" s="8">
        <v>128</v>
      </c>
      <c r="D1607" s="3">
        <v>29.611111111111111</v>
      </c>
      <c r="E1607" s="29">
        <v>-9.7222222222220642E-2</v>
      </c>
      <c r="F1607" s="21">
        <f>'Dynamic Data'!C$4*E1607</f>
        <v>-27.999999999999545</v>
      </c>
      <c r="G1607" s="3">
        <f>(0.5*'Dynamic Data'!C$21*'Dynamic Data'!C$11*'Dynamic Data'!C$13*D1607^2)</f>
        <v>179.37497670955295</v>
      </c>
      <c r="H1607" s="3">
        <f>'Dynamic Data'!C$15</f>
        <v>56.505600000000001</v>
      </c>
      <c r="I1607" s="3">
        <f>'Dynamic Data'!C$15+G1607+F1607</f>
        <v>207.8805767095534</v>
      </c>
      <c r="J1607" s="3">
        <f t="shared" si="182"/>
        <v>207.8805767095534</v>
      </c>
      <c r="K1607" s="29">
        <f t="shared" si="183"/>
        <v>0</v>
      </c>
      <c r="L1607" s="21">
        <f>(D1607/1000)*(('Dynamic Data'!C$4*9.81*'Dynamic Data'!C$10)+(0.5*'Dynamic Data'!C$21*'Dynamic Data'!C$11*'Dynamic Data'!C$13*D1607^2)+('Dynamic Data'!C$4*'Dynamic Data'!C$18*E1607))</f>
        <v>6.1196826347884432</v>
      </c>
      <c r="M1607" s="3">
        <f t="shared" si="180"/>
        <v>6.1196826347884432</v>
      </c>
      <c r="N1607" s="29">
        <f t="shared" si="184"/>
        <v>0</v>
      </c>
      <c r="O1607" s="21">
        <f t="shared" si="179"/>
        <v>6.2890146885029061</v>
      </c>
      <c r="P1607" s="3">
        <f t="shared" si="185"/>
        <v>6.2890146885029061</v>
      </c>
      <c r="Q1607" s="43">
        <f t="shared" si="181"/>
        <v>0</v>
      </c>
      <c r="R1607" s="37"/>
      <c r="S1607" s="21">
        <f>SUM($P$2:P1607)</f>
        <v>2831.9602192125785</v>
      </c>
      <c r="T1607" s="29">
        <f>SUM($Q$2:Q1607)</f>
        <v>365.53767555033295</v>
      </c>
      <c r="U1607" s="22">
        <f>T1607*'KERS System Values'!E$14</f>
        <v>214.04764102409666</v>
      </c>
    </row>
    <row r="1608" spans="1:21" x14ac:dyDescent="0.45">
      <c r="A1608" s="5" t="s">
        <v>15</v>
      </c>
      <c r="B1608" s="6">
        <v>1606</v>
      </c>
      <c r="C1608" s="6">
        <v>129</v>
      </c>
      <c r="D1608" s="4">
        <v>29.555555555555557</v>
      </c>
      <c r="E1608" s="30">
        <v>-5.5555555555554373E-2</v>
      </c>
      <c r="F1608" s="20">
        <f>'Dynamic Data'!C$4*E1608</f>
        <v>-15.999999999999659</v>
      </c>
      <c r="G1608" s="12">
        <f>(0.5*'Dynamic Data'!C$21*'Dynamic Data'!C$11*'Dynamic Data'!C$13*D1608^2)</f>
        <v>178.7025312780309</v>
      </c>
      <c r="H1608" s="12">
        <f>'Dynamic Data'!C$15</f>
        <v>56.505600000000001</v>
      </c>
      <c r="I1608" s="12">
        <f>'Dynamic Data'!C$15+G1608+F1608</f>
        <v>219.20813127803126</v>
      </c>
      <c r="J1608" s="12">
        <f t="shared" si="182"/>
        <v>219.20813127803126</v>
      </c>
      <c r="K1608" s="28">
        <f t="shared" si="183"/>
        <v>0</v>
      </c>
      <c r="L1608" s="20">
        <f>(D1608/1000)*(('Dynamic Data'!C$4*9.81*'Dynamic Data'!C$10)+(0.5*'Dynamic Data'!C$21*'Dynamic Data'!C$11*'Dynamic Data'!C$13*D1608^2)+('Dynamic Data'!C$4*'Dynamic Data'!C$18*E1608))</f>
        <v>6.458346742217369</v>
      </c>
      <c r="M1608" s="12">
        <f t="shared" si="180"/>
        <v>6.458346742217369</v>
      </c>
      <c r="N1608" s="28">
        <f t="shared" si="184"/>
        <v>0</v>
      </c>
      <c r="O1608" s="20">
        <f t="shared" si="179"/>
        <v>6.5654851437674395</v>
      </c>
      <c r="P1608" s="12">
        <f t="shared" si="185"/>
        <v>6.5654851437674395</v>
      </c>
      <c r="Q1608" s="42">
        <f t="shared" si="181"/>
        <v>0</v>
      </c>
      <c r="R1608" s="36"/>
      <c r="S1608" s="20">
        <f>SUM($P$2:P1608)</f>
        <v>2838.5257043563461</v>
      </c>
      <c r="T1608" s="28">
        <f>SUM($Q$2:Q1608)</f>
        <v>365.53767555033295</v>
      </c>
      <c r="U1608" s="22">
        <f>T1608*'KERS System Values'!E$14</f>
        <v>214.04764102409666</v>
      </c>
    </row>
    <row r="1609" spans="1:21" x14ac:dyDescent="0.45">
      <c r="A1609" s="7" t="s">
        <v>15</v>
      </c>
      <c r="B1609" s="8">
        <v>1607</v>
      </c>
      <c r="C1609" s="8">
        <v>130</v>
      </c>
      <c r="D1609" s="3">
        <v>29.500000000000004</v>
      </c>
      <c r="E1609" s="29">
        <v>-2.7777777777778172E-2</v>
      </c>
      <c r="F1609" s="21">
        <f>'Dynamic Data'!C$4*E1609</f>
        <v>-8.0000000000001137</v>
      </c>
      <c r="G1609" s="3">
        <f>(0.5*'Dynamic Data'!C$21*'Dynamic Data'!C$11*'Dynamic Data'!C$13*D1609^2)</f>
        <v>178.03134865483096</v>
      </c>
      <c r="H1609" s="3">
        <f>'Dynamic Data'!C$15</f>
        <v>56.505600000000001</v>
      </c>
      <c r="I1609" s="3">
        <f>'Dynamic Data'!C$15+G1609+F1609</f>
        <v>226.53694865483084</v>
      </c>
      <c r="J1609" s="3">
        <f t="shared" si="182"/>
        <v>226.53694865483084</v>
      </c>
      <c r="K1609" s="29">
        <f t="shared" si="183"/>
        <v>0</v>
      </c>
      <c r="L1609" s="21">
        <f>(D1609/1000)*(('Dynamic Data'!C$4*9.81*'Dynamic Data'!C$10)+(0.5*'Dynamic Data'!C$21*'Dynamic Data'!C$11*'Dynamic Data'!C$13*D1609^2)+('Dynamic Data'!C$4*'Dynamic Data'!C$18*E1609))</f>
        <v>6.67262354531751</v>
      </c>
      <c r="M1609" s="3">
        <f t="shared" si="180"/>
        <v>6.67262354531751</v>
      </c>
      <c r="N1609" s="29">
        <f t="shared" si="184"/>
        <v>0</v>
      </c>
      <c r="O1609" s="21">
        <f t="shared" si="179"/>
        <v>6.7957317653175124</v>
      </c>
      <c r="P1609" s="3">
        <f t="shared" si="185"/>
        <v>6.7957317653175124</v>
      </c>
      <c r="Q1609" s="43">
        <f t="shared" si="181"/>
        <v>0</v>
      </c>
      <c r="R1609" s="37"/>
      <c r="S1609" s="21">
        <f>SUM($P$2:P1609)</f>
        <v>2845.3214361216637</v>
      </c>
      <c r="T1609" s="29">
        <f>SUM($Q$2:Q1609)</f>
        <v>365.53767555033295</v>
      </c>
      <c r="U1609" s="22">
        <f>T1609*'KERS System Values'!E$14</f>
        <v>214.04764102409666</v>
      </c>
    </row>
    <row r="1610" spans="1:21" x14ac:dyDescent="0.45">
      <c r="A1610" s="5" t="s">
        <v>15</v>
      </c>
      <c r="B1610" s="6">
        <v>1608</v>
      </c>
      <c r="C1610" s="6">
        <v>131</v>
      </c>
      <c r="D1610" s="4">
        <v>29.500000000000004</v>
      </c>
      <c r="E1610" s="30">
        <v>0</v>
      </c>
      <c r="F1610" s="20">
        <f>'Dynamic Data'!C$4*E1610</f>
        <v>0</v>
      </c>
      <c r="G1610" s="12">
        <f>(0.5*'Dynamic Data'!C$21*'Dynamic Data'!C$11*'Dynamic Data'!C$13*D1610^2)</f>
        <v>178.03134865483096</v>
      </c>
      <c r="H1610" s="12">
        <f>'Dynamic Data'!C$15</f>
        <v>56.505600000000001</v>
      </c>
      <c r="I1610" s="12">
        <f>'Dynamic Data'!C$15+G1610+F1610</f>
        <v>234.53694865483095</v>
      </c>
      <c r="J1610" s="12">
        <f t="shared" si="182"/>
        <v>234.53694865483095</v>
      </c>
      <c r="K1610" s="28">
        <f t="shared" si="183"/>
        <v>0</v>
      </c>
      <c r="L1610" s="20">
        <f>(D1610/1000)*(('Dynamic Data'!C$4*9.81*'Dynamic Data'!C$10)+(0.5*'Dynamic Data'!C$21*'Dynamic Data'!C$11*'Dynamic Data'!C$13*D1610^2)+('Dynamic Data'!C$4*'Dynamic Data'!C$18*E1610))</f>
        <v>6.918839985317514</v>
      </c>
      <c r="M1610" s="12">
        <f t="shared" si="180"/>
        <v>6.918839985317514</v>
      </c>
      <c r="N1610" s="28">
        <f t="shared" si="184"/>
        <v>0</v>
      </c>
      <c r="O1610" s="20">
        <f t="shared" si="179"/>
        <v>7.0419482053175155</v>
      </c>
      <c r="P1610" s="12">
        <f t="shared" si="185"/>
        <v>7.0419482053175155</v>
      </c>
      <c r="Q1610" s="42">
        <f t="shared" si="181"/>
        <v>0</v>
      </c>
      <c r="R1610" s="36"/>
      <c r="S1610" s="20">
        <f>SUM($P$2:P1610)</f>
        <v>2852.3633843269813</v>
      </c>
      <c r="T1610" s="28">
        <f>SUM($Q$2:Q1610)</f>
        <v>365.53767555033295</v>
      </c>
      <c r="U1610" s="22">
        <f>T1610*'KERS System Values'!E$14</f>
        <v>214.04764102409666</v>
      </c>
    </row>
    <row r="1611" spans="1:21" x14ac:dyDescent="0.45">
      <c r="A1611" s="7" t="s">
        <v>15</v>
      </c>
      <c r="B1611" s="8">
        <v>1609</v>
      </c>
      <c r="C1611" s="8">
        <v>132</v>
      </c>
      <c r="D1611" s="3">
        <v>29.500000000000004</v>
      </c>
      <c r="E1611" s="29">
        <v>2.7777777777778172E-2</v>
      </c>
      <c r="F1611" s="21">
        <f>'Dynamic Data'!C$4*E1611</f>
        <v>8.0000000000001137</v>
      </c>
      <c r="G1611" s="3">
        <f>(0.5*'Dynamic Data'!C$21*'Dynamic Data'!C$11*'Dynamic Data'!C$13*D1611^2)</f>
        <v>178.03134865483096</v>
      </c>
      <c r="H1611" s="3">
        <f>'Dynamic Data'!C$15</f>
        <v>56.505600000000001</v>
      </c>
      <c r="I1611" s="3">
        <f>'Dynamic Data'!C$15+G1611+F1611</f>
        <v>242.53694865483106</v>
      </c>
      <c r="J1611" s="3">
        <f t="shared" si="182"/>
        <v>242.53694865483106</v>
      </c>
      <c r="K1611" s="29">
        <f t="shared" si="183"/>
        <v>0</v>
      </c>
      <c r="L1611" s="21">
        <f>(D1611/1000)*(('Dynamic Data'!C$4*9.81*'Dynamic Data'!C$10)+(0.5*'Dynamic Data'!C$21*'Dynamic Data'!C$11*'Dynamic Data'!C$13*D1611^2)+('Dynamic Data'!C$4*'Dynamic Data'!C$18*E1611))</f>
        <v>7.165056425317518</v>
      </c>
      <c r="M1611" s="3">
        <f t="shared" si="180"/>
        <v>7.165056425317518</v>
      </c>
      <c r="N1611" s="29">
        <f t="shared" si="184"/>
        <v>0</v>
      </c>
      <c r="O1611" s="21">
        <f t="shared" si="179"/>
        <v>7.2433918015452141</v>
      </c>
      <c r="P1611" s="3">
        <f t="shared" si="185"/>
        <v>7.2433918015452141</v>
      </c>
      <c r="Q1611" s="43">
        <f t="shared" si="181"/>
        <v>0</v>
      </c>
      <c r="R1611" s="37"/>
      <c r="S1611" s="21">
        <f>SUM($P$2:P1611)</f>
        <v>2859.6067761285267</v>
      </c>
      <c r="T1611" s="29">
        <f>SUM($Q$2:Q1611)</f>
        <v>365.53767555033295</v>
      </c>
      <c r="U1611" s="22">
        <f>T1611*'KERS System Values'!E$14</f>
        <v>214.04764102409666</v>
      </c>
    </row>
    <row r="1612" spans="1:21" x14ac:dyDescent="0.45">
      <c r="A1612" s="5" t="s">
        <v>15</v>
      </c>
      <c r="B1612" s="6">
        <v>1610</v>
      </c>
      <c r="C1612" s="6">
        <v>133</v>
      </c>
      <c r="D1612" s="4">
        <v>29.555555555555557</v>
      </c>
      <c r="E1612" s="30">
        <v>4.1666666666666269E-2</v>
      </c>
      <c r="F1612" s="20">
        <f>'Dynamic Data'!C$4*E1612</f>
        <v>11.999999999999886</v>
      </c>
      <c r="G1612" s="12">
        <f>(0.5*'Dynamic Data'!C$21*'Dynamic Data'!C$11*'Dynamic Data'!C$13*D1612^2)</f>
        <v>178.7025312780309</v>
      </c>
      <c r="H1612" s="12">
        <f>'Dynamic Data'!C$15</f>
        <v>56.505600000000001</v>
      </c>
      <c r="I1612" s="12">
        <f>'Dynamic Data'!C$15+G1612+F1612</f>
        <v>247.20813127803081</v>
      </c>
      <c r="J1612" s="12">
        <f t="shared" si="182"/>
        <v>247.20813127803081</v>
      </c>
      <c r="K1612" s="28">
        <f t="shared" si="183"/>
        <v>0</v>
      </c>
      <c r="L1612" s="20">
        <f>(D1612/1000)*(('Dynamic Data'!C$4*9.81*'Dynamic Data'!C$10)+(0.5*'Dynamic Data'!C$21*'Dynamic Data'!C$11*'Dynamic Data'!C$13*D1612^2)+('Dynamic Data'!C$4*'Dynamic Data'!C$18*E1612))</f>
        <v>7.3217271777729103</v>
      </c>
      <c r="M1612" s="12">
        <f t="shared" si="180"/>
        <v>7.3217271777729103</v>
      </c>
      <c r="N1612" s="28">
        <f t="shared" si="184"/>
        <v>0</v>
      </c>
      <c r="O1612" s="20">
        <f t="shared" si="179"/>
        <v>7.3918667901646522</v>
      </c>
      <c r="P1612" s="12">
        <f t="shared" si="185"/>
        <v>7.3918667901646522</v>
      </c>
      <c r="Q1612" s="42">
        <f t="shared" si="181"/>
        <v>0</v>
      </c>
      <c r="R1612" s="36"/>
      <c r="S1612" s="20">
        <f>SUM($P$2:P1612)</f>
        <v>2866.9986429186915</v>
      </c>
      <c r="T1612" s="28">
        <f>SUM($Q$2:Q1612)</f>
        <v>365.53767555033295</v>
      </c>
      <c r="U1612" s="22">
        <f>T1612*'KERS System Values'!E$14</f>
        <v>214.04764102409666</v>
      </c>
    </row>
    <row r="1613" spans="1:21" x14ac:dyDescent="0.45">
      <c r="A1613" s="7" t="s">
        <v>15</v>
      </c>
      <c r="B1613" s="8">
        <v>1611</v>
      </c>
      <c r="C1613" s="8">
        <v>134</v>
      </c>
      <c r="D1613" s="3">
        <v>29.583333333333336</v>
      </c>
      <c r="E1613" s="29">
        <v>5.5555555555554373E-2</v>
      </c>
      <c r="F1613" s="21">
        <f>'Dynamic Data'!C$4*E1613</f>
        <v>15.999999999999659</v>
      </c>
      <c r="G1613" s="3">
        <f>(0.5*'Dynamic Data'!C$21*'Dynamic Data'!C$11*'Dynamic Data'!C$13*D1613^2)</f>
        <v>179.03859614275169</v>
      </c>
      <c r="H1613" s="3">
        <f>'Dynamic Data'!C$15</f>
        <v>56.505600000000001</v>
      </c>
      <c r="I1613" s="3">
        <f>'Dynamic Data'!C$15+G1613+F1613</f>
        <v>251.54419614275133</v>
      </c>
      <c r="J1613" s="3">
        <f t="shared" si="182"/>
        <v>251.54419614275133</v>
      </c>
      <c r="K1613" s="29">
        <f t="shared" si="183"/>
        <v>0</v>
      </c>
      <c r="L1613" s="21">
        <f>(D1613/1000)*(('Dynamic Data'!C$4*9.81*'Dynamic Data'!C$10)+(0.5*'Dynamic Data'!C$21*'Dynamic Data'!C$11*'Dynamic Data'!C$13*D1613^2)+('Dynamic Data'!C$4*'Dynamic Data'!C$18*E1613))</f>
        <v>7.462006402556395</v>
      </c>
      <c r="M1613" s="3">
        <f t="shared" si="180"/>
        <v>7.462006402556395</v>
      </c>
      <c r="N1613" s="29">
        <f t="shared" si="184"/>
        <v>0</v>
      </c>
      <c r="O1613" s="21">
        <f t="shared" si="179"/>
        <v>7.6732048746942567</v>
      </c>
      <c r="P1613" s="3">
        <f t="shared" si="185"/>
        <v>7.6732048746942567</v>
      </c>
      <c r="Q1613" s="43">
        <f t="shared" si="181"/>
        <v>0</v>
      </c>
      <c r="R1613" s="37"/>
      <c r="S1613" s="21">
        <f>SUM($P$2:P1613)</f>
        <v>2874.671847793386</v>
      </c>
      <c r="T1613" s="29">
        <f>SUM($Q$2:Q1613)</f>
        <v>365.53767555033295</v>
      </c>
      <c r="U1613" s="22">
        <f>T1613*'KERS System Values'!E$14</f>
        <v>214.04764102409666</v>
      </c>
    </row>
    <row r="1614" spans="1:21" x14ac:dyDescent="0.45">
      <c r="A1614" s="5" t="s">
        <v>15</v>
      </c>
      <c r="B1614" s="6">
        <v>1612</v>
      </c>
      <c r="C1614" s="6">
        <v>135</v>
      </c>
      <c r="D1614" s="4">
        <v>29.666666666666668</v>
      </c>
      <c r="E1614" s="30">
        <v>9.7222222222222612E-2</v>
      </c>
      <c r="F1614" s="20">
        <f>'Dynamic Data'!C$4*E1614</f>
        <v>28.000000000000114</v>
      </c>
      <c r="G1614" s="12">
        <f>(0.5*'Dynamic Data'!C$21*'Dynamic Data'!C$11*'Dynamic Data'!C$13*D1614^2)</f>
        <v>180.04868494939714</v>
      </c>
      <c r="H1614" s="12">
        <f>'Dynamic Data'!C$15</f>
        <v>56.505600000000001</v>
      </c>
      <c r="I1614" s="12">
        <f>'Dynamic Data'!C$15+G1614+F1614</f>
        <v>264.55428494939724</v>
      </c>
      <c r="J1614" s="12">
        <f t="shared" si="182"/>
        <v>264.55428494939724</v>
      </c>
      <c r="K1614" s="28">
        <f t="shared" si="183"/>
        <v>0</v>
      </c>
      <c r="L1614" s="20">
        <f>(D1614/1000)*(('Dynamic Data'!C$4*9.81*'Dynamic Data'!C$10)+(0.5*'Dynamic Data'!C$21*'Dynamic Data'!C$11*'Dynamic Data'!C$13*D1614^2)+('Dynamic Data'!C$4*'Dynamic Data'!C$18*E1614))</f>
        <v>7.8844033468321193</v>
      </c>
      <c r="M1614" s="12">
        <f t="shared" si="180"/>
        <v>7.8844033468321193</v>
      </c>
      <c r="N1614" s="28">
        <f t="shared" si="184"/>
        <v>0</v>
      </c>
      <c r="O1614" s="20">
        <f t="shared" si="179"/>
        <v>8.1056872334652752</v>
      </c>
      <c r="P1614" s="12">
        <f t="shared" si="185"/>
        <v>8.1056872334652752</v>
      </c>
      <c r="Q1614" s="42">
        <f t="shared" si="181"/>
        <v>0</v>
      </c>
      <c r="R1614" s="36"/>
      <c r="S1614" s="20">
        <f>SUM($P$2:P1614)</f>
        <v>2882.7775350268512</v>
      </c>
      <c r="T1614" s="28">
        <f>SUM($Q$2:Q1614)</f>
        <v>365.53767555033295</v>
      </c>
      <c r="U1614" s="22">
        <f>T1614*'KERS System Values'!E$14</f>
        <v>214.04764102409666</v>
      </c>
    </row>
    <row r="1615" spans="1:21" x14ac:dyDescent="0.45">
      <c r="A1615" s="7" t="s">
        <v>15</v>
      </c>
      <c r="B1615" s="8">
        <v>1613</v>
      </c>
      <c r="C1615" s="8">
        <v>136</v>
      </c>
      <c r="D1615" s="3">
        <v>29.777777777777779</v>
      </c>
      <c r="E1615" s="29">
        <v>0.1388888888888889</v>
      </c>
      <c r="F1615" s="21">
        <f>'Dynamic Data'!C$4*E1615</f>
        <v>40</v>
      </c>
      <c r="G1615" s="3">
        <f>(0.5*'Dynamic Data'!C$21*'Dynamic Data'!C$11*'Dynamic Data'!C$13*D1615^2)</f>
        <v>181.39988985405182</v>
      </c>
      <c r="H1615" s="3">
        <f>'Dynamic Data'!C$15</f>
        <v>56.505600000000001</v>
      </c>
      <c r="I1615" s="3">
        <f>'Dynamic Data'!C$15+G1615+F1615</f>
        <v>277.90548985405184</v>
      </c>
      <c r="J1615" s="3">
        <f t="shared" si="182"/>
        <v>277.90548985405184</v>
      </c>
      <c r="K1615" s="29">
        <f t="shared" si="183"/>
        <v>0</v>
      </c>
      <c r="L1615" s="21">
        <f>(D1615/1000)*(('Dynamic Data'!C$4*9.81*'Dynamic Data'!C$10)+(0.5*'Dynamic Data'!C$21*'Dynamic Data'!C$11*'Dynamic Data'!C$13*D1615^2)+('Dynamic Data'!C$4*'Dynamic Data'!C$18*E1615))</f>
        <v>8.3269711200984329</v>
      </c>
      <c r="M1615" s="3">
        <f t="shared" si="180"/>
        <v>8.3269711200984329</v>
      </c>
      <c r="N1615" s="29">
        <f t="shared" si="184"/>
        <v>0</v>
      </c>
      <c r="O1615" s="21">
        <f t="shared" si="179"/>
        <v>8.5682062605878091</v>
      </c>
      <c r="P1615" s="3">
        <f t="shared" si="185"/>
        <v>8.5682062605878091</v>
      </c>
      <c r="Q1615" s="43">
        <f t="shared" si="181"/>
        <v>0</v>
      </c>
      <c r="R1615" s="37"/>
      <c r="S1615" s="21">
        <f>SUM($P$2:P1615)</f>
        <v>2891.3457412874391</v>
      </c>
      <c r="T1615" s="29">
        <f>SUM($Q$2:Q1615)</f>
        <v>365.53767555033295</v>
      </c>
      <c r="U1615" s="22">
        <f>T1615*'KERS System Values'!E$14</f>
        <v>214.04764102409666</v>
      </c>
    </row>
    <row r="1616" spans="1:21" x14ac:dyDescent="0.45">
      <c r="A1616" s="5" t="s">
        <v>15</v>
      </c>
      <c r="B1616" s="6">
        <v>1614</v>
      </c>
      <c r="C1616" s="6">
        <v>137</v>
      </c>
      <c r="D1616" s="4">
        <v>29.944444444444446</v>
      </c>
      <c r="E1616" s="30">
        <v>0.18055555555555516</v>
      </c>
      <c r="F1616" s="20">
        <f>'Dynamic Data'!C$4*E1616</f>
        <v>51.999999999999886</v>
      </c>
      <c r="G1616" s="12">
        <f>(0.5*'Dynamic Data'!C$21*'Dynamic Data'!C$11*'Dynamic Data'!C$13*D1616^2)</f>
        <v>183.43616827344965</v>
      </c>
      <c r="H1616" s="12">
        <f>'Dynamic Data'!C$15</f>
        <v>56.505600000000001</v>
      </c>
      <c r="I1616" s="12">
        <f>'Dynamic Data'!C$15+G1616+F1616</f>
        <v>291.94176827344955</v>
      </c>
      <c r="J1616" s="12">
        <f t="shared" si="182"/>
        <v>291.94176827344955</v>
      </c>
      <c r="K1616" s="28">
        <f t="shared" si="183"/>
        <v>0</v>
      </c>
      <c r="L1616" s="20">
        <f>(D1616/1000)*(('Dynamic Data'!C$4*9.81*'Dynamic Data'!C$10)+(0.5*'Dynamic Data'!C$21*'Dynamic Data'!C$11*'Dynamic Data'!C$13*D1616^2)+('Dynamic Data'!C$4*'Dynamic Data'!C$18*E1616))</f>
        <v>8.8094414010771853</v>
      </c>
      <c r="M1616" s="12">
        <f t="shared" si="180"/>
        <v>8.8094414010771853</v>
      </c>
      <c r="N1616" s="28">
        <f t="shared" si="184"/>
        <v>0</v>
      </c>
      <c r="O1616" s="20">
        <f t="shared" si="179"/>
        <v>9.0627214046826872</v>
      </c>
      <c r="P1616" s="12">
        <f t="shared" si="185"/>
        <v>9.0627214046826872</v>
      </c>
      <c r="Q1616" s="42">
        <f t="shared" si="181"/>
        <v>0</v>
      </c>
      <c r="R1616" s="36"/>
      <c r="S1616" s="20">
        <f>SUM($P$2:P1616)</f>
        <v>2900.4084626921217</v>
      </c>
      <c r="T1616" s="28">
        <f>SUM($Q$2:Q1616)</f>
        <v>365.53767555033295</v>
      </c>
      <c r="U1616" s="22">
        <f>T1616*'KERS System Values'!E$14</f>
        <v>214.04764102409666</v>
      </c>
    </row>
    <row r="1617" spans="1:21" x14ac:dyDescent="0.45">
      <c r="A1617" s="7" t="s">
        <v>15</v>
      </c>
      <c r="B1617" s="8">
        <v>1615</v>
      </c>
      <c r="C1617" s="8">
        <v>138</v>
      </c>
      <c r="D1617" s="3">
        <v>30.138888888888889</v>
      </c>
      <c r="E1617" s="29">
        <v>0.2222222222222234</v>
      </c>
      <c r="F1617" s="21">
        <f>'Dynamic Data'!C$4*E1617</f>
        <v>64.000000000000341</v>
      </c>
      <c r="G1617" s="3">
        <f>(0.5*'Dynamic Data'!C$21*'Dynamic Data'!C$11*'Dynamic Data'!C$13*D1617^2)</f>
        <v>185.82619087407775</v>
      </c>
      <c r="H1617" s="3">
        <f>'Dynamic Data'!C$15</f>
        <v>56.505600000000001</v>
      </c>
      <c r="I1617" s="3">
        <f>'Dynamic Data'!C$15+G1617+F1617</f>
        <v>306.33179087407808</v>
      </c>
      <c r="J1617" s="3">
        <f t="shared" si="182"/>
        <v>306.33179087407808</v>
      </c>
      <c r="K1617" s="29">
        <f t="shared" si="183"/>
        <v>0</v>
      </c>
      <c r="L1617" s="21">
        <f>(D1617/1000)*(('Dynamic Data'!C$4*9.81*'Dynamic Data'!C$10)+(0.5*'Dynamic Data'!C$21*'Dynamic Data'!C$11*'Dynamic Data'!C$13*D1617^2)+('Dynamic Data'!C$4*'Dynamic Data'!C$18*E1617))</f>
        <v>9.3160014082881872</v>
      </c>
      <c r="M1617" s="3">
        <f t="shared" si="180"/>
        <v>9.3160014082881872</v>
      </c>
      <c r="N1617" s="29">
        <f t="shared" si="184"/>
        <v>0</v>
      </c>
      <c r="O1617" s="21">
        <f t="shared" si="179"/>
        <v>9.6553107699969214</v>
      </c>
      <c r="P1617" s="3">
        <f t="shared" si="185"/>
        <v>9.6553107699969214</v>
      </c>
      <c r="Q1617" s="43">
        <f t="shared" si="181"/>
        <v>0</v>
      </c>
      <c r="R1617" s="37"/>
      <c r="S1617" s="21">
        <f>SUM($P$2:P1617)</f>
        <v>2910.0637734621187</v>
      </c>
      <c r="T1617" s="29">
        <f>SUM($Q$2:Q1617)</f>
        <v>365.53767555033295</v>
      </c>
      <c r="U1617" s="22">
        <f>T1617*'KERS System Values'!E$14</f>
        <v>214.04764102409666</v>
      </c>
    </row>
    <row r="1618" spans="1:21" x14ac:dyDescent="0.45">
      <c r="A1618" s="5" t="s">
        <v>15</v>
      </c>
      <c r="B1618" s="6">
        <v>1616</v>
      </c>
      <c r="C1618" s="6">
        <v>139</v>
      </c>
      <c r="D1618" s="4">
        <v>30.388888888888893</v>
      </c>
      <c r="E1618" s="30">
        <v>0.27777777777777779</v>
      </c>
      <c r="F1618" s="20">
        <f>'Dynamic Data'!C$4*E1618</f>
        <v>80</v>
      </c>
      <c r="G1618" s="12">
        <f>(0.5*'Dynamic Data'!C$21*'Dynamic Data'!C$11*'Dynamic Data'!C$13*D1618^2)</f>
        <v>188.92180762468325</v>
      </c>
      <c r="H1618" s="12">
        <f>'Dynamic Data'!C$15</f>
        <v>56.505600000000001</v>
      </c>
      <c r="I1618" s="12">
        <f>'Dynamic Data'!C$15+G1618+F1618</f>
        <v>325.42740762468327</v>
      </c>
      <c r="J1618" s="12">
        <f t="shared" si="182"/>
        <v>325.42740762468327</v>
      </c>
      <c r="K1618" s="28">
        <f t="shared" si="183"/>
        <v>0</v>
      </c>
      <c r="L1618" s="20">
        <f>(D1618/1000)*(('Dynamic Data'!C$4*9.81*'Dynamic Data'!C$10)+(0.5*'Dynamic Data'!C$21*'Dynamic Data'!C$11*'Dynamic Data'!C$13*D1618^2)+('Dynamic Data'!C$4*'Dynamic Data'!C$18*E1618))</f>
        <v>9.9946201317056556</v>
      </c>
      <c r="M1618" s="12">
        <f t="shared" si="180"/>
        <v>9.9946201317056556</v>
      </c>
      <c r="N1618" s="28">
        <f t="shared" si="184"/>
        <v>0</v>
      </c>
      <c r="O1618" s="20">
        <f t="shared" si="179"/>
        <v>10.295606216041218</v>
      </c>
      <c r="P1618" s="12">
        <f t="shared" si="185"/>
        <v>10.295606216041218</v>
      </c>
      <c r="Q1618" s="42">
        <f t="shared" si="181"/>
        <v>0</v>
      </c>
      <c r="R1618" s="36"/>
      <c r="S1618" s="20">
        <f>SUM($P$2:P1618)</f>
        <v>2920.3593796781597</v>
      </c>
      <c r="T1618" s="28">
        <f>SUM($Q$2:Q1618)</f>
        <v>365.53767555033295</v>
      </c>
      <c r="U1618" s="22">
        <f>T1618*'KERS System Values'!E$14</f>
        <v>214.04764102409666</v>
      </c>
    </row>
    <row r="1619" spans="1:21" x14ac:dyDescent="0.45">
      <c r="A1619" s="7" t="s">
        <v>15</v>
      </c>
      <c r="B1619" s="8">
        <v>1617</v>
      </c>
      <c r="C1619" s="8">
        <v>140</v>
      </c>
      <c r="D1619" s="3">
        <v>30.694444444444446</v>
      </c>
      <c r="E1619" s="29">
        <v>0.31944444444444403</v>
      </c>
      <c r="F1619" s="21">
        <f>'Dynamic Data'!C$4*E1619</f>
        <v>91.999999999999886</v>
      </c>
      <c r="G1619" s="3">
        <f>(0.5*'Dynamic Data'!C$21*'Dynamic Data'!C$11*'Dynamic Data'!C$13*D1619^2)</f>
        <v>192.74006643761456</v>
      </c>
      <c r="H1619" s="3">
        <f>'Dynamic Data'!C$15</f>
        <v>56.505600000000001</v>
      </c>
      <c r="I1619" s="3">
        <f>'Dynamic Data'!C$15+G1619+F1619</f>
        <v>341.24566643761443</v>
      </c>
      <c r="J1619" s="3">
        <f t="shared" si="182"/>
        <v>341.24566643761443</v>
      </c>
      <c r="K1619" s="29">
        <f t="shared" si="183"/>
        <v>0</v>
      </c>
      <c r="L1619" s="21">
        <f>(D1619/1000)*(('Dynamic Data'!C$4*9.81*'Dynamic Data'!C$10)+(0.5*'Dynamic Data'!C$21*'Dynamic Data'!C$11*'Dynamic Data'!C$13*D1619^2)+('Dynamic Data'!C$4*'Dynamic Data'!C$18*E1619))</f>
        <v>10.596592300376779</v>
      </c>
      <c r="M1619" s="3">
        <f t="shared" si="180"/>
        <v>10.596592300376779</v>
      </c>
      <c r="N1619" s="29">
        <f t="shared" si="184"/>
        <v>0</v>
      </c>
      <c r="O1619" s="21">
        <f t="shared" si="179"/>
        <v>10.848911268861944</v>
      </c>
      <c r="P1619" s="3">
        <f t="shared" si="185"/>
        <v>10.848911268861944</v>
      </c>
      <c r="Q1619" s="43">
        <f t="shared" si="181"/>
        <v>0</v>
      </c>
      <c r="R1619" s="37"/>
      <c r="S1619" s="21">
        <f>SUM($P$2:P1619)</f>
        <v>2931.2082909470219</v>
      </c>
      <c r="T1619" s="29">
        <f>SUM($Q$2:Q1619)</f>
        <v>365.53767555033295</v>
      </c>
      <c r="U1619" s="22">
        <f>T1619*'KERS System Values'!E$14</f>
        <v>214.04764102409666</v>
      </c>
    </row>
    <row r="1620" spans="1:21" x14ac:dyDescent="0.45">
      <c r="A1620" s="5" t="s">
        <v>15</v>
      </c>
      <c r="B1620" s="6">
        <v>1618</v>
      </c>
      <c r="C1620" s="6">
        <v>141</v>
      </c>
      <c r="D1620" s="4">
        <v>31.027777777777779</v>
      </c>
      <c r="E1620" s="30">
        <v>0.34722222222222221</v>
      </c>
      <c r="F1620" s="20">
        <f>'Dynamic Data'!C$4*E1620</f>
        <v>100</v>
      </c>
      <c r="G1620" s="12">
        <f>(0.5*'Dynamic Data'!C$21*'Dynamic Data'!C$11*'Dynamic Data'!C$13*D1620^2)</f>
        <v>196.94900657519776</v>
      </c>
      <c r="H1620" s="12">
        <f>'Dynamic Data'!C$15</f>
        <v>56.505600000000001</v>
      </c>
      <c r="I1620" s="12">
        <f>'Dynamic Data'!C$15+G1620+F1620</f>
        <v>353.45460657519777</v>
      </c>
      <c r="J1620" s="12">
        <f t="shared" si="182"/>
        <v>353.45460657519777</v>
      </c>
      <c r="K1620" s="28">
        <f t="shared" si="183"/>
        <v>0</v>
      </c>
      <c r="L1620" s="20">
        <f>(D1620/1000)*(('Dynamic Data'!C$4*9.81*'Dynamic Data'!C$10)+(0.5*'Dynamic Data'!C$21*'Dynamic Data'!C$11*'Dynamic Data'!C$13*D1620^2)+('Dynamic Data'!C$4*'Dynamic Data'!C$18*E1620))</f>
        <v>11.10123023734711</v>
      </c>
      <c r="M1620" s="12">
        <f t="shared" si="180"/>
        <v>11.10123023734711</v>
      </c>
      <c r="N1620" s="28">
        <f t="shared" si="184"/>
        <v>0</v>
      </c>
      <c r="O1620" s="20">
        <f t="shared" si="179"/>
        <v>11.172701502603203</v>
      </c>
      <c r="P1620" s="12">
        <f t="shared" si="185"/>
        <v>11.172701502603203</v>
      </c>
      <c r="Q1620" s="42">
        <f t="shared" si="181"/>
        <v>0</v>
      </c>
      <c r="R1620" s="36"/>
      <c r="S1620" s="20">
        <f>SUM($P$2:P1620)</f>
        <v>2942.380992449625</v>
      </c>
      <c r="T1620" s="28">
        <f>SUM($Q$2:Q1620)</f>
        <v>365.53767555033295</v>
      </c>
      <c r="U1620" s="22">
        <f>T1620*'KERS System Values'!E$14</f>
        <v>214.04764102409666</v>
      </c>
    </row>
    <row r="1621" spans="1:21" x14ac:dyDescent="0.45">
      <c r="A1621" s="7" t="s">
        <v>15</v>
      </c>
      <c r="B1621" s="8">
        <v>1619</v>
      </c>
      <c r="C1621" s="8">
        <v>142</v>
      </c>
      <c r="D1621" s="3">
        <v>31.388888888888889</v>
      </c>
      <c r="E1621" s="29">
        <v>0.33333333333333215</v>
      </c>
      <c r="F1621" s="21">
        <f>'Dynamic Data'!C$4*E1621</f>
        <v>95.999999999999659</v>
      </c>
      <c r="G1621" s="3">
        <f>(0.5*'Dynamic Data'!C$21*'Dynamic Data'!C$11*'Dynamic Data'!C$13*D1621^2)</f>
        <v>201.55999331233184</v>
      </c>
      <c r="H1621" s="3">
        <f>'Dynamic Data'!C$15</f>
        <v>56.505600000000001</v>
      </c>
      <c r="I1621" s="3">
        <f>'Dynamic Data'!C$15+G1621+F1621</f>
        <v>354.06559331233149</v>
      </c>
      <c r="J1621" s="3">
        <f t="shared" si="182"/>
        <v>354.06559331233149</v>
      </c>
      <c r="K1621" s="29">
        <f t="shared" si="183"/>
        <v>0</v>
      </c>
      <c r="L1621" s="21">
        <f>(D1621/1000)*(('Dynamic Data'!C$4*9.81*'Dynamic Data'!C$10)+(0.5*'Dynamic Data'!C$21*'Dynamic Data'!C$11*'Dynamic Data'!C$13*D1621^2)+('Dynamic Data'!C$4*'Dynamic Data'!C$18*E1621))</f>
        <v>11.244172767859295</v>
      </c>
      <c r="M1621" s="3">
        <f t="shared" si="180"/>
        <v>11.244172767859295</v>
      </c>
      <c r="N1621" s="29">
        <f t="shared" si="184"/>
        <v>0</v>
      </c>
      <c r="O1621" s="21">
        <f t="shared" si="179"/>
        <v>11.162992045043286</v>
      </c>
      <c r="P1621" s="3">
        <f t="shared" si="185"/>
        <v>11.162992045043286</v>
      </c>
      <c r="Q1621" s="43">
        <f t="shared" si="181"/>
        <v>0</v>
      </c>
      <c r="R1621" s="37"/>
      <c r="S1621" s="21">
        <f>SUM($P$2:P1621)</f>
        <v>2953.5439844946682</v>
      </c>
      <c r="T1621" s="29">
        <f>SUM($Q$2:Q1621)</f>
        <v>365.53767555033295</v>
      </c>
      <c r="U1621" s="22">
        <f>T1621*'KERS System Values'!E$14</f>
        <v>214.04764102409666</v>
      </c>
    </row>
    <row r="1622" spans="1:21" x14ac:dyDescent="0.45">
      <c r="A1622" s="5" t="s">
        <v>15</v>
      </c>
      <c r="B1622" s="6">
        <v>1620</v>
      </c>
      <c r="C1622" s="6">
        <v>143</v>
      </c>
      <c r="D1622" s="4">
        <v>31.694444444444443</v>
      </c>
      <c r="E1622" s="30">
        <v>0.29166666666666585</v>
      </c>
      <c r="F1622" s="20">
        <f>'Dynamic Data'!C$4*E1622</f>
        <v>83.999999999999773</v>
      </c>
      <c r="G1622" s="12">
        <f>(0.5*'Dynamic Data'!C$21*'Dynamic Data'!C$11*'Dynamic Data'!C$13*D1622^2)</f>
        <v>205.50327014915175</v>
      </c>
      <c r="H1622" s="12">
        <f>'Dynamic Data'!C$15</f>
        <v>56.505600000000001</v>
      </c>
      <c r="I1622" s="12">
        <f>'Dynamic Data'!C$15+G1622+F1622</f>
        <v>346.00887014915151</v>
      </c>
      <c r="J1622" s="12">
        <f t="shared" si="182"/>
        <v>346.00887014915151</v>
      </c>
      <c r="K1622" s="28">
        <f t="shared" si="183"/>
        <v>0</v>
      </c>
      <c r="L1622" s="20">
        <f>(D1622/1000)*(('Dynamic Data'!C$4*9.81*'Dynamic Data'!C$10)+(0.5*'Dynamic Data'!C$21*'Dynamic Data'!C$11*'Dynamic Data'!C$13*D1622^2)+('Dynamic Data'!C$4*'Dynamic Data'!C$18*E1622))</f>
        <v>11.081811322227274</v>
      </c>
      <c r="M1622" s="12">
        <f t="shared" si="180"/>
        <v>11.081811322227274</v>
      </c>
      <c r="N1622" s="28">
        <f t="shared" si="184"/>
        <v>0</v>
      </c>
      <c r="O1622" s="20">
        <f t="shared" si="179"/>
        <v>10.988072245652244</v>
      </c>
      <c r="P1622" s="12">
        <f t="shared" si="185"/>
        <v>10.988072245652244</v>
      </c>
      <c r="Q1622" s="42">
        <f t="shared" si="181"/>
        <v>0</v>
      </c>
      <c r="R1622" s="36"/>
      <c r="S1622" s="20">
        <f>SUM($P$2:P1622)</f>
        <v>2964.5320567403205</v>
      </c>
      <c r="T1622" s="28">
        <f>SUM($Q$2:Q1622)</f>
        <v>365.53767555033295</v>
      </c>
      <c r="U1622" s="22">
        <f>T1622*'KERS System Values'!E$14</f>
        <v>214.04764102409666</v>
      </c>
    </row>
    <row r="1623" spans="1:21" x14ac:dyDescent="0.45">
      <c r="A1623" s="7" t="s">
        <v>15</v>
      </c>
      <c r="B1623" s="8">
        <v>1621</v>
      </c>
      <c r="C1623" s="8">
        <v>144</v>
      </c>
      <c r="D1623" s="3">
        <v>31.972222222222221</v>
      </c>
      <c r="E1623" s="29">
        <v>0.25000000000000155</v>
      </c>
      <c r="F1623" s="21">
        <f>'Dynamic Data'!C$4*E1623</f>
        <v>72.000000000000455</v>
      </c>
      <c r="G1623" s="3">
        <f>(0.5*'Dynamic Data'!C$21*'Dynamic Data'!C$11*'Dynamic Data'!C$13*D1623^2)</f>
        <v>209.12121599198881</v>
      </c>
      <c r="H1623" s="3">
        <f>'Dynamic Data'!C$15</f>
        <v>56.505600000000001</v>
      </c>
      <c r="I1623" s="3">
        <f>'Dynamic Data'!C$15+G1623+F1623</f>
        <v>337.62681599198925</v>
      </c>
      <c r="J1623" s="3">
        <f t="shared" si="182"/>
        <v>337.62681599198925</v>
      </c>
      <c r="K1623" s="29">
        <f t="shared" si="183"/>
        <v>0</v>
      </c>
      <c r="L1623" s="21">
        <f>(D1623/1000)*(('Dynamic Data'!C$4*9.81*'Dynamic Data'!C$10)+(0.5*'Dynamic Data'!C$21*'Dynamic Data'!C$11*'Dynamic Data'!C$13*D1623^2)+('Dynamic Data'!C$4*'Dynamic Data'!C$18*E1623))</f>
        <v>10.894333169077212</v>
      </c>
      <c r="M1623" s="3">
        <f t="shared" si="180"/>
        <v>10.894333169077212</v>
      </c>
      <c r="N1623" s="29">
        <f t="shared" si="184"/>
        <v>0</v>
      </c>
      <c r="O1623" s="21">
        <f t="shared" si="179"/>
        <v>10.710445445474853</v>
      </c>
      <c r="P1623" s="3">
        <f t="shared" si="185"/>
        <v>10.710445445474853</v>
      </c>
      <c r="Q1623" s="43">
        <f t="shared" si="181"/>
        <v>0</v>
      </c>
      <c r="R1623" s="37"/>
      <c r="S1623" s="21">
        <f>SUM($P$2:P1623)</f>
        <v>2975.2425021857953</v>
      </c>
      <c r="T1623" s="29">
        <f>SUM($Q$2:Q1623)</f>
        <v>365.53767555033295</v>
      </c>
      <c r="U1623" s="22">
        <f>T1623*'KERS System Values'!E$14</f>
        <v>214.04764102409666</v>
      </c>
    </row>
    <row r="1624" spans="1:21" x14ac:dyDescent="0.45">
      <c r="A1624" s="5" t="s">
        <v>15</v>
      </c>
      <c r="B1624" s="6">
        <v>1622</v>
      </c>
      <c r="C1624" s="6">
        <v>145</v>
      </c>
      <c r="D1624" s="4">
        <v>32.19444444444445</v>
      </c>
      <c r="E1624" s="30">
        <v>0.19444444444444522</v>
      </c>
      <c r="F1624" s="20">
        <f>'Dynamic Data'!C$4*E1624</f>
        <v>56.000000000000227</v>
      </c>
      <c r="G1624" s="12">
        <f>(0.5*'Dynamic Data'!C$21*'Dynamic Data'!C$11*'Dynamic Data'!C$13*D1624^2)</f>
        <v>212.03830321605648</v>
      </c>
      <c r="H1624" s="12">
        <f>'Dynamic Data'!C$15</f>
        <v>56.505600000000001</v>
      </c>
      <c r="I1624" s="12">
        <f>'Dynamic Data'!C$15+G1624+F1624</f>
        <v>324.54390321605672</v>
      </c>
      <c r="J1624" s="12">
        <f t="shared" si="182"/>
        <v>324.54390321605672</v>
      </c>
      <c r="K1624" s="28">
        <f t="shared" si="183"/>
        <v>0</v>
      </c>
      <c r="L1624" s="20">
        <f>(D1624/1000)*(('Dynamic Data'!C$4*9.81*'Dynamic Data'!C$10)+(0.5*'Dynamic Data'!C$21*'Dynamic Data'!C$11*'Dynamic Data'!C$13*D1624^2)+('Dynamic Data'!C$4*'Dynamic Data'!C$18*E1624))</f>
        <v>10.526557721872495</v>
      </c>
      <c r="M1624" s="12">
        <f t="shared" si="180"/>
        <v>10.526557721872495</v>
      </c>
      <c r="N1624" s="28">
        <f t="shared" si="184"/>
        <v>0</v>
      </c>
      <c r="O1624" s="20">
        <f t="shared" si="179"/>
        <v>10.184275398596455</v>
      </c>
      <c r="P1624" s="12">
        <f t="shared" si="185"/>
        <v>10.184275398596455</v>
      </c>
      <c r="Q1624" s="42">
        <f t="shared" si="181"/>
        <v>0</v>
      </c>
      <c r="R1624" s="36"/>
      <c r="S1624" s="20">
        <f>SUM($P$2:P1624)</f>
        <v>2985.4267775843919</v>
      </c>
      <c r="T1624" s="28">
        <f>SUM($Q$2:Q1624)</f>
        <v>365.53767555033295</v>
      </c>
      <c r="U1624" s="22">
        <f>T1624*'KERS System Values'!E$14</f>
        <v>214.04764102409666</v>
      </c>
    </row>
    <row r="1625" spans="1:21" x14ac:dyDescent="0.45">
      <c r="A1625" s="7" t="s">
        <v>15</v>
      </c>
      <c r="B1625" s="8">
        <v>1623</v>
      </c>
      <c r="C1625" s="8">
        <v>146</v>
      </c>
      <c r="D1625" s="3">
        <v>32.361111111111114</v>
      </c>
      <c r="E1625" s="29">
        <v>0.11111111111111072</v>
      </c>
      <c r="F1625" s="21">
        <f>'Dynamic Data'!C$4*E1625</f>
        <v>31.999999999999886</v>
      </c>
      <c r="G1625" s="3">
        <f>(0.5*'Dynamic Data'!C$21*'Dynamic Data'!C$11*'Dynamic Data'!C$13*D1625^2)</f>
        <v>214.23937812148927</v>
      </c>
      <c r="H1625" s="3">
        <f>'Dynamic Data'!C$15</f>
        <v>56.505600000000001</v>
      </c>
      <c r="I1625" s="3">
        <f>'Dynamic Data'!C$15+G1625+F1625</f>
        <v>302.74497812148917</v>
      </c>
      <c r="J1625" s="3">
        <f t="shared" si="182"/>
        <v>302.74497812148917</v>
      </c>
      <c r="K1625" s="29">
        <f t="shared" si="183"/>
        <v>0</v>
      </c>
      <c r="L1625" s="21">
        <f>(D1625/1000)*(('Dynamic Data'!C$4*9.81*'Dynamic Data'!C$10)+(0.5*'Dynamic Data'!C$21*'Dynamic Data'!C$11*'Dynamic Data'!C$13*D1625^2)+('Dynamic Data'!C$4*'Dynamic Data'!C$18*E1625))</f>
        <v>9.8419930753204135</v>
      </c>
      <c r="M1625" s="3">
        <f t="shared" si="180"/>
        <v>9.8419930753204135</v>
      </c>
      <c r="N1625" s="29">
        <f t="shared" si="184"/>
        <v>0</v>
      </c>
      <c r="O1625" s="21">
        <f t="shared" si="179"/>
        <v>9.3888942143354139</v>
      </c>
      <c r="P1625" s="3">
        <f t="shared" si="185"/>
        <v>9.3888942143354139</v>
      </c>
      <c r="Q1625" s="43">
        <f t="shared" si="181"/>
        <v>0</v>
      </c>
      <c r="R1625" s="37"/>
      <c r="S1625" s="21">
        <f>SUM($P$2:P1625)</f>
        <v>2994.8156717987272</v>
      </c>
      <c r="T1625" s="29">
        <f>SUM($Q$2:Q1625)</f>
        <v>365.53767555033295</v>
      </c>
      <c r="U1625" s="22">
        <f>T1625*'KERS System Values'!E$14</f>
        <v>214.04764102409666</v>
      </c>
    </row>
    <row r="1626" spans="1:21" x14ac:dyDescent="0.45">
      <c r="A1626" s="5" t="s">
        <v>15</v>
      </c>
      <c r="B1626" s="6">
        <v>1624</v>
      </c>
      <c r="C1626" s="6">
        <v>147</v>
      </c>
      <c r="D1626" s="4">
        <v>32.416666666666671</v>
      </c>
      <c r="E1626" s="30">
        <v>1.3888888888888099E-2</v>
      </c>
      <c r="F1626" s="20">
        <f>'Dynamic Data'!C$4*E1626</f>
        <v>3.9999999999997726</v>
      </c>
      <c r="G1626" s="12">
        <f>(0.5*'Dynamic Data'!C$21*'Dynamic Data'!C$11*'Dynamic Data'!C$13*D1626^2)</f>
        <v>214.97559537327777</v>
      </c>
      <c r="H1626" s="12">
        <f>'Dynamic Data'!C$15</f>
        <v>56.505600000000001</v>
      </c>
      <c r="I1626" s="12">
        <f>'Dynamic Data'!C$15+G1626+F1626</f>
        <v>275.48119537327756</v>
      </c>
      <c r="J1626" s="12">
        <f t="shared" si="182"/>
        <v>275.48119537327756</v>
      </c>
      <c r="K1626" s="28">
        <f t="shared" si="183"/>
        <v>0</v>
      </c>
      <c r="L1626" s="20">
        <f>(D1626/1000)*(('Dynamic Data'!C$4*9.81*'Dynamic Data'!C$10)+(0.5*'Dynamic Data'!C$21*'Dynamic Data'!C$11*'Dynamic Data'!C$13*D1626^2)+('Dynamic Data'!C$4*'Dynamic Data'!C$18*E1626))</f>
        <v>8.9357953533504144</v>
      </c>
      <c r="M1626" s="12">
        <f t="shared" si="180"/>
        <v>8.9357953533504144</v>
      </c>
      <c r="N1626" s="28">
        <f t="shared" si="184"/>
        <v>0</v>
      </c>
      <c r="O1626" s="20">
        <f t="shared" si="179"/>
        <v>8.5205109029687627</v>
      </c>
      <c r="P1626" s="12">
        <f t="shared" si="185"/>
        <v>8.5205109029687627</v>
      </c>
      <c r="Q1626" s="42">
        <f t="shared" si="181"/>
        <v>0</v>
      </c>
      <c r="R1626" s="36"/>
      <c r="S1626" s="20">
        <f>SUM($P$2:P1626)</f>
        <v>3003.3361827016961</v>
      </c>
      <c r="T1626" s="28">
        <f>SUM($Q$2:Q1626)</f>
        <v>365.53767555033295</v>
      </c>
      <c r="U1626" s="22">
        <f>T1626*'KERS System Values'!E$14</f>
        <v>214.04764102409666</v>
      </c>
    </row>
    <row r="1627" spans="1:21" x14ac:dyDescent="0.45">
      <c r="A1627" s="7" t="s">
        <v>15</v>
      </c>
      <c r="B1627" s="8">
        <v>1625</v>
      </c>
      <c r="C1627" s="8">
        <v>148</v>
      </c>
      <c r="D1627" s="3">
        <v>32.388888888888886</v>
      </c>
      <c r="E1627" s="29">
        <v>-6.9444444444444448E-2</v>
      </c>
      <c r="F1627" s="21">
        <f>'Dynamic Data'!C$4*E1627</f>
        <v>-20</v>
      </c>
      <c r="G1627" s="3">
        <f>(0.5*'Dynamic Data'!C$21*'Dynamic Data'!C$11*'Dynamic Data'!C$13*D1627^2)</f>
        <v>214.60732889634315</v>
      </c>
      <c r="H1627" s="3">
        <f>'Dynamic Data'!C$15</f>
        <v>56.505600000000001</v>
      </c>
      <c r="I1627" s="3">
        <f>'Dynamic Data'!C$15+G1627+F1627</f>
        <v>251.11292889634313</v>
      </c>
      <c r="J1627" s="3">
        <f t="shared" si="182"/>
        <v>251.11292889634313</v>
      </c>
      <c r="K1627" s="29">
        <f t="shared" si="183"/>
        <v>0</v>
      </c>
      <c r="L1627" s="21">
        <f>(D1627/1000)*(('Dynamic Data'!C$4*9.81*'Dynamic Data'!C$10)+(0.5*'Dynamic Data'!C$21*'Dynamic Data'!C$11*'Dynamic Data'!C$13*D1627^2)+('Dynamic Data'!C$4*'Dynamic Data'!C$18*E1627))</f>
        <v>8.1052264525871127</v>
      </c>
      <c r="M1627" s="3">
        <f t="shared" si="180"/>
        <v>8.1052264525871127</v>
      </c>
      <c r="N1627" s="29">
        <f t="shared" si="184"/>
        <v>0</v>
      </c>
      <c r="O1627" s="21">
        <f t="shared" si="179"/>
        <v>7.4614496481121027</v>
      </c>
      <c r="P1627" s="3">
        <f t="shared" si="185"/>
        <v>7.4614496481121027</v>
      </c>
      <c r="Q1627" s="43">
        <f t="shared" si="181"/>
        <v>0</v>
      </c>
      <c r="R1627" s="37"/>
      <c r="S1627" s="21">
        <f>SUM($P$2:P1627)</f>
        <v>3010.7976323498083</v>
      </c>
      <c r="T1627" s="29">
        <f>SUM($Q$2:Q1627)</f>
        <v>365.53767555033295</v>
      </c>
      <c r="U1627" s="22">
        <f>T1627*'KERS System Values'!E$14</f>
        <v>214.04764102409666</v>
      </c>
    </row>
    <row r="1628" spans="1:21" x14ac:dyDescent="0.45">
      <c r="A1628" s="5" t="s">
        <v>15</v>
      </c>
      <c r="B1628" s="6">
        <v>1626</v>
      </c>
      <c r="C1628" s="6">
        <v>149</v>
      </c>
      <c r="D1628" s="4">
        <v>32.277777777777779</v>
      </c>
      <c r="E1628" s="30">
        <v>-0.19444444444444325</v>
      </c>
      <c r="F1628" s="20">
        <f>'Dynamic Data'!C$4*E1628</f>
        <v>-55.999999999999659</v>
      </c>
      <c r="G1628" s="12">
        <f>(0.5*'Dynamic Data'!C$21*'Dynamic Data'!C$11*'Dynamic Data'!C$13*D1628^2)</f>
        <v>213.13742000941048</v>
      </c>
      <c r="H1628" s="12">
        <f>'Dynamic Data'!C$15</f>
        <v>56.505600000000001</v>
      </c>
      <c r="I1628" s="12">
        <f>'Dynamic Data'!C$15+G1628+F1628</f>
        <v>213.6430200094108</v>
      </c>
      <c r="J1628" s="12">
        <f t="shared" si="182"/>
        <v>213.6430200094108</v>
      </c>
      <c r="K1628" s="28">
        <f t="shared" si="183"/>
        <v>0</v>
      </c>
      <c r="L1628" s="20">
        <f>(D1628/1000)*(('Dynamic Data'!C$4*9.81*'Dynamic Data'!C$10)+(0.5*'Dynamic Data'!C$21*'Dynamic Data'!C$11*'Dynamic Data'!C$13*D1628^2)+('Dynamic Data'!C$4*'Dynamic Data'!C$18*E1628))</f>
        <v>6.8176728436370935</v>
      </c>
      <c r="M1628" s="12">
        <f t="shared" si="180"/>
        <v>6.8176728436370935</v>
      </c>
      <c r="N1628" s="28">
        <f t="shared" si="184"/>
        <v>0</v>
      </c>
      <c r="O1628" s="20">
        <f t="shared" si="179"/>
        <v>6.06218853282199</v>
      </c>
      <c r="P1628" s="12">
        <f t="shared" si="185"/>
        <v>6.06218853282199</v>
      </c>
      <c r="Q1628" s="42">
        <f t="shared" si="181"/>
        <v>0</v>
      </c>
      <c r="R1628" s="36"/>
      <c r="S1628" s="20">
        <f>SUM($P$2:P1628)</f>
        <v>3016.8598208826302</v>
      </c>
      <c r="T1628" s="28">
        <f>SUM($Q$2:Q1628)</f>
        <v>365.53767555033295</v>
      </c>
      <c r="U1628" s="22">
        <f>T1628*'KERS System Values'!E$14</f>
        <v>214.04764102409666</v>
      </c>
    </row>
    <row r="1629" spans="1:21" x14ac:dyDescent="0.45">
      <c r="A1629" s="7" t="s">
        <v>15</v>
      </c>
      <c r="B1629" s="8">
        <v>1627</v>
      </c>
      <c r="C1629" s="8">
        <v>150</v>
      </c>
      <c r="D1629" s="3">
        <v>32</v>
      </c>
      <c r="E1629" s="29">
        <v>-0.33333333333333409</v>
      </c>
      <c r="F1629" s="21">
        <f>'Dynamic Data'!C$4*E1629</f>
        <v>-96.000000000000213</v>
      </c>
      <c r="G1629" s="3">
        <f>(0.5*'Dynamic Data'!C$21*'Dynamic Data'!C$11*'Dynamic Data'!C$13*D1629^2)</f>
        <v>209.48474693771544</v>
      </c>
      <c r="H1629" s="3">
        <f>'Dynamic Data'!C$15</f>
        <v>56.505600000000001</v>
      </c>
      <c r="I1629" s="3">
        <f>'Dynamic Data'!C$15+G1629+F1629</f>
        <v>169.99034693771523</v>
      </c>
      <c r="J1629" s="3">
        <f t="shared" si="182"/>
        <v>169.99034693771523</v>
      </c>
      <c r="K1629" s="29">
        <f t="shared" si="183"/>
        <v>0</v>
      </c>
      <c r="L1629" s="21">
        <f>(D1629/1000)*(('Dynamic Data'!C$4*9.81*'Dynamic Data'!C$10)+(0.5*'Dynamic Data'!C$21*'Dynamic Data'!C$11*'Dynamic Data'!C$13*D1629^2)+('Dynamic Data'!C$4*'Dynamic Data'!C$18*E1629))</f>
        <v>5.3067042220068874</v>
      </c>
      <c r="M1629" s="3">
        <f t="shared" si="180"/>
        <v>5.3067042220068874</v>
      </c>
      <c r="N1629" s="29">
        <f t="shared" si="184"/>
        <v>0</v>
      </c>
      <c r="O1629" s="21">
        <f t="shared" si="179"/>
        <v>4.6667984818903747</v>
      </c>
      <c r="P1629" s="3">
        <f t="shared" si="185"/>
        <v>4.6667984818903747</v>
      </c>
      <c r="Q1629" s="43">
        <f t="shared" si="181"/>
        <v>0</v>
      </c>
      <c r="R1629" s="37"/>
      <c r="S1629" s="21">
        <f>SUM($P$2:P1629)</f>
        <v>3021.5266193645207</v>
      </c>
      <c r="T1629" s="29">
        <f>SUM($Q$2:Q1629)</f>
        <v>365.53767555033295</v>
      </c>
      <c r="U1629" s="22">
        <f>T1629*'KERS System Values'!E$14</f>
        <v>214.04764102409666</v>
      </c>
    </row>
    <row r="1630" spans="1:21" x14ac:dyDescent="0.45">
      <c r="A1630" s="5" t="s">
        <v>15</v>
      </c>
      <c r="B1630" s="6">
        <v>1628</v>
      </c>
      <c r="C1630" s="6">
        <v>151</v>
      </c>
      <c r="D1630" s="4">
        <v>31.611111111111111</v>
      </c>
      <c r="E1630" s="30">
        <v>-0.44444444444444481</v>
      </c>
      <c r="F1630" s="20">
        <f>'Dynamic Data'!C$4*E1630</f>
        <v>-128.00000000000011</v>
      </c>
      <c r="G1630" s="12">
        <f>(0.5*'Dynamic Data'!C$21*'Dynamic Data'!C$11*'Dynamic Data'!C$13*D1630^2)</f>
        <v>204.42404258687094</v>
      </c>
      <c r="H1630" s="12">
        <f>'Dynamic Data'!C$15</f>
        <v>56.505600000000001</v>
      </c>
      <c r="I1630" s="12">
        <f>'Dynamic Data'!C$15+G1630+F1630</f>
        <v>132.92964258687084</v>
      </c>
      <c r="J1630" s="12">
        <f t="shared" si="182"/>
        <v>132.92964258687084</v>
      </c>
      <c r="K1630" s="28">
        <f t="shared" si="183"/>
        <v>0</v>
      </c>
      <c r="L1630" s="20">
        <f>(D1630/1000)*(('Dynamic Data'!C$4*9.81*'Dynamic Data'!C$10)+(0.5*'Dynamic Data'!C$21*'Dynamic Data'!C$11*'Dynamic Data'!C$13*D1630^2)+('Dynamic Data'!C$4*'Dynamic Data'!C$18*E1630))</f>
        <v>4.0268927417738611</v>
      </c>
      <c r="M1630" s="12">
        <f t="shared" si="180"/>
        <v>4.0268927417738611</v>
      </c>
      <c r="N1630" s="28">
        <f t="shared" si="184"/>
        <v>0</v>
      </c>
      <c r="O1630" s="20">
        <f t="shared" si="179"/>
        <v>3.570666758319903</v>
      </c>
      <c r="P1630" s="12">
        <f t="shared" si="185"/>
        <v>3.570666758319903</v>
      </c>
      <c r="Q1630" s="42">
        <f t="shared" si="181"/>
        <v>0</v>
      </c>
      <c r="R1630" s="36"/>
      <c r="S1630" s="20">
        <f>SUM($P$2:P1630)</f>
        <v>3025.0972861228406</v>
      </c>
      <c r="T1630" s="28">
        <f>SUM($Q$2:Q1630)</f>
        <v>365.53767555033295</v>
      </c>
      <c r="U1630" s="22">
        <f>T1630*'KERS System Values'!E$14</f>
        <v>214.04764102409666</v>
      </c>
    </row>
    <row r="1631" spans="1:21" x14ac:dyDescent="0.45">
      <c r="A1631" s="7" t="s">
        <v>15</v>
      </c>
      <c r="B1631" s="8">
        <v>1629</v>
      </c>
      <c r="C1631" s="8">
        <v>152</v>
      </c>
      <c r="D1631" s="3">
        <v>31.111111111111114</v>
      </c>
      <c r="E1631" s="29">
        <v>-0.51388888888888928</v>
      </c>
      <c r="F1631" s="21">
        <f>'Dynamic Data'!C$4*E1631</f>
        <v>-148.00000000000011</v>
      </c>
      <c r="G1631" s="3">
        <f>(0.5*'Dynamic Data'!C$21*'Dynamic Data'!C$11*'Dynamic Data'!C$13*D1631^2)</f>
        <v>198.00834490640545</v>
      </c>
      <c r="H1631" s="3">
        <f>'Dynamic Data'!C$15</f>
        <v>56.505600000000001</v>
      </c>
      <c r="I1631" s="3">
        <f>'Dynamic Data'!C$15+G1631+F1631</f>
        <v>106.51394490640536</v>
      </c>
      <c r="J1631" s="3">
        <f t="shared" si="182"/>
        <v>106.51394490640536</v>
      </c>
      <c r="K1631" s="29">
        <f t="shared" si="183"/>
        <v>0</v>
      </c>
      <c r="L1631" s="21">
        <f>(D1631/1000)*(('Dynamic Data'!C$4*9.81*'Dynamic Data'!C$10)+(0.5*'Dynamic Data'!C$21*'Dynamic Data'!C$11*'Dynamic Data'!C$13*D1631^2)+('Dynamic Data'!C$4*'Dynamic Data'!C$18*E1631))</f>
        <v>3.1144407748659444</v>
      </c>
      <c r="M1631" s="3">
        <f t="shared" si="180"/>
        <v>3.1144407748659444</v>
      </c>
      <c r="N1631" s="29">
        <f t="shared" si="184"/>
        <v>0</v>
      </c>
      <c r="O1631" s="21">
        <f t="shared" si="179"/>
        <v>2.9861634653916047</v>
      </c>
      <c r="P1631" s="3">
        <f t="shared" si="185"/>
        <v>2.9861634653916047</v>
      </c>
      <c r="Q1631" s="43">
        <f t="shared" si="181"/>
        <v>0</v>
      </c>
      <c r="R1631" s="37"/>
      <c r="S1631" s="21">
        <f>SUM($P$2:P1631)</f>
        <v>3028.0834495882323</v>
      </c>
      <c r="T1631" s="29">
        <f>SUM($Q$2:Q1631)</f>
        <v>365.53767555033295</v>
      </c>
      <c r="U1631" s="22">
        <f>T1631*'KERS System Values'!E$14</f>
        <v>214.04764102409666</v>
      </c>
    </row>
    <row r="1632" spans="1:21" x14ac:dyDescent="0.45">
      <c r="A1632" s="5" t="s">
        <v>15</v>
      </c>
      <c r="B1632" s="6">
        <v>1630</v>
      </c>
      <c r="C1632" s="6">
        <v>153</v>
      </c>
      <c r="D1632" s="4">
        <v>30.583333333333332</v>
      </c>
      <c r="E1632" s="30">
        <v>-0.51388888888888928</v>
      </c>
      <c r="F1632" s="20">
        <f>'Dynamic Data'!C$4*E1632</f>
        <v>-148.00000000000011</v>
      </c>
      <c r="G1632" s="12">
        <f>(0.5*'Dynamic Data'!C$21*'Dynamic Data'!C$11*'Dynamic Data'!C$13*D1632^2)</f>
        <v>191.3471888583303</v>
      </c>
      <c r="H1632" s="12">
        <f>'Dynamic Data'!C$15</f>
        <v>56.505600000000001</v>
      </c>
      <c r="I1632" s="12">
        <f>'Dynamic Data'!C$15+G1632+F1632</f>
        <v>99.8527888583302</v>
      </c>
      <c r="J1632" s="12">
        <f t="shared" si="182"/>
        <v>99.8527888583302</v>
      </c>
      <c r="K1632" s="28">
        <f t="shared" si="183"/>
        <v>0</v>
      </c>
      <c r="L1632" s="20">
        <f>(D1632/1000)*(('Dynamic Data'!C$4*9.81*'Dynamic Data'!C$10)+(0.5*'Dynamic Data'!C$21*'Dynamic Data'!C$11*'Dynamic Data'!C$13*D1632^2)+('Dynamic Data'!C$4*'Dynamic Data'!C$18*E1632))</f>
        <v>2.8578861559172646</v>
      </c>
      <c r="M1632" s="12">
        <f t="shared" si="180"/>
        <v>2.8578861559172646</v>
      </c>
      <c r="N1632" s="28">
        <f t="shared" si="184"/>
        <v>0</v>
      </c>
      <c r="O1632" s="20">
        <f t="shared" si="179"/>
        <v>3.1178122172762159</v>
      </c>
      <c r="P1632" s="12">
        <f t="shared" si="185"/>
        <v>3.1178122172762159</v>
      </c>
      <c r="Q1632" s="42">
        <f t="shared" si="181"/>
        <v>0</v>
      </c>
      <c r="R1632" s="36"/>
      <c r="S1632" s="20">
        <f>SUM($P$2:P1632)</f>
        <v>3031.2012618055087</v>
      </c>
      <c r="T1632" s="28">
        <f>SUM($Q$2:Q1632)</f>
        <v>365.53767555033295</v>
      </c>
      <c r="U1632" s="22">
        <f>T1632*'KERS System Values'!E$14</f>
        <v>214.04764102409666</v>
      </c>
    </row>
    <row r="1633" spans="1:21" x14ac:dyDescent="0.45">
      <c r="A1633" s="7" t="s">
        <v>15</v>
      </c>
      <c r="B1633" s="8">
        <v>1631</v>
      </c>
      <c r="C1633" s="8">
        <v>154</v>
      </c>
      <c r="D1633" s="3">
        <v>30.083333333333332</v>
      </c>
      <c r="E1633" s="29">
        <v>-0.43055555555555475</v>
      </c>
      <c r="F1633" s="21">
        <f>'Dynamic Data'!C$4*E1633</f>
        <v>-123.99999999999977</v>
      </c>
      <c r="G1633" s="3">
        <f>(0.5*'Dynamic Data'!C$21*'Dynamic Data'!C$11*'Dynamic Data'!C$13*D1633^2)</f>
        <v>185.14174876349563</v>
      </c>
      <c r="H1633" s="3">
        <f>'Dynamic Data'!C$15</f>
        <v>56.505600000000001</v>
      </c>
      <c r="I1633" s="3">
        <f>'Dynamic Data'!C$15+G1633+F1633</f>
        <v>117.64734876349587</v>
      </c>
      <c r="J1633" s="3">
        <f t="shared" si="182"/>
        <v>117.64734876349587</v>
      </c>
      <c r="K1633" s="29">
        <f t="shared" si="183"/>
        <v>0</v>
      </c>
      <c r="L1633" s="21">
        <f>(D1633/1000)*(('Dynamic Data'!C$4*9.81*'Dynamic Data'!C$10)+(0.5*'Dynamic Data'!C$21*'Dynamic Data'!C$11*'Dynamic Data'!C$13*D1633^2)+('Dynamic Data'!C$4*'Dynamic Data'!C$18*E1633))</f>
        <v>3.3777382786351673</v>
      </c>
      <c r="M1633" s="3">
        <f t="shared" si="180"/>
        <v>3.3777382786351673</v>
      </c>
      <c r="N1633" s="29">
        <f t="shared" si="184"/>
        <v>0</v>
      </c>
      <c r="O1633" s="21">
        <f t="shared" si="179"/>
        <v>3.8499679937258167</v>
      </c>
      <c r="P1633" s="3">
        <f t="shared" si="185"/>
        <v>3.8499679937258167</v>
      </c>
      <c r="Q1633" s="43">
        <f t="shared" si="181"/>
        <v>0</v>
      </c>
      <c r="R1633" s="37"/>
      <c r="S1633" s="21">
        <f>SUM($P$2:P1633)</f>
        <v>3035.0512297992345</v>
      </c>
      <c r="T1633" s="29">
        <f>SUM($Q$2:Q1633)</f>
        <v>365.53767555033295</v>
      </c>
      <c r="U1633" s="22">
        <f>T1633*'KERS System Values'!E$14</f>
        <v>214.04764102409666</v>
      </c>
    </row>
    <row r="1634" spans="1:21" x14ac:dyDescent="0.45">
      <c r="A1634" s="5" t="s">
        <v>15</v>
      </c>
      <c r="B1634" s="6">
        <v>1632</v>
      </c>
      <c r="C1634" s="6">
        <v>155</v>
      </c>
      <c r="D1634" s="4">
        <v>29.722222222222225</v>
      </c>
      <c r="E1634" s="30">
        <v>-0.30555555555555597</v>
      </c>
      <c r="F1634" s="20">
        <f>'Dynamic Data'!C$4*E1634</f>
        <v>-88.000000000000114</v>
      </c>
      <c r="G1634" s="12">
        <f>(0.5*'Dynamic Data'!C$21*'Dynamic Data'!C$11*'Dynamic Data'!C$13*D1634^2)</f>
        <v>180.72365599756344</v>
      </c>
      <c r="H1634" s="12">
        <f>'Dynamic Data'!C$15</f>
        <v>56.505600000000001</v>
      </c>
      <c r="I1634" s="12">
        <f>'Dynamic Data'!C$15+G1634+F1634</f>
        <v>149.22925599756331</v>
      </c>
      <c r="J1634" s="12">
        <f t="shared" si="182"/>
        <v>149.22925599756331</v>
      </c>
      <c r="K1634" s="28">
        <f t="shared" si="183"/>
        <v>0</v>
      </c>
      <c r="L1634" s="20">
        <f>(D1634/1000)*(('Dynamic Data'!C$4*9.81*'Dynamic Data'!C$10)+(0.5*'Dynamic Data'!C$21*'Dynamic Data'!C$11*'Dynamic Data'!C$13*D1634^2)+('Dynamic Data'!C$4*'Dynamic Data'!C$18*E1634))</f>
        <v>4.322197708816466</v>
      </c>
      <c r="M1634" s="12">
        <f t="shared" si="180"/>
        <v>4.322197708816466</v>
      </c>
      <c r="N1634" s="28">
        <f t="shared" si="184"/>
        <v>0</v>
      </c>
      <c r="O1634" s="20">
        <f t="shared" si="179"/>
        <v>4.8743692635891929</v>
      </c>
      <c r="P1634" s="12">
        <f t="shared" si="185"/>
        <v>4.8743692635891929</v>
      </c>
      <c r="Q1634" s="42">
        <f t="shared" si="181"/>
        <v>0</v>
      </c>
      <c r="R1634" s="36"/>
      <c r="S1634" s="20">
        <f>SUM($P$2:P1634)</f>
        <v>3039.9255990628239</v>
      </c>
      <c r="T1634" s="28">
        <f>SUM($Q$2:Q1634)</f>
        <v>365.53767555033295</v>
      </c>
      <c r="U1634" s="22">
        <f>T1634*'KERS System Values'!E$14</f>
        <v>214.04764102409666</v>
      </c>
    </row>
    <row r="1635" spans="1:21" x14ac:dyDescent="0.45">
      <c r="A1635" s="7" t="s">
        <v>15</v>
      </c>
      <c r="B1635" s="8">
        <v>1633</v>
      </c>
      <c r="C1635" s="8">
        <v>156</v>
      </c>
      <c r="D1635" s="3">
        <v>29.472222222222221</v>
      </c>
      <c r="E1635" s="29">
        <v>-0.16666666666666705</v>
      </c>
      <c r="F1635" s="21">
        <f>'Dynamic Data'!C$4*E1635</f>
        <v>-48.000000000000107</v>
      </c>
      <c r="G1635" s="3">
        <f>(0.5*'Dynamic Data'!C$21*'Dynamic Data'!C$11*'Dynamic Data'!C$13*D1635^2)</f>
        <v>177.69623089635172</v>
      </c>
      <c r="H1635" s="3">
        <f>'Dynamic Data'!C$15</f>
        <v>56.505600000000001</v>
      </c>
      <c r="I1635" s="3">
        <f>'Dynamic Data'!C$15+G1635+F1635</f>
        <v>186.20183089635162</v>
      </c>
      <c r="J1635" s="3">
        <f t="shared" si="182"/>
        <v>186.20183089635162</v>
      </c>
      <c r="K1635" s="29">
        <f t="shared" si="183"/>
        <v>0</v>
      </c>
      <c r="L1635" s="21">
        <f>(D1635/1000)*(('Dynamic Data'!C$4*9.81*'Dynamic Data'!C$10)+(0.5*'Dynamic Data'!C$21*'Dynamic Data'!C$11*'Dynamic Data'!C$13*D1635^2)+('Dynamic Data'!C$4*'Dynamic Data'!C$18*E1635))</f>
        <v>5.4265408183619188</v>
      </c>
      <c r="M1635" s="3">
        <f t="shared" si="180"/>
        <v>5.4265408183619188</v>
      </c>
      <c r="N1635" s="29">
        <f t="shared" si="184"/>
        <v>0</v>
      </c>
      <c r="O1635" s="21">
        <f t="shared" si="179"/>
        <v>5.8947018575106087</v>
      </c>
      <c r="P1635" s="3">
        <f t="shared" si="185"/>
        <v>5.8947018575106087</v>
      </c>
      <c r="Q1635" s="43">
        <f t="shared" si="181"/>
        <v>0</v>
      </c>
      <c r="R1635" s="37"/>
      <c r="S1635" s="21">
        <f>SUM($P$2:P1635)</f>
        <v>3045.8203009203344</v>
      </c>
      <c r="T1635" s="29">
        <f>SUM($Q$2:Q1635)</f>
        <v>365.53767555033295</v>
      </c>
      <c r="U1635" s="22">
        <f>T1635*'KERS System Values'!E$14</f>
        <v>214.04764102409666</v>
      </c>
    </row>
    <row r="1636" spans="1:21" x14ac:dyDescent="0.45">
      <c r="A1636" s="5" t="s">
        <v>15</v>
      </c>
      <c r="B1636" s="6">
        <v>1634</v>
      </c>
      <c r="C1636" s="6">
        <v>157</v>
      </c>
      <c r="D1636" s="4">
        <v>29.388888888888889</v>
      </c>
      <c r="E1636" s="30">
        <v>-5.5555555555554373E-2</v>
      </c>
      <c r="F1636" s="20">
        <f>'Dynamic Data'!C$4*E1636</f>
        <v>-15.999999999999659</v>
      </c>
      <c r="G1636" s="12">
        <f>(0.5*'Dynamic Data'!C$21*'Dynamic Data'!C$11*'Dynamic Data'!C$13*D1636^2)</f>
        <v>176.69277183339733</v>
      </c>
      <c r="H1636" s="12">
        <f>'Dynamic Data'!C$15</f>
        <v>56.505600000000001</v>
      </c>
      <c r="I1636" s="12">
        <f>'Dynamic Data'!C$15+G1636+F1636</f>
        <v>217.19837183339769</v>
      </c>
      <c r="J1636" s="12">
        <f t="shared" si="182"/>
        <v>217.19837183339769</v>
      </c>
      <c r="K1636" s="28">
        <f t="shared" si="183"/>
        <v>0</v>
      </c>
      <c r="L1636" s="20">
        <f>(D1636/1000)*(('Dynamic Data'!C$4*9.81*'Dynamic Data'!C$10)+(0.5*'Dynamic Data'!C$21*'Dynamic Data'!C$11*'Dynamic Data'!C$13*D1636^2)+('Dynamic Data'!C$4*'Dynamic Data'!C$18*E1636))</f>
        <v>6.3628628966592986</v>
      </c>
      <c r="M1636" s="12">
        <f t="shared" si="180"/>
        <v>6.3628628966592986</v>
      </c>
      <c r="N1636" s="28">
        <f t="shared" si="184"/>
        <v>0</v>
      </c>
      <c r="O1636" s="20">
        <f t="shared" si="179"/>
        <v>6.5387476181294453</v>
      </c>
      <c r="P1636" s="12">
        <f t="shared" si="185"/>
        <v>6.5387476181294453</v>
      </c>
      <c r="Q1636" s="42">
        <f t="shared" si="181"/>
        <v>0</v>
      </c>
      <c r="R1636" s="36"/>
      <c r="S1636" s="20">
        <f>SUM($P$2:P1636)</f>
        <v>3052.3590485384639</v>
      </c>
      <c r="T1636" s="28">
        <f>SUM($Q$2:Q1636)</f>
        <v>365.53767555033295</v>
      </c>
      <c r="U1636" s="22">
        <f>T1636*'KERS System Values'!E$14</f>
        <v>214.04764102409666</v>
      </c>
    </row>
    <row r="1637" spans="1:21" x14ac:dyDescent="0.45">
      <c r="A1637" s="7" t="s">
        <v>15</v>
      </c>
      <c r="B1637" s="8">
        <v>1635</v>
      </c>
      <c r="C1637" s="8">
        <v>158</v>
      </c>
      <c r="D1637" s="3">
        <v>29.361111111111114</v>
      </c>
      <c r="E1637" s="29">
        <v>-1.3888888888888099E-2</v>
      </c>
      <c r="F1637" s="21">
        <f>'Dynamic Data'!C$4*E1637</f>
        <v>-3.9999999999997726</v>
      </c>
      <c r="G1637" s="3">
        <f>(0.5*'Dynamic Data'!C$21*'Dynamic Data'!C$11*'Dynamic Data'!C$13*D1637^2)</f>
        <v>176.35891688324028</v>
      </c>
      <c r="H1637" s="3">
        <f>'Dynamic Data'!C$15</f>
        <v>56.505600000000001</v>
      </c>
      <c r="I1637" s="3">
        <f>'Dynamic Data'!C$15+G1637+F1637</f>
        <v>228.86451688324053</v>
      </c>
      <c r="J1637" s="3">
        <f t="shared" si="182"/>
        <v>228.86451688324053</v>
      </c>
      <c r="K1637" s="29">
        <f t="shared" si="183"/>
        <v>0</v>
      </c>
      <c r="L1637" s="21">
        <f>(D1637/1000)*(('Dynamic Data'!C$4*9.81*'Dynamic Data'!C$10)+(0.5*'Dynamic Data'!C$21*'Dynamic Data'!C$11*'Dynamic Data'!C$13*D1637^2)+('Dynamic Data'!C$4*'Dynamic Data'!C$18*E1637))</f>
        <v>6.714632339599591</v>
      </c>
      <c r="M1637" s="3">
        <f t="shared" si="180"/>
        <v>6.714632339599591</v>
      </c>
      <c r="N1637" s="29">
        <f t="shared" si="184"/>
        <v>0</v>
      </c>
      <c r="O1637" s="21">
        <f t="shared" si="179"/>
        <v>6.7146323395995822</v>
      </c>
      <c r="P1637" s="3">
        <f t="shared" si="185"/>
        <v>6.7146323395995822</v>
      </c>
      <c r="Q1637" s="43">
        <f t="shared" si="181"/>
        <v>0</v>
      </c>
      <c r="R1637" s="37"/>
      <c r="S1637" s="21">
        <f>SUM($P$2:P1637)</f>
        <v>3059.0736808780634</v>
      </c>
      <c r="T1637" s="29">
        <f>SUM($Q$2:Q1637)</f>
        <v>365.53767555033295</v>
      </c>
      <c r="U1637" s="22">
        <f>T1637*'KERS System Values'!E$14</f>
        <v>214.04764102409666</v>
      </c>
    </row>
    <row r="1638" spans="1:21" x14ac:dyDescent="0.45">
      <c r="A1638" s="5" t="s">
        <v>15</v>
      </c>
      <c r="B1638" s="6">
        <v>1636</v>
      </c>
      <c r="C1638" s="6">
        <v>159</v>
      </c>
      <c r="D1638" s="4">
        <v>29.361111111111114</v>
      </c>
      <c r="E1638" s="30">
        <v>-1.3888888888890073E-2</v>
      </c>
      <c r="F1638" s="20">
        <f>'Dynamic Data'!C$4*E1638</f>
        <v>-4.0000000000003411</v>
      </c>
      <c r="G1638" s="12">
        <f>(0.5*'Dynamic Data'!C$21*'Dynamic Data'!C$11*'Dynamic Data'!C$13*D1638^2)</f>
        <v>176.35891688324028</v>
      </c>
      <c r="H1638" s="12">
        <f>'Dynamic Data'!C$15</f>
        <v>56.505600000000001</v>
      </c>
      <c r="I1638" s="12">
        <f>'Dynamic Data'!C$15+G1638+F1638</f>
        <v>228.86451688323996</v>
      </c>
      <c r="J1638" s="12">
        <f t="shared" si="182"/>
        <v>228.86451688323996</v>
      </c>
      <c r="K1638" s="28">
        <f t="shared" si="183"/>
        <v>0</v>
      </c>
      <c r="L1638" s="20">
        <f>(D1638/1000)*(('Dynamic Data'!C$4*9.81*'Dynamic Data'!C$10)+(0.5*'Dynamic Data'!C$21*'Dynamic Data'!C$11*'Dynamic Data'!C$13*D1638^2)+('Dynamic Data'!C$4*'Dynamic Data'!C$18*E1638))</f>
        <v>6.7146323395995733</v>
      </c>
      <c r="M1638" s="12">
        <f t="shared" si="180"/>
        <v>6.7146323395995733</v>
      </c>
      <c r="N1638" s="28">
        <f t="shared" si="184"/>
        <v>0</v>
      </c>
      <c r="O1638" s="20">
        <f t="shared" si="179"/>
        <v>6.5229451217821834</v>
      </c>
      <c r="P1638" s="12">
        <f t="shared" si="185"/>
        <v>6.5229451217821834</v>
      </c>
      <c r="Q1638" s="42">
        <f t="shared" si="181"/>
        <v>0</v>
      </c>
      <c r="R1638" s="36"/>
      <c r="S1638" s="20">
        <f>SUM($P$2:P1638)</f>
        <v>3065.5966259998454</v>
      </c>
      <c r="T1638" s="28">
        <f>SUM($Q$2:Q1638)</f>
        <v>365.53767555033295</v>
      </c>
      <c r="U1638" s="22">
        <f>T1638*'KERS System Values'!E$14</f>
        <v>214.04764102409666</v>
      </c>
    </row>
    <row r="1639" spans="1:21" x14ac:dyDescent="0.45">
      <c r="A1639" s="7" t="s">
        <v>15</v>
      </c>
      <c r="B1639" s="8">
        <v>1637</v>
      </c>
      <c r="C1639" s="8">
        <v>160</v>
      </c>
      <c r="D1639" s="3">
        <v>29.333333333333332</v>
      </c>
      <c r="E1639" s="29">
        <v>-5.5555555555556344E-2</v>
      </c>
      <c r="F1639" s="21">
        <f>'Dynamic Data'!C$4*E1639</f>
        <v>-16.000000000000227</v>
      </c>
      <c r="G1639" s="3">
        <f>(0.5*'Dynamic Data'!C$21*'Dynamic Data'!C$11*'Dynamic Data'!C$13*D1639^2)</f>
        <v>176.02537763516364</v>
      </c>
      <c r="H1639" s="3">
        <f>'Dynamic Data'!C$15</f>
        <v>56.505600000000001</v>
      </c>
      <c r="I1639" s="3">
        <f>'Dynamic Data'!C$15+G1639+F1639</f>
        <v>216.53097763516342</v>
      </c>
      <c r="J1639" s="3">
        <f t="shared" si="182"/>
        <v>216.53097763516342</v>
      </c>
      <c r="K1639" s="29">
        <f t="shared" si="183"/>
        <v>0</v>
      </c>
      <c r="L1639" s="21">
        <f>(D1639/1000)*(('Dynamic Data'!C$4*9.81*'Dynamic Data'!C$10)+(0.5*'Dynamic Data'!C$21*'Dynamic Data'!C$11*'Dynamic Data'!C$13*D1639^2)+('Dynamic Data'!C$4*'Dynamic Data'!C$18*E1639))</f>
        <v>6.3312579039647936</v>
      </c>
      <c r="M1639" s="3">
        <f t="shared" si="180"/>
        <v>6.3312579039647936</v>
      </c>
      <c r="N1639" s="29">
        <f t="shared" si="184"/>
        <v>0</v>
      </c>
      <c r="O1639" s="21">
        <f t="shared" si="179"/>
        <v>6.1245609132448795</v>
      </c>
      <c r="P1639" s="3">
        <f t="shared" si="185"/>
        <v>6.1245609132448795</v>
      </c>
      <c r="Q1639" s="43">
        <f t="shared" si="181"/>
        <v>0</v>
      </c>
      <c r="R1639" s="37"/>
      <c r="S1639" s="21">
        <f>SUM($P$2:P1639)</f>
        <v>3071.7211869130902</v>
      </c>
      <c r="T1639" s="29">
        <f>SUM($Q$2:Q1639)</f>
        <v>365.53767555033295</v>
      </c>
      <c r="U1639" s="22">
        <f>T1639*'KERS System Values'!E$14</f>
        <v>214.04764102409666</v>
      </c>
    </row>
    <row r="1640" spans="1:21" x14ac:dyDescent="0.45">
      <c r="A1640" s="5" t="s">
        <v>15</v>
      </c>
      <c r="B1640" s="6">
        <v>1638</v>
      </c>
      <c r="C1640" s="6">
        <v>161</v>
      </c>
      <c r="D1640" s="4">
        <v>29.25</v>
      </c>
      <c r="E1640" s="30">
        <v>-9.7222222222220642E-2</v>
      </c>
      <c r="F1640" s="20">
        <f>'Dynamic Data'!C$4*E1640</f>
        <v>-27.999999999999545</v>
      </c>
      <c r="G1640" s="12">
        <f>(0.5*'Dynamic Data'!C$21*'Dynamic Data'!C$11*'Dynamic Data'!C$13*D1640^2)</f>
        <v>175.02665410341714</v>
      </c>
      <c r="H1640" s="12">
        <f>'Dynamic Data'!C$15</f>
        <v>56.505600000000001</v>
      </c>
      <c r="I1640" s="12">
        <f>'Dynamic Data'!C$15+G1640+F1640</f>
        <v>203.53225410341759</v>
      </c>
      <c r="J1640" s="12">
        <f t="shared" si="182"/>
        <v>203.53225410341759</v>
      </c>
      <c r="K1640" s="28">
        <f t="shared" si="183"/>
        <v>0</v>
      </c>
      <c r="L1640" s="20">
        <f>(D1640/1000)*(('Dynamic Data'!C$4*9.81*'Dynamic Data'!C$10)+(0.5*'Dynamic Data'!C$21*'Dynamic Data'!C$11*'Dynamic Data'!C$13*D1640^2)+('Dynamic Data'!C$4*'Dynamic Data'!C$18*E1640))</f>
        <v>5.9178639225249654</v>
      </c>
      <c r="M1640" s="12">
        <f t="shared" si="180"/>
        <v>5.9178639225249654</v>
      </c>
      <c r="N1640" s="28">
        <f t="shared" si="184"/>
        <v>0</v>
      </c>
      <c r="O1640" s="20">
        <f t="shared" si="179"/>
        <v>5.7656859346259584</v>
      </c>
      <c r="P1640" s="12">
        <f t="shared" si="185"/>
        <v>5.7656859346259584</v>
      </c>
      <c r="Q1640" s="42">
        <f t="shared" si="181"/>
        <v>0</v>
      </c>
      <c r="R1640" s="36"/>
      <c r="S1640" s="20">
        <f>SUM($P$2:P1640)</f>
        <v>3077.4868728477163</v>
      </c>
      <c r="T1640" s="28">
        <f>SUM($Q$2:Q1640)</f>
        <v>365.53767555033295</v>
      </c>
      <c r="U1640" s="22">
        <f>T1640*'KERS System Values'!E$14</f>
        <v>214.04764102409666</v>
      </c>
    </row>
    <row r="1641" spans="1:21" x14ac:dyDescent="0.45">
      <c r="A1641" s="7" t="s">
        <v>15</v>
      </c>
      <c r="B1641" s="8">
        <v>1639</v>
      </c>
      <c r="C1641" s="8">
        <v>162</v>
      </c>
      <c r="D1641" s="3">
        <v>29.138888888888893</v>
      </c>
      <c r="E1641" s="29">
        <v>-0.12499999999999881</v>
      </c>
      <c r="F1641" s="21">
        <f>'Dynamic Data'!C$4*E1641</f>
        <v>-35.999999999999659</v>
      </c>
      <c r="G1641" s="3">
        <f>(0.5*'Dynamic Data'!C$21*'Dynamic Data'!C$11*'Dynamic Data'!C$13*D1641^2)</f>
        <v>173.69944255688256</v>
      </c>
      <c r="H1641" s="3">
        <f>'Dynamic Data'!C$15</f>
        <v>56.505600000000001</v>
      </c>
      <c r="I1641" s="3">
        <f>'Dynamic Data'!C$15+G1641+F1641</f>
        <v>194.20504255688292</v>
      </c>
      <c r="J1641" s="3">
        <f t="shared" si="182"/>
        <v>194.20504255688292</v>
      </c>
      <c r="K1641" s="29">
        <f t="shared" si="183"/>
        <v>0</v>
      </c>
      <c r="L1641" s="21">
        <f>(D1641/1000)*(('Dynamic Data'!C$4*9.81*'Dynamic Data'!C$10)+(0.5*'Dynamic Data'!C$21*'Dynamic Data'!C$11*'Dynamic Data'!C$13*D1641^2)+('Dynamic Data'!C$4*'Dynamic Data'!C$18*E1641))</f>
        <v>5.6135079467269504</v>
      </c>
      <c r="M1641" s="3">
        <f t="shared" si="180"/>
        <v>5.6135079467269504</v>
      </c>
      <c r="N1641" s="29">
        <f t="shared" si="184"/>
        <v>0</v>
      </c>
      <c r="O1641" s="21">
        <f t="shared" si="179"/>
        <v>5.5761769989611008</v>
      </c>
      <c r="P1641" s="3">
        <f t="shared" si="185"/>
        <v>5.5761769989611008</v>
      </c>
      <c r="Q1641" s="43">
        <f t="shared" si="181"/>
        <v>0</v>
      </c>
      <c r="R1641" s="37"/>
      <c r="S1641" s="21">
        <f>SUM($P$2:P1641)</f>
        <v>3083.0630498466776</v>
      </c>
      <c r="T1641" s="29">
        <f>SUM($Q$2:Q1641)</f>
        <v>365.53767555033295</v>
      </c>
      <c r="U1641" s="22">
        <f>T1641*'KERS System Values'!E$14</f>
        <v>214.04764102409666</v>
      </c>
    </row>
    <row r="1642" spans="1:21" x14ac:dyDescent="0.45">
      <c r="A1642" s="5" t="s">
        <v>15</v>
      </c>
      <c r="B1642" s="6">
        <v>1640</v>
      </c>
      <c r="C1642" s="6">
        <v>163</v>
      </c>
      <c r="D1642" s="4">
        <v>29.000000000000004</v>
      </c>
      <c r="E1642" s="30">
        <v>-0.12500000000000078</v>
      </c>
      <c r="F1642" s="20">
        <f>'Dynamic Data'!C$4*E1642</f>
        <v>-36.000000000000227</v>
      </c>
      <c r="G1642" s="12">
        <f>(0.5*'Dynamic Data'!C$21*'Dynamic Data'!C$11*'Dynamic Data'!C$13*D1642^2)</f>
        <v>172.0475314205261</v>
      </c>
      <c r="H1642" s="12">
        <f>'Dynamic Data'!C$15</f>
        <v>56.505600000000001</v>
      </c>
      <c r="I1642" s="12">
        <f>'Dynamic Data'!C$15+G1642+F1642</f>
        <v>192.55313142052586</v>
      </c>
      <c r="J1642" s="12">
        <f t="shared" si="182"/>
        <v>192.55313142052586</v>
      </c>
      <c r="K1642" s="28">
        <f t="shared" si="183"/>
        <v>0</v>
      </c>
      <c r="L1642" s="20">
        <f>(D1642/1000)*(('Dynamic Data'!C$4*9.81*'Dynamic Data'!C$10)+(0.5*'Dynamic Data'!C$21*'Dynamic Data'!C$11*'Dynamic Data'!C$13*D1642^2)+('Dynamic Data'!C$4*'Dynamic Data'!C$18*E1642))</f>
        <v>5.5388460511952511</v>
      </c>
      <c r="M1642" s="12">
        <f t="shared" si="180"/>
        <v>5.5388460511952511</v>
      </c>
      <c r="N1642" s="28">
        <f t="shared" si="184"/>
        <v>0</v>
      </c>
      <c r="O1642" s="20">
        <f t="shared" si="179"/>
        <v>5.6900654999704816</v>
      </c>
      <c r="P1642" s="12">
        <f t="shared" si="185"/>
        <v>5.6900654999704816</v>
      </c>
      <c r="Q1642" s="42">
        <f t="shared" si="181"/>
        <v>0</v>
      </c>
      <c r="R1642" s="36"/>
      <c r="S1642" s="20">
        <f>SUM($P$2:P1642)</f>
        <v>3088.753115346648</v>
      </c>
      <c r="T1642" s="28">
        <f>SUM($Q$2:Q1642)</f>
        <v>365.53767555033295</v>
      </c>
      <c r="U1642" s="22">
        <f>T1642*'KERS System Values'!E$14</f>
        <v>214.04764102409666</v>
      </c>
    </row>
    <row r="1643" spans="1:21" x14ac:dyDescent="0.45">
      <c r="A1643" s="7" t="s">
        <v>15</v>
      </c>
      <c r="B1643" s="8">
        <v>1641</v>
      </c>
      <c r="C1643" s="8">
        <v>164</v>
      </c>
      <c r="D1643" s="3">
        <v>28.888888888888889</v>
      </c>
      <c r="E1643" s="29">
        <v>-8.3333333333334522E-2</v>
      </c>
      <c r="F1643" s="21">
        <f>'Dynamic Data'!C$4*E1643</f>
        <v>-24.000000000000341</v>
      </c>
      <c r="G1643" s="3">
        <f>(0.5*'Dynamic Data'!C$21*'Dynamic Data'!C$11*'Dynamic Data'!C$13*D1643^2)</f>
        <v>170.73168514889039</v>
      </c>
      <c r="H1643" s="3">
        <f>'Dynamic Data'!C$15</f>
        <v>56.505600000000001</v>
      </c>
      <c r="I1643" s="3">
        <f>'Dynamic Data'!C$15+G1643+F1643</f>
        <v>203.23728514889007</v>
      </c>
      <c r="J1643" s="3">
        <f t="shared" si="182"/>
        <v>203.23728514889007</v>
      </c>
      <c r="K1643" s="29">
        <f t="shared" si="183"/>
        <v>0</v>
      </c>
      <c r="L1643" s="21">
        <f>(D1643/1000)*(('Dynamic Data'!C$4*9.81*'Dynamic Data'!C$10)+(0.5*'Dynamic Data'!C$21*'Dynamic Data'!C$11*'Dynamic Data'!C$13*D1643^2)+('Dynamic Data'!C$4*'Dynamic Data'!C$18*E1643))</f>
        <v>5.8412849487457121</v>
      </c>
      <c r="M1643" s="3">
        <f t="shared" si="180"/>
        <v>5.8412849487457121</v>
      </c>
      <c r="N1643" s="29">
        <f t="shared" si="184"/>
        <v>0</v>
      </c>
      <c r="O1643" s="21">
        <f t="shared" si="179"/>
        <v>6.1270258616246203</v>
      </c>
      <c r="P1643" s="3">
        <f t="shared" si="185"/>
        <v>6.1270258616246203</v>
      </c>
      <c r="Q1643" s="43">
        <f t="shared" si="181"/>
        <v>0</v>
      </c>
      <c r="R1643" s="37"/>
      <c r="S1643" s="21">
        <f>SUM($P$2:P1643)</f>
        <v>3094.8801412082726</v>
      </c>
      <c r="T1643" s="29">
        <f>SUM($Q$2:Q1643)</f>
        <v>365.53767555033295</v>
      </c>
      <c r="U1643" s="22">
        <f>T1643*'KERS System Values'!E$14</f>
        <v>214.04764102409666</v>
      </c>
    </row>
    <row r="1644" spans="1:21" x14ac:dyDescent="0.45">
      <c r="A1644" s="5" t="s">
        <v>15</v>
      </c>
      <c r="B1644" s="6">
        <v>1642</v>
      </c>
      <c r="C1644" s="6">
        <v>165</v>
      </c>
      <c r="D1644" s="4">
        <v>28.833333333333332</v>
      </c>
      <c r="E1644" s="30">
        <v>-1.3888888888888099E-2</v>
      </c>
      <c r="F1644" s="20">
        <f>'Dynamic Data'!C$4*E1644</f>
        <v>-3.9999999999997726</v>
      </c>
      <c r="G1644" s="12">
        <f>(0.5*'Dynamic Data'!C$21*'Dynamic Data'!C$11*'Dynamic Data'!C$13*D1644^2)</f>
        <v>170.07565622555569</v>
      </c>
      <c r="H1644" s="12">
        <f>'Dynamic Data'!C$15</f>
        <v>56.505600000000001</v>
      </c>
      <c r="I1644" s="12">
        <f>'Dynamic Data'!C$15+G1644+F1644</f>
        <v>222.58125622555593</v>
      </c>
      <c r="J1644" s="12">
        <f t="shared" si="182"/>
        <v>222.58125622555593</v>
      </c>
      <c r="K1644" s="28">
        <f t="shared" si="183"/>
        <v>0</v>
      </c>
      <c r="L1644" s="20">
        <f>(D1644/1000)*(('Dynamic Data'!C$4*9.81*'Dynamic Data'!C$10)+(0.5*'Dynamic Data'!C$21*'Dynamic Data'!C$11*'Dynamic Data'!C$13*D1644^2)+('Dynamic Data'!C$4*'Dynamic Data'!C$18*E1644))</f>
        <v>6.4127667745035293</v>
      </c>
      <c r="M1644" s="12">
        <f t="shared" si="180"/>
        <v>6.4127667745035293</v>
      </c>
      <c r="N1644" s="28">
        <f t="shared" si="184"/>
        <v>0</v>
      </c>
      <c r="O1644" s="20">
        <f t="shared" si="179"/>
        <v>6.8421340494294647</v>
      </c>
      <c r="P1644" s="12">
        <f t="shared" si="185"/>
        <v>6.8421340494294647</v>
      </c>
      <c r="Q1644" s="42">
        <f t="shared" si="181"/>
        <v>0</v>
      </c>
      <c r="R1644" s="36"/>
      <c r="S1644" s="20">
        <f>SUM($P$2:P1644)</f>
        <v>3101.7222752577022</v>
      </c>
      <c r="T1644" s="28">
        <f>SUM($Q$2:Q1644)</f>
        <v>365.53767555033295</v>
      </c>
      <c r="U1644" s="22">
        <f>T1644*'KERS System Values'!E$14</f>
        <v>214.04764102409666</v>
      </c>
    </row>
    <row r="1645" spans="1:21" x14ac:dyDescent="0.45">
      <c r="A1645" s="7" t="s">
        <v>15</v>
      </c>
      <c r="B1645" s="8">
        <v>1643</v>
      </c>
      <c r="C1645" s="8">
        <v>166</v>
      </c>
      <c r="D1645" s="3">
        <v>28.861111111111114</v>
      </c>
      <c r="E1645" s="29">
        <v>8.3333333333334522E-2</v>
      </c>
      <c r="F1645" s="21">
        <f>'Dynamic Data'!C$4*E1645</f>
        <v>24.000000000000341</v>
      </c>
      <c r="G1645" s="3">
        <f>(0.5*'Dynamic Data'!C$21*'Dynamic Data'!C$11*'Dynamic Data'!C$13*D1645^2)</f>
        <v>170.40351283618281</v>
      </c>
      <c r="H1645" s="3">
        <f>'Dynamic Data'!C$15</f>
        <v>56.505600000000001</v>
      </c>
      <c r="I1645" s="3">
        <f>'Dynamic Data'!C$15+G1645+F1645</f>
        <v>250.90911283618317</v>
      </c>
      <c r="J1645" s="3">
        <f t="shared" si="182"/>
        <v>250.90911283618317</v>
      </c>
      <c r="K1645" s="29">
        <f t="shared" si="183"/>
        <v>0</v>
      </c>
      <c r="L1645" s="21">
        <f>(D1645/1000)*(('Dynamic Data'!C$4*9.81*'Dynamic Data'!C$10)+(0.5*'Dynamic Data'!C$21*'Dynamic Data'!C$11*'Dynamic Data'!C$13*D1645^2)+('Dynamic Data'!C$4*'Dynamic Data'!C$18*E1645))</f>
        <v>7.2715013243553992</v>
      </c>
      <c r="M1645" s="3">
        <f t="shared" si="180"/>
        <v>7.2715013243553992</v>
      </c>
      <c r="N1645" s="29">
        <f t="shared" si="184"/>
        <v>0</v>
      </c>
      <c r="O1645" s="21">
        <f t="shared" si="179"/>
        <v>7.675900907775322</v>
      </c>
      <c r="P1645" s="3">
        <f t="shared" si="185"/>
        <v>7.675900907775322</v>
      </c>
      <c r="Q1645" s="43">
        <f t="shared" si="181"/>
        <v>0</v>
      </c>
      <c r="R1645" s="37"/>
      <c r="S1645" s="21">
        <f>SUM($P$2:P1645)</f>
        <v>3109.3981761654777</v>
      </c>
      <c r="T1645" s="29">
        <f>SUM($Q$2:Q1645)</f>
        <v>365.53767555033295</v>
      </c>
      <c r="U1645" s="22">
        <f>T1645*'KERS System Values'!E$14</f>
        <v>214.04764102409666</v>
      </c>
    </row>
    <row r="1646" spans="1:21" x14ac:dyDescent="0.45">
      <c r="A1646" s="5" t="s">
        <v>15</v>
      </c>
      <c r="B1646" s="6">
        <v>1644</v>
      </c>
      <c r="C1646" s="6">
        <v>167</v>
      </c>
      <c r="D1646" s="4">
        <v>29.000000000000004</v>
      </c>
      <c r="E1646" s="30">
        <v>0.16666666666666508</v>
      </c>
      <c r="F1646" s="20">
        <f>'Dynamic Data'!C$4*E1646</f>
        <v>47.999999999999545</v>
      </c>
      <c r="G1646" s="12">
        <f>(0.5*'Dynamic Data'!C$21*'Dynamic Data'!C$11*'Dynamic Data'!C$13*D1646^2)</f>
        <v>172.0475314205261</v>
      </c>
      <c r="H1646" s="12">
        <f>'Dynamic Data'!C$15</f>
        <v>56.505600000000001</v>
      </c>
      <c r="I1646" s="12">
        <f>'Dynamic Data'!C$15+G1646+F1646</f>
        <v>276.55313142052563</v>
      </c>
      <c r="J1646" s="12">
        <f t="shared" si="182"/>
        <v>276.55313142052563</v>
      </c>
      <c r="K1646" s="28">
        <f t="shared" si="183"/>
        <v>0</v>
      </c>
      <c r="L1646" s="20">
        <f>(D1646/1000)*(('Dynamic Data'!C$4*9.81*'Dynamic Data'!C$10)+(0.5*'Dynamic Data'!C$21*'Dynamic Data'!C$11*'Dynamic Data'!C$13*D1646^2)+('Dynamic Data'!C$4*'Dynamic Data'!C$18*E1646))</f>
        <v>8.0803004911952456</v>
      </c>
      <c r="M1646" s="12">
        <f t="shared" si="180"/>
        <v>8.0803004911952456</v>
      </c>
      <c r="N1646" s="28">
        <f t="shared" si="184"/>
        <v>0</v>
      </c>
      <c r="O1646" s="20">
        <f t="shared" si="179"/>
        <v>8.4457632387811454</v>
      </c>
      <c r="P1646" s="12">
        <f t="shared" si="185"/>
        <v>8.4457632387811454</v>
      </c>
      <c r="Q1646" s="42">
        <f t="shared" si="181"/>
        <v>0</v>
      </c>
      <c r="R1646" s="36"/>
      <c r="S1646" s="20">
        <f>SUM($P$2:P1646)</f>
        <v>3117.8439394042589</v>
      </c>
      <c r="T1646" s="28">
        <f>SUM($Q$2:Q1646)</f>
        <v>365.53767555033295</v>
      </c>
      <c r="U1646" s="22">
        <f>T1646*'KERS System Values'!E$14</f>
        <v>214.04764102409666</v>
      </c>
    </row>
    <row r="1647" spans="1:21" x14ac:dyDescent="0.45">
      <c r="A1647" s="7" t="s">
        <v>15</v>
      </c>
      <c r="B1647" s="8">
        <v>1645</v>
      </c>
      <c r="C1647" s="8">
        <v>168</v>
      </c>
      <c r="D1647" s="3">
        <v>29.194444444444443</v>
      </c>
      <c r="E1647" s="29">
        <v>0.23611111111110952</v>
      </c>
      <c r="F1647" s="21">
        <f>'Dynamic Data'!C$4*E1647</f>
        <v>67.999999999999545</v>
      </c>
      <c r="G1647" s="3">
        <f>(0.5*'Dynamic Data'!C$21*'Dynamic Data'!C$11*'Dynamic Data'!C$13*D1647^2)</f>
        <v>174.36241692598875</v>
      </c>
      <c r="H1647" s="3">
        <f>'Dynamic Data'!C$15</f>
        <v>56.505600000000001</v>
      </c>
      <c r="I1647" s="3">
        <f>'Dynamic Data'!C$15+G1647+F1647</f>
        <v>298.86801692598829</v>
      </c>
      <c r="J1647" s="3">
        <f t="shared" si="182"/>
        <v>298.86801692598829</v>
      </c>
      <c r="K1647" s="29">
        <f t="shared" si="183"/>
        <v>0</v>
      </c>
      <c r="L1647" s="21">
        <f>(D1647/1000)*(('Dynamic Data'!C$4*9.81*'Dynamic Data'!C$10)+(0.5*'Dynamic Data'!C$21*'Dynamic Data'!C$11*'Dynamic Data'!C$13*D1647^2)+('Dynamic Data'!C$4*'Dynamic Data'!C$18*E1647))</f>
        <v>8.8112259863670452</v>
      </c>
      <c r="M1647" s="3">
        <f t="shared" si="180"/>
        <v>8.8112259863670452</v>
      </c>
      <c r="N1647" s="29">
        <f t="shared" si="184"/>
        <v>0</v>
      </c>
      <c r="O1647" s="21">
        <f t="shared" si="179"/>
        <v>9.1482563340311565</v>
      </c>
      <c r="P1647" s="3">
        <f t="shared" si="185"/>
        <v>9.1482563340311565</v>
      </c>
      <c r="Q1647" s="43">
        <f t="shared" si="181"/>
        <v>0</v>
      </c>
      <c r="R1647" s="37"/>
      <c r="S1647" s="21">
        <f>SUM($P$2:P1647)</f>
        <v>3126.9921957382899</v>
      </c>
      <c r="T1647" s="29">
        <f>SUM($Q$2:Q1647)</f>
        <v>365.53767555033295</v>
      </c>
      <c r="U1647" s="22">
        <f>T1647*'KERS System Values'!E$14</f>
        <v>214.04764102409666</v>
      </c>
    </row>
    <row r="1648" spans="1:21" x14ac:dyDescent="0.45">
      <c r="A1648" s="5" t="s">
        <v>15</v>
      </c>
      <c r="B1648" s="6">
        <v>1646</v>
      </c>
      <c r="C1648" s="6">
        <v>169</v>
      </c>
      <c r="D1648" s="4">
        <v>29.472222222222221</v>
      </c>
      <c r="E1648" s="30">
        <v>0.29166666666666785</v>
      </c>
      <c r="F1648" s="20">
        <f>'Dynamic Data'!C$4*E1648</f>
        <v>84.000000000000341</v>
      </c>
      <c r="G1648" s="12">
        <f>(0.5*'Dynamic Data'!C$21*'Dynamic Data'!C$11*'Dynamic Data'!C$13*D1648^2)</f>
        <v>177.69623089635172</v>
      </c>
      <c r="H1648" s="12">
        <f>'Dynamic Data'!C$15</f>
        <v>56.505600000000001</v>
      </c>
      <c r="I1648" s="12">
        <f>'Dynamic Data'!C$15+G1648+F1648</f>
        <v>318.20183089635208</v>
      </c>
      <c r="J1648" s="12">
        <f t="shared" si="182"/>
        <v>318.20183089635208</v>
      </c>
      <c r="K1648" s="28">
        <f t="shared" si="183"/>
        <v>0</v>
      </c>
      <c r="L1648" s="20">
        <f>(D1648/1000)*(('Dynamic Data'!C$4*9.81*'Dynamic Data'!C$10)+(0.5*'Dynamic Data'!C$21*'Dynamic Data'!C$11*'Dynamic Data'!C$13*D1648^2)+('Dynamic Data'!C$4*'Dynamic Data'!C$18*E1648))</f>
        <v>9.4852866816952659</v>
      </c>
      <c r="M1648" s="12">
        <f t="shared" si="180"/>
        <v>9.4852866816952659</v>
      </c>
      <c r="N1648" s="28">
        <f t="shared" si="184"/>
        <v>0</v>
      </c>
      <c r="O1648" s="20">
        <f t="shared" si="179"/>
        <v>9.7760009186746295</v>
      </c>
      <c r="P1648" s="12">
        <f t="shared" si="185"/>
        <v>9.7760009186746295</v>
      </c>
      <c r="Q1648" s="42">
        <f t="shared" si="181"/>
        <v>0</v>
      </c>
      <c r="R1648" s="36"/>
      <c r="S1648" s="20">
        <f>SUM($P$2:P1648)</f>
        <v>3136.7681966569644</v>
      </c>
      <c r="T1648" s="28">
        <f>SUM($Q$2:Q1648)</f>
        <v>365.53767555033295</v>
      </c>
      <c r="U1648" s="22">
        <f>T1648*'KERS System Values'!E$14</f>
        <v>214.04764102409666</v>
      </c>
    </row>
    <row r="1649" spans="1:21" x14ac:dyDescent="0.45">
      <c r="A1649" s="7" t="s">
        <v>15</v>
      </c>
      <c r="B1649" s="8">
        <v>1647</v>
      </c>
      <c r="C1649" s="8">
        <v>170</v>
      </c>
      <c r="D1649" s="3">
        <v>29.777777777777779</v>
      </c>
      <c r="E1649" s="29">
        <v>0.33333333333333409</v>
      </c>
      <c r="F1649" s="21">
        <f>'Dynamic Data'!C$4*E1649</f>
        <v>96.000000000000213</v>
      </c>
      <c r="G1649" s="3">
        <f>(0.5*'Dynamic Data'!C$21*'Dynamic Data'!C$11*'Dynamic Data'!C$13*D1649^2)</f>
        <v>181.39988985405182</v>
      </c>
      <c r="H1649" s="3">
        <f>'Dynamic Data'!C$15</f>
        <v>56.505600000000001</v>
      </c>
      <c r="I1649" s="3">
        <f>'Dynamic Data'!C$15+G1649+F1649</f>
        <v>333.90548985405206</v>
      </c>
      <c r="J1649" s="3">
        <f t="shared" si="182"/>
        <v>333.90548985405206</v>
      </c>
      <c r="K1649" s="29">
        <f t="shared" si="183"/>
        <v>0</v>
      </c>
      <c r="L1649" s="21">
        <f>(D1649/1000)*(('Dynamic Data'!C$4*9.81*'Dynamic Data'!C$10)+(0.5*'Dynamic Data'!C$21*'Dynamic Data'!C$11*'Dynamic Data'!C$13*D1649^2)+('Dynamic Data'!C$4*'Dynamic Data'!C$18*E1649))</f>
        <v>10.066715155653995</v>
      </c>
      <c r="M1649" s="3">
        <f t="shared" si="180"/>
        <v>10.066715155653995</v>
      </c>
      <c r="N1649" s="29">
        <f t="shared" si="184"/>
        <v>0</v>
      </c>
      <c r="O1649" s="21">
        <f t="shared" si="179"/>
        <v>10.383117512526644</v>
      </c>
      <c r="P1649" s="3">
        <f t="shared" si="185"/>
        <v>10.383117512526644</v>
      </c>
      <c r="Q1649" s="43">
        <f t="shared" si="181"/>
        <v>0</v>
      </c>
      <c r="R1649" s="37"/>
      <c r="S1649" s="21">
        <f>SUM($P$2:P1649)</f>
        <v>3147.1513141694909</v>
      </c>
      <c r="T1649" s="29">
        <f>SUM($Q$2:Q1649)</f>
        <v>365.53767555033295</v>
      </c>
      <c r="U1649" s="22">
        <f>T1649*'KERS System Values'!E$14</f>
        <v>214.04764102409666</v>
      </c>
    </row>
    <row r="1650" spans="1:21" x14ac:dyDescent="0.45">
      <c r="A1650" s="5" t="s">
        <v>15</v>
      </c>
      <c r="B1650" s="6">
        <v>1648</v>
      </c>
      <c r="C1650" s="6">
        <v>171</v>
      </c>
      <c r="D1650" s="4">
        <v>30.138888888888889</v>
      </c>
      <c r="E1650" s="30">
        <v>0.37500000000000039</v>
      </c>
      <c r="F1650" s="20">
        <f>'Dynamic Data'!C$4*E1650</f>
        <v>108.00000000000011</v>
      </c>
      <c r="G1650" s="12">
        <f>(0.5*'Dynamic Data'!C$21*'Dynamic Data'!C$11*'Dynamic Data'!C$13*D1650^2)</f>
        <v>185.82619087407775</v>
      </c>
      <c r="H1650" s="12">
        <f>'Dynamic Data'!C$15</f>
        <v>56.505600000000001</v>
      </c>
      <c r="I1650" s="12">
        <f>'Dynamic Data'!C$15+G1650+F1650</f>
        <v>350.33179087407785</v>
      </c>
      <c r="J1650" s="12">
        <f t="shared" si="182"/>
        <v>350.33179087407785</v>
      </c>
      <c r="K1650" s="28">
        <f t="shared" si="183"/>
        <v>0</v>
      </c>
      <c r="L1650" s="20">
        <f>(D1650/1000)*(('Dynamic Data'!C$4*9.81*'Dynamic Data'!C$10)+(0.5*'Dynamic Data'!C$21*'Dynamic Data'!C$11*'Dynamic Data'!C$13*D1650^2)+('Dynamic Data'!C$4*'Dynamic Data'!C$18*E1650))</f>
        <v>10.699519869399293</v>
      </c>
      <c r="M1650" s="12">
        <f t="shared" si="180"/>
        <v>10.699519869399293</v>
      </c>
      <c r="N1650" s="28">
        <f t="shared" si="184"/>
        <v>0</v>
      </c>
      <c r="O1650" s="20">
        <f t="shared" si="179"/>
        <v>10.905918128935859</v>
      </c>
      <c r="P1650" s="12">
        <f t="shared" si="185"/>
        <v>10.905918128935859</v>
      </c>
      <c r="Q1650" s="42">
        <f t="shared" si="181"/>
        <v>0</v>
      </c>
      <c r="R1650" s="36"/>
      <c r="S1650" s="20">
        <f>SUM($P$2:P1650)</f>
        <v>3158.0572322984267</v>
      </c>
      <c r="T1650" s="28">
        <f>SUM($Q$2:Q1650)</f>
        <v>365.53767555033295</v>
      </c>
      <c r="U1650" s="22">
        <f>T1650*'KERS System Values'!E$14</f>
        <v>214.04764102409666</v>
      </c>
    </row>
    <row r="1651" spans="1:21" x14ac:dyDescent="0.45">
      <c r="A1651" s="7" t="s">
        <v>15</v>
      </c>
      <c r="B1651" s="8">
        <v>1649</v>
      </c>
      <c r="C1651" s="8">
        <v>172</v>
      </c>
      <c r="D1651" s="3">
        <v>30.527777777777782</v>
      </c>
      <c r="E1651" s="29">
        <v>0.38888888888888851</v>
      </c>
      <c r="F1651" s="21">
        <f>'Dynamic Data'!C$4*E1651</f>
        <v>111.99999999999989</v>
      </c>
      <c r="G1651" s="3">
        <f>(0.5*'Dynamic Data'!C$21*'Dynamic Data'!C$11*'Dynamic Data'!C$13*D1651^2)</f>
        <v>190.65264428117143</v>
      </c>
      <c r="H1651" s="3">
        <f>'Dynamic Data'!C$15</f>
        <v>56.505600000000001</v>
      </c>
      <c r="I1651" s="3">
        <f>'Dynamic Data'!C$15+G1651+F1651</f>
        <v>359.15824428117133</v>
      </c>
      <c r="J1651" s="3">
        <f t="shared" si="182"/>
        <v>359.15824428117133</v>
      </c>
      <c r="K1651" s="29">
        <f t="shared" si="183"/>
        <v>0</v>
      </c>
      <c r="L1651" s="21">
        <f>(D1651/1000)*(('Dynamic Data'!C$4*9.81*'Dynamic Data'!C$10)+(0.5*'Dynamic Data'!C$21*'Dynamic Data'!C$11*'Dynamic Data'!C$13*D1651^2)+('Dynamic Data'!C$4*'Dynamic Data'!C$18*E1651))</f>
        <v>11.112316388472426</v>
      </c>
      <c r="M1651" s="3">
        <f t="shared" si="180"/>
        <v>11.112316388472426</v>
      </c>
      <c r="N1651" s="29">
        <f t="shared" si="184"/>
        <v>0</v>
      </c>
      <c r="O1651" s="21">
        <f t="shared" si="179"/>
        <v>11.258660924020958</v>
      </c>
      <c r="P1651" s="3">
        <f t="shared" si="185"/>
        <v>11.258660924020958</v>
      </c>
      <c r="Q1651" s="43">
        <f t="shared" si="181"/>
        <v>0</v>
      </c>
      <c r="R1651" s="37"/>
      <c r="S1651" s="21">
        <f>SUM($P$2:P1651)</f>
        <v>3169.3158932224478</v>
      </c>
      <c r="T1651" s="29">
        <f>SUM($Q$2:Q1651)</f>
        <v>365.53767555033295</v>
      </c>
      <c r="U1651" s="22">
        <f>T1651*'KERS System Values'!E$14</f>
        <v>214.04764102409666</v>
      </c>
    </row>
    <row r="1652" spans="1:21" x14ac:dyDescent="0.45">
      <c r="A1652" s="5" t="s">
        <v>15</v>
      </c>
      <c r="B1652" s="6">
        <v>1650</v>
      </c>
      <c r="C1652" s="6">
        <v>173</v>
      </c>
      <c r="D1652" s="4">
        <v>30.916666666666668</v>
      </c>
      <c r="E1652" s="30">
        <v>0.38888888888888851</v>
      </c>
      <c r="F1652" s="20">
        <f>'Dynamic Data'!C$4*E1652</f>
        <v>111.99999999999989</v>
      </c>
      <c r="G1652" s="12">
        <f>(0.5*'Dynamic Data'!C$21*'Dynamic Data'!C$11*'Dynamic Data'!C$13*D1652^2)</f>
        <v>195.54097529604826</v>
      </c>
      <c r="H1652" s="12">
        <f>'Dynamic Data'!C$15</f>
        <v>56.505600000000001</v>
      </c>
      <c r="I1652" s="12">
        <f>'Dynamic Data'!C$15+G1652+F1652</f>
        <v>364.04657529604816</v>
      </c>
      <c r="J1652" s="12">
        <f t="shared" si="182"/>
        <v>364.04657529604816</v>
      </c>
      <c r="K1652" s="28">
        <f t="shared" si="183"/>
        <v>0</v>
      </c>
      <c r="L1652" s="20">
        <f>(D1652/1000)*(('Dynamic Data'!C$4*9.81*'Dynamic Data'!C$10)+(0.5*'Dynamic Data'!C$21*'Dynamic Data'!C$11*'Dynamic Data'!C$13*D1652^2)+('Dynamic Data'!C$4*'Dynamic Data'!C$18*E1652))</f>
        <v>11.405005459569489</v>
      </c>
      <c r="M1652" s="12">
        <f t="shared" si="180"/>
        <v>11.405005459569489</v>
      </c>
      <c r="N1652" s="28">
        <f t="shared" si="184"/>
        <v>0</v>
      </c>
      <c r="O1652" s="20">
        <f t="shared" si="179"/>
        <v>11.423576476956756</v>
      </c>
      <c r="P1652" s="12">
        <f t="shared" si="185"/>
        <v>11.423576476956756</v>
      </c>
      <c r="Q1652" s="42">
        <f t="shared" si="181"/>
        <v>0</v>
      </c>
      <c r="R1652" s="36"/>
      <c r="S1652" s="20">
        <f>SUM($P$2:P1652)</f>
        <v>3180.7394696994047</v>
      </c>
      <c r="T1652" s="28">
        <f>SUM($Q$2:Q1652)</f>
        <v>365.53767555033295</v>
      </c>
      <c r="U1652" s="22">
        <f>T1652*'KERS System Values'!E$14</f>
        <v>214.04764102409666</v>
      </c>
    </row>
    <row r="1653" spans="1:21" x14ac:dyDescent="0.45">
      <c r="A1653" s="7" t="s">
        <v>15</v>
      </c>
      <c r="B1653" s="8">
        <v>1651</v>
      </c>
      <c r="C1653" s="8">
        <v>174</v>
      </c>
      <c r="D1653" s="3">
        <v>31.305555555555557</v>
      </c>
      <c r="E1653" s="29">
        <v>0.36111111111111227</v>
      </c>
      <c r="F1653" s="21">
        <f>'Dynamic Data'!C$4*E1653</f>
        <v>104.00000000000034</v>
      </c>
      <c r="G1653" s="3">
        <f>(0.5*'Dynamic Data'!C$21*'Dynamic Data'!C$11*'Dynamic Data'!C$13*D1653^2)</f>
        <v>200.4911839187084</v>
      </c>
      <c r="H1653" s="3">
        <f>'Dynamic Data'!C$15</f>
        <v>56.505600000000001</v>
      </c>
      <c r="I1653" s="3">
        <f>'Dynamic Data'!C$15+G1653+F1653</f>
        <v>360.99678391870873</v>
      </c>
      <c r="J1653" s="3">
        <f t="shared" si="182"/>
        <v>360.99678391870873</v>
      </c>
      <c r="K1653" s="29">
        <f t="shared" si="183"/>
        <v>0</v>
      </c>
      <c r="L1653" s="21">
        <f>(D1653/1000)*(('Dynamic Data'!C$4*9.81*'Dynamic Data'!C$10)+(0.5*'Dynamic Data'!C$21*'Dynamic Data'!C$11*'Dynamic Data'!C$13*D1653^2)+('Dynamic Data'!C$4*'Dynamic Data'!C$18*E1653))</f>
        <v>11.442147494344022</v>
      </c>
      <c r="M1653" s="3">
        <f t="shared" si="180"/>
        <v>11.442147494344022</v>
      </c>
      <c r="N1653" s="29">
        <f t="shared" si="184"/>
        <v>0</v>
      </c>
      <c r="O1653" s="21">
        <f t="shared" si="179"/>
        <v>11.372914338462596</v>
      </c>
      <c r="P1653" s="3">
        <f t="shared" si="185"/>
        <v>11.372914338462596</v>
      </c>
      <c r="Q1653" s="43">
        <f t="shared" si="181"/>
        <v>0</v>
      </c>
      <c r="R1653" s="37"/>
      <c r="S1653" s="21">
        <f>SUM($P$2:P1653)</f>
        <v>3192.1123840378673</v>
      </c>
      <c r="T1653" s="29">
        <f>SUM($Q$2:Q1653)</f>
        <v>365.53767555033295</v>
      </c>
      <c r="U1653" s="22">
        <f>T1653*'KERS System Values'!E$14</f>
        <v>214.04764102409666</v>
      </c>
    </row>
    <row r="1654" spans="1:21" x14ac:dyDescent="0.45">
      <c r="A1654" s="5" t="s">
        <v>15</v>
      </c>
      <c r="B1654" s="6">
        <v>1652</v>
      </c>
      <c r="C1654" s="6">
        <v>175</v>
      </c>
      <c r="D1654" s="4">
        <v>31.638888888888893</v>
      </c>
      <c r="E1654" s="30">
        <v>0.31944444444444403</v>
      </c>
      <c r="F1654" s="20">
        <f>'Dynamic Data'!C$4*E1654</f>
        <v>91.999999999999886</v>
      </c>
      <c r="G1654" s="12">
        <f>(0.5*'Dynamic Data'!C$21*'Dynamic Data'!C$11*'Dynamic Data'!C$13*D1654^2)</f>
        <v>204.78346940555073</v>
      </c>
      <c r="H1654" s="12">
        <f>'Dynamic Data'!C$15</f>
        <v>56.505600000000001</v>
      </c>
      <c r="I1654" s="12">
        <f>'Dynamic Data'!C$15+G1654+F1654</f>
        <v>353.28906940555061</v>
      </c>
      <c r="J1654" s="12">
        <f t="shared" si="182"/>
        <v>353.28906940555061</v>
      </c>
      <c r="K1654" s="28">
        <f t="shared" si="183"/>
        <v>0</v>
      </c>
      <c r="L1654" s="20">
        <f>(D1654/1000)*(('Dynamic Data'!C$4*9.81*'Dynamic Data'!C$10)+(0.5*'Dynamic Data'!C$21*'Dynamic Data'!C$11*'Dynamic Data'!C$13*D1654^2)+('Dynamic Data'!C$4*'Dynamic Data'!C$18*E1654))</f>
        <v>11.303681182581171</v>
      </c>
      <c r="M1654" s="12">
        <f t="shared" si="180"/>
        <v>11.303681182581171</v>
      </c>
      <c r="N1654" s="28">
        <f t="shared" si="184"/>
        <v>0</v>
      </c>
      <c r="O1654" s="20">
        <f t="shared" si="179"/>
        <v>11.288437186576612</v>
      </c>
      <c r="P1654" s="12">
        <f t="shared" si="185"/>
        <v>11.288437186576612</v>
      </c>
      <c r="Q1654" s="42">
        <f t="shared" si="181"/>
        <v>0</v>
      </c>
      <c r="R1654" s="36"/>
      <c r="S1654" s="20">
        <f>SUM($P$2:P1654)</f>
        <v>3203.4008212244439</v>
      </c>
      <c r="T1654" s="28">
        <f>SUM($Q$2:Q1654)</f>
        <v>365.53767555033295</v>
      </c>
      <c r="U1654" s="22">
        <f>T1654*'KERS System Values'!E$14</f>
        <v>214.04764102409666</v>
      </c>
    </row>
    <row r="1655" spans="1:21" x14ac:dyDescent="0.45">
      <c r="A1655" s="7" t="s">
        <v>15</v>
      </c>
      <c r="B1655" s="8">
        <v>1653</v>
      </c>
      <c r="C1655" s="8">
        <v>176</v>
      </c>
      <c r="D1655" s="3">
        <v>31.944444444444446</v>
      </c>
      <c r="E1655" s="29">
        <v>0.29166666666666585</v>
      </c>
      <c r="F1655" s="21">
        <f>'Dynamic Data'!C$4*E1655</f>
        <v>83.999999999999773</v>
      </c>
      <c r="G1655" s="3">
        <f>(0.5*'Dynamic Data'!C$21*'Dynamic Data'!C$11*'Dynamic Data'!C$13*D1655^2)</f>
        <v>208.75800074834279</v>
      </c>
      <c r="H1655" s="3">
        <f>'Dynamic Data'!C$15</f>
        <v>56.505600000000001</v>
      </c>
      <c r="I1655" s="3">
        <f>'Dynamic Data'!C$15+G1655+F1655</f>
        <v>349.26360074834258</v>
      </c>
      <c r="J1655" s="3">
        <f t="shared" si="182"/>
        <v>349.26360074834258</v>
      </c>
      <c r="K1655" s="29">
        <f t="shared" si="183"/>
        <v>0</v>
      </c>
      <c r="L1655" s="21">
        <f>(D1655/1000)*(('Dynamic Data'!C$4*9.81*'Dynamic Data'!C$10)+(0.5*'Dynamic Data'!C$21*'Dynamic Data'!C$11*'Dynamic Data'!C$13*D1655^2)+('Dynamic Data'!C$4*'Dynamic Data'!C$18*E1655))</f>
        <v>11.273193190572055</v>
      </c>
      <c r="M1655" s="3">
        <f t="shared" si="180"/>
        <v>11.273193190572055</v>
      </c>
      <c r="N1655" s="29">
        <f t="shared" si="184"/>
        <v>0</v>
      </c>
      <c r="O1655" s="21">
        <f t="shared" si="179"/>
        <v>11.179251236160685</v>
      </c>
      <c r="P1655" s="3">
        <f t="shared" si="185"/>
        <v>11.179251236160685</v>
      </c>
      <c r="Q1655" s="43">
        <f t="shared" si="181"/>
        <v>0</v>
      </c>
      <c r="R1655" s="37"/>
      <c r="S1655" s="21">
        <f>SUM($P$2:P1655)</f>
        <v>3214.5800724606047</v>
      </c>
      <c r="T1655" s="29">
        <f>SUM($Q$2:Q1655)</f>
        <v>365.53767555033295</v>
      </c>
      <c r="U1655" s="22">
        <f>T1655*'KERS System Values'!E$14</f>
        <v>214.04764102409666</v>
      </c>
    </row>
    <row r="1656" spans="1:21" x14ac:dyDescent="0.45">
      <c r="A1656" s="5" t="s">
        <v>15</v>
      </c>
      <c r="B1656" s="6">
        <v>1654</v>
      </c>
      <c r="C1656" s="6">
        <v>177</v>
      </c>
      <c r="D1656" s="4">
        <v>32.222222222222221</v>
      </c>
      <c r="E1656" s="30">
        <v>0.24999999999999961</v>
      </c>
      <c r="F1656" s="20">
        <f>'Dynamic Data'!C$4*E1656</f>
        <v>71.999999999999886</v>
      </c>
      <c r="G1656" s="12">
        <f>(0.5*'Dynamic Data'!C$21*'Dynamic Data'!C$11*'Dynamic Data'!C$13*D1656^2)</f>
        <v>212.40435977842722</v>
      </c>
      <c r="H1656" s="12">
        <f>'Dynamic Data'!C$15</f>
        <v>56.505600000000001</v>
      </c>
      <c r="I1656" s="12">
        <f>'Dynamic Data'!C$15+G1656+F1656</f>
        <v>340.90995977842709</v>
      </c>
      <c r="J1656" s="12">
        <f t="shared" si="182"/>
        <v>340.90995977842709</v>
      </c>
      <c r="K1656" s="28">
        <f t="shared" si="183"/>
        <v>0</v>
      </c>
      <c r="L1656" s="20">
        <f>(D1656/1000)*(('Dynamic Data'!C$4*9.81*'Dynamic Data'!C$10)+(0.5*'Dynamic Data'!C$21*'Dynamic Data'!C$11*'Dynamic Data'!C$13*D1656^2)+('Dynamic Data'!C$4*'Dynamic Data'!C$18*E1656))</f>
        <v>11.085309281749316</v>
      </c>
      <c r="M1656" s="12">
        <f t="shared" si="180"/>
        <v>11.085309281749316</v>
      </c>
      <c r="N1656" s="28">
        <f t="shared" si="184"/>
        <v>0</v>
      </c>
      <c r="O1656" s="20">
        <f t="shared" si="179"/>
        <v>11.035829005611847</v>
      </c>
      <c r="P1656" s="12">
        <f t="shared" si="185"/>
        <v>11.035829005611847</v>
      </c>
      <c r="Q1656" s="42">
        <f t="shared" si="181"/>
        <v>0</v>
      </c>
      <c r="R1656" s="36"/>
      <c r="S1656" s="20">
        <f>SUM($P$2:P1656)</f>
        <v>3225.6159014662167</v>
      </c>
      <c r="T1656" s="28">
        <f>SUM($Q$2:Q1656)</f>
        <v>365.53767555033295</v>
      </c>
      <c r="U1656" s="22">
        <f>T1656*'KERS System Values'!E$14</f>
        <v>214.04764102409666</v>
      </c>
    </row>
    <row r="1657" spans="1:21" x14ac:dyDescent="0.45">
      <c r="A1657" s="7" t="s">
        <v>15</v>
      </c>
      <c r="B1657" s="8">
        <v>1655</v>
      </c>
      <c r="C1657" s="8">
        <v>178</v>
      </c>
      <c r="D1657" s="3">
        <v>32.444444444444443</v>
      </c>
      <c r="E1657" s="29">
        <v>0.22222222222222143</v>
      </c>
      <c r="F1657" s="21">
        <f>'Dynamic Data'!C$4*E1657</f>
        <v>63.999999999999773</v>
      </c>
      <c r="G1657" s="3">
        <f>(0.5*'Dynamic Data'!C$21*'Dynamic Data'!C$11*'Dynamic Data'!C$13*D1657^2)</f>
        <v>215.34417755229271</v>
      </c>
      <c r="H1657" s="3">
        <f>'Dynamic Data'!C$15</f>
        <v>56.505600000000001</v>
      </c>
      <c r="I1657" s="3">
        <f>'Dynamic Data'!C$15+G1657+F1657</f>
        <v>335.84977755229249</v>
      </c>
      <c r="J1657" s="3">
        <f t="shared" si="182"/>
        <v>335.84977755229249</v>
      </c>
      <c r="K1657" s="29">
        <f t="shared" si="183"/>
        <v>0</v>
      </c>
      <c r="L1657" s="21">
        <f>(D1657/1000)*(('Dynamic Data'!C$4*9.81*'Dynamic Data'!C$10)+(0.5*'Dynamic Data'!C$21*'Dynamic Data'!C$11*'Dynamic Data'!C$13*D1657^2)+('Dynamic Data'!C$4*'Dynamic Data'!C$18*E1657))</f>
        <v>10.986348729474377</v>
      </c>
      <c r="M1657" s="3">
        <f t="shared" si="180"/>
        <v>10.986348729474377</v>
      </c>
      <c r="N1657" s="29">
        <f t="shared" si="184"/>
        <v>0</v>
      </c>
      <c r="O1657" s="21">
        <f t="shared" si="179"/>
        <v>11.072320248972623</v>
      </c>
      <c r="P1657" s="3">
        <f t="shared" si="185"/>
        <v>11.072320248972623</v>
      </c>
      <c r="Q1657" s="43">
        <f t="shared" si="181"/>
        <v>0</v>
      </c>
      <c r="R1657" s="37"/>
      <c r="S1657" s="21">
        <f>SUM($P$2:P1657)</f>
        <v>3236.6882217151892</v>
      </c>
      <c r="T1657" s="29">
        <f>SUM($Q$2:Q1657)</f>
        <v>365.53767555033295</v>
      </c>
      <c r="U1657" s="22">
        <f>T1657*'KERS System Values'!E$14</f>
        <v>214.04764102409666</v>
      </c>
    </row>
    <row r="1658" spans="1:21" x14ac:dyDescent="0.45">
      <c r="A1658" s="5" t="s">
        <v>15</v>
      </c>
      <c r="B1658" s="6">
        <v>1656</v>
      </c>
      <c r="C1658" s="6">
        <v>179</v>
      </c>
      <c r="D1658" s="4">
        <v>32.666666666666664</v>
      </c>
      <c r="E1658" s="30">
        <v>0.2222222222222234</v>
      </c>
      <c r="F1658" s="20">
        <f>'Dynamic Data'!C$4*E1658</f>
        <v>64.000000000000341</v>
      </c>
      <c r="G1658" s="12">
        <f>(0.5*'Dynamic Data'!C$21*'Dynamic Data'!C$11*'Dynamic Data'!C$13*D1658^2)</f>
        <v>218.30420025931193</v>
      </c>
      <c r="H1658" s="12">
        <f>'Dynamic Data'!C$15</f>
        <v>56.505600000000001</v>
      </c>
      <c r="I1658" s="12">
        <f>'Dynamic Data'!C$15+G1658+F1658</f>
        <v>338.80980025931228</v>
      </c>
      <c r="J1658" s="12">
        <f t="shared" si="182"/>
        <v>338.80980025931228</v>
      </c>
      <c r="K1658" s="28">
        <f t="shared" si="183"/>
        <v>0</v>
      </c>
      <c r="L1658" s="20">
        <f>(D1658/1000)*(('Dynamic Data'!C$4*9.81*'Dynamic Data'!C$10)+(0.5*'Dynamic Data'!C$21*'Dynamic Data'!C$11*'Dynamic Data'!C$13*D1658^2)+('Dynamic Data'!C$4*'Dynamic Data'!C$18*E1658))</f>
        <v>11.158291768470868</v>
      </c>
      <c r="M1658" s="12">
        <f t="shared" si="180"/>
        <v>11.158291768470868</v>
      </c>
      <c r="N1658" s="28">
        <f t="shared" si="184"/>
        <v>0</v>
      </c>
      <c r="O1658" s="20">
        <f t="shared" si="179"/>
        <v>11.245253329693636</v>
      </c>
      <c r="P1658" s="12">
        <f t="shared" si="185"/>
        <v>11.245253329693636</v>
      </c>
      <c r="Q1658" s="42">
        <f t="shared" si="181"/>
        <v>0</v>
      </c>
      <c r="R1658" s="36"/>
      <c r="S1658" s="20">
        <f>SUM($P$2:P1658)</f>
        <v>3247.9334750448829</v>
      </c>
      <c r="T1658" s="28">
        <f>SUM($Q$2:Q1658)</f>
        <v>365.53767555033295</v>
      </c>
      <c r="U1658" s="22">
        <f>T1658*'KERS System Values'!E$14</f>
        <v>214.04764102409666</v>
      </c>
    </row>
    <row r="1659" spans="1:21" x14ac:dyDescent="0.45">
      <c r="A1659" s="7" t="s">
        <v>15</v>
      </c>
      <c r="B1659" s="8">
        <v>1657</v>
      </c>
      <c r="C1659" s="8">
        <v>180</v>
      </c>
      <c r="D1659" s="3">
        <v>32.888888888888893</v>
      </c>
      <c r="E1659" s="29">
        <v>0.2222222222222234</v>
      </c>
      <c r="F1659" s="21">
        <f>'Dynamic Data'!C$4*E1659</f>
        <v>64.000000000000341</v>
      </c>
      <c r="G1659" s="3">
        <f>(0.5*'Dynamic Data'!C$21*'Dynamic Data'!C$11*'Dynamic Data'!C$13*D1659^2)</f>
        <v>221.28442789948494</v>
      </c>
      <c r="H1659" s="3">
        <f>'Dynamic Data'!C$15</f>
        <v>56.505600000000001</v>
      </c>
      <c r="I1659" s="3">
        <f>'Dynamic Data'!C$15+G1659+F1659</f>
        <v>341.79002789948527</v>
      </c>
      <c r="J1659" s="3">
        <f t="shared" si="182"/>
        <v>341.79002789948527</v>
      </c>
      <c r="K1659" s="29">
        <f t="shared" si="183"/>
        <v>0</v>
      </c>
      <c r="L1659" s="21">
        <f>(D1659/1000)*(('Dynamic Data'!C$4*9.81*'Dynamic Data'!C$10)+(0.5*'Dynamic Data'!C$21*'Dynamic Data'!C$11*'Dynamic Data'!C$13*D1659^2)+('Dynamic Data'!C$4*'Dynamic Data'!C$18*E1659))</f>
        <v>11.332214890916406</v>
      </c>
      <c r="M1659" s="3">
        <f t="shared" si="180"/>
        <v>11.332214890916406</v>
      </c>
      <c r="N1659" s="29">
        <f t="shared" si="184"/>
        <v>0</v>
      </c>
      <c r="O1659" s="21">
        <f t="shared" si="179"/>
        <v>11.420173228841414</v>
      </c>
      <c r="P1659" s="3">
        <f t="shared" si="185"/>
        <v>11.420173228841414</v>
      </c>
      <c r="Q1659" s="43">
        <f t="shared" si="181"/>
        <v>0</v>
      </c>
      <c r="R1659" s="37"/>
      <c r="S1659" s="21">
        <f>SUM($P$2:P1659)</f>
        <v>3259.3536482737245</v>
      </c>
      <c r="T1659" s="29">
        <f>SUM($Q$2:Q1659)</f>
        <v>365.53767555033295</v>
      </c>
      <c r="U1659" s="22">
        <f>T1659*'KERS System Values'!E$14</f>
        <v>214.04764102409666</v>
      </c>
    </row>
    <row r="1660" spans="1:21" x14ac:dyDescent="0.45">
      <c r="A1660" s="5" t="s">
        <v>15</v>
      </c>
      <c r="B1660" s="6">
        <v>1658</v>
      </c>
      <c r="C1660" s="6">
        <v>181</v>
      </c>
      <c r="D1660" s="4">
        <v>33.111111111111114</v>
      </c>
      <c r="E1660" s="30">
        <v>0.22222222222222143</v>
      </c>
      <c r="F1660" s="20">
        <f>'Dynamic Data'!C$4*E1660</f>
        <v>63.999999999999773</v>
      </c>
      <c r="G1660" s="12">
        <f>(0.5*'Dynamic Data'!C$21*'Dynamic Data'!C$11*'Dynamic Data'!C$13*D1660^2)</f>
        <v>224.28486047281163</v>
      </c>
      <c r="H1660" s="12">
        <f>'Dynamic Data'!C$15</f>
        <v>56.505600000000001</v>
      </c>
      <c r="I1660" s="12">
        <f>'Dynamic Data'!C$15+G1660+F1660</f>
        <v>344.79046047281139</v>
      </c>
      <c r="J1660" s="12">
        <f t="shared" si="182"/>
        <v>344.79046047281139</v>
      </c>
      <c r="K1660" s="28">
        <f t="shared" si="183"/>
        <v>0</v>
      </c>
      <c r="L1660" s="20">
        <f>(D1660/1000)*(('Dynamic Data'!C$4*9.81*'Dynamic Data'!C$10)+(0.5*'Dynamic Data'!C$21*'Dynamic Data'!C$11*'Dynamic Data'!C$13*D1660^2)+('Dynamic Data'!C$4*'Dynamic Data'!C$18*E1660))</f>
        <v>11.508131566766421</v>
      </c>
      <c r="M1660" s="12">
        <f t="shared" si="180"/>
        <v>11.508131566766421</v>
      </c>
      <c r="N1660" s="28">
        <f t="shared" si="184"/>
        <v>0</v>
      </c>
      <c r="O1660" s="20">
        <f t="shared" si="179"/>
        <v>11.597093416371406</v>
      </c>
      <c r="P1660" s="12">
        <f t="shared" si="185"/>
        <v>11.597093416371406</v>
      </c>
      <c r="Q1660" s="42">
        <f t="shared" si="181"/>
        <v>0</v>
      </c>
      <c r="R1660" s="36"/>
      <c r="S1660" s="20">
        <f>SUM($P$2:P1660)</f>
        <v>3270.950741690096</v>
      </c>
      <c r="T1660" s="28">
        <f>SUM($Q$2:Q1660)</f>
        <v>365.53767555033295</v>
      </c>
      <c r="U1660" s="22">
        <f>T1660*'KERS System Values'!E$14</f>
        <v>214.04764102409666</v>
      </c>
    </row>
    <row r="1661" spans="1:21" x14ac:dyDescent="0.45">
      <c r="A1661" s="7" t="s">
        <v>15</v>
      </c>
      <c r="B1661" s="8">
        <v>1659</v>
      </c>
      <c r="C1661" s="8">
        <v>182</v>
      </c>
      <c r="D1661" s="3">
        <v>33.333333333333336</v>
      </c>
      <c r="E1661" s="29">
        <v>0.22222222222222143</v>
      </c>
      <c r="F1661" s="21">
        <f>'Dynamic Data'!C$4*E1661</f>
        <v>63.999999999999773</v>
      </c>
      <c r="G1661" s="3">
        <f>(0.5*'Dynamic Data'!C$21*'Dynamic Data'!C$11*'Dynamic Data'!C$13*D1661^2)</f>
        <v>227.30549797929197</v>
      </c>
      <c r="H1661" s="3">
        <f>'Dynamic Data'!C$15</f>
        <v>56.505600000000001</v>
      </c>
      <c r="I1661" s="3">
        <f>'Dynamic Data'!C$15+G1661+F1661</f>
        <v>347.81109797929173</v>
      </c>
      <c r="J1661" s="3">
        <f t="shared" si="182"/>
        <v>347.81109797929173</v>
      </c>
      <c r="K1661" s="29">
        <f t="shared" si="183"/>
        <v>0</v>
      </c>
      <c r="L1661" s="21">
        <f>(D1661/1000)*(('Dynamic Data'!C$4*9.81*'Dynamic Data'!C$10)+(0.5*'Dynamic Data'!C$21*'Dynamic Data'!C$11*'Dynamic Data'!C$13*D1661^2)+('Dynamic Data'!C$4*'Dynamic Data'!C$18*E1661))</f>
        <v>11.686055265976391</v>
      </c>
      <c r="M1661" s="3">
        <f t="shared" si="180"/>
        <v>11.686055265976391</v>
      </c>
      <c r="N1661" s="29">
        <f t="shared" si="184"/>
        <v>0</v>
      </c>
      <c r="O1661" s="21">
        <f t="shared" si="179"/>
        <v>11.776027362239063</v>
      </c>
      <c r="P1661" s="3">
        <f t="shared" si="185"/>
        <v>11.776027362239063</v>
      </c>
      <c r="Q1661" s="43">
        <f t="shared" si="181"/>
        <v>0</v>
      </c>
      <c r="R1661" s="37"/>
      <c r="S1661" s="21">
        <f>SUM($P$2:P1661)</f>
        <v>3282.7267690523349</v>
      </c>
      <c r="T1661" s="29">
        <f>SUM($Q$2:Q1661)</f>
        <v>365.53767555033295</v>
      </c>
      <c r="U1661" s="22">
        <f>T1661*'KERS System Values'!E$14</f>
        <v>214.04764102409666</v>
      </c>
    </row>
    <row r="1662" spans="1:21" x14ac:dyDescent="0.45">
      <c r="A1662" s="5" t="s">
        <v>15</v>
      </c>
      <c r="B1662" s="6">
        <v>1660</v>
      </c>
      <c r="C1662" s="6">
        <v>183</v>
      </c>
      <c r="D1662" s="4">
        <v>33.555555555555557</v>
      </c>
      <c r="E1662" s="30">
        <v>0.22222222222222143</v>
      </c>
      <c r="F1662" s="20">
        <f>'Dynamic Data'!C$4*E1662</f>
        <v>63.999999999999773</v>
      </c>
      <c r="G1662" s="12">
        <f>(0.5*'Dynamic Data'!C$21*'Dynamic Data'!C$11*'Dynamic Data'!C$13*D1662^2)</f>
        <v>230.34634041892605</v>
      </c>
      <c r="H1662" s="12">
        <f>'Dynamic Data'!C$15</f>
        <v>56.505600000000001</v>
      </c>
      <c r="I1662" s="12">
        <f>'Dynamic Data'!C$15+G1662+F1662</f>
        <v>350.85194041892584</v>
      </c>
      <c r="J1662" s="12">
        <f t="shared" si="182"/>
        <v>350.85194041892584</v>
      </c>
      <c r="K1662" s="28">
        <f t="shared" si="183"/>
        <v>0</v>
      </c>
      <c r="L1662" s="20">
        <f>(D1662/1000)*(('Dynamic Data'!C$4*9.81*'Dynamic Data'!C$10)+(0.5*'Dynamic Data'!C$21*'Dynamic Data'!C$11*'Dynamic Data'!C$13*D1662^2)+('Dynamic Data'!C$4*'Dynamic Data'!C$18*E1662))</f>
        <v>11.865999458501733</v>
      </c>
      <c r="M1662" s="12">
        <f t="shared" si="180"/>
        <v>11.865999458501733</v>
      </c>
      <c r="N1662" s="28">
        <f t="shared" si="184"/>
        <v>0</v>
      </c>
      <c r="O1662" s="20">
        <f t="shared" si="179"/>
        <v>11.886508500844256</v>
      </c>
      <c r="P1662" s="12">
        <f t="shared" si="185"/>
        <v>11.886508500844256</v>
      </c>
      <c r="Q1662" s="42">
        <f t="shared" si="181"/>
        <v>0</v>
      </c>
      <c r="R1662" s="36"/>
      <c r="S1662" s="20">
        <f>SUM($P$2:P1662)</f>
        <v>3294.6132775531792</v>
      </c>
      <c r="T1662" s="28">
        <f>SUM($Q$2:Q1662)</f>
        <v>365.53767555033295</v>
      </c>
      <c r="U1662" s="22">
        <f>T1662*'KERS System Values'!E$14</f>
        <v>214.04764102409666</v>
      </c>
    </row>
    <row r="1663" spans="1:21" x14ac:dyDescent="0.45">
      <c r="A1663" s="7" t="s">
        <v>15</v>
      </c>
      <c r="B1663" s="8">
        <v>1661</v>
      </c>
      <c r="C1663" s="8">
        <v>184</v>
      </c>
      <c r="D1663" s="3">
        <v>33.777777777777779</v>
      </c>
      <c r="E1663" s="29">
        <v>0.20833333333333331</v>
      </c>
      <c r="F1663" s="21">
        <f>'Dynamic Data'!C$4*E1663</f>
        <v>59.999999999999993</v>
      </c>
      <c r="G1663" s="3">
        <f>(0.5*'Dynamic Data'!C$21*'Dynamic Data'!C$11*'Dynamic Data'!C$13*D1663^2)</f>
        <v>233.40738779171383</v>
      </c>
      <c r="H1663" s="3">
        <f>'Dynamic Data'!C$15</f>
        <v>56.505600000000001</v>
      </c>
      <c r="I1663" s="3">
        <f>'Dynamic Data'!C$15+G1663+F1663</f>
        <v>349.91298779171382</v>
      </c>
      <c r="J1663" s="3">
        <f t="shared" si="182"/>
        <v>349.91298779171382</v>
      </c>
      <c r="K1663" s="29">
        <f t="shared" si="183"/>
        <v>0</v>
      </c>
      <c r="L1663" s="21">
        <f>(D1663/1000)*(('Dynamic Data'!C$4*9.81*'Dynamic Data'!C$10)+(0.5*'Dynamic Data'!C$21*'Dynamic Data'!C$11*'Dynamic Data'!C$13*D1663^2)+('Dynamic Data'!C$4*'Dynamic Data'!C$18*E1663))</f>
        <v>11.907017543186779</v>
      </c>
      <c r="M1663" s="3">
        <f t="shared" si="180"/>
        <v>11.907017543186779</v>
      </c>
      <c r="N1663" s="29">
        <f t="shared" si="184"/>
        <v>0</v>
      </c>
      <c r="O1663" s="21">
        <f t="shared" si="179"/>
        <v>11.987066799793473</v>
      </c>
      <c r="P1663" s="3">
        <f t="shared" si="185"/>
        <v>11.987066799793473</v>
      </c>
      <c r="Q1663" s="43">
        <f t="shared" si="181"/>
        <v>0</v>
      </c>
      <c r="R1663" s="37"/>
      <c r="S1663" s="21">
        <f>SUM($P$2:P1663)</f>
        <v>3306.6003443529726</v>
      </c>
      <c r="T1663" s="29">
        <f>SUM($Q$2:Q1663)</f>
        <v>365.53767555033295</v>
      </c>
      <c r="U1663" s="22">
        <f>T1663*'KERS System Values'!E$14</f>
        <v>214.04764102409666</v>
      </c>
    </row>
    <row r="1664" spans="1:21" x14ac:dyDescent="0.45">
      <c r="A1664" s="5" t="s">
        <v>15</v>
      </c>
      <c r="B1664" s="6">
        <v>1662</v>
      </c>
      <c r="C1664" s="6">
        <v>185</v>
      </c>
      <c r="D1664" s="4">
        <v>33.972222222222221</v>
      </c>
      <c r="E1664" s="30">
        <v>0.20833333333333331</v>
      </c>
      <c r="F1664" s="20">
        <f>'Dynamic Data'!C$4*E1664</f>
        <v>59.999999999999993</v>
      </c>
      <c r="G1664" s="12">
        <f>(0.5*'Dynamic Data'!C$21*'Dynamic Data'!C$11*'Dynamic Data'!C$13*D1664^2)</f>
        <v>236.10237860213081</v>
      </c>
      <c r="H1664" s="12">
        <f>'Dynamic Data'!C$15</f>
        <v>56.505600000000001</v>
      </c>
      <c r="I1664" s="12">
        <f>'Dynamic Data'!C$15+G1664+F1664</f>
        <v>352.6079786021308</v>
      </c>
      <c r="J1664" s="12">
        <f t="shared" si="182"/>
        <v>352.6079786021308</v>
      </c>
      <c r="K1664" s="28">
        <f t="shared" si="183"/>
        <v>0</v>
      </c>
      <c r="L1664" s="20">
        <f>(D1664/1000)*(('Dynamic Data'!C$4*9.81*'Dynamic Data'!C$10)+(0.5*'Dynamic Data'!C$21*'Dynamic Data'!C$11*'Dynamic Data'!C$13*D1664^2)+('Dynamic Data'!C$4*'Dynamic Data'!C$18*E1664))</f>
        <v>12.067116056400167</v>
      </c>
      <c r="M1664" s="12">
        <f t="shared" si="180"/>
        <v>12.067116056400167</v>
      </c>
      <c r="N1664" s="28">
        <f t="shared" si="184"/>
        <v>0</v>
      </c>
      <c r="O1664" s="20">
        <f t="shared" si="179"/>
        <v>12.159566443289808</v>
      </c>
      <c r="P1664" s="12">
        <f t="shared" si="185"/>
        <v>12.159566443289808</v>
      </c>
      <c r="Q1664" s="42">
        <f t="shared" si="181"/>
        <v>0</v>
      </c>
      <c r="R1664" s="36"/>
      <c r="S1664" s="20">
        <f>SUM($P$2:P1664)</f>
        <v>3318.7599107962624</v>
      </c>
      <c r="T1664" s="28">
        <f>SUM($Q$2:Q1664)</f>
        <v>365.53767555033295</v>
      </c>
      <c r="U1664" s="22">
        <f>T1664*'KERS System Values'!E$14</f>
        <v>214.04764102409666</v>
      </c>
    </row>
    <row r="1665" spans="1:21" x14ac:dyDescent="0.45">
      <c r="A1665" s="7" t="s">
        <v>15</v>
      </c>
      <c r="B1665" s="8">
        <v>1663</v>
      </c>
      <c r="C1665" s="8">
        <v>186</v>
      </c>
      <c r="D1665" s="3">
        <v>34.194444444444443</v>
      </c>
      <c r="E1665" s="29">
        <v>0.20833333333333331</v>
      </c>
      <c r="F1665" s="21">
        <f>'Dynamic Data'!C$4*E1665</f>
        <v>59.999999999999993</v>
      </c>
      <c r="G1665" s="3">
        <f>(0.5*'Dynamic Data'!C$21*'Dynamic Data'!C$11*'Dynamic Data'!C$13*D1665^2)</f>
        <v>239.20131022458179</v>
      </c>
      <c r="H1665" s="3">
        <f>'Dynamic Data'!C$15</f>
        <v>56.505600000000001</v>
      </c>
      <c r="I1665" s="3">
        <f>'Dynamic Data'!C$15+G1665+F1665</f>
        <v>355.7069102245818</v>
      </c>
      <c r="J1665" s="3">
        <f t="shared" si="182"/>
        <v>355.7069102245818</v>
      </c>
      <c r="K1665" s="29">
        <f t="shared" si="183"/>
        <v>0</v>
      </c>
      <c r="L1665" s="21">
        <f>(D1665/1000)*(('Dynamic Data'!C$4*9.81*'Dynamic Data'!C$10)+(0.5*'Dynamic Data'!C$21*'Dynamic Data'!C$11*'Dynamic Data'!C$13*D1665^2)+('Dynamic Data'!C$4*'Dynamic Data'!C$18*E1665))</f>
        <v>12.25201683017945</v>
      </c>
      <c r="M1665" s="3">
        <f t="shared" si="180"/>
        <v>12.25201683017945</v>
      </c>
      <c r="N1665" s="29">
        <f t="shared" si="184"/>
        <v>0</v>
      </c>
      <c r="O1665" s="21">
        <f t="shared" si="179"/>
        <v>12.190250479461625</v>
      </c>
      <c r="P1665" s="3">
        <f t="shared" si="185"/>
        <v>12.190250479461625</v>
      </c>
      <c r="Q1665" s="43">
        <f t="shared" si="181"/>
        <v>0</v>
      </c>
      <c r="R1665" s="37"/>
      <c r="S1665" s="21">
        <f>SUM($P$2:P1665)</f>
        <v>3330.950161275724</v>
      </c>
      <c r="T1665" s="29">
        <f>SUM($Q$2:Q1665)</f>
        <v>365.53767555033295</v>
      </c>
      <c r="U1665" s="22">
        <f>T1665*'KERS System Values'!E$14</f>
        <v>214.04764102409666</v>
      </c>
    </row>
    <row r="1666" spans="1:21" x14ac:dyDescent="0.45">
      <c r="A1666" s="5" t="s">
        <v>15</v>
      </c>
      <c r="B1666" s="6">
        <v>1664</v>
      </c>
      <c r="C1666" s="6">
        <v>187</v>
      </c>
      <c r="D1666" s="4">
        <v>34.388888888888893</v>
      </c>
      <c r="E1666" s="30">
        <v>0.18055555555555713</v>
      </c>
      <c r="F1666" s="20">
        <f>'Dynamic Data'!C$4*E1666</f>
        <v>52.000000000000455</v>
      </c>
      <c r="G1666" s="12">
        <f>(0.5*'Dynamic Data'!C$21*'Dynamic Data'!C$11*'Dynamic Data'!C$13*D1666^2)</f>
        <v>241.92944975345415</v>
      </c>
      <c r="H1666" s="12">
        <f>'Dynamic Data'!C$15</f>
        <v>56.505600000000001</v>
      </c>
      <c r="I1666" s="12">
        <f>'Dynamic Data'!C$15+G1666+F1666</f>
        <v>350.43504975345462</v>
      </c>
      <c r="J1666" s="12">
        <f t="shared" si="182"/>
        <v>350.43504975345462</v>
      </c>
      <c r="K1666" s="28">
        <f t="shared" si="183"/>
        <v>0</v>
      </c>
      <c r="L1666" s="20">
        <f>(D1666/1000)*(('Dynamic Data'!C$4*9.81*'Dynamic Data'!C$10)+(0.5*'Dynamic Data'!C$21*'Dynamic Data'!C$11*'Dynamic Data'!C$13*D1666^2)+('Dynamic Data'!C$4*'Dynamic Data'!C$18*E1666))</f>
        <v>12.128484128743802</v>
      </c>
      <c r="M1666" s="12">
        <f t="shared" si="180"/>
        <v>12.128484128743802</v>
      </c>
      <c r="N1666" s="28">
        <f t="shared" si="184"/>
        <v>0</v>
      </c>
      <c r="O1666" s="20">
        <f t="shared" ref="O1666:O1729" si="186">(B1667 - B1666) * (L1667 + L1666) / 2</f>
        <v>12.126386886339271</v>
      </c>
      <c r="P1666" s="12">
        <f t="shared" si="185"/>
        <v>12.126386886339271</v>
      </c>
      <c r="Q1666" s="42">
        <f t="shared" si="181"/>
        <v>0</v>
      </c>
      <c r="R1666" s="36"/>
      <c r="S1666" s="20">
        <f>SUM($P$2:P1666)</f>
        <v>3343.0765481620633</v>
      </c>
      <c r="T1666" s="28">
        <f>SUM($Q$2:Q1666)</f>
        <v>365.53767555033295</v>
      </c>
      <c r="U1666" s="22">
        <f>T1666*'KERS System Values'!E$14</f>
        <v>214.04764102409666</v>
      </c>
    </row>
    <row r="1667" spans="1:21" x14ac:dyDescent="0.45">
      <c r="A1667" s="7" t="s">
        <v>15</v>
      </c>
      <c r="B1667" s="8">
        <v>1665</v>
      </c>
      <c r="C1667" s="8">
        <v>188</v>
      </c>
      <c r="D1667" s="3">
        <v>34.555555555555557</v>
      </c>
      <c r="E1667" s="29">
        <v>0.16666666666666705</v>
      </c>
      <c r="F1667" s="21">
        <f>'Dynamic Data'!C$4*E1667</f>
        <v>48.000000000000107</v>
      </c>
      <c r="G1667" s="3">
        <f>(0.5*'Dynamic Data'!C$21*'Dynamic Data'!C$11*'Dynamic Data'!C$13*D1667^2)</f>
        <v>244.28016744505663</v>
      </c>
      <c r="H1667" s="3">
        <f>'Dynamic Data'!C$15</f>
        <v>56.505600000000001</v>
      </c>
      <c r="I1667" s="3">
        <f>'Dynamic Data'!C$15+G1667+F1667</f>
        <v>348.78576744505676</v>
      </c>
      <c r="J1667" s="3">
        <f t="shared" si="182"/>
        <v>348.78576744505676</v>
      </c>
      <c r="K1667" s="29">
        <f t="shared" si="183"/>
        <v>0</v>
      </c>
      <c r="L1667" s="21">
        <f>(D1667/1000)*(('Dynamic Data'!C$4*9.81*'Dynamic Data'!C$10)+(0.5*'Dynamic Data'!C$21*'Dynamic Data'!C$11*'Dynamic Data'!C$13*D1667^2)+('Dynamic Data'!C$4*'Dynamic Data'!C$18*E1667))</f>
        <v>12.124289643934739</v>
      </c>
      <c r="M1667" s="3">
        <f t="shared" si="180"/>
        <v>12.124289643934739</v>
      </c>
      <c r="N1667" s="29">
        <f t="shared" si="184"/>
        <v>0</v>
      </c>
      <c r="O1667" s="21">
        <f t="shared" si="186"/>
        <v>12.049635280501365</v>
      </c>
      <c r="P1667" s="3">
        <f t="shared" si="185"/>
        <v>12.049635280501365</v>
      </c>
      <c r="Q1667" s="43">
        <f t="shared" si="181"/>
        <v>0</v>
      </c>
      <c r="R1667" s="37"/>
      <c r="S1667" s="21">
        <f>SUM($P$2:P1667)</f>
        <v>3355.1261834425645</v>
      </c>
      <c r="T1667" s="29">
        <f>SUM($Q$2:Q1667)</f>
        <v>365.53767555033295</v>
      </c>
      <c r="U1667" s="22">
        <f>T1667*'KERS System Values'!E$14</f>
        <v>214.04764102409666</v>
      </c>
    </row>
    <row r="1668" spans="1:21" x14ac:dyDescent="0.45">
      <c r="A1668" s="5" t="s">
        <v>15</v>
      </c>
      <c r="B1668" s="6">
        <v>1666</v>
      </c>
      <c r="C1668" s="6">
        <v>189</v>
      </c>
      <c r="D1668" s="4">
        <v>34.722222222222221</v>
      </c>
      <c r="E1668" s="30">
        <v>0.1388888888888889</v>
      </c>
      <c r="F1668" s="20">
        <f>'Dynamic Data'!C$4*E1668</f>
        <v>40</v>
      </c>
      <c r="G1668" s="12">
        <f>(0.5*'Dynamic Data'!C$21*'Dynamic Data'!C$11*'Dynamic Data'!C$13*D1668^2)</f>
        <v>246.64225041155808</v>
      </c>
      <c r="H1668" s="12">
        <f>'Dynamic Data'!C$15</f>
        <v>56.505600000000001</v>
      </c>
      <c r="I1668" s="12">
        <f>'Dynamic Data'!C$15+G1668+F1668</f>
        <v>343.14785041155807</v>
      </c>
      <c r="J1668" s="12">
        <f t="shared" si="182"/>
        <v>343.14785041155807</v>
      </c>
      <c r="K1668" s="28">
        <f t="shared" si="183"/>
        <v>0</v>
      </c>
      <c r="L1668" s="20">
        <f>(D1668/1000)*(('Dynamic Data'!C$4*9.81*'Dynamic Data'!C$10)+(0.5*'Dynamic Data'!C$21*'Dynamic Data'!C$11*'Dynamic Data'!C$13*D1668^2)+('Dynamic Data'!C$4*'Dynamic Data'!C$18*E1668))</f>
        <v>11.97498091706799</v>
      </c>
      <c r="M1668" s="12">
        <f t="shared" ref="M1668:M1731" si="187">IF(L1668 &gt; 0, L1668,)</f>
        <v>11.97498091706799</v>
      </c>
      <c r="N1668" s="28">
        <f t="shared" si="184"/>
        <v>0</v>
      </c>
      <c r="O1668" s="20">
        <f t="shared" si="186"/>
        <v>11.876312190537726</v>
      </c>
      <c r="P1668" s="12">
        <f t="shared" si="185"/>
        <v>11.876312190537726</v>
      </c>
      <c r="Q1668" s="42">
        <f t="shared" ref="Q1668:Q1731" si="188">ABS(IF(O1668 &lt;= 0, O1668,))</f>
        <v>0</v>
      </c>
      <c r="R1668" s="36"/>
      <c r="S1668" s="20">
        <f>SUM($P$2:P1668)</f>
        <v>3367.0024956331022</v>
      </c>
      <c r="T1668" s="28">
        <f>SUM($Q$2:Q1668)</f>
        <v>365.53767555033295</v>
      </c>
      <c r="U1668" s="22">
        <f>T1668*'KERS System Values'!E$14</f>
        <v>214.04764102409666</v>
      </c>
    </row>
    <row r="1669" spans="1:21" x14ac:dyDescent="0.45">
      <c r="A1669" s="7" t="s">
        <v>15</v>
      </c>
      <c r="B1669" s="8">
        <v>1667</v>
      </c>
      <c r="C1669" s="8">
        <v>190</v>
      </c>
      <c r="D1669" s="3">
        <v>34.833333333333336</v>
      </c>
      <c r="E1669" s="29">
        <v>0.11111111111111072</v>
      </c>
      <c r="F1669" s="21">
        <f>'Dynamic Data'!C$4*E1669</f>
        <v>31.999999999999886</v>
      </c>
      <c r="G1669" s="3">
        <f>(0.5*'Dynamic Data'!C$21*'Dynamic Data'!C$11*'Dynamic Data'!C$13*D1669^2)</f>
        <v>248.22328643083631</v>
      </c>
      <c r="H1669" s="3">
        <f>'Dynamic Data'!C$15</f>
        <v>56.505600000000001</v>
      </c>
      <c r="I1669" s="3">
        <f>'Dynamic Data'!C$15+G1669+F1669</f>
        <v>336.72888643083621</v>
      </c>
      <c r="J1669" s="3">
        <f t="shared" ref="J1669:J1732" si="189">IF(I1669 &gt; 0, I1669,)</f>
        <v>336.72888643083621</v>
      </c>
      <c r="K1669" s="29">
        <f t="shared" ref="K1669:K1732" si="190">IF(I1669 &lt;= 0, I1669,)*-1</f>
        <v>0</v>
      </c>
      <c r="L1669" s="21">
        <f>(D1669/1000)*(('Dynamic Data'!C$4*9.81*'Dynamic Data'!C$10)+(0.5*'Dynamic Data'!C$21*'Dynamic Data'!C$11*'Dynamic Data'!C$13*D1669^2)+('Dynamic Data'!C$4*'Dynamic Data'!C$18*E1669))</f>
        <v>11.777643464007463</v>
      </c>
      <c r="M1669" s="3">
        <f t="shared" si="187"/>
        <v>11.777643464007463</v>
      </c>
      <c r="N1669" s="29">
        <f t="shared" ref="N1669:N1732" si="191">ABS(IF(L1669 &lt;= 0, L1669,))</f>
        <v>0</v>
      </c>
      <c r="O1669" s="21">
        <f t="shared" si="186"/>
        <v>11.751225674416512</v>
      </c>
      <c r="P1669" s="3">
        <f t="shared" ref="P1669:P1732" si="192">IF(O1669 &gt;= 0, O1669,)</f>
        <v>11.751225674416512</v>
      </c>
      <c r="Q1669" s="43">
        <f t="shared" si="188"/>
        <v>0</v>
      </c>
      <c r="R1669" s="37"/>
      <c r="S1669" s="21">
        <f>SUM($P$2:P1669)</f>
        <v>3378.7537213075188</v>
      </c>
      <c r="T1669" s="29">
        <f>SUM($Q$2:Q1669)</f>
        <v>365.53767555033295</v>
      </c>
      <c r="U1669" s="22">
        <f>T1669*'KERS System Values'!E$14</f>
        <v>214.04764102409666</v>
      </c>
    </row>
    <row r="1670" spans="1:21" x14ac:dyDescent="0.45">
      <c r="A1670" s="5" t="s">
        <v>15</v>
      </c>
      <c r="B1670" s="6">
        <v>1668</v>
      </c>
      <c r="C1670" s="6">
        <v>191</v>
      </c>
      <c r="D1670" s="4">
        <v>34.944444444444443</v>
      </c>
      <c r="E1670" s="30">
        <v>9.7222222222220642E-2</v>
      </c>
      <c r="F1670" s="20">
        <f>'Dynamic Data'!C$4*E1670</f>
        <v>27.999999999999545</v>
      </c>
      <c r="G1670" s="12">
        <f>(0.5*'Dynamic Data'!C$21*'Dynamic Data'!C$11*'Dynamic Data'!C$13*D1670^2)</f>
        <v>249.80937368340284</v>
      </c>
      <c r="H1670" s="12">
        <f>'Dynamic Data'!C$15</f>
        <v>56.505600000000001</v>
      </c>
      <c r="I1670" s="12">
        <f>'Dynamic Data'!C$15+G1670+F1670</f>
        <v>334.3149736834024</v>
      </c>
      <c r="J1670" s="12">
        <f t="shared" si="189"/>
        <v>334.3149736834024</v>
      </c>
      <c r="K1670" s="28">
        <f t="shared" si="190"/>
        <v>0</v>
      </c>
      <c r="L1670" s="20">
        <f>(D1670/1000)*(('Dynamic Data'!C$4*9.81*'Dynamic Data'!C$10)+(0.5*'Dynamic Data'!C$21*'Dynamic Data'!C$11*'Dynamic Data'!C$13*D1670^2)+('Dynamic Data'!C$4*'Dynamic Data'!C$18*E1670))</f>
        <v>11.724807884825561</v>
      </c>
      <c r="M1670" s="12">
        <f t="shared" si="187"/>
        <v>11.724807884825561</v>
      </c>
      <c r="N1670" s="28">
        <f t="shared" si="191"/>
        <v>0</v>
      </c>
      <c r="O1670" s="20">
        <f t="shared" si="186"/>
        <v>11.686591893069497</v>
      </c>
      <c r="P1670" s="12">
        <f t="shared" si="192"/>
        <v>11.686591893069497</v>
      </c>
      <c r="Q1670" s="42">
        <f t="shared" si="188"/>
        <v>0</v>
      </c>
      <c r="R1670" s="36"/>
      <c r="S1670" s="20">
        <f>SUM($P$2:P1670)</f>
        <v>3390.4403132005882</v>
      </c>
      <c r="T1670" s="28">
        <f>SUM($Q$2:Q1670)</f>
        <v>365.53767555033295</v>
      </c>
      <c r="U1670" s="22">
        <f>T1670*'KERS System Values'!E$14</f>
        <v>214.04764102409666</v>
      </c>
    </row>
    <row r="1671" spans="1:21" x14ac:dyDescent="0.45">
      <c r="A1671" s="7" t="s">
        <v>15</v>
      </c>
      <c r="B1671" s="8">
        <v>1669</v>
      </c>
      <c r="C1671" s="8">
        <v>192</v>
      </c>
      <c r="D1671" s="3">
        <v>35.027777777777779</v>
      </c>
      <c r="E1671" s="29">
        <v>8.3333333333334522E-2</v>
      </c>
      <c r="F1671" s="21">
        <f>'Dynamic Data'!C$4*E1671</f>
        <v>24.000000000000341</v>
      </c>
      <c r="G1671" s="3">
        <f>(0.5*'Dynamic Data'!C$21*'Dynamic Data'!C$11*'Dynamic Data'!C$13*D1671^2)</f>
        <v>251.00225399467337</v>
      </c>
      <c r="H1671" s="3">
        <f>'Dynamic Data'!C$15</f>
        <v>56.505600000000001</v>
      </c>
      <c r="I1671" s="3">
        <f>'Dynamic Data'!C$15+G1671+F1671</f>
        <v>331.50785399467372</v>
      </c>
      <c r="J1671" s="3">
        <f t="shared" si="189"/>
        <v>331.50785399467372</v>
      </c>
      <c r="K1671" s="29">
        <f t="shared" si="190"/>
        <v>0</v>
      </c>
      <c r="L1671" s="21">
        <f>(D1671/1000)*(('Dynamic Data'!C$4*9.81*'Dynamic Data'!C$10)+(0.5*'Dynamic Data'!C$21*'Dynamic Data'!C$11*'Dynamic Data'!C$13*D1671^2)+('Dynamic Data'!C$4*'Dynamic Data'!C$18*E1671))</f>
        <v>11.648375901313432</v>
      </c>
      <c r="M1671" s="3">
        <f t="shared" si="187"/>
        <v>11.648375901313432</v>
      </c>
      <c r="N1671" s="29">
        <f t="shared" si="191"/>
        <v>0</v>
      </c>
      <c r="O1671" s="21">
        <f t="shared" si="186"/>
        <v>11.609961433845344</v>
      </c>
      <c r="P1671" s="3">
        <f t="shared" si="192"/>
        <v>11.609961433845344</v>
      </c>
      <c r="Q1671" s="43">
        <f t="shared" si="188"/>
        <v>0</v>
      </c>
      <c r="R1671" s="37"/>
      <c r="S1671" s="21">
        <f>SUM($P$2:P1671)</f>
        <v>3402.0502746344337</v>
      </c>
      <c r="T1671" s="29">
        <f>SUM($Q$2:Q1671)</f>
        <v>365.53767555033295</v>
      </c>
      <c r="U1671" s="22">
        <f>T1671*'KERS System Values'!E$14</f>
        <v>214.04764102409666</v>
      </c>
    </row>
    <row r="1672" spans="1:21" x14ac:dyDescent="0.45">
      <c r="A1672" s="5" t="s">
        <v>15</v>
      </c>
      <c r="B1672" s="6">
        <v>1670</v>
      </c>
      <c r="C1672" s="6">
        <v>193</v>
      </c>
      <c r="D1672" s="4">
        <v>35.111111111111114</v>
      </c>
      <c r="E1672" s="30">
        <v>6.9444444444444448E-2</v>
      </c>
      <c r="F1672" s="20">
        <f>'Dynamic Data'!C$4*E1672</f>
        <v>20</v>
      </c>
      <c r="G1672" s="12">
        <f>(0.5*'Dynamic Data'!C$21*'Dynamic Data'!C$11*'Dynamic Data'!C$13*D1672^2)</f>
        <v>252.19797562466866</v>
      </c>
      <c r="H1672" s="12">
        <f>'Dynamic Data'!C$15</f>
        <v>56.505600000000001</v>
      </c>
      <c r="I1672" s="12">
        <f>'Dynamic Data'!C$15+G1672+F1672</f>
        <v>328.70357562466864</v>
      </c>
      <c r="J1672" s="12">
        <f t="shared" si="189"/>
        <v>328.70357562466864</v>
      </c>
      <c r="K1672" s="28">
        <f t="shared" si="190"/>
        <v>0</v>
      </c>
      <c r="L1672" s="20">
        <f>(D1672/1000)*(('Dynamic Data'!C$4*9.81*'Dynamic Data'!C$10)+(0.5*'Dynamic Data'!C$21*'Dynamic Data'!C$11*'Dynamic Data'!C$13*D1672^2)+('Dynamic Data'!C$4*'Dynamic Data'!C$18*E1672))</f>
        <v>11.571546966377255</v>
      </c>
      <c r="M1672" s="12">
        <f t="shared" si="187"/>
        <v>11.571546966377255</v>
      </c>
      <c r="N1672" s="28">
        <f t="shared" si="191"/>
        <v>0</v>
      </c>
      <c r="O1672" s="20">
        <f t="shared" si="186"/>
        <v>11.44798981472635</v>
      </c>
      <c r="P1672" s="12">
        <f t="shared" si="192"/>
        <v>11.44798981472635</v>
      </c>
      <c r="Q1672" s="42">
        <f t="shared" si="188"/>
        <v>0</v>
      </c>
      <c r="R1672" s="36"/>
      <c r="S1672" s="20">
        <f>SUM($P$2:P1672)</f>
        <v>3413.4982644491602</v>
      </c>
      <c r="T1672" s="28">
        <f>SUM($Q$2:Q1672)</f>
        <v>365.53767555033295</v>
      </c>
      <c r="U1672" s="22">
        <f>T1672*'KERS System Values'!E$14</f>
        <v>214.04764102409666</v>
      </c>
    </row>
    <row r="1673" spans="1:21" x14ac:dyDescent="0.45">
      <c r="A1673" s="7" t="s">
        <v>15</v>
      </c>
      <c r="B1673" s="8">
        <v>1671</v>
      </c>
      <c r="C1673" s="8">
        <v>194</v>
      </c>
      <c r="D1673" s="3">
        <v>35.166666666666664</v>
      </c>
      <c r="E1673" s="29">
        <v>4.1666666666666269E-2</v>
      </c>
      <c r="F1673" s="21">
        <f>'Dynamic Data'!C$4*E1673</f>
        <v>11.999999999999886</v>
      </c>
      <c r="G1673" s="3">
        <f>(0.5*'Dynamic Data'!C$21*'Dynamic Data'!C$11*'Dynamic Data'!C$13*D1673^2)</f>
        <v>252.99670188840139</v>
      </c>
      <c r="H1673" s="3">
        <f>'Dynamic Data'!C$15</f>
        <v>56.505600000000001</v>
      </c>
      <c r="I1673" s="3">
        <f>'Dynamic Data'!C$15+G1673+F1673</f>
        <v>321.50230188840129</v>
      </c>
      <c r="J1673" s="3">
        <f t="shared" si="189"/>
        <v>321.50230188840129</v>
      </c>
      <c r="K1673" s="29">
        <f t="shared" si="190"/>
        <v>0</v>
      </c>
      <c r="L1673" s="21">
        <f>(D1673/1000)*(('Dynamic Data'!C$4*9.81*'Dynamic Data'!C$10)+(0.5*'Dynamic Data'!C$21*'Dynamic Data'!C$11*'Dynamic Data'!C$13*D1673^2)+('Dynamic Data'!C$4*'Dynamic Data'!C$18*E1673))</f>
        <v>11.324432663075445</v>
      </c>
      <c r="M1673" s="3">
        <f t="shared" si="187"/>
        <v>11.324432663075445</v>
      </c>
      <c r="N1673" s="29">
        <f t="shared" si="191"/>
        <v>0</v>
      </c>
      <c r="O1673" s="21">
        <f t="shared" si="186"/>
        <v>11.262505178933329</v>
      </c>
      <c r="P1673" s="3">
        <f t="shared" si="192"/>
        <v>11.262505178933329</v>
      </c>
      <c r="Q1673" s="43">
        <f t="shared" si="188"/>
        <v>0</v>
      </c>
      <c r="R1673" s="37"/>
      <c r="S1673" s="21">
        <f>SUM($P$2:P1673)</f>
        <v>3424.7607696280934</v>
      </c>
      <c r="T1673" s="29">
        <f>SUM($Q$2:Q1673)</f>
        <v>365.53767555033295</v>
      </c>
      <c r="U1673" s="22">
        <f>T1673*'KERS System Values'!E$14</f>
        <v>214.04764102409666</v>
      </c>
    </row>
    <row r="1674" spans="1:21" x14ac:dyDescent="0.45">
      <c r="A1674" s="5" t="s">
        <v>15</v>
      </c>
      <c r="B1674" s="6">
        <v>1672</v>
      </c>
      <c r="C1674" s="6">
        <v>195</v>
      </c>
      <c r="D1674" s="4">
        <v>35.19444444444445</v>
      </c>
      <c r="E1674" s="30">
        <v>2.7777777777778172E-2</v>
      </c>
      <c r="F1674" s="20">
        <f>'Dynamic Data'!C$4*E1674</f>
        <v>8.0000000000001137</v>
      </c>
      <c r="G1674" s="12">
        <f>(0.5*'Dynamic Data'!C$21*'Dynamic Data'!C$11*'Dynamic Data'!C$13*D1674^2)</f>
        <v>253.39653857338868</v>
      </c>
      <c r="H1674" s="12">
        <f>'Dynamic Data'!C$15</f>
        <v>56.505600000000001</v>
      </c>
      <c r="I1674" s="12">
        <f>'Dynamic Data'!C$15+G1674+F1674</f>
        <v>317.90213857338881</v>
      </c>
      <c r="J1674" s="12">
        <f t="shared" si="189"/>
        <v>317.90213857338881</v>
      </c>
      <c r="K1674" s="28">
        <f t="shared" si="190"/>
        <v>0</v>
      </c>
      <c r="L1674" s="20">
        <f>(D1674/1000)*(('Dynamic Data'!C$4*9.81*'Dynamic Data'!C$10)+(0.5*'Dynamic Data'!C$21*'Dynamic Data'!C$11*'Dynamic Data'!C$13*D1674^2)+('Dynamic Data'!C$4*'Dynamic Data'!C$18*E1674))</f>
        <v>11.200577694791214</v>
      </c>
      <c r="M1674" s="12">
        <f t="shared" si="187"/>
        <v>11.200577694791214</v>
      </c>
      <c r="N1674" s="28">
        <f t="shared" si="191"/>
        <v>0</v>
      </c>
      <c r="O1674" s="20">
        <f t="shared" si="186"/>
        <v>11.212044940421421</v>
      </c>
      <c r="P1674" s="12">
        <f t="shared" si="192"/>
        <v>11.212044940421421</v>
      </c>
      <c r="Q1674" s="42">
        <f t="shared" si="188"/>
        <v>0</v>
      </c>
      <c r="R1674" s="36"/>
      <c r="S1674" s="20">
        <f>SUM($P$2:P1674)</f>
        <v>3435.9728145685149</v>
      </c>
      <c r="T1674" s="28">
        <f>SUM($Q$2:Q1674)</f>
        <v>365.53767555033295</v>
      </c>
      <c r="U1674" s="22">
        <f>T1674*'KERS System Values'!E$14</f>
        <v>214.04764102409666</v>
      </c>
    </row>
    <row r="1675" spans="1:21" x14ac:dyDescent="0.45">
      <c r="A1675" s="7" t="s">
        <v>15</v>
      </c>
      <c r="B1675" s="8">
        <v>1673</v>
      </c>
      <c r="C1675" s="8">
        <v>196</v>
      </c>
      <c r="D1675" s="3">
        <v>35.222222222222221</v>
      </c>
      <c r="E1675" s="29">
        <v>2.7777777777778172E-2</v>
      </c>
      <c r="F1675" s="21">
        <f>'Dynamic Data'!C$4*E1675</f>
        <v>8.0000000000001137</v>
      </c>
      <c r="G1675" s="3">
        <f>(0.5*'Dynamic Data'!C$21*'Dynamic Data'!C$11*'Dynamic Data'!C$13*D1675^2)</f>
        <v>253.79669096045629</v>
      </c>
      <c r="H1675" s="3">
        <f>'Dynamic Data'!C$15</f>
        <v>56.505600000000001</v>
      </c>
      <c r="I1675" s="3">
        <f>'Dynamic Data'!C$15+G1675+F1675</f>
        <v>318.30229096045639</v>
      </c>
      <c r="J1675" s="3">
        <f t="shared" si="189"/>
        <v>318.30229096045639</v>
      </c>
      <c r="K1675" s="29">
        <f t="shared" si="190"/>
        <v>0</v>
      </c>
      <c r="L1675" s="21">
        <f>(D1675/1000)*(('Dynamic Data'!C$4*9.81*'Dynamic Data'!C$10)+(0.5*'Dynamic Data'!C$21*'Dynamic Data'!C$11*'Dynamic Data'!C$13*D1675^2)+('Dynamic Data'!C$4*'Dynamic Data'!C$18*E1675))</f>
        <v>11.22351218605163</v>
      </c>
      <c r="M1675" s="3">
        <f t="shared" si="187"/>
        <v>11.22351218605163</v>
      </c>
      <c r="N1675" s="29">
        <f t="shared" si="191"/>
        <v>0</v>
      </c>
      <c r="O1675" s="21">
        <f t="shared" si="186"/>
        <v>11.1614441662751</v>
      </c>
      <c r="P1675" s="3">
        <f t="shared" si="192"/>
        <v>11.1614441662751</v>
      </c>
      <c r="Q1675" s="43">
        <f t="shared" si="188"/>
        <v>0</v>
      </c>
      <c r="R1675" s="37"/>
      <c r="S1675" s="21">
        <f>SUM($P$2:P1675)</f>
        <v>3447.1342587347899</v>
      </c>
      <c r="T1675" s="29">
        <f>SUM($Q$2:Q1675)</f>
        <v>365.53767555033295</v>
      </c>
      <c r="U1675" s="22">
        <f>T1675*'KERS System Values'!E$14</f>
        <v>214.04764102409666</v>
      </c>
    </row>
    <row r="1676" spans="1:21" x14ac:dyDescent="0.45">
      <c r="A1676" s="5" t="s">
        <v>15</v>
      </c>
      <c r="B1676" s="6">
        <v>1674</v>
      </c>
      <c r="C1676" s="6">
        <v>197</v>
      </c>
      <c r="D1676" s="4">
        <v>35.25</v>
      </c>
      <c r="E1676" s="30">
        <v>1.3888888888890073E-2</v>
      </c>
      <c r="F1676" s="20">
        <f>'Dynamic Data'!C$4*E1676</f>
        <v>4.0000000000003411</v>
      </c>
      <c r="G1676" s="12">
        <f>(0.5*'Dynamic Data'!C$21*'Dynamic Data'!C$11*'Dynamic Data'!C$13*D1676^2)</f>
        <v>254.19715904960452</v>
      </c>
      <c r="H1676" s="12">
        <f>'Dynamic Data'!C$15</f>
        <v>56.505600000000001</v>
      </c>
      <c r="I1676" s="12">
        <f>'Dynamic Data'!C$15+G1676+F1676</f>
        <v>314.70275904960488</v>
      </c>
      <c r="J1676" s="12">
        <f t="shared" si="189"/>
        <v>314.70275904960488</v>
      </c>
      <c r="K1676" s="28">
        <f t="shared" si="190"/>
        <v>0</v>
      </c>
      <c r="L1676" s="20">
        <f>(D1676/1000)*(('Dynamic Data'!C$4*9.81*'Dynamic Data'!C$10)+(0.5*'Dynamic Data'!C$21*'Dynamic Data'!C$11*'Dynamic Data'!C$13*D1676^2)+('Dynamic Data'!C$4*'Dynamic Data'!C$18*E1676))</f>
        <v>11.099376146498571</v>
      </c>
      <c r="M1676" s="12">
        <f t="shared" si="187"/>
        <v>11.099376146498571</v>
      </c>
      <c r="N1676" s="28">
        <f t="shared" si="191"/>
        <v>0</v>
      </c>
      <c r="O1676" s="20">
        <f t="shared" si="186"/>
        <v>11.025824201498565</v>
      </c>
      <c r="P1676" s="12">
        <f t="shared" si="192"/>
        <v>11.025824201498565</v>
      </c>
      <c r="Q1676" s="42">
        <f t="shared" si="188"/>
        <v>0</v>
      </c>
      <c r="R1676" s="36"/>
      <c r="S1676" s="20">
        <f>SUM($P$2:P1676)</f>
        <v>3458.1600829362883</v>
      </c>
      <c r="T1676" s="28">
        <f>SUM($Q$2:Q1676)</f>
        <v>365.53767555033295</v>
      </c>
      <c r="U1676" s="22">
        <f>T1676*'KERS System Values'!E$14</f>
        <v>214.04764102409666</v>
      </c>
    </row>
    <row r="1677" spans="1:21" x14ac:dyDescent="0.45">
      <c r="A1677" s="7" t="s">
        <v>15</v>
      </c>
      <c r="B1677" s="8">
        <v>1675</v>
      </c>
      <c r="C1677" s="8">
        <v>198</v>
      </c>
      <c r="D1677" s="3">
        <v>35.25</v>
      </c>
      <c r="E1677" s="29">
        <v>0</v>
      </c>
      <c r="F1677" s="21">
        <f>'Dynamic Data'!C$4*E1677</f>
        <v>0</v>
      </c>
      <c r="G1677" s="3">
        <f>(0.5*'Dynamic Data'!C$21*'Dynamic Data'!C$11*'Dynamic Data'!C$13*D1677^2)</f>
        <v>254.19715904960452</v>
      </c>
      <c r="H1677" s="3">
        <f>'Dynamic Data'!C$15</f>
        <v>56.505600000000001</v>
      </c>
      <c r="I1677" s="3">
        <f>'Dynamic Data'!C$15+G1677+F1677</f>
        <v>310.70275904960454</v>
      </c>
      <c r="J1677" s="3">
        <f t="shared" si="189"/>
        <v>310.70275904960454</v>
      </c>
      <c r="K1677" s="29">
        <f t="shared" si="190"/>
        <v>0</v>
      </c>
      <c r="L1677" s="21">
        <f>(D1677/1000)*(('Dynamic Data'!C$4*9.81*'Dynamic Data'!C$10)+(0.5*'Dynamic Data'!C$21*'Dynamic Data'!C$11*'Dynamic Data'!C$13*D1677^2)+('Dynamic Data'!C$4*'Dynamic Data'!C$18*E1677))</f>
        <v>10.952272256498558</v>
      </c>
      <c r="M1677" s="3">
        <f t="shared" si="187"/>
        <v>10.952272256498558</v>
      </c>
      <c r="N1677" s="29">
        <f t="shared" si="191"/>
        <v>0</v>
      </c>
      <c r="O1677" s="21">
        <f t="shared" si="186"/>
        <v>10.878720311498553</v>
      </c>
      <c r="P1677" s="3">
        <f t="shared" si="192"/>
        <v>10.878720311498553</v>
      </c>
      <c r="Q1677" s="43">
        <f t="shared" si="188"/>
        <v>0</v>
      </c>
      <c r="R1677" s="37"/>
      <c r="S1677" s="21">
        <f>SUM($P$2:P1677)</f>
        <v>3469.0388032477867</v>
      </c>
      <c r="T1677" s="29">
        <f>SUM($Q$2:Q1677)</f>
        <v>365.53767555033295</v>
      </c>
      <c r="U1677" s="22">
        <f>T1677*'KERS System Values'!E$14</f>
        <v>214.04764102409666</v>
      </c>
    </row>
    <row r="1678" spans="1:21" x14ac:dyDescent="0.45">
      <c r="A1678" s="5" t="s">
        <v>15</v>
      </c>
      <c r="B1678" s="6">
        <v>1676</v>
      </c>
      <c r="C1678" s="6">
        <v>199</v>
      </c>
      <c r="D1678" s="4">
        <v>35.25</v>
      </c>
      <c r="E1678" s="30">
        <v>-1.3888888888890073E-2</v>
      </c>
      <c r="F1678" s="20">
        <f>'Dynamic Data'!C$4*E1678</f>
        <v>-4.0000000000003411</v>
      </c>
      <c r="G1678" s="12">
        <f>(0.5*'Dynamic Data'!C$21*'Dynamic Data'!C$11*'Dynamic Data'!C$13*D1678^2)</f>
        <v>254.19715904960452</v>
      </c>
      <c r="H1678" s="12">
        <f>'Dynamic Data'!C$15</f>
        <v>56.505600000000001</v>
      </c>
      <c r="I1678" s="12">
        <f>'Dynamic Data'!C$15+G1678+F1678</f>
        <v>306.7027590496042</v>
      </c>
      <c r="J1678" s="12">
        <f t="shared" si="189"/>
        <v>306.7027590496042</v>
      </c>
      <c r="K1678" s="28">
        <f t="shared" si="190"/>
        <v>0</v>
      </c>
      <c r="L1678" s="20">
        <f>(D1678/1000)*(('Dynamic Data'!C$4*9.81*'Dynamic Data'!C$10)+(0.5*'Dynamic Data'!C$21*'Dynamic Data'!C$11*'Dynamic Data'!C$13*D1678^2)+('Dynamic Data'!C$4*'Dynamic Data'!C$18*E1678))</f>
        <v>10.805168366498547</v>
      </c>
      <c r="M1678" s="12">
        <f t="shared" si="187"/>
        <v>10.805168366498547</v>
      </c>
      <c r="N1678" s="28">
        <f t="shared" si="191"/>
        <v>0</v>
      </c>
      <c r="O1678" s="20">
        <f t="shared" si="186"/>
        <v>10.646870354052856</v>
      </c>
      <c r="P1678" s="12">
        <f t="shared" si="192"/>
        <v>10.646870354052856</v>
      </c>
      <c r="Q1678" s="42">
        <f t="shared" si="188"/>
        <v>0</v>
      </c>
      <c r="R1678" s="36"/>
      <c r="S1678" s="20">
        <f>SUM($P$2:P1678)</f>
        <v>3479.6856736018394</v>
      </c>
      <c r="T1678" s="28">
        <f>SUM($Q$2:Q1678)</f>
        <v>365.53767555033295</v>
      </c>
      <c r="U1678" s="22">
        <f>T1678*'KERS System Values'!E$14</f>
        <v>214.04764102409666</v>
      </c>
    </row>
    <row r="1679" spans="1:21" x14ac:dyDescent="0.45">
      <c r="A1679" s="7" t="s">
        <v>15</v>
      </c>
      <c r="B1679" s="8">
        <v>1677</v>
      </c>
      <c r="C1679" s="8">
        <v>200</v>
      </c>
      <c r="D1679" s="3">
        <v>35.222222222222221</v>
      </c>
      <c r="E1679" s="29">
        <v>-4.1666666666668246E-2</v>
      </c>
      <c r="F1679" s="21">
        <f>'Dynamic Data'!C$4*E1679</f>
        <v>-12.000000000000455</v>
      </c>
      <c r="G1679" s="3">
        <f>(0.5*'Dynamic Data'!C$21*'Dynamic Data'!C$11*'Dynamic Data'!C$13*D1679^2)</f>
        <v>253.79669096045629</v>
      </c>
      <c r="H1679" s="3">
        <f>'Dynamic Data'!C$15</f>
        <v>56.505600000000001</v>
      </c>
      <c r="I1679" s="3">
        <f>'Dynamic Data'!C$15+G1679+F1679</f>
        <v>298.30229096045582</v>
      </c>
      <c r="J1679" s="3">
        <f t="shared" si="189"/>
        <v>298.30229096045582</v>
      </c>
      <c r="K1679" s="29">
        <f t="shared" si="190"/>
        <v>0</v>
      </c>
      <c r="L1679" s="21">
        <f>(D1679/1000)*(('Dynamic Data'!C$4*9.81*'Dynamic Data'!C$10)+(0.5*'Dynamic Data'!C$21*'Dynamic Data'!C$11*'Dynamic Data'!C$13*D1679^2)+('Dynamic Data'!C$4*'Dynamic Data'!C$18*E1679))</f>
        <v>10.488572341607165</v>
      </c>
      <c r="M1679" s="3">
        <f t="shared" si="187"/>
        <v>10.488572341607165</v>
      </c>
      <c r="N1679" s="29">
        <f t="shared" si="191"/>
        <v>0</v>
      </c>
      <c r="O1679" s="21">
        <f t="shared" si="186"/>
        <v>10.319477995674641</v>
      </c>
      <c r="P1679" s="3">
        <f t="shared" si="192"/>
        <v>10.319477995674641</v>
      </c>
      <c r="Q1679" s="43">
        <f t="shared" si="188"/>
        <v>0</v>
      </c>
      <c r="R1679" s="37"/>
      <c r="S1679" s="21">
        <f>SUM($P$2:P1679)</f>
        <v>3490.0051515975142</v>
      </c>
      <c r="T1679" s="29">
        <f>SUM($Q$2:Q1679)</f>
        <v>365.53767555033295</v>
      </c>
      <c r="U1679" s="22">
        <f>T1679*'KERS System Values'!E$14</f>
        <v>214.04764102409666</v>
      </c>
    </row>
    <row r="1680" spans="1:21" x14ac:dyDescent="0.45">
      <c r="A1680" s="5" t="s">
        <v>15</v>
      </c>
      <c r="B1680" s="6">
        <v>1678</v>
      </c>
      <c r="C1680" s="6">
        <v>201</v>
      </c>
      <c r="D1680" s="4">
        <v>35.166666666666664</v>
      </c>
      <c r="E1680" s="30">
        <v>-6.9444444444444448E-2</v>
      </c>
      <c r="F1680" s="20">
        <f>'Dynamic Data'!C$4*E1680</f>
        <v>-20</v>
      </c>
      <c r="G1680" s="12">
        <f>(0.5*'Dynamic Data'!C$21*'Dynamic Data'!C$11*'Dynamic Data'!C$13*D1680^2)</f>
        <v>252.99670188840139</v>
      </c>
      <c r="H1680" s="12">
        <f>'Dynamic Data'!C$15</f>
        <v>56.505600000000001</v>
      </c>
      <c r="I1680" s="12">
        <f>'Dynamic Data'!C$15+G1680+F1680</f>
        <v>289.5023018884014</v>
      </c>
      <c r="J1680" s="12">
        <f t="shared" si="189"/>
        <v>289.5023018884014</v>
      </c>
      <c r="K1680" s="28">
        <f t="shared" si="190"/>
        <v>0</v>
      </c>
      <c r="L1680" s="20">
        <f>(D1680/1000)*(('Dynamic Data'!C$4*9.81*'Dynamic Data'!C$10)+(0.5*'Dynamic Data'!C$21*'Dynamic Data'!C$11*'Dynamic Data'!C$13*D1680^2)+('Dynamic Data'!C$4*'Dynamic Data'!C$18*E1680))</f>
        <v>10.150383649742116</v>
      </c>
      <c r="M1680" s="12">
        <f t="shared" si="187"/>
        <v>10.150383649742116</v>
      </c>
      <c r="N1680" s="28">
        <f t="shared" si="191"/>
        <v>0</v>
      </c>
      <c r="O1680" s="20">
        <f t="shared" si="186"/>
        <v>10.044144769259962</v>
      </c>
      <c r="P1680" s="12">
        <f t="shared" si="192"/>
        <v>10.044144769259962</v>
      </c>
      <c r="Q1680" s="42">
        <f t="shared" si="188"/>
        <v>0</v>
      </c>
      <c r="R1680" s="36"/>
      <c r="S1680" s="20">
        <f>SUM($P$2:P1680)</f>
        <v>3500.0492963667743</v>
      </c>
      <c r="T1680" s="28">
        <f>SUM($Q$2:Q1680)</f>
        <v>365.53767555033295</v>
      </c>
      <c r="U1680" s="22">
        <f>T1680*'KERS System Values'!E$14</f>
        <v>214.04764102409666</v>
      </c>
    </row>
    <row r="1681" spans="1:21" x14ac:dyDescent="0.45">
      <c r="A1681" s="7" t="s">
        <v>15</v>
      </c>
      <c r="B1681" s="8">
        <v>1679</v>
      </c>
      <c r="C1681" s="8">
        <v>202</v>
      </c>
      <c r="D1681" s="3">
        <v>35.083333333333336</v>
      </c>
      <c r="E1681" s="29">
        <v>-8.3333333333332538E-2</v>
      </c>
      <c r="F1681" s="21">
        <f>'Dynamic Data'!C$4*E1681</f>
        <v>-23.999999999999773</v>
      </c>
      <c r="G1681" s="3">
        <f>(0.5*'Dynamic Data'!C$21*'Dynamic Data'!C$11*'Dynamic Data'!C$13*D1681^2)</f>
        <v>251.79908604592308</v>
      </c>
      <c r="H1681" s="3">
        <f>'Dynamic Data'!C$15</f>
        <v>56.505600000000001</v>
      </c>
      <c r="I1681" s="3">
        <f>'Dynamic Data'!C$15+G1681+F1681</f>
        <v>284.30468604592329</v>
      </c>
      <c r="J1681" s="3">
        <f t="shared" si="189"/>
        <v>284.30468604592329</v>
      </c>
      <c r="K1681" s="29">
        <f t="shared" si="190"/>
        <v>0</v>
      </c>
      <c r="L1681" s="21">
        <f>(D1681/1000)*(('Dynamic Data'!C$4*9.81*'Dynamic Data'!C$10)+(0.5*'Dynamic Data'!C$21*'Dynamic Data'!C$11*'Dynamic Data'!C$13*D1681^2)+('Dynamic Data'!C$4*'Dynamic Data'!C$18*E1681))</f>
        <v>9.9379058887778093</v>
      </c>
      <c r="M1681" s="3">
        <f t="shared" si="187"/>
        <v>9.9379058887778093</v>
      </c>
      <c r="N1681" s="29">
        <f t="shared" si="191"/>
        <v>0</v>
      </c>
      <c r="O1681" s="21">
        <f t="shared" si="186"/>
        <v>9.9051945960268739</v>
      </c>
      <c r="P1681" s="3">
        <f t="shared" si="192"/>
        <v>9.9051945960268739</v>
      </c>
      <c r="Q1681" s="43">
        <f t="shared" si="188"/>
        <v>0</v>
      </c>
      <c r="R1681" s="37"/>
      <c r="S1681" s="21">
        <f>SUM($P$2:P1681)</f>
        <v>3509.9544909628012</v>
      </c>
      <c r="T1681" s="29">
        <f>SUM($Q$2:Q1681)</f>
        <v>365.53767555033295</v>
      </c>
      <c r="U1681" s="22">
        <f>T1681*'KERS System Values'!E$14</f>
        <v>214.04764102409666</v>
      </c>
    </row>
    <row r="1682" spans="1:21" x14ac:dyDescent="0.45">
      <c r="A1682" s="5" t="s">
        <v>15</v>
      </c>
      <c r="B1682" s="6">
        <v>1680</v>
      </c>
      <c r="C1682" s="6">
        <v>203</v>
      </c>
      <c r="D1682" s="4">
        <v>35</v>
      </c>
      <c r="E1682" s="30">
        <v>-8.3333333333332538E-2</v>
      </c>
      <c r="F1682" s="20">
        <f>'Dynamic Data'!C$4*E1682</f>
        <v>-23.999999999999773</v>
      </c>
      <c r="G1682" s="12">
        <f>(0.5*'Dynamic Data'!C$21*'Dynamic Data'!C$11*'Dynamic Data'!C$13*D1682^2)</f>
        <v>250.60431152216935</v>
      </c>
      <c r="H1682" s="12">
        <f>'Dynamic Data'!C$15</f>
        <v>56.505600000000001</v>
      </c>
      <c r="I1682" s="12">
        <f>'Dynamic Data'!C$15+G1682+F1682</f>
        <v>283.10991152216957</v>
      </c>
      <c r="J1682" s="12">
        <f t="shared" si="189"/>
        <v>283.10991152216957</v>
      </c>
      <c r="K1682" s="28">
        <f t="shared" si="190"/>
        <v>0</v>
      </c>
      <c r="L1682" s="20">
        <f>(D1682/1000)*(('Dynamic Data'!C$4*9.81*'Dynamic Data'!C$10)+(0.5*'Dynamic Data'!C$21*'Dynamic Data'!C$11*'Dynamic Data'!C$13*D1682^2)+('Dynamic Data'!C$4*'Dynamic Data'!C$18*E1682))</f>
        <v>9.8724833032759367</v>
      </c>
      <c r="M1682" s="12">
        <f t="shared" si="187"/>
        <v>9.8724833032759367</v>
      </c>
      <c r="N1682" s="28">
        <f t="shared" si="191"/>
        <v>0</v>
      </c>
      <c r="O1682" s="20">
        <f t="shared" si="186"/>
        <v>9.9856340164247115</v>
      </c>
      <c r="P1682" s="12">
        <f t="shared" si="192"/>
        <v>9.9856340164247115</v>
      </c>
      <c r="Q1682" s="42">
        <f t="shared" si="188"/>
        <v>0</v>
      </c>
      <c r="R1682" s="36"/>
      <c r="S1682" s="20">
        <f>SUM($P$2:P1682)</f>
        <v>3519.9401249792259</v>
      </c>
      <c r="T1682" s="28">
        <f>SUM($Q$2:Q1682)</f>
        <v>365.53767555033295</v>
      </c>
      <c r="U1682" s="22">
        <f>T1682*'KERS System Values'!E$14</f>
        <v>214.04764102409666</v>
      </c>
    </row>
    <row r="1683" spans="1:21" x14ac:dyDescent="0.45">
      <c r="A1683" s="7" t="s">
        <v>15</v>
      </c>
      <c r="B1683" s="8">
        <v>1681</v>
      </c>
      <c r="C1683" s="8">
        <v>204</v>
      </c>
      <c r="D1683" s="3">
        <v>34.916666666666671</v>
      </c>
      <c r="E1683" s="29">
        <v>-5.5555555555556344E-2</v>
      </c>
      <c r="F1683" s="21">
        <f>'Dynamic Data'!C$4*E1683</f>
        <v>-16.000000000000227</v>
      </c>
      <c r="G1683" s="3">
        <f>(0.5*'Dynamic Data'!C$21*'Dynamic Data'!C$11*'Dynamic Data'!C$13*D1683^2)</f>
        <v>249.41237831714054</v>
      </c>
      <c r="H1683" s="3">
        <f>'Dynamic Data'!C$15</f>
        <v>56.505600000000001</v>
      </c>
      <c r="I1683" s="3">
        <f>'Dynamic Data'!C$15+G1683+F1683</f>
        <v>289.9179783171403</v>
      </c>
      <c r="J1683" s="3">
        <f t="shared" si="189"/>
        <v>289.9179783171403</v>
      </c>
      <c r="K1683" s="29">
        <f t="shared" si="190"/>
        <v>0</v>
      </c>
      <c r="L1683" s="21">
        <f>(D1683/1000)*(('Dynamic Data'!C$4*9.81*'Dynamic Data'!C$10)+(0.5*'Dynamic Data'!C$21*'Dynamic Data'!C$11*'Dynamic Data'!C$13*D1683^2)+('Dynamic Data'!C$4*'Dynamic Data'!C$18*E1683))</f>
        <v>10.098784729573484</v>
      </c>
      <c r="M1683" s="3">
        <f t="shared" si="187"/>
        <v>10.098784729573484</v>
      </c>
      <c r="N1683" s="29">
        <f t="shared" si="191"/>
        <v>0</v>
      </c>
      <c r="O1683" s="21">
        <f t="shared" si="186"/>
        <v>10.306243227955012</v>
      </c>
      <c r="P1683" s="3">
        <f t="shared" si="192"/>
        <v>10.306243227955012</v>
      </c>
      <c r="Q1683" s="43">
        <f t="shared" si="188"/>
        <v>0</v>
      </c>
      <c r="R1683" s="37"/>
      <c r="S1683" s="21">
        <f>SUM($P$2:P1683)</f>
        <v>3530.2463682071807</v>
      </c>
      <c r="T1683" s="29">
        <f>SUM($Q$2:Q1683)</f>
        <v>365.53767555033295</v>
      </c>
      <c r="U1683" s="22">
        <f>T1683*'KERS System Values'!E$14</f>
        <v>214.04764102409666</v>
      </c>
    </row>
    <row r="1684" spans="1:21" x14ac:dyDescent="0.45">
      <c r="A1684" s="5" t="s">
        <v>15</v>
      </c>
      <c r="B1684" s="6">
        <v>1682</v>
      </c>
      <c r="C1684" s="6">
        <v>205</v>
      </c>
      <c r="D1684" s="4">
        <v>34.888888888888886</v>
      </c>
      <c r="E1684" s="30">
        <v>-1.3888888888890073E-2</v>
      </c>
      <c r="F1684" s="20">
        <f>'Dynamic Data'!C$4*E1684</f>
        <v>-4.0000000000003411</v>
      </c>
      <c r="G1684" s="12">
        <f>(0.5*'Dynamic Data'!C$21*'Dynamic Data'!C$11*'Dynamic Data'!C$13*D1684^2)</f>
        <v>249.01569865295849</v>
      </c>
      <c r="H1684" s="12">
        <f>'Dynamic Data'!C$15</f>
        <v>56.505600000000001</v>
      </c>
      <c r="I1684" s="12">
        <f>'Dynamic Data'!C$15+G1684+F1684</f>
        <v>301.52129865295814</v>
      </c>
      <c r="J1684" s="12">
        <f t="shared" si="189"/>
        <v>301.52129865295814</v>
      </c>
      <c r="K1684" s="28">
        <f t="shared" si="190"/>
        <v>0</v>
      </c>
      <c r="L1684" s="20">
        <f>(D1684/1000)*(('Dynamic Data'!C$4*9.81*'Dynamic Data'!C$10)+(0.5*'Dynamic Data'!C$21*'Dynamic Data'!C$11*'Dynamic Data'!C$13*D1684^2)+('Dynamic Data'!C$4*'Dynamic Data'!C$18*E1684))</f>
        <v>10.513701726336539</v>
      </c>
      <c r="M1684" s="12">
        <f t="shared" si="187"/>
        <v>10.513701726336539</v>
      </c>
      <c r="N1684" s="28">
        <f t="shared" si="191"/>
        <v>0</v>
      </c>
      <c r="O1684" s="20">
        <f t="shared" si="186"/>
        <v>10.732097099669879</v>
      </c>
      <c r="P1684" s="12">
        <f t="shared" si="192"/>
        <v>10.732097099669879</v>
      </c>
      <c r="Q1684" s="42">
        <f t="shared" si="188"/>
        <v>0</v>
      </c>
      <c r="R1684" s="36"/>
      <c r="S1684" s="20">
        <f>SUM($P$2:P1684)</f>
        <v>3540.9784653068505</v>
      </c>
      <c r="T1684" s="28">
        <f>SUM($Q$2:Q1684)</f>
        <v>365.53767555033295</v>
      </c>
      <c r="U1684" s="22">
        <f>T1684*'KERS System Values'!E$14</f>
        <v>214.04764102409666</v>
      </c>
    </row>
    <row r="1685" spans="1:21" x14ac:dyDescent="0.45">
      <c r="A1685" s="7" t="s">
        <v>15</v>
      </c>
      <c r="B1685" s="8">
        <v>1683</v>
      </c>
      <c r="C1685" s="8">
        <v>206</v>
      </c>
      <c r="D1685" s="3">
        <v>34.888888888888886</v>
      </c>
      <c r="E1685" s="29">
        <v>2.7777777777778172E-2</v>
      </c>
      <c r="F1685" s="21">
        <f>'Dynamic Data'!C$4*E1685</f>
        <v>8.0000000000001137</v>
      </c>
      <c r="G1685" s="3">
        <f>(0.5*'Dynamic Data'!C$21*'Dynamic Data'!C$11*'Dynamic Data'!C$13*D1685^2)</f>
        <v>249.01569865295849</v>
      </c>
      <c r="H1685" s="3">
        <f>'Dynamic Data'!C$15</f>
        <v>56.505600000000001</v>
      </c>
      <c r="I1685" s="3">
        <f>'Dynamic Data'!C$15+G1685+F1685</f>
        <v>313.52129865295859</v>
      </c>
      <c r="J1685" s="3">
        <f t="shared" si="189"/>
        <v>313.52129865295859</v>
      </c>
      <c r="K1685" s="29">
        <f t="shared" si="190"/>
        <v>0</v>
      </c>
      <c r="L1685" s="21">
        <f>(D1685/1000)*(('Dynamic Data'!C$4*9.81*'Dynamic Data'!C$10)+(0.5*'Dynamic Data'!C$21*'Dynamic Data'!C$11*'Dynamic Data'!C$13*D1685^2)+('Dynamic Data'!C$4*'Dynamic Data'!C$18*E1685))</f>
        <v>10.950492473003221</v>
      </c>
      <c r="M1685" s="3">
        <f t="shared" si="187"/>
        <v>10.950492473003221</v>
      </c>
      <c r="N1685" s="29">
        <f t="shared" si="191"/>
        <v>0</v>
      </c>
      <c r="O1685" s="21">
        <f t="shared" si="186"/>
        <v>11.264735800025516</v>
      </c>
      <c r="P1685" s="3">
        <f t="shared" si="192"/>
        <v>11.264735800025516</v>
      </c>
      <c r="Q1685" s="43">
        <f t="shared" si="188"/>
        <v>0</v>
      </c>
      <c r="R1685" s="37"/>
      <c r="S1685" s="21">
        <f>SUM($P$2:P1685)</f>
        <v>3552.2432011068759</v>
      </c>
      <c r="T1685" s="29">
        <f>SUM($Q$2:Q1685)</f>
        <v>365.53767555033295</v>
      </c>
      <c r="U1685" s="22">
        <f>T1685*'KERS System Values'!E$14</f>
        <v>214.04764102409666</v>
      </c>
    </row>
    <row r="1686" spans="1:21" x14ac:dyDescent="0.45">
      <c r="A1686" s="5" t="s">
        <v>15</v>
      </c>
      <c r="B1686" s="6">
        <v>1684</v>
      </c>
      <c r="C1686" s="6">
        <v>207</v>
      </c>
      <c r="D1686" s="4">
        <v>34.944444444444443</v>
      </c>
      <c r="E1686" s="30">
        <v>8.3333333333334522E-2</v>
      </c>
      <c r="F1686" s="20">
        <f>'Dynamic Data'!C$4*E1686</f>
        <v>24.000000000000341</v>
      </c>
      <c r="G1686" s="12">
        <f>(0.5*'Dynamic Data'!C$21*'Dynamic Data'!C$11*'Dynamic Data'!C$13*D1686^2)</f>
        <v>249.80937368340284</v>
      </c>
      <c r="H1686" s="12">
        <f>'Dynamic Data'!C$15</f>
        <v>56.505600000000001</v>
      </c>
      <c r="I1686" s="12">
        <f>'Dynamic Data'!C$15+G1686+F1686</f>
        <v>330.3149736834032</v>
      </c>
      <c r="J1686" s="12">
        <f t="shared" si="189"/>
        <v>330.3149736834032</v>
      </c>
      <c r="K1686" s="28">
        <f t="shared" si="190"/>
        <v>0</v>
      </c>
      <c r="L1686" s="20">
        <f>(D1686/1000)*(('Dynamic Data'!C$4*9.81*'Dynamic Data'!C$10)+(0.5*'Dynamic Data'!C$21*'Dynamic Data'!C$11*'Dynamic Data'!C$13*D1686^2)+('Dynamic Data'!C$4*'Dynamic Data'!C$18*E1686))</f>
        <v>11.578979127047813</v>
      </c>
      <c r="M1686" s="12">
        <f t="shared" si="187"/>
        <v>11.578979127047813</v>
      </c>
      <c r="N1686" s="28">
        <f t="shared" si="191"/>
        <v>0</v>
      </c>
      <c r="O1686" s="20">
        <f t="shared" si="186"/>
        <v>11.771569242935065</v>
      </c>
      <c r="P1686" s="12">
        <f t="shared" si="192"/>
        <v>11.771569242935065</v>
      </c>
      <c r="Q1686" s="42">
        <f t="shared" si="188"/>
        <v>0</v>
      </c>
      <c r="R1686" s="36"/>
      <c r="S1686" s="20">
        <f>SUM($P$2:P1686)</f>
        <v>3564.014770349811</v>
      </c>
      <c r="T1686" s="28">
        <f>SUM($Q$2:Q1686)</f>
        <v>365.53767555033295</v>
      </c>
      <c r="U1686" s="22">
        <f>T1686*'KERS System Values'!E$14</f>
        <v>214.04764102409666</v>
      </c>
    </row>
    <row r="1687" spans="1:21" x14ac:dyDescent="0.45">
      <c r="A1687" s="7" t="s">
        <v>15</v>
      </c>
      <c r="B1687" s="8">
        <v>1685</v>
      </c>
      <c r="C1687" s="8">
        <v>208</v>
      </c>
      <c r="D1687" s="3">
        <v>35.055555555555557</v>
      </c>
      <c r="E1687" s="29">
        <v>0.11111111111111072</v>
      </c>
      <c r="F1687" s="21">
        <f>'Dynamic Data'!C$4*E1687</f>
        <v>31.999999999999886</v>
      </c>
      <c r="G1687" s="3">
        <f>(0.5*'Dynamic Data'!C$21*'Dynamic Data'!C$11*'Dynamic Data'!C$13*D1687^2)</f>
        <v>251.40051216925795</v>
      </c>
      <c r="H1687" s="3">
        <f>'Dynamic Data'!C$15</f>
        <v>56.505600000000001</v>
      </c>
      <c r="I1687" s="3">
        <f>'Dynamic Data'!C$15+G1687+F1687</f>
        <v>339.90611216925782</v>
      </c>
      <c r="J1687" s="3">
        <f t="shared" si="189"/>
        <v>339.90611216925782</v>
      </c>
      <c r="K1687" s="29">
        <f t="shared" si="190"/>
        <v>0</v>
      </c>
      <c r="L1687" s="21">
        <f>(D1687/1000)*(('Dynamic Data'!C$4*9.81*'Dynamic Data'!C$10)+(0.5*'Dynamic Data'!C$21*'Dynamic Data'!C$11*'Dynamic Data'!C$13*D1687^2)+('Dynamic Data'!C$4*'Dynamic Data'!C$18*E1687))</f>
        <v>11.964159358822316</v>
      </c>
      <c r="M1687" s="3">
        <f t="shared" si="187"/>
        <v>11.964159358822316</v>
      </c>
      <c r="N1687" s="29">
        <f t="shared" si="191"/>
        <v>0</v>
      </c>
      <c r="O1687" s="21">
        <f t="shared" si="186"/>
        <v>12.011186327615547</v>
      </c>
      <c r="P1687" s="3">
        <f t="shared" si="192"/>
        <v>12.011186327615547</v>
      </c>
      <c r="Q1687" s="43">
        <f t="shared" si="188"/>
        <v>0</v>
      </c>
      <c r="R1687" s="37"/>
      <c r="S1687" s="21">
        <f>SUM($P$2:P1687)</f>
        <v>3576.0259566774266</v>
      </c>
      <c r="T1687" s="29">
        <f>SUM($Q$2:Q1687)</f>
        <v>365.53767555033295</v>
      </c>
      <c r="U1687" s="22">
        <f>T1687*'KERS System Values'!E$14</f>
        <v>214.04764102409666</v>
      </c>
    </row>
    <row r="1688" spans="1:21" x14ac:dyDescent="0.45">
      <c r="A1688" s="5" t="s">
        <v>15</v>
      </c>
      <c r="B1688" s="6">
        <v>1686</v>
      </c>
      <c r="C1688" s="6">
        <v>209</v>
      </c>
      <c r="D1688" s="4">
        <v>35.166666666666664</v>
      </c>
      <c r="E1688" s="30">
        <v>0.11111111111111072</v>
      </c>
      <c r="F1688" s="20">
        <f>'Dynamic Data'!C$4*E1688</f>
        <v>31.999999999999886</v>
      </c>
      <c r="G1688" s="12">
        <f>(0.5*'Dynamic Data'!C$21*'Dynamic Data'!C$11*'Dynamic Data'!C$13*D1688^2)</f>
        <v>252.99670188840139</v>
      </c>
      <c r="H1688" s="12">
        <f>'Dynamic Data'!C$15</f>
        <v>56.505600000000001</v>
      </c>
      <c r="I1688" s="12">
        <f>'Dynamic Data'!C$15+G1688+F1688</f>
        <v>341.50230188840129</v>
      </c>
      <c r="J1688" s="12">
        <f t="shared" si="189"/>
        <v>341.50230188840129</v>
      </c>
      <c r="K1688" s="28">
        <f t="shared" si="190"/>
        <v>0</v>
      </c>
      <c r="L1688" s="20">
        <f>(D1688/1000)*(('Dynamic Data'!C$4*9.81*'Dynamic Data'!C$10)+(0.5*'Dynamic Data'!C$21*'Dynamic Data'!C$11*'Dynamic Data'!C$13*D1688^2)+('Dynamic Data'!C$4*'Dynamic Data'!C$18*E1688))</f>
        <v>12.058213296408779</v>
      </c>
      <c r="M1688" s="12">
        <f t="shared" si="187"/>
        <v>12.058213296408779</v>
      </c>
      <c r="N1688" s="28">
        <f t="shared" si="191"/>
        <v>0</v>
      </c>
      <c r="O1688" s="20">
        <f t="shared" si="186"/>
        <v>12.105506717757985</v>
      </c>
      <c r="P1688" s="12">
        <f t="shared" si="192"/>
        <v>12.105506717757985</v>
      </c>
      <c r="Q1688" s="42">
        <f t="shared" si="188"/>
        <v>0</v>
      </c>
      <c r="R1688" s="36"/>
      <c r="S1688" s="20">
        <f>SUM($P$2:P1688)</f>
        <v>3588.1314633951847</v>
      </c>
      <c r="T1688" s="28">
        <f>SUM($Q$2:Q1688)</f>
        <v>365.53767555033295</v>
      </c>
      <c r="U1688" s="22">
        <f>T1688*'KERS System Values'!E$14</f>
        <v>214.04764102409666</v>
      </c>
    </row>
    <row r="1689" spans="1:21" x14ac:dyDescent="0.45">
      <c r="A1689" s="7" t="s">
        <v>15</v>
      </c>
      <c r="B1689" s="8">
        <v>1687</v>
      </c>
      <c r="C1689" s="8">
        <v>210</v>
      </c>
      <c r="D1689" s="3">
        <v>35.277777777777779</v>
      </c>
      <c r="E1689" s="29">
        <v>0.11111111111111269</v>
      </c>
      <c r="F1689" s="21">
        <f>'Dynamic Data'!C$4*E1689</f>
        <v>32.000000000000455</v>
      </c>
      <c r="G1689" s="3">
        <f>(0.5*'Dynamic Data'!C$21*'Dynamic Data'!C$11*'Dynamic Data'!C$13*D1689^2)</f>
        <v>254.5979428408333</v>
      </c>
      <c r="H1689" s="3">
        <f>'Dynamic Data'!C$15</f>
        <v>56.505600000000001</v>
      </c>
      <c r="I1689" s="3">
        <f>'Dynamic Data'!C$15+G1689+F1689</f>
        <v>343.10354284083377</v>
      </c>
      <c r="J1689" s="3">
        <f t="shared" si="189"/>
        <v>343.10354284083377</v>
      </c>
      <c r="K1689" s="29">
        <f t="shared" si="190"/>
        <v>0</v>
      </c>
      <c r="L1689" s="21">
        <f>(D1689/1000)*(('Dynamic Data'!C$4*9.81*'Dynamic Data'!C$10)+(0.5*'Dynamic Data'!C$21*'Dynamic Data'!C$11*'Dynamic Data'!C$13*D1689^2)+('Dynamic Data'!C$4*'Dynamic Data'!C$18*E1689))</f>
        <v>12.152800139107191</v>
      </c>
      <c r="M1689" s="3">
        <f t="shared" si="187"/>
        <v>12.152800139107191</v>
      </c>
      <c r="N1689" s="29">
        <f t="shared" si="191"/>
        <v>0</v>
      </c>
      <c r="O1689" s="21">
        <f t="shared" si="186"/>
        <v>12.052677359329</v>
      </c>
      <c r="P1689" s="3">
        <f t="shared" si="192"/>
        <v>12.052677359329</v>
      </c>
      <c r="Q1689" s="43">
        <f t="shared" si="188"/>
        <v>0</v>
      </c>
      <c r="R1689" s="37"/>
      <c r="S1689" s="21">
        <f>SUM($P$2:P1689)</f>
        <v>3600.1841407545139</v>
      </c>
      <c r="T1689" s="29">
        <f>SUM($Q$2:Q1689)</f>
        <v>365.53767555033295</v>
      </c>
      <c r="U1689" s="22">
        <f>T1689*'KERS System Values'!E$14</f>
        <v>214.04764102409666</v>
      </c>
    </row>
    <row r="1690" spans="1:21" x14ac:dyDescent="0.45">
      <c r="A1690" s="5" t="s">
        <v>15</v>
      </c>
      <c r="B1690" s="6">
        <v>1688</v>
      </c>
      <c r="C1690" s="6">
        <v>211</v>
      </c>
      <c r="D1690" s="4">
        <v>35.388888888888893</v>
      </c>
      <c r="E1690" s="30">
        <v>8.3333333333332538E-2</v>
      </c>
      <c r="F1690" s="20">
        <f>'Dynamic Data'!C$4*E1690</f>
        <v>23.999999999999773</v>
      </c>
      <c r="G1690" s="12">
        <f>(0.5*'Dynamic Data'!C$21*'Dynamic Data'!C$11*'Dynamic Data'!C$13*D1690^2)</f>
        <v>256.2042350265537</v>
      </c>
      <c r="H1690" s="12">
        <f>'Dynamic Data'!C$15</f>
        <v>56.505600000000001</v>
      </c>
      <c r="I1690" s="12">
        <f>'Dynamic Data'!C$15+G1690+F1690</f>
        <v>336.70983502655349</v>
      </c>
      <c r="J1690" s="12">
        <f t="shared" si="189"/>
        <v>336.70983502655349</v>
      </c>
      <c r="K1690" s="28">
        <f t="shared" si="190"/>
        <v>0</v>
      </c>
      <c r="L1690" s="20">
        <f>(D1690/1000)*(('Dynamic Data'!C$4*9.81*'Dynamic Data'!C$10)+(0.5*'Dynamic Data'!C$21*'Dynamic Data'!C$11*'Dynamic Data'!C$13*D1690^2)+('Dynamic Data'!C$4*'Dynamic Data'!C$18*E1690))</f>
        <v>11.95255457955081</v>
      </c>
      <c r="M1690" s="12">
        <f t="shared" si="187"/>
        <v>11.95255457955081</v>
      </c>
      <c r="N1690" s="28">
        <f t="shared" si="191"/>
        <v>0</v>
      </c>
      <c r="O1690" s="20">
        <f t="shared" si="186"/>
        <v>11.828288255935128</v>
      </c>
      <c r="P1690" s="12">
        <f t="shared" si="192"/>
        <v>11.828288255935128</v>
      </c>
      <c r="Q1690" s="42">
        <f t="shared" si="188"/>
        <v>0</v>
      </c>
      <c r="R1690" s="36"/>
      <c r="S1690" s="20">
        <f>SUM($P$2:P1690)</f>
        <v>3612.0124290104491</v>
      </c>
      <c r="T1690" s="28">
        <f>SUM($Q$2:Q1690)</f>
        <v>365.53767555033295</v>
      </c>
      <c r="U1690" s="22">
        <f>T1690*'KERS System Values'!E$14</f>
        <v>214.04764102409666</v>
      </c>
    </row>
    <row r="1691" spans="1:21" x14ac:dyDescent="0.45">
      <c r="A1691" s="7" t="s">
        <v>15</v>
      </c>
      <c r="B1691" s="8">
        <v>1689</v>
      </c>
      <c r="C1691" s="8">
        <v>212</v>
      </c>
      <c r="D1691" s="3">
        <v>35.444444444444443</v>
      </c>
      <c r="E1691" s="29">
        <v>5.5555555555554373E-2</v>
      </c>
      <c r="F1691" s="21">
        <f>'Dynamic Data'!C$4*E1691</f>
        <v>15.999999999999659</v>
      </c>
      <c r="G1691" s="3">
        <f>(0.5*'Dynamic Data'!C$21*'Dynamic Data'!C$11*'Dynamic Data'!C$13*D1691^2)</f>
        <v>257.00927533189696</v>
      </c>
      <c r="H1691" s="3">
        <f>'Dynamic Data'!C$15</f>
        <v>56.505600000000001</v>
      </c>
      <c r="I1691" s="3">
        <f>'Dynamic Data'!C$15+G1691+F1691</f>
        <v>329.51487533189663</v>
      </c>
      <c r="J1691" s="3">
        <f t="shared" si="189"/>
        <v>329.51487533189663</v>
      </c>
      <c r="K1691" s="29">
        <f t="shared" si="190"/>
        <v>0</v>
      </c>
      <c r="L1691" s="21">
        <f>(D1691/1000)*(('Dynamic Data'!C$4*9.81*'Dynamic Data'!C$10)+(0.5*'Dynamic Data'!C$21*'Dynamic Data'!C$11*'Dynamic Data'!C$13*D1691^2)+('Dynamic Data'!C$4*'Dynamic Data'!C$18*E1691))</f>
        <v>11.704021932319447</v>
      </c>
      <c r="M1691" s="3">
        <f t="shared" si="187"/>
        <v>11.704021932319447</v>
      </c>
      <c r="N1691" s="29">
        <f t="shared" si="191"/>
        <v>0</v>
      </c>
      <c r="O1691" s="21">
        <f t="shared" si="186"/>
        <v>11.653432653568466</v>
      </c>
      <c r="P1691" s="3">
        <f t="shared" si="192"/>
        <v>11.653432653568466</v>
      </c>
      <c r="Q1691" s="43">
        <f t="shared" si="188"/>
        <v>0</v>
      </c>
      <c r="R1691" s="37"/>
      <c r="S1691" s="21">
        <f>SUM($P$2:P1691)</f>
        <v>3623.6658616640175</v>
      </c>
      <c r="T1691" s="29">
        <f>SUM($Q$2:Q1691)</f>
        <v>365.53767555033295</v>
      </c>
      <c r="U1691" s="22">
        <f>T1691*'KERS System Values'!E$14</f>
        <v>214.04764102409666</v>
      </c>
    </row>
    <row r="1692" spans="1:21" x14ac:dyDescent="0.45">
      <c r="A1692" s="5" t="s">
        <v>15</v>
      </c>
      <c r="B1692" s="6">
        <v>1690</v>
      </c>
      <c r="C1692" s="6">
        <v>213</v>
      </c>
      <c r="D1692" s="4">
        <v>35.5</v>
      </c>
      <c r="E1692" s="30">
        <v>4.1666666666668246E-2</v>
      </c>
      <c r="F1692" s="20">
        <f>'Dynamic Data'!C$4*E1692</f>
        <v>12.000000000000455</v>
      </c>
      <c r="G1692" s="12">
        <f>(0.5*'Dynamic Data'!C$21*'Dynamic Data'!C$11*'Dynamic Data'!C$13*D1692^2)</f>
        <v>257.81557844556238</v>
      </c>
      <c r="H1692" s="12">
        <f>'Dynamic Data'!C$15</f>
        <v>56.505600000000001</v>
      </c>
      <c r="I1692" s="12">
        <f>'Dynamic Data'!C$15+G1692+F1692</f>
        <v>326.32117844556285</v>
      </c>
      <c r="J1692" s="12">
        <f t="shared" si="189"/>
        <v>326.32117844556285</v>
      </c>
      <c r="K1692" s="28">
        <f t="shared" si="190"/>
        <v>0</v>
      </c>
      <c r="L1692" s="20">
        <f>(D1692/1000)*(('Dynamic Data'!C$4*9.81*'Dynamic Data'!C$10)+(0.5*'Dynamic Data'!C$21*'Dynamic Data'!C$11*'Dynamic Data'!C$13*D1692^2)+('Dynamic Data'!C$4*'Dynamic Data'!C$18*E1692))</f>
        <v>11.602843374817482</v>
      </c>
      <c r="M1692" s="12">
        <f t="shared" si="187"/>
        <v>11.602843374817482</v>
      </c>
      <c r="N1692" s="28">
        <f t="shared" si="191"/>
        <v>0</v>
      </c>
      <c r="O1692" s="20">
        <f t="shared" si="186"/>
        <v>11.540421229457422</v>
      </c>
      <c r="P1692" s="12">
        <f t="shared" si="192"/>
        <v>11.540421229457422</v>
      </c>
      <c r="Q1692" s="42">
        <f t="shared" si="188"/>
        <v>0</v>
      </c>
      <c r="R1692" s="36"/>
      <c r="S1692" s="20">
        <f>SUM($P$2:P1692)</f>
        <v>3635.206282893475</v>
      </c>
      <c r="T1692" s="28">
        <f>SUM($Q$2:Q1692)</f>
        <v>365.53767555033295</v>
      </c>
      <c r="U1692" s="22">
        <f>T1692*'KERS System Values'!E$14</f>
        <v>214.04764102409666</v>
      </c>
    </row>
    <row r="1693" spans="1:21" x14ac:dyDescent="0.45">
      <c r="A1693" s="7" t="s">
        <v>15</v>
      </c>
      <c r="B1693" s="8">
        <v>1691</v>
      </c>
      <c r="C1693" s="8">
        <v>214</v>
      </c>
      <c r="D1693" s="3">
        <v>35.527777777777779</v>
      </c>
      <c r="E1693" s="29">
        <v>2.7777777777778172E-2</v>
      </c>
      <c r="F1693" s="21">
        <f>'Dynamic Data'!C$4*E1693</f>
        <v>8.0000000000001137</v>
      </c>
      <c r="G1693" s="3">
        <f>(0.5*'Dynamic Data'!C$21*'Dynamic Data'!C$11*'Dynamic Data'!C$13*D1693^2)</f>
        <v>258.21920355551589</v>
      </c>
      <c r="H1693" s="3">
        <f>'Dynamic Data'!C$15</f>
        <v>56.505600000000001</v>
      </c>
      <c r="I1693" s="3">
        <f>'Dynamic Data'!C$15+G1693+F1693</f>
        <v>322.72480355551602</v>
      </c>
      <c r="J1693" s="3">
        <f t="shared" si="189"/>
        <v>322.72480355551602</v>
      </c>
      <c r="K1693" s="29">
        <f t="shared" si="190"/>
        <v>0</v>
      </c>
      <c r="L1693" s="21">
        <f>(D1693/1000)*(('Dynamic Data'!C$4*9.81*'Dynamic Data'!C$10)+(0.5*'Dynamic Data'!C$21*'Dynamic Data'!C$11*'Dynamic Data'!C$13*D1693^2)+('Dynamic Data'!C$4*'Dynamic Data'!C$18*E1693))</f>
        <v>11.477999084097361</v>
      </c>
      <c r="M1693" s="3">
        <f t="shared" si="187"/>
        <v>11.477999084097361</v>
      </c>
      <c r="N1693" s="29">
        <f t="shared" si="191"/>
        <v>0</v>
      </c>
      <c r="O1693" s="21">
        <f t="shared" si="186"/>
        <v>11.48966735302734</v>
      </c>
      <c r="P1693" s="3">
        <f t="shared" si="192"/>
        <v>11.48966735302734</v>
      </c>
      <c r="Q1693" s="43">
        <f t="shared" si="188"/>
        <v>0</v>
      </c>
      <c r="R1693" s="37"/>
      <c r="S1693" s="21">
        <f>SUM($P$2:P1693)</f>
        <v>3646.6959502465024</v>
      </c>
      <c r="T1693" s="29">
        <f>SUM($Q$2:Q1693)</f>
        <v>365.53767555033295</v>
      </c>
      <c r="U1693" s="22">
        <f>T1693*'KERS System Values'!E$14</f>
        <v>214.04764102409666</v>
      </c>
    </row>
    <row r="1694" spans="1:21" x14ac:dyDescent="0.45">
      <c r="A1694" s="5" t="s">
        <v>15</v>
      </c>
      <c r="B1694" s="6">
        <v>1692</v>
      </c>
      <c r="C1694" s="6">
        <v>215</v>
      </c>
      <c r="D1694" s="4">
        <v>35.555555555555557</v>
      </c>
      <c r="E1694" s="30">
        <v>2.7777777777776198E-2</v>
      </c>
      <c r="F1694" s="20">
        <f>'Dynamic Data'!C$4*E1694</f>
        <v>7.9999999999995453</v>
      </c>
      <c r="G1694" s="12">
        <f>(0.5*'Dynamic Data'!C$21*'Dynamic Data'!C$11*'Dynamic Data'!C$13*D1694^2)</f>
        <v>258.62314436754997</v>
      </c>
      <c r="H1694" s="12">
        <f>'Dynamic Data'!C$15</f>
        <v>56.505600000000001</v>
      </c>
      <c r="I1694" s="12">
        <f>'Dynamic Data'!C$15+G1694+F1694</f>
        <v>323.12874436754953</v>
      </c>
      <c r="J1694" s="12">
        <f t="shared" si="189"/>
        <v>323.12874436754953</v>
      </c>
      <c r="K1694" s="28">
        <f t="shared" si="190"/>
        <v>0</v>
      </c>
      <c r="L1694" s="20">
        <f>(D1694/1000)*(('Dynamic Data'!C$4*9.81*'Dynamic Data'!C$10)+(0.5*'Dynamic Data'!C$21*'Dynamic Data'!C$11*'Dynamic Data'!C$13*D1694^2)+('Dynamic Data'!C$4*'Dynamic Data'!C$18*E1694))</f>
        <v>11.501335621957317</v>
      </c>
      <c r="M1694" s="12">
        <f t="shared" si="187"/>
        <v>11.501335621957317</v>
      </c>
      <c r="N1694" s="28">
        <f t="shared" si="191"/>
        <v>0</v>
      </c>
      <c r="O1694" s="20">
        <f t="shared" si="186"/>
        <v>11.513020728331599</v>
      </c>
      <c r="P1694" s="12">
        <f t="shared" si="192"/>
        <v>11.513020728331599</v>
      </c>
      <c r="Q1694" s="42">
        <f t="shared" si="188"/>
        <v>0</v>
      </c>
      <c r="R1694" s="36"/>
      <c r="S1694" s="20">
        <f>SUM($P$2:P1694)</f>
        <v>3658.2089709748338</v>
      </c>
      <c r="T1694" s="28">
        <f>SUM($Q$2:Q1694)</f>
        <v>365.53767555033295</v>
      </c>
      <c r="U1694" s="22">
        <f>T1694*'KERS System Values'!E$14</f>
        <v>214.04764102409666</v>
      </c>
    </row>
    <row r="1695" spans="1:21" x14ac:dyDescent="0.45">
      <c r="A1695" s="7" t="s">
        <v>15</v>
      </c>
      <c r="B1695" s="8">
        <v>1693</v>
      </c>
      <c r="C1695" s="8">
        <v>216</v>
      </c>
      <c r="D1695" s="3">
        <v>35.583333333333336</v>
      </c>
      <c r="E1695" s="29">
        <v>2.7777777777776198E-2</v>
      </c>
      <c r="F1695" s="21">
        <f>'Dynamic Data'!C$4*E1695</f>
        <v>7.9999999999995453</v>
      </c>
      <c r="G1695" s="3">
        <f>(0.5*'Dynamic Data'!C$21*'Dynamic Data'!C$11*'Dynamic Data'!C$13*D1695^2)</f>
        <v>259.02740088166451</v>
      </c>
      <c r="H1695" s="3">
        <f>'Dynamic Data'!C$15</f>
        <v>56.505600000000001</v>
      </c>
      <c r="I1695" s="3">
        <f>'Dynamic Data'!C$15+G1695+F1695</f>
        <v>323.53300088166407</v>
      </c>
      <c r="J1695" s="3">
        <f t="shared" si="189"/>
        <v>323.53300088166407</v>
      </c>
      <c r="K1695" s="29">
        <f t="shared" si="190"/>
        <v>0</v>
      </c>
      <c r="L1695" s="21">
        <f>(D1695/1000)*(('Dynamic Data'!C$4*9.81*'Dynamic Data'!C$10)+(0.5*'Dynamic Data'!C$21*'Dynamic Data'!C$11*'Dynamic Data'!C$13*D1695^2)+('Dynamic Data'!C$4*'Dynamic Data'!C$18*E1695))</f>
        <v>11.52470583470588</v>
      </c>
      <c r="M1695" s="3">
        <f t="shared" si="187"/>
        <v>11.52470583470588</v>
      </c>
      <c r="N1695" s="29">
        <f t="shared" si="191"/>
        <v>0</v>
      </c>
      <c r="O1695" s="21">
        <f t="shared" si="186"/>
        <v>11.53640779167873</v>
      </c>
      <c r="P1695" s="3">
        <f t="shared" si="192"/>
        <v>11.53640779167873</v>
      </c>
      <c r="Q1695" s="43">
        <f t="shared" si="188"/>
        <v>0</v>
      </c>
      <c r="R1695" s="37"/>
      <c r="S1695" s="21">
        <f>SUM($P$2:P1695)</f>
        <v>3669.7453787665127</v>
      </c>
      <c r="T1695" s="29">
        <f>SUM($Q$2:Q1695)</f>
        <v>365.53767555033295</v>
      </c>
      <c r="U1695" s="22">
        <f>T1695*'KERS System Values'!E$14</f>
        <v>214.04764102409666</v>
      </c>
    </row>
    <row r="1696" spans="1:21" x14ac:dyDescent="0.45">
      <c r="A1696" s="5" t="s">
        <v>15</v>
      </c>
      <c r="B1696" s="6">
        <v>1694</v>
      </c>
      <c r="C1696" s="6">
        <v>217</v>
      </c>
      <c r="D1696" s="4">
        <v>35.611111111111107</v>
      </c>
      <c r="E1696" s="30">
        <v>2.7777777777780146E-2</v>
      </c>
      <c r="F1696" s="20">
        <f>'Dynamic Data'!C$4*E1696</f>
        <v>8.0000000000006821</v>
      </c>
      <c r="G1696" s="12">
        <f>(0.5*'Dynamic Data'!C$21*'Dynamic Data'!C$11*'Dynamic Data'!C$13*D1696^2)</f>
        <v>259.4319730978595</v>
      </c>
      <c r="H1696" s="12">
        <f>'Dynamic Data'!C$15</f>
        <v>56.505600000000001</v>
      </c>
      <c r="I1696" s="12">
        <f>'Dynamic Data'!C$15+G1696+F1696</f>
        <v>323.9375730978602</v>
      </c>
      <c r="J1696" s="12">
        <f t="shared" si="189"/>
        <v>323.9375730978602</v>
      </c>
      <c r="K1696" s="28">
        <f t="shared" si="190"/>
        <v>0</v>
      </c>
      <c r="L1696" s="20">
        <f>(D1696/1000)*(('Dynamic Data'!C$4*9.81*'Dynamic Data'!C$10)+(0.5*'Dynamic Data'!C$21*'Dynamic Data'!C$11*'Dynamic Data'!C$13*D1696^2)+('Dynamic Data'!C$4*'Dynamic Data'!C$18*E1696))</f>
        <v>11.548109748651578</v>
      </c>
      <c r="M1696" s="12">
        <f t="shared" si="187"/>
        <v>11.548109748651578</v>
      </c>
      <c r="N1696" s="28">
        <f t="shared" si="191"/>
        <v>0</v>
      </c>
      <c r="O1696" s="20">
        <f t="shared" si="186"/>
        <v>11.559828569377213</v>
      </c>
      <c r="P1696" s="12">
        <f t="shared" si="192"/>
        <v>11.559828569377213</v>
      </c>
      <c r="Q1696" s="42">
        <f t="shared" si="188"/>
        <v>0</v>
      </c>
      <c r="R1696" s="36"/>
      <c r="S1696" s="20">
        <f>SUM($P$2:P1696)</f>
        <v>3681.3052073358899</v>
      </c>
      <c r="T1696" s="28">
        <f>SUM($Q$2:Q1696)</f>
        <v>365.53767555033295</v>
      </c>
      <c r="U1696" s="22">
        <f>T1696*'KERS System Values'!E$14</f>
        <v>214.04764102409666</v>
      </c>
    </row>
    <row r="1697" spans="1:21" x14ac:dyDescent="0.45">
      <c r="A1697" s="7" t="s">
        <v>15</v>
      </c>
      <c r="B1697" s="8">
        <v>1695</v>
      </c>
      <c r="C1697" s="8">
        <v>218</v>
      </c>
      <c r="D1697" s="3">
        <v>35.638888888888893</v>
      </c>
      <c r="E1697" s="29">
        <v>2.7777777777780146E-2</v>
      </c>
      <c r="F1697" s="21">
        <f>'Dynamic Data'!C$4*E1697</f>
        <v>8.0000000000006821</v>
      </c>
      <c r="G1697" s="3">
        <f>(0.5*'Dynamic Data'!C$21*'Dynamic Data'!C$11*'Dynamic Data'!C$13*D1697^2)</f>
        <v>259.83686101613523</v>
      </c>
      <c r="H1697" s="3">
        <f>'Dynamic Data'!C$15</f>
        <v>56.505600000000001</v>
      </c>
      <c r="I1697" s="3">
        <f>'Dynamic Data'!C$15+G1697+F1697</f>
        <v>324.34246101613593</v>
      </c>
      <c r="J1697" s="3">
        <f t="shared" si="189"/>
        <v>324.34246101613593</v>
      </c>
      <c r="K1697" s="29">
        <f t="shared" si="190"/>
        <v>0</v>
      </c>
      <c r="L1697" s="21">
        <f>(D1697/1000)*(('Dynamic Data'!C$4*9.81*'Dynamic Data'!C$10)+(0.5*'Dynamic Data'!C$21*'Dynamic Data'!C$11*'Dynamic Data'!C$13*D1697^2)+('Dynamic Data'!C$4*'Dynamic Data'!C$18*E1697))</f>
        <v>11.571547390102847</v>
      </c>
      <c r="M1697" s="3">
        <f t="shared" si="187"/>
        <v>11.571547390102847</v>
      </c>
      <c r="N1697" s="29">
        <f t="shared" si="191"/>
        <v>0</v>
      </c>
      <c r="O1697" s="21">
        <f t="shared" si="186"/>
        <v>11.583283087735513</v>
      </c>
      <c r="P1697" s="3">
        <f t="shared" si="192"/>
        <v>11.583283087735513</v>
      </c>
      <c r="Q1697" s="43">
        <f t="shared" si="188"/>
        <v>0</v>
      </c>
      <c r="R1697" s="37"/>
      <c r="S1697" s="21">
        <f>SUM($P$2:P1697)</f>
        <v>3692.8884904236256</v>
      </c>
      <c r="T1697" s="29">
        <f>SUM($Q$2:Q1697)</f>
        <v>365.53767555033295</v>
      </c>
      <c r="U1697" s="22">
        <f>T1697*'KERS System Values'!E$14</f>
        <v>214.04764102409666</v>
      </c>
    </row>
    <row r="1698" spans="1:21" x14ac:dyDescent="0.45">
      <c r="A1698" s="5" t="s">
        <v>15</v>
      </c>
      <c r="B1698" s="6">
        <v>1696</v>
      </c>
      <c r="C1698" s="6">
        <v>219</v>
      </c>
      <c r="D1698" s="4">
        <v>35.666666666666671</v>
      </c>
      <c r="E1698" s="30">
        <v>2.7777777777776198E-2</v>
      </c>
      <c r="F1698" s="20">
        <f>'Dynamic Data'!C$4*E1698</f>
        <v>7.9999999999995453</v>
      </c>
      <c r="G1698" s="12">
        <f>(0.5*'Dynamic Data'!C$21*'Dynamic Data'!C$11*'Dynamic Data'!C$13*D1698^2)</f>
        <v>260.24206463649142</v>
      </c>
      <c r="H1698" s="12">
        <f>'Dynamic Data'!C$15</f>
        <v>56.505600000000001</v>
      </c>
      <c r="I1698" s="12">
        <f>'Dynamic Data'!C$15+G1698+F1698</f>
        <v>324.74766463649098</v>
      </c>
      <c r="J1698" s="12">
        <f t="shared" si="189"/>
        <v>324.74766463649098</v>
      </c>
      <c r="K1698" s="28">
        <f t="shared" si="190"/>
        <v>0</v>
      </c>
      <c r="L1698" s="20">
        <f>(D1698/1000)*(('Dynamic Data'!C$4*9.81*'Dynamic Data'!C$10)+(0.5*'Dynamic Data'!C$21*'Dynamic Data'!C$11*'Dynamic Data'!C$13*D1698^2)+('Dynamic Data'!C$4*'Dynamic Data'!C$18*E1698))</f>
        <v>11.595018785368181</v>
      </c>
      <c r="M1698" s="12">
        <f t="shared" si="187"/>
        <v>11.595018785368181</v>
      </c>
      <c r="N1698" s="28">
        <f t="shared" si="191"/>
        <v>0</v>
      </c>
      <c r="O1698" s="20">
        <f t="shared" si="186"/>
        <v>11.606771373062172</v>
      </c>
      <c r="P1698" s="12">
        <f t="shared" si="192"/>
        <v>11.606771373062172</v>
      </c>
      <c r="Q1698" s="42">
        <f t="shared" si="188"/>
        <v>0</v>
      </c>
      <c r="R1698" s="36"/>
      <c r="S1698" s="20">
        <f>SUM($P$2:P1698)</f>
        <v>3704.4952617966878</v>
      </c>
      <c r="T1698" s="28">
        <f>SUM($Q$2:Q1698)</f>
        <v>365.53767555033295</v>
      </c>
      <c r="U1698" s="22">
        <f>T1698*'KERS System Values'!E$14</f>
        <v>214.04764102409666</v>
      </c>
    </row>
    <row r="1699" spans="1:21" x14ac:dyDescent="0.45">
      <c r="A1699" s="7" t="s">
        <v>15</v>
      </c>
      <c r="B1699" s="8">
        <v>1697</v>
      </c>
      <c r="C1699" s="8">
        <v>220</v>
      </c>
      <c r="D1699" s="3">
        <v>35.694444444444443</v>
      </c>
      <c r="E1699" s="29">
        <v>2.7777777777776198E-2</v>
      </c>
      <c r="F1699" s="21">
        <f>'Dynamic Data'!C$4*E1699</f>
        <v>7.9999999999995453</v>
      </c>
      <c r="G1699" s="3">
        <f>(0.5*'Dynamic Data'!C$21*'Dynamic Data'!C$11*'Dynamic Data'!C$13*D1699^2)</f>
        <v>260.64758395892795</v>
      </c>
      <c r="H1699" s="3">
        <f>'Dynamic Data'!C$15</f>
        <v>56.505600000000001</v>
      </c>
      <c r="I1699" s="3">
        <f>'Dynamic Data'!C$15+G1699+F1699</f>
        <v>325.15318395892751</v>
      </c>
      <c r="J1699" s="3">
        <f t="shared" si="189"/>
        <v>325.15318395892751</v>
      </c>
      <c r="K1699" s="29">
        <f t="shared" si="190"/>
        <v>0</v>
      </c>
      <c r="L1699" s="21">
        <f>(D1699/1000)*(('Dynamic Data'!C$4*9.81*'Dynamic Data'!C$10)+(0.5*'Dynamic Data'!C$21*'Dynamic Data'!C$11*'Dynamic Data'!C$13*D1699^2)+('Dynamic Data'!C$4*'Dynamic Data'!C$18*E1699))</f>
        <v>11.618523960756162</v>
      </c>
      <c r="M1699" s="3">
        <f t="shared" si="187"/>
        <v>11.618523960756162</v>
      </c>
      <c r="N1699" s="29">
        <f t="shared" si="191"/>
        <v>0</v>
      </c>
      <c r="O1699" s="21">
        <f t="shared" si="186"/>
        <v>11.55575617722128</v>
      </c>
      <c r="P1699" s="3">
        <f t="shared" si="192"/>
        <v>11.55575617722128</v>
      </c>
      <c r="Q1699" s="43">
        <f t="shared" si="188"/>
        <v>0</v>
      </c>
      <c r="R1699" s="37"/>
      <c r="S1699" s="21">
        <f>SUM($P$2:P1699)</f>
        <v>3716.051017973909</v>
      </c>
      <c r="T1699" s="29">
        <f>SUM($Q$2:Q1699)</f>
        <v>365.53767555033295</v>
      </c>
      <c r="U1699" s="22">
        <f>T1699*'KERS System Values'!E$14</f>
        <v>214.04764102409666</v>
      </c>
    </row>
    <row r="1700" spans="1:21" x14ac:dyDescent="0.45">
      <c r="A1700" s="5" t="s">
        <v>15</v>
      </c>
      <c r="B1700" s="6">
        <v>1698</v>
      </c>
      <c r="C1700" s="6">
        <v>221</v>
      </c>
      <c r="D1700" s="4">
        <v>35.722222222222221</v>
      </c>
      <c r="E1700" s="30">
        <v>1.3888888888888099E-2</v>
      </c>
      <c r="F1700" s="20">
        <f>'Dynamic Data'!C$4*E1700</f>
        <v>3.9999999999997726</v>
      </c>
      <c r="G1700" s="12">
        <f>(0.5*'Dynamic Data'!C$21*'Dynamic Data'!C$11*'Dynamic Data'!C$13*D1700^2)</f>
        <v>261.05341898344517</v>
      </c>
      <c r="H1700" s="12">
        <f>'Dynamic Data'!C$15</f>
        <v>56.505600000000001</v>
      </c>
      <c r="I1700" s="12">
        <f>'Dynamic Data'!C$15+G1700+F1700</f>
        <v>321.55901898344496</v>
      </c>
      <c r="J1700" s="12">
        <f t="shared" si="189"/>
        <v>321.55901898344496</v>
      </c>
      <c r="K1700" s="28">
        <f t="shared" si="190"/>
        <v>0</v>
      </c>
      <c r="L1700" s="20">
        <f>(D1700/1000)*(('Dynamic Data'!C$4*9.81*'Dynamic Data'!C$10)+(0.5*'Dynamic Data'!C$21*'Dynamic Data'!C$11*'Dynamic Data'!C$13*D1700^2)+('Dynamic Data'!C$4*'Dynamic Data'!C$18*E1700))</f>
        <v>11.492988393686396</v>
      </c>
      <c r="M1700" s="12">
        <f t="shared" si="187"/>
        <v>11.492988393686396</v>
      </c>
      <c r="N1700" s="28">
        <f t="shared" si="191"/>
        <v>0</v>
      </c>
      <c r="O1700" s="20">
        <f t="shared" si="186"/>
        <v>11.343913844797516</v>
      </c>
      <c r="P1700" s="12">
        <f t="shared" si="192"/>
        <v>11.343913844797516</v>
      </c>
      <c r="Q1700" s="42">
        <f t="shared" si="188"/>
        <v>0</v>
      </c>
      <c r="R1700" s="36"/>
      <c r="S1700" s="20">
        <f>SUM($P$2:P1700)</f>
        <v>3727.3949318187065</v>
      </c>
      <c r="T1700" s="28">
        <f>SUM($Q$2:Q1700)</f>
        <v>365.53767555033295</v>
      </c>
      <c r="U1700" s="22">
        <f>T1700*'KERS System Values'!E$14</f>
        <v>214.04764102409666</v>
      </c>
    </row>
    <row r="1701" spans="1:21" x14ac:dyDescent="0.45">
      <c r="A1701" s="7" t="s">
        <v>15</v>
      </c>
      <c r="B1701" s="8">
        <v>1699</v>
      </c>
      <c r="C1701" s="8">
        <v>222</v>
      </c>
      <c r="D1701" s="3">
        <v>35.722222222222221</v>
      </c>
      <c r="E1701" s="29">
        <v>-1.3888888888888099E-2</v>
      </c>
      <c r="F1701" s="21">
        <f>'Dynamic Data'!C$4*E1701</f>
        <v>-3.9999999999997726</v>
      </c>
      <c r="G1701" s="3">
        <f>(0.5*'Dynamic Data'!C$21*'Dynamic Data'!C$11*'Dynamic Data'!C$13*D1701^2)</f>
        <v>261.05341898344517</v>
      </c>
      <c r="H1701" s="3">
        <f>'Dynamic Data'!C$15</f>
        <v>56.505600000000001</v>
      </c>
      <c r="I1701" s="3">
        <f>'Dynamic Data'!C$15+G1701+F1701</f>
        <v>313.55901898344541</v>
      </c>
      <c r="J1701" s="3">
        <f t="shared" si="189"/>
        <v>313.55901898344541</v>
      </c>
      <c r="K1701" s="29">
        <f t="shared" si="190"/>
        <v>0</v>
      </c>
      <c r="L1701" s="21">
        <f>(D1701/1000)*(('Dynamic Data'!C$4*9.81*'Dynamic Data'!C$10)+(0.5*'Dynamic Data'!C$21*'Dynamic Data'!C$11*'Dynamic Data'!C$13*D1701^2)+('Dynamic Data'!C$4*'Dynamic Data'!C$18*E1701))</f>
        <v>11.194839295908634</v>
      </c>
      <c r="M1701" s="3">
        <f t="shared" si="187"/>
        <v>11.194839295908634</v>
      </c>
      <c r="N1701" s="29">
        <f t="shared" si="191"/>
        <v>0</v>
      </c>
      <c r="O1701" s="21">
        <f t="shared" si="186"/>
        <v>11.034285058887974</v>
      </c>
      <c r="P1701" s="3">
        <f t="shared" si="192"/>
        <v>11.034285058887974</v>
      </c>
      <c r="Q1701" s="43">
        <f t="shared" si="188"/>
        <v>0</v>
      </c>
      <c r="R1701" s="37"/>
      <c r="S1701" s="21">
        <f>SUM($P$2:P1701)</f>
        <v>3738.4292168775946</v>
      </c>
      <c r="T1701" s="29">
        <f>SUM($Q$2:Q1701)</f>
        <v>365.53767555033295</v>
      </c>
      <c r="U1701" s="22">
        <f>T1701*'KERS System Values'!E$14</f>
        <v>214.04764102409666</v>
      </c>
    </row>
    <row r="1702" spans="1:21" x14ac:dyDescent="0.45">
      <c r="A1702" s="5" t="s">
        <v>15</v>
      </c>
      <c r="B1702" s="6">
        <v>1700</v>
      </c>
      <c r="C1702" s="6">
        <v>223</v>
      </c>
      <c r="D1702" s="4">
        <v>35.694444444444443</v>
      </c>
      <c r="E1702" s="30">
        <v>-4.1666666666664298E-2</v>
      </c>
      <c r="F1702" s="20">
        <f>'Dynamic Data'!C$4*E1702</f>
        <v>-11.999999999999318</v>
      </c>
      <c r="G1702" s="12">
        <f>(0.5*'Dynamic Data'!C$21*'Dynamic Data'!C$11*'Dynamic Data'!C$13*D1702^2)</f>
        <v>260.64758395892795</v>
      </c>
      <c r="H1702" s="12">
        <f>'Dynamic Data'!C$15</f>
        <v>56.505600000000001</v>
      </c>
      <c r="I1702" s="12">
        <f>'Dynamic Data'!C$15+G1702+F1702</f>
        <v>305.15318395892865</v>
      </c>
      <c r="J1702" s="12">
        <f t="shared" si="189"/>
        <v>305.15318395892865</v>
      </c>
      <c r="K1702" s="28">
        <f t="shared" si="190"/>
        <v>0</v>
      </c>
      <c r="L1702" s="20">
        <f>(D1702/1000)*(('Dynamic Data'!C$4*9.81*'Dynamic Data'!C$10)+(0.5*'Dynamic Data'!C$21*'Dynamic Data'!C$11*'Dynamic Data'!C$13*D1702^2)+('Dynamic Data'!C$4*'Dynamic Data'!C$18*E1702))</f>
        <v>10.873730821867316</v>
      </c>
      <c r="M1702" s="12">
        <f t="shared" si="187"/>
        <v>10.873730821867316</v>
      </c>
      <c r="N1702" s="28">
        <f t="shared" si="191"/>
        <v>0</v>
      </c>
      <c r="O1702" s="20">
        <f t="shared" si="186"/>
        <v>10.776458749318397</v>
      </c>
      <c r="P1702" s="12">
        <f t="shared" si="192"/>
        <v>10.776458749318397</v>
      </c>
      <c r="Q1702" s="42">
        <f t="shared" si="188"/>
        <v>0</v>
      </c>
      <c r="R1702" s="36"/>
      <c r="S1702" s="20">
        <f>SUM($P$2:P1702)</f>
        <v>3749.205675626913</v>
      </c>
      <c r="T1702" s="28">
        <f>SUM($Q$2:Q1702)</f>
        <v>365.53767555033295</v>
      </c>
      <c r="U1702" s="22">
        <f>T1702*'KERS System Values'!E$14</f>
        <v>214.04764102409666</v>
      </c>
    </row>
    <row r="1703" spans="1:21" x14ac:dyDescent="0.45">
      <c r="A1703" s="7" t="s">
        <v>15</v>
      </c>
      <c r="B1703" s="8">
        <v>1701</v>
      </c>
      <c r="C1703" s="8">
        <v>224</v>
      </c>
      <c r="D1703" s="3">
        <v>35.638888888888893</v>
      </c>
      <c r="E1703" s="29">
        <v>-5.5555555555556344E-2</v>
      </c>
      <c r="F1703" s="21">
        <f>'Dynamic Data'!C$4*E1703</f>
        <v>-16.000000000000227</v>
      </c>
      <c r="G1703" s="3">
        <f>(0.5*'Dynamic Data'!C$21*'Dynamic Data'!C$11*'Dynamic Data'!C$13*D1703^2)</f>
        <v>259.83686101613523</v>
      </c>
      <c r="H1703" s="3">
        <f>'Dynamic Data'!C$15</f>
        <v>56.505600000000001</v>
      </c>
      <c r="I1703" s="3">
        <f>'Dynamic Data'!C$15+G1703+F1703</f>
        <v>300.34246101613502</v>
      </c>
      <c r="J1703" s="3">
        <f t="shared" si="189"/>
        <v>300.34246101613502</v>
      </c>
      <c r="K1703" s="29">
        <f t="shared" si="190"/>
        <v>0</v>
      </c>
      <c r="L1703" s="21">
        <f>(D1703/1000)*(('Dynamic Data'!C$4*9.81*'Dynamic Data'!C$10)+(0.5*'Dynamic Data'!C$21*'Dynamic Data'!C$11*'Dynamic Data'!C$13*D1703^2)+('Dynamic Data'!C$4*'Dynamic Data'!C$18*E1703))</f>
        <v>10.679186676769479</v>
      </c>
      <c r="M1703" s="3">
        <f t="shared" si="187"/>
        <v>10.679186676769479</v>
      </c>
      <c r="N1703" s="29">
        <f t="shared" si="191"/>
        <v>0</v>
      </c>
      <c r="O1703" s="21">
        <f t="shared" si="186"/>
        <v>10.656461425737685</v>
      </c>
      <c r="P1703" s="3">
        <f t="shared" si="192"/>
        <v>10.656461425737685</v>
      </c>
      <c r="Q1703" s="43">
        <f t="shared" si="188"/>
        <v>0</v>
      </c>
      <c r="R1703" s="37"/>
      <c r="S1703" s="21">
        <f>SUM($P$2:P1703)</f>
        <v>3759.8621370526507</v>
      </c>
      <c r="T1703" s="29">
        <f>SUM($Q$2:Q1703)</f>
        <v>365.53767555033295</v>
      </c>
      <c r="U1703" s="22">
        <f>T1703*'KERS System Values'!E$14</f>
        <v>214.04764102409666</v>
      </c>
    </row>
    <row r="1704" spans="1:21" x14ac:dyDescent="0.45">
      <c r="A1704" s="5" t="s">
        <v>15</v>
      </c>
      <c r="B1704" s="6">
        <v>1702</v>
      </c>
      <c r="C1704" s="6">
        <v>225</v>
      </c>
      <c r="D1704" s="4">
        <v>35.583333333333336</v>
      </c>
      <c r="E1704" s="30">
        <v>-5.5555555555556344E-2</v>
      </c>
      <c r="F1704" s="20">
        <f>'Dynamic Data'!C$4*E1704</f>
        <v>-16.000000000000227</v>
      </c>
      <c r="G1704" s="12">
        <f>(0.5*'Dynamic Data'!C$21*'Dynamic Data'!C$11*'Dynamic Data'!C$13*D1704^2)</f>
        <v>259.02740088166451</v>
      </c>
      <c r="H1704" s="12">
        <f>'Dynamic Data'!C$15</f>
        <v>56.505600000000001</v>
      </c>
      <c r="I1704" s="12">
        <f>'Dynamic Data'!C$15+G1704+F1704</f>
        <v>299.53300088166429</v>
      </c>
      <c r="J1704" s="12">
        <f t="shared" si="189"/>
        <v>299.53300088166429</v>
      </c>
      <c r="K1704" s="28">
        <f t="shared" si="190"/>
        <v>0</v>
      </c>
      <c r="L1704" s="20">
        <f>(D1704/1000)*(('Dynamic Data'!C$4*9.81*'Dynamic Data'!C$10)+(0.5*'Dynamic Data'!C$21*'Dynamic Data'!C$11*'Dynamic Data'!C$13*D1704^2)+('Dynamic Data'!C$4*'Dynamic Data'!C$18*E1704))</f>
        <v>10.63373617470589</v>
      </c>
      <c r="M1704" s="12">
        <f t="shared" si="187"/>
        <v>10.63373617470589</v>
      </c>
      <c r="N1704" s="28">
        <f t="shared" si="191"/>
        <v>0</v>
      </c>
      <c r="O1704" s="20">
        <f t="shared" si="186"/>
        <v>10.536946775512735</v>
      </c>
      <c r="P1704" s="12">
        <f t="shared" si="192"/>
        <v>10.536946775512735</v>
      </c>
      <c r="Q1704" s="42">
        <f t="shared" si="188"/>
        <v>0</v>
      </c>
      <c r="R1704" s="36"/>
      <c r="S1704" s="20">
        <f>SUM($P$2:P1704)</f>
        <v>3770.3990838281634</v>
      </c>
      <c r="T1704" s="28">
        <f>SUM($Q$2:Q1704)</f>
        <v>365.53767555033295</v>
      </c>
      <c r="U1704" s="22">
        <f>T1704*'KERS System Values'!E$14</f>
        <v>214.04764102409666</v>
      </c>
    </row>
    <row r="1705" spans="1:21" x14ac:dyDescent="0.45">
      <c r="A1705" s="7" t="s">
        <v>15</v>
      </c>
      <c r="B1705" s="8">
        <v>1703</v>
      </c>
      <c r="C1705" s="8">
        <v>226</v>
      </c>
      <c r="D1705" s="3">
        <v>35.527777777777779</v>
      </c>
      <c r="E1705" s="29">
        <v>-6.9444444444444448E-2</v>
      </c>
      <c r="F1705" s="21">
        <f>'Dynamic Data'!C$4*E1705</f>
        <v>-20</v>
      </c>
      <c r="G1705" s="3">
        <f>(0.5*'Dynamic Data'!C$21*'Dynamic Data'!C$11*'Dynamic Data'!C$13*D1705^2)</f>
        <v>258.21920355551589</v>
      </c>
      <c r="H1705" s="3">
        <f>'Dynamic Data'!C$15</f>
        <v>56.505600000000001</v>
      </c>
      <c r="I1705" s="3">
        <f>'Dynamic Data'!C$15+G1705+F1705</f>
        <v>294.7248035555159</v>
      </c>
      <c r="J1705" s="3">
        <f t="shared" si="189"/>
        <v>294.7248035555159</v>
      </c>
      <c r="K1705" s="29">
        <f t="shared" si="190"/>
        <v>0</v>
      </c>
      <c r="L1705" s="21">
        <f>(D1705/1000)*(('Dynamic Data'!C$4*9.81*'Dynamic Data'!C$10)+(0.5*'Dynamic Data'!C$21*'Dynamic Data'!C$11*'Dynamic Data'!C$13*D1705^2)+('Dynamic Data'!C$4*'Dynamic Data'!C$18*E1705))</f>
        <v>10.440157376319579</v>
      </c>
      <c r="M1705" s="3">
        <f t="shared" si="187"/>
        <v>10.440157376319579</v>
      </c>
      <c r="N1705" s="29">
        <f t="shared" si="191"/>
        <v>0</v>
      </c>
      <c r="O1705" s="21">
        <f t="shared" si="186"/>
        <v>10.40647063431952</v>
      </c>
      <c r="P1705" s="3">
        <f t="shared" si="192"/>
        <v>10.40647063431952</v>
      </c>
      <c r="Q1705" s="43">
        <f t="shared" si="188"/>
        <v>0</v>
      </c>
      <c r="R1705" s="37"/>
      <c r="S1705" s="21">
        <f>SUM($P$2:P1705)</f>
        <v>3780.8055544624831</v>
      </c>
      <c r="T1705" s="29">
        <f>SUM($Q$2:Q1705)</f>
        <v>365.53767555033295</v>
      </c>
      <c r="U1705" s="22">
        <f>T1705*'KERS System Values'!E$14</f>
        <v>214.04764102409666</v>
      </c>
    </row>
    <row r="1706" spans="1:21" x14ac:dyDescent="0.45">
      <c r="A1706" s="5" t="s">
        <v>15</v>
      </c>
      <c r="B1706" s="6">
        <v>1704</v>
      </c>
      <c r="C1706" s="6">
        <v>227</v>
      </c>
      <c r="D1706" s="4">
        <v>35.444444444444443</v>
      </c>
      <c r="E1706" s="30">
        <v>-6.9444444444444448E-2</v>
      </c>
      <c r="F1706" s="20">
        <f>'Dynamic Data'!C$4*E1706</f>
        <v>-20</v>
      </c>
      <c r="G1706" s="12">
        <f>(0.5*'Dynamic Data'!C$21*'Dynamic Data'!C$11*'Dynamic Data'!C$13*D1706^2)</f>
        <v>257.00927533189696</v>
      </c>
      <c r="H1706" s="12">
        <f>'Dynamic Data'!C$15</f>
        <v>56.505600000000001</v>
      </c>
      <c r="I1706" s="12">
        <f>'Dynamic Data'!C$15+G1706+F1706</f>
        <v>293.51487533189697</v>
      </c>
      <c r="J1706" s="12">
        <f t="shared" si="189"/>
        <v>293.51487533189697</v>
      </c>
      <c r="K1706" s="28">
        <f t="shared" si="190"/>
        <v>0</v>
      </c>
      <c r="L1706" s="20">
        <f>(D1706/1000)*(('Dynamic Data'!C$4*9.81*'Dynamic Data'!C$10)+(0.5*'Dynamic Data'!C$21*'Dynamic Data'!C$11*'Dynamic Data'!C$13*D1706^2)+('Dynamic Data'!C$4*'Dynamic Data'!C$18*E1706))</f>
        <v>10.372783892319461</v>
      </c>
      <c r="M1706" s="12">
        <f t="shared" si="187"/>
        <v>10.372783892319461</v>
      </c>
      <c r="N1706" s="28">
        <f t="shared" si="191"/>
        <v>0</v>
      </c>
      <c r="O1706" s="20">
        <f t="shared" si="186"/>
        <v>10.424251758157368</v>
      </c>
      <c r="P1706" s="12">
        <f t="shared" si="192"/>
        <v>10.424251758157368</v>
      </c>
      <c r="Q1706" s="42">
        <f t="shared" si="188"/>
        <v>0</v>
      </c>
      <c r="R1706" s="36"/>
      <c r="S1706" s="20">
        <f>SUM($P$2:P1706)</f>
        <v>3791.2298062206405</v>
      </c>
      <c r="T1706" s="28">
        <f>SUM($Q$2:Q1706)</f>
        <v>365.53767555033295</v>
      </c>
      <c r="U1706" s="22">
        <f>T1706*'KERS System Values'!E$14</f>
        <v>214.04764102409666</v>
      </c>
    </row>
    <row r="1707" spans="1:21" x14ac:dyDescent="0.45">
      <c r="A1707" s="7" t="s">
        <v>15</v>
      </c>
      <c r="B1707" s="8">
        <v>1705</v>
      </c>
      <c r="C1707" s="8">
        <v>228</v>
      </c>
      <c r="D1707" s="3">
        <v>35.388888888888893</v>
      </c>
      <c r="E1707" s="29">
        <v>-5.5555555555554373E-2</v>
      </c>
      <c r="F1707" s="21">
        <f>'Dynamic Data'!C$4*E1707</f>
        <v>-15.999999999999659</v>
      </c>
      <c r="G1707" s="3">
        <f>(0.5*'Dynamic Data'!C$21*'Dynamic Data'!C$11*'Dynamic Data'!C$13*D1707^2)</f>
        <v>256.2042350265537</v>
      </c>
      <c r="H1707" s="3">
        <f>'Dynamic Data'!C$15</f>
        <v>56.505600000000001</v>
      </c>
      <c r="I1707" s="3">
        <f>'Dynamic Data'!C$15+G1707+F1707</f>
        <v>296.70983502655406</v>
      </c>
      <c r="J1707" s="3">
        <f t="shared" si="189"/>
        <v>296.70983502655406</v>
      </c>
      <c r="K1707" s="29">
        <f t="shared" si="190"/>
        <v>0</v>
      </c>
      <c r="L1707" s="21">
        <f>(D1707/1000)*(('Dynamic Data'!C$4*9.81*'Dynamic Data'!C$10)+(0.5*'Dynamic Data'!C$21*'Dynamic Data'!C$11*'Dynamic Data'!C$13*D1707^2)+('Dynamic Data'!C$4*'Dynamic Data'!C$18*E1707))</f>
        <v>10.475719623995277</v>
      </c>
      <c r="M1707" s="3">
        <f t="shared" si="187"/>
        <v>10.475719623995277</v>
      </c>
      <c r="N1707" s="29">
        <f t="shared" si="191"/>
        <v>0</v>
      </c>
      <c r="O1707" s="21">
        <f t="shared" si="186"/>
        <v>10.453296855019374</v>
      </c>
      <c r="P1707" s="3">
        <f t="shared" si="192"/>
        <v>10.453296855019374</v>
      </c>
      <c r="Q1707" s="43">
        <f t="shared" si="188"/>
        <v>0</v>
      </c>
      <c r="R1707" s="37"/>
      <c r="S1707" s="21">
        <f>SUM($P$2:P1707)</f>
        <v>3801.6831030756598</v>
      </c>
      <c r="T1707" s="29">
        <f>SUM($Q$2:Q1707)</f>
        <v>365.53767555033295</v>
      </c>
      <c r="U1707" s="22">
        <f>T1707*'KERS System Values'!E$14</f>
        <v>214.04764102409666</v>
      </c>
    </row>
    <row r="1708" spans="1:21" x14ac:dyDescent="0.45">
      <c r="A1708" s="5" t="s">
        <v>15</v>
      </c>
      <c r="B1708" s="6">
        <v>1706</v>
      </c>
      <c r="C1708" s="6">
        <v>229</v>
      </c>
      <c r="D1708" s="4">
        <v>35.333333333333336</v>
      </c>
      <c r="E1708" s="30">
        <v>-5.5555555555556344E-2</v>
      </c>
      <c r="F1708" s="20">
        <f>'Dynamic Data'!C$4*E1708</f>
        <v>-16.000000000000227</v>
      </c>
      <c r="G1708" s="12">
        <f>(0.5*'Dynamic Data'!C$21*'Dynamic Data'!C$11*'Dynamic Data'!C$13*D1708^2)</f>
        <v>255.40045752953245</v>
      </c>
      <c r="H1708" s="12">
        <f>'Dynamic Data'!C$15</f>
        <v>56.505600000000001</v>
      </c>
      <c r="I1708" s="12">
        <f>'Dynamic Data'!C$15+G1708+F1708</f>
        <v>295.90605752953223</v>
      </c>
      <c r="J1708" s="12">
        <f t="shared" si="189"/>
        <v>295.90605752953223</v>
      </c>
      <c r="K1708" s="28">
        <f t="shared" si="190"/>
        <v>0</v>
      </c>
      <c r="L1708" s="20">
        <f>(D1708/1000)*(('Dynamic Data'!C$4*9.81*'Dynamic Data'!C$10)+(0.5*'Dynamic Data'!C$21*'Dynamic Data'!C$11*'Dynamic Data'!C$13*D1708^2)+('Dynamic Data'!C$4*'Dynamic Data'!C$18*E1708))</f>
        <v>10.430874086043472</v>
      </c>
      <c r="M1708" s="12">
        <f t="shared" si="187"/>
        <v>10.430874086043472</v>
      </c>
      <c r="N1708" s="28">
        <f t="shared" si="191"/>
        <v>0</v>
      </c>
      <c r="O1708" s="20">
        <f t="shared" si="186"/>
        <v>10.482128151464215</v>
      </c>
      <c r="P1708" s="12">
        <f t="shared" si="192"/>
        <v>10.482128151464215</v>
      </c>
      <c r="Q1708" s="42">
        <f t="shared" si="188"/>
        <v>0</v>
      </c>
      <c r="R1708" s="36"/>
      <c r="S1708" s="20">
        <f>SUM($P$2:P1708)</f>
        <v>3812.165231227124</v>
      </c>
      <c r="T1708" s="28">
        <f>SUM($Q$2:Q1708)</f>
        <v>365.53767555033295</v>
      </c>
      <c r="U1708" s="22">
        <f>T1708*'KERS System Values'!E$14</f>
        <v>214.04764102409666</v>
      </c>
    </row>
    <row r="1709" spans="1:21" x14ac:dyDescent="0.45">
      <c r="A1709" s="7" t="s">
        <v>15</v>
      </c>
      <c r="B1709" s="8">
        <v>1707</v>
      </c>
      <c r="C1709" s="8">
        <v>230</v>
      </c>
      <c r="D1709" s="3">
        <v>35.277777777777779</v>
      </c>
      <c r="E1709" s="29">
        <v>-4.1666666666666269E-2</v>
      </c>
      <c r="F1709" s="21">
        <f>'Dynamic Data'!C$4*E1709</f>
        <v>-11.999999999999886</v>
      </c>
      <c r="G1709" s="3">
        <f>(0.5*'Dynamic Data'!C$21*'Dynamic Data'!C$11*'Dynamic Data'!C$13*D1709^2)</f>
        <v>254.5979428408333</v>
      </c>
      <c r="H1709" s="3">
        <f>'Dynamic Data'!C$15</f>
        <v>56.505600000000001</v>
      </c>
      <c r="I1709" s="3">
        <f>'Dynamic Data'!C$15+G1709+F1709</f>
        <v>299.10354284083343</v>
      </c>
      <c r="J1709" s="3">
        <f t="shared" si="189"/>
        <v>299.10354284083343</v>
      </c>
      <c r="K1709" s="29">
        <f t="shared" si="190"/>
        <v>0</v>
      </c>
      <c r="L1709" s="21">
        <f>(D1709/1000)*(('Dynamic Data'!C$4*9.81*'Dynamic Data'!C$10)+(0.5*'Dynamic Data'!C$21*'Dynamic Data'!C$11*'Dynamic Data'!C$13*D1709^2)+('Dynamic Data'!C$4*'Dynamic Data'!C$18*E1709))</f>
        <v>10.533382216884958</v>
      </c>
      <c r="M1709" s="3">
        <f t="shared" si="187"/>
        <v>10.533382216884958</v>
      </c>
      <c r="N1709" s="29">
        <f t="shared" si="191"/>
        <v>0</v>
      </c>
      <c r="O1709" s="21">
        <f t="shared" si="186"/>
        <v>10.595723346691756</v>
      </c>
      <c r="P1709" s="3">
        <f t="shared" si="192"/>
        <v>10.595723346691756</v>
      </c>
      <c r="Q1709" s="43">
        <f t="shared" si="188"/>
        <v>0</v>
      </c>
      <c r="R1709" s="37"/>
      <c r="S1709" s="21">
        <f>SUM($P$2:P1709)</f>
        <v>3822.7609545738155</v>
      </c>
      <c r="T1709" s="29">
        <f>SUM($Q$2:Q1709)</f>
        <v>365.53767555033295</v>
      </c>
      <c r="U1709" s="22">
        <f>T1709*'KERS System Values'!E$14</f>
        <v>214.04764102409666</v>
      </c>
    </row>
    <row r="1710" spans="1:21" x14ac:dyDescent="0.45">
      <c r="A1710" s="5" t="s">
        <v>15</v>
      </c>
      <c r="B1710" s="6">
        <v>1708</v>
      </c>
      <c r="C1710" s="6">
        <v>231</v>
      </c>
      <c r="D1710" s="4">
        <v>35.25</v>
      </c>
      <c r="E1710" s="30">
        <v>-2.7777777777778172E-2</v>
      </c>
      <c r="F1710" s="20">
        <f>'Dynamic Data'!C$4*E1710</f>
        <v>-8.0000000000001137</v>
      </c>
      <c r="G1710" s="12">
        <f>(0.5*'Dynamic Data'!C$21*'Dynamic Data'!C$11*'Dynamic Data'!C$13*D1710^2)</f>
        <v>254.19715904960452</v>
      </c>
      <c r="H1710" s="12">
        <f>'Dynamic Data'!C$15</f>
        <v>56.505600000000001</v>
      </c>
      <c r="I1710" s="12">
        <f>'Dynamic Data'!C$15+G1710+F1710</f>
        <v>302.70275904960442</v>
      </c>
      <c r="J1710" s="12">
        <f t="shared" si="189"/>
        <v>302.70275904960442</v>
      </c>
      <c r="K1710" s="28">
        <f t="shared" si="190"/>
        <v>0</v>
      </c>
      <c r="L1710" s="20">
        <f>(D1710/1000)*(('Dynamic Data'!C$4*9.81*'Dynamic Data'!C$10)+(0.5*'Dynamic Data'!C$21*'Dynamic Data'!C$11*'Dynamic Data'!C$13*D1710^2)+('Dynamic Data'!C$4*'Dynamic Data'!C$18*E1710))</f>
        <v>10.658064476498556</v>
      </c>
      <c r="M1710" s="12">
        <f t="shared" si="187"/>
        <v>10.658064476498556</v>
      </c>
      <c r="N1710" s="28">
        <f t="shared" si="191"/>
        <v>0</v>
      </c>
      <c r="O1710" s="20">
        <f t="shared" si="186"/>
        <v>10.646812393497312</v>
      </c>
      <c r="P1710" s="12">
        <f t="shared" si="192"/>
        <v>10.646812393497312</v>
      </c>
      <c r="Q1710" s="42">
        <f t="shared" si="188"/>
        <v>0</v>
      </c>
      <c r="R1710" s="36"/>
      <c r="S1710" s="20">
        <f>SUM($P$2:P1710)</f>
        <v>3833.4077669673129</v>
      </c>
      <c r="T1710" s="28">
        <f>SUM($Q$2:Q1710)</f>
        <v>365.53767555033295</v>
      </c>
      <c r="U1710" s="22">
        <f>T1710*'KERS System Values'!E$14</f>
        <v>214.04764102409666</v>
      </c>
    </row>
    <row r="1711" spans="1:21" x14ac:dyDescent="0.45">
      <c r="A1711" s="7" t="s">
        <v>15</v>
      </c>
      <c r="B1711" s="8">
        <v>1709</v>
      </c>
      <c r="C1711" s="8">
        <v>232</v>
      </c>
      <c r="D1711" s="3">
        <v>35.222222222222221</v>
      </c>
      <c r="E1711" s="29">
        <v>-2.7777777777778172E-2</v>
      </c>
      <c r="F1711" s="21">
        <f>'Dynamic Data'!C$4*E1711</f>
        <v>-8.0000000000001137</v>
      </c>
      <c r="G1711" s="3">
        <f>(0.5*'Dynamic Data'!C$21*'Dynamic Data'!C$11*'Dynamic Data'!C$13*D1711^2)</f>
        <v>253.79669096045629</v>
      </c>
      <c r="H1711" s="3">
        <f>'Dynamic Data'!C$15</f>
        <v>56.505600000000001</v>
      </c>
      <c r="I1711" s="3">
        <f>'Dynamic Data'!C$15+G1711+F1711</f>
        <v>302.30229096045616</v>
      </c>
      <c r="J1711" s="3">
        <f t="shared" si="189"/>
        <v>302.30229096045616</v>
      </c>
      <c r="K1711" s="29">
        <f t="shared" si="190"/>
        <v>0</v>
      </c>
      <c r="L1711" s="21">
        <f>(D1711/1000)*(('Dynamic Data'!C$4*9.81*'Dynamic Data'!C$10)+(0.5*'Dynamic Data'!C$21*'Dynamic Data'!C$11*'Dynamic Data'!C$13*D1711^2)+('Dynamic Data'!C$4*'Dynamic Data'!C$18*E1711))</f>
        <v>10.635560310496068</v>
      </c>
      <c r="M1711" s="3">
        <f t="shared" si="187"/>
        <v>10.635560310496068</v>
      </c>
      <c r="N1711" s="29">
        <f t="shared" si="191"/>
        <v>0</v>
      </c>
      <c r="O1711" s="21">
        <f t="shared" si="186"/>
        <v>10.771196954865861</v>
      </c>
      <c r="P1711" s="3">
        <f t="shared" si="192"/>
        <v>10.771196954865861</v>
      </c>
      <c r="Q1711" s="43">
        <f t="shared" si="188"/>
        <v>0</v>
      </c>
      <c r="R1711" s="37"/>
      <c r="S1711" s="21">
        <f>SUM($P$2:P1711)</f>
        <v>3844.1789639221788</v>
      </c>
      <c r="T1711" s="29">
        <f>SUM($Q$2:Q1711)</f>
        <v>365.53767555033295</v>
      </c>
      <c r="U1711" s="22">
        <f>T1711*'KERS System Values'!E$14</f>
        <v>214.04764102409666</v>
      </c>
    </row>
    <row r="1712" spans="1:21" x14ac:dyDescent="0.45">
      <c r="A1712" s="5" t="s">
        <v>15</v>
      </c>
      <c r="B1712" s="6">
        <v>1710</v>
      </c>
      <c r="C1712" s="6">
        <v>233</v>
      </c>
      <c r="D1712" s="4">
        <v>35.19444444444445</v>
      </c>
      <c r="E1712" s="30">
        <v>0</v>
      </c>
      <c r="F1712" s="20">
        <f>'Dynamic Data'!C$4*E1712</f>
        <v>0</v>
      </c>
      <c r="G1712" s="12">
        <f>(0.5*'Dynamic Data'!C$21*'Dynamic Data'!C$11*'Dynamic Data'!C$13*D1712^2)</f>
        <v>253.39653857338868</v>
      </c>
      <c r="H1712" s="12">
        <f>'Dynamic Data'!C$15</f>
        <v>56.505600000000001</v>
      </c>
      <c r="I1712" s="12">
        <f>'Dynamic Data'!C$15+G1712+F1712</f>
        <v>309.9021385733887</v>
      </c>
      <c r="J1712" s="12">
        <f t="shared" si="189"/>
        <v>309.9021385733887</v>
      </c>
      <c r="K1712" s="28">
        <f t="shared" si="190"/>
        <v>0</v>
      </c>
      <c r="L1712" s="20">
        <f>(D1712/1000)*(('Dynamic Data'!C$4*9.81*'Dynamic Data'!C$10)+(0.5*'Dynamic Data'!C$21*'Dynamic Data'!C$11*'Dynamic Data'!C$13*D1712^2)+('Dynamic Data'!C$4*'Dynamic Data'!C$18*E1712))</f>
        <v>10.906833599235654</v>
      </c>
      <c r="M1712" s="12">
        <f t="shared" si="187"/>
        <v>10.906833599235654</v>
      </c>
      <c r="N1712" s="28">
        <f t="shared" si="191"/>
        <v>0</v>
      </c>
      <c r="O1712" s="20">
        <f t="shared" si="186"/>
        <v>11.065172892643641</v>
      </c>
      <c r="P1712" s="12">
        <f t="shared" si="192"/>
        <v>11.065172892643641</v>
      </c>
      <c r="Q1712" s="42">
        <f t="shared" si="188"/>
        <v>0</v>
      </c>
      <c r="R1712" s="36"/>
      <c r="S1712" s="20">
        <f>SUM($P$2:P1712)</f>
        <v>3855.2441368148225</v>
      </c>
      <c r="T1712" s="28">
        <f>SUM($Q$2:Q1712)</f>
        <v>365.53767555033295</v>
      </c>
      <c r="U1712" s="22">
        <f>T1712*'KERS System Values'!E$14</f>
        <v>214.04764102409666</v>
      </c>
    </row>
    <row r="1713" spans="1:21" x14ac:dyDescent="0.45">
      <c r="A1713" s="7" t="s">
        <v>15</v>
      </c>
      <c r="B1713" s="8">
        <v>1711</v>
      </c>
      <c r="C1713" s="8">
        <v>234</v>
      </c>
      <c r="D1713" s="3">
        <v>35.222222222222221</v>
      </c>
      <c r="E1713" s="29">
        <v>2.7777777777778172E-2</v>
      </c>
      <c r="F1713" s="21">
        <f>'Dynamic Data'!C$4*E1713</f>
        <v>8.0000000000001137</v>
      </c>
      <c r="G1713" s="3">
        <f>(0.5*'Dynamic Data'!C$21*'Dynamic Data'!C$11*'Dynamic Data'!C$13*D1713^2)</f>
        <v>253.79669096045629</v>
      </c>
      <c r="H1713" s="3">
        <f>'Dynamic Data'!C$15</f>
        <v>56.505600000000001</v>
      </c>
      <c r="I1713" s="3">
        <f>'Dynamic Data'!C$15+G1713+F1713</f>
        <v>318.30229096045639</v>
      </c>
      <c r="J1713" s="3">
        <f t="shared" si="189"/>
        <v>318.30229096045639</v>
      </c>
      <c r="K1713" s="29">
        <f t="shared" si="190"/>
        <v>0</v>
      </c>
      <c r="L1713" s="21">
        <f>(D1713/1000)*(('Dynamic Data'!C$4*9.81*'Dynamic Data'!C$10)+(0.5*'Dynamic Data'!C$21*'Dynamic Data'!C$11*'Dynamic Data'!C$13*D1713^2)+('Dynamic Data'!C$4*'Dynamic Data'!C$18*E1713))</f>
        <v>11.22351218605163</v>
      </c>
      <c r="M1713" s="3">
        <f t="shared" si="187"/>
        <v>11.22351218605163</v>
      </c>
      <c r="N1713" s="29">
        <f t="shared" si="191"/>
        <v>0</v>
      </c>
      <c r="O1713" s="21">
        <f t="shared" si="186"/>
        <v>11.308548056275093</v>
      </c>
      <c r="P1713" s="3">
        <f t="shared" si="192"/>
        <v>11.308548056275093</v>
      </c>
      <c r="Q1713" s="43">
        <f t="shared" si="188"/>
        <v>0</v>
      </c>
      <c r="R1713" s="37"/>
      <c r="S1713" s="21">
        <f>SUM($P$2:P1713)</f>
        <v>3866.5526848710974</v>
      </c>
      <c r="T1713" s="29">
        <f>SUM($Q$2:Q1713)</f>
        <v>365.53767555033295</v>
      </c>
      <c r="U1713" s="22">
        <f>T1713*'KERS System Values'!E$14</f>
        <v>214.04764102409666</v>
      </c>
    </row>
    <row r="1714" spans="1:21" x14ac:dyDescent="0.45">
      <c r="A1714" s="5" t="s">
        <v>15</v>
      </c>
      <c r="B1714" s="6">
        <v>1712</v>
      </c>
      <c r="C1714" s="6">
        <v>235</v>
      </c>
      <c r="D1714" s="4">
        <v>35.25</v>
      </c>
      <c r="E1714" s="30">
        <v>4.1666666666666269E-2</v>
      </c>
      <c r="F1714" s="20">
        <f>'Dynamic Data'!C$4*E1714</f>
        <v>11.999999999999886</v>
      </c>
      <c r="G1714" s="12">
        <f>(0.5*'Dynamic Data'!C$21*'Dynamic Data'!C$11*'Dynamic Data'!C$13*D1714^2)</f>
        <v>254.19715904960452</v>
      </c>
      <c r="H1714" s="12">
        <f>'Dynamic Data'!C$15</f>
        <v>56.505600000000001</v>
      </c>
      <c r="I1714" s="12">
        <f>'Dynamic Data'!C$15+G1714+F1714</f>
        <v>322.70275904960442</v>
      </c>
      <c r="J1714" s="12">
        <f t="shared" si="189"/>
        <v>322.70275904960442</v>
      </c>
      <c r="K1714" s="28">
        <f t="shared" si="190"/>
        <v>0</v>
      </c>
      <c r="L1714" s="20">
        <f>(D1714/1000)*(('Dynamic Data'!C$4*9.81*'Dynamic Data'!C$10)+(0.5*'Dynamic Data'!C$21*'Dynamic Data'!C$11*'Dynamic Data'!C$13*D1714^2)+('Dynamic Data'!C$4*'Dynamic Data'!C$18*E1714))</f>
        <v>11.393583926498554</v>
      </c>
      <c r="M1714" s="12">
        <f t="shared" si="187"/>
        <v>11.393583926498554</v>
      </c>
      <c r="N1714" s="28">
        <f t="shared" si="191"/>
        <v>0</v>
      </c>
      <c r="O1714" s="20">
        <f t="shared" si="186"/>
        <v>11.5640535216756</v>
      </c>
      <c r="P1714" s="12">
        <f t="shared" si="192"/>
        <v>11.5640535216756</v>
      </c>
      <c r="Q1714" s="42">
        <f t="shared" si="188"/>
        <v>0</v>
      </c>
      <c r="R1714" s="36"/>
      <c r="S1714" s="20">
        <f>SUM($P$2:P1714)</f>
        <v>3878.1167383927732</v>
      </c>
      <c r="T1714" s="28">
        <f>SUM($Q$2:Q1714)</f>
        <v>365.53767555033295</v>
      </c>
      <c r="U1714" s="22">
        <f>T1714*'KERS System Values'!E$14</f>
        <v>214.04764102409666</v>
      </c>
    </row>
    <row r="1715" spans="1:21" x14ac:dyDescent="0.45">
      <c r="A1715" s="7" t="s">
        <v>15</v>
      </c>
      <c r="B1715" s="8">
        <v>1713</v>
      </c>
      <c r="C1715" s="8">
        <v>236</v>
      </c>
      <c r="D1715" s="3">
        <v>35.305555555555557</v>
      </c>
      <c r="E1715" s="29">
        <v>6.9444444444444448E-2</v>
      </c>
      <c r="F1715" s="21">
        <f>'Dynamic Data'!C$4*E1715</f>
        <v>20</v>
      </c>
      <c r="G1715" s="3">
        <f>(0.5*'Dynamic Data'!C$21*'Dynamic Data'!C$11*'Dynamic Data'!C$13*D1715^2)</f>
        <v>254.99904233414262</v>
      </c>
      <c r="H1715" s="3">
        <f>'Dynamic Data'!C$15</f>
        <v>56.505600000000001</v>
      </c>
      <c r="I1715" s="3">
        <f>'Dynamic Data'!C$15+G1715+F1715</f>
        <v>331.5046423341426</v>
      </c>
      <c r="J1715" s="3">
        <f t="shared" si="189"/>
        <v>331.5046423341426</v>
      </c>
      <c r="K1715" s="29">
        <f t="shared" si="190"/>
        <v>0</v>
      </c>
      <c r="L1715" s="21">
        <f>(D1715/1000)*(('Dynamic Data'!C$4*9.81*'Dynamic Data'!C$10)+(0.5*'Dynamic Data'!C$21*'Dynamic Data'!C$11*'Dynamic Data'!C$13*D1715^2)+('Dynamic Data'!C$4*'Dynamic Data'!C$18*E1715))</f>
        <v>11.734523116852644</v>
      </c>
      <c r="M1715" s="3">
        <f t="shared" si="187"/>
        <v>11.734523116852644</v>
      </c>
      <c r="N1715" s="29">
        <f t="shared" si="191"/>
        <v>0</v>
      </c>
      <c r="O1715" s="21">
        <f t="shared" si="186"/>
        <v>11.843538848201739</v>
      </c>
      <c r="P1715" s="3">
        <f t="shared" si="192"/>
        <v>11.843538848201739</v>
      </c>
      <c r="Q1715" s="43">
        <f t="shared" si="188"/>
        <v>0</v>
      </c>
      <c r="R1715" s="37"/>
      <c r="S1715" s="21">
        <f>SUM($P$2:P1715)</f>
        <v>3889.9602772409748</v>
      </c>
      <c r="T1715" s="29">
        <f>SUM($Q$2:Q1715)</f>
        <v>365.53767555033295</v>
      </c>
      <c r="U1715" s="22">
        <f>T1715*'KERS System Values'!E$14</f>
        <v>214.04764102409666</v>
      </c>
    </row>
    <row r="1716" spans="1:21" x14ac:dyDescent="0.45">
      <c r="A1716" s="5" t="s">
        <v>15</v>
      </c>
      <c r="B1716" s="6">
        <v>1714</v>
      </c>
      <c r="C1716" s="6">
        <v>237</v>
      </c>
      <c r="D1716" s="4">
        <v>35.388888888888893</v>
      </c>
      <c r="E1716" s="30">
        <v>8.3333333333334522E-2</v>
      </c>
      <c r="F1716" s="20">
        <f>'Dynamic Data'!C$4*E1716</f>
        <v>24.000000000000341</v>
      </c>
      <c r="G1716" s="12">
        <f>(0.5*'Dynamic Data'!C$21*'Dynamic Data'!C$11*'Dynamic Data'!C$13*D1716^2)</f>
        <v>256.2042350265537</v>
      </c>
      <c r="H1716" s="12">
        <f>'Dynamic Data'!C$15</f>
        <v>56.505600000000001</v>
      </c>
      <c r="I1716" s="12">
        <f>'Dynamic Data'!C$15+G1716+F1716</f>
        <v>336.70983502655406</v>
      </c>
      <c r="J1716" s="12">
        <f t="shared" si="189"/>
        <v>336.70983502655406</v>
      </c>
      <c r="K1716" s="28">
        <f t="shared" si="190"/>
        <v>0</v>
      </c>
      <c r="L1716" s="20">
        <f>(D1716/1000)*(('Dynamic Data'!C$4*9.81*'Dynamic Data'!C$10)+(0.5*'Dynamic Data'!C$21*'Dynamic Data'!C$11*'Dynamic Data'!C$13*D1716^2)+('Dynamic Data'!C$4*'Dynamic Data'!C$18*E1716))</f>
        <v>11.952554579550833</v>
      </c>
      <c r="M1716" s="12">
        <f t="shared" si="187"/>
        <v>11.952554579550833</v>
      </c>
      <c r="N1716" s="28">
        <f t="shared" si="191"/>
        <v>0</v>
      </c>
      <c r="O1716" s="20">
        <f t="shared" si="186"/>
        <v>12.062068900902204</v>
      </c>
      <c r="P1716" s="12">
        <f t="shared" si="192"/>
        <v>12.062068900902204</v>
      </c>
      <c r="Q1716" s="42">
        <f t="shared" si="188"/>
        <v>0</v>
      </c>
      <c r="R1716" s="36"/>
      <c r="S1716" s="20">
        <f>SUM($P$2:P1716)</f>
        <v>3902.0223461418773</v>
      </c>
      <c r="T1716" s="28">
        <f>SUM($Q$2:Q1716)</f>
        <v>365.53767555033295</v>
      </c>
      <c r="U1716" s="22">
        <f>T1716*'KERS System Values'!E$14</f>
        <v>214.04764102409666</v>
      </c>
    </row>
    <row r="1717" spans="1:21" x14ac:dyDescent="0.45">
      <c r="A1717" s="7" t="s">
        <v>15</v>
      </c>
      <c r="B1717" s="8">
        <v>1715</v>
      </c>
      <c r="C1717" s="8">
        <v>238</v>
      </c>
      <c r="D1717" s="3">
        <v>35.472222222222221</v>
      </c>
      <c r="E1717" s="29">
        <v>9.7222222222220642E-2</v>
      </c>
      <c r="F1717" s="21">
        <f>'Dynamic Data'!C$4*E1717</f>
        <v>27.999999999999545</v>
      </c>
      <c r="G1717" s="3">
        <f>(0.5*'Dynamic Data'!C$21*'Dynamic Data'!C$11*'Dynamic Data'!C$13*D1717^2)</f>
        <v>257.41226903768938</v>
      </c>
      <c r="H1717" s="3">
        <f>'Dynamic Data'!C$15</f>
        <v>56.505600000000001</v>
      </c>
      <c r="I1717" s="3">
        <f>'Dynamic Data'!C$15+G1717+F1717</f>
        <v>341.91786903768894</v>
      </c>
      <c r="J1717" s="3">
        <f t="shared" si="189"/>
        <v>341.91786903768894</v>
      </c>
      <c r="K1717" s="29">
        <f t="shared" si="190"/>
        <v>0</v>
      </c>
      <c r="L1717" s="21">
        <f>(D1717/1000)*(('Dynamic Data'!C$4*9.81*'Dynamic Data'!C$10)+(0.5*'Dynamic Data'!C$21*'Dynamic Data'!C$11*'Dynamic Data'!C$13*D1717^2)+('Dynamic Data'!C$4*'Dynamic Data'!C$18*E1717))</f>
        <v>12.171583222253577</v>
      </c>
      <c r="M1717" s="3">
        <f t="shared" si="187"/>
        <v>12.171583222253577</v>
      </c>
      <c r="N1717" s="29">
        <f t="shared" si="191"/>
        <v>0</v>
      </c>
      <c r="O1717" s="21">
        <f t="shared" si="186"/>
        <v>12.293629358479734</v>
      </c>
      <c r="P1717" s="3">
        <f t="shared" si="192"/>
        <v>12.293629358479734</v>
      </c>
      <c r="Q1717" s="43">
        <f t="shared" si="188"/>
        <v>0</v>
      </c>
      <c r="R1717" s="37"/>
      <c r="S1717" s="21">
        <f>SUM($P$2:P1717)</f>
        <v>3914.3159755003571</v>
      </c>
      <c r="T1717" s="29">
        <f>SUM($Q$2:Q1717)</f>
        <v>365.53767555033295</v>
      </c>
      <c r="U1717" s="22">
        <f>T1717*'KERS System Values'!E$14</f>
        <v>214.04764102409666</v>
      </c>
    </row>
    <row r="1718" spans="1:21" x14ac:dyDescent="0.45">
      <c r="A1718" s="5" t="s">
        <v>15</v>
      </c>
      <c r="B1718" s="6">
        <v>1716</v>
      </c>
      <c r="C1718" s="6">
        <v>239</v>
      </c>
      <c r="D1718" s="4">
        <v>35.583333333333336</v>
      </c>
      <c r="E1718" s="30">
        <v>0.11111111111111072</v>
      </c>
      <c r="F1718" s="20">
        <f>'Dynamic Data'!C$4*E1718</f>
        <v>31.999999999999886</v>
      </c>
      <c r="G1718" s="12">
        <f>(0.5*'Dynamic Data'!C$21*'Dynamic Data'!C$11*'Dynamic Data'!C$13*D1718^2)</f>
        <v>259.02740088166451</v>
      </c>
      <c r="H1718" s="12">
        <f>'Dynamic Data'!C$15</f>
        <v>56.505600000000001</v>
      </c>
      <c r="I1718" s="12">
        <f>'Dynamic Data'!C$15+G1718+F1718</f>
        <v>347.53300088166441</v>
      </c>
      <c r="J1718" s="12">
        <f t="shared" si="189"/>
        <v>347.53300088166441</v>
      </c>
      <c r="K1718" s="28">
        <f t="shared" si="190"/>
        <v>0</v>
      </c>
      <c r="L1718" s="20">
        <f>(D1718/1000)*(('Dynamic Data'!C$4*9.81*'Dynamic Data'!C$10)+(0.5*'Dynamic Data'!C$21*'Dynamic Data'!C$11*'Dynamic Data'!C$13*D1718^2)+('Dynamic Data'!C$4*'Dynamic Data'!C$18*E1718))</f>
        <v>12.415675494705892</v>
      </c>
      <c r="M1718" s="12">
        <f t="shared" si="187"/>
        <v>12.415675494705892</v>
      </c>
      <c r="N1718" s="28">
        <f t="shared" si="191"/>
        <v>0</v>
      </c>
      <c r="O1718" s="20">
        <f t="shared" si="186"/>
        <v>12.538454924953262</v>
      </c>
      <c r="P1718" s="12">
        <f t="shared" si="192"/>
        <v>12.538454924953262</v>
      </c>
      <c r="Q1718" s="42">
        <f t="shared" si="188"/>
        <v>0</v>
      </c>
      <c r="R1718" s="36"/>
      <c r="S1718" s="20">
        <f>SUM($P$2:P1718)</f>
        <v>3926.8544304253105</v>
      </c>
      <c r="T1718" s="28">
        <f>SUM($Q$2:Q1718)</f>
        <v>365.53767555033295</v>
      </c>
      <c r="U1718" s="22">
        <f>T1718*'KERS System Values'!E$14</f>
        <v>214.04764102409666</v>
      </c>
    </row>
    <row r="1719" spans="1:21" x14ac:dyDescent="0.45">
      <c r="A1719" s="7" t="s">
        <v>15</v>
      </c>
      <c r="B1719" s="8">
        <v>1717</v>
      </c>
      <c r="C1719" s="8">
        <v>240</v>
      </c>
      <c r="D1719" s="3">
        <v>35.694444444444443</v>
      </c>
      <c r="E1719" s="29">
        <v>0.12500000000000078</v>
      </c>
      <c r="F1719" s="21">
        <f>'Dynamic Data'!C$4*E1719</f>
        <v>36.000000000000227</v>
      </c>
      <c r="G1719" s="3">
        <f>(0.5*'Dynamic Data'!C$21*'Dynamic Data'!C$11*'Dynamic Data'!C$13*D1719^2)</f>
        <v>260.64758395892795</v>
      </c>
      <c r="H1719" s="3">
        <f>'Dynamic Data'!C$15</f>
        <v>56.505600000000001</v>
      </c>
      <c r="I1719" s="3">
        <f>'Dynamic Data'!C$15+G1719+F1719</f>
        <v>353.1531839589282</v>
      </c>
      <c r="J1719" s="3">
        <f t="shared" si="189"/>
        <v>353.1531839589282</v>
      </c>
      <c r="K1719" s="29">
        <f t="shared" si="190"/>
        <v>0</v>
      </c>
      <c r="L1719" s="21">
        <f>(D1719/1000)*(('Dynamic Data'!C$4*9.81*'Dynamic Data'!C$10)+(0.5*'Dynamic Data'!C$21*'Dynamic Data'!C$11*'Dynamic Data'!C$13*D1719^2)+('Dynamic Data'!C$4*'Dynamic Data'!C$18*E1719))</f>
        <v>12.661234355200632</v>
      </c>
      <c r="M1719" s="3">
        <f t="shared" si="187"/>
        <v>12.661234355200632</v>
      </c>
      <c r="N1719" s="29">
        <f t="shared" si="191"/>
        <v>0</v>
      </c>
      <c r="O1719" s="21">
        <f t="shared" si="186"/>
        <v>12.797048841100203</v>
      </c>
      <c r="P1719" s="3">
        <f t="shared" si="192"/>
        <v>12.797048841100203</v>
      </c>
      <c r="Q1719" s="43">
        <f t="shared" si="188"/>
        <v>0</v>
      </c>
      <c r="R1719" s="37"/>
      <c r="S1719" s="21">
        <f>SUM($P$2:P1719)</f>
        <v>3939.6514792664107</v>
      </c>
      <c r="T1719" s="29">
        <f>SUM($Q$2:Q1719)</f>
        <v>365.53767555033295</v>
      </c>
      <c r="U1719" s="22">
        <f>T1719*'KERS System Values'!E$14</f>
        <v>214.04764102409666</v>
      </c>
    </row>
    <row r="1720" spans="1:21" x14ac:dyDescent="0.45">
      <c r="A1720" s="5" t="s">
        <v>15</v>
      </c>
      <c r="B1720" s="6">
        <v>1718</v>
      </c>
      <c r="C1720" s="6">
        <v>241</v>
      </c>
      <c r="D1720" s="4">
        <v>35.833333333333336</v>
      </c>
      <c r="E1720" s="30">
        <v>0.1388888888888889</v>
      </c>
      <c r="F1720" s="20">
        <f>'Dynamic Data'!C$4*E1720</f>
        <v>40</v>
      </c>
      <c r="G1720" s="12">
        <f>(0.5*'Dynamic Data'!C$21*'Dynamic Data'!C$11*'Dynamic Data'!C$13*D1720^2)</f>
        <v>262.67991610231928</v>
      </c>
      <c r="H1720" s="12">
        <f>'Dynamic Data'!C$15</f>
        <v>56.505600000000001</v>
      </c>
      <c r="I1720" s="12">
        <f>'Dynamic Data'!C$15+G1720+F1720</f>
        <v>359.1855161023193</v>
      </c>
      <c r="J1720" s="12">
        <f t="shared" si="189"/>
        <v>359.1855161023193</v>
      </c>
      <c r="K1720" s="28">
        <f t="shared" si="190"/>
        <v>0</v>
      </c>
      <c r="L1720" s="20">
        <f>(D1720/1000)*(('Dynamic Data'!C$4*9.81*'Dynamic Data'!C$10)+(0.5*'Dynamic Data'!C$21*'Dynamic Data'!C$11*'Dynamic Data'!C$13*D1720^2)+('Dynamic Data'!C$4*'Dynamic Data'!C$18*E1720))</f>
        <v>12.932863326999776</v>
      </c>
      <c r="M1720" s="12">
        <f t="shared" si="187"/>
        <v>12.932863326999776</v>
      </c>
      <c r="N1720" s="28">
        <f t="shared" si="191"/>
        <v>0</v>
      </c>
      <c r="O1720" s="20">
        <f t="shared" si="186"/>
        <v>13.069681643125609</v>
      </c>
      <c r="P1720" s="12">
        <f t="shared" si="192"/>
        <v>13.069681643125609</v>
      </c>
      <c r="Q1720" s="42">
        <f t="shared" si="188"/>
        <v>0</v>
      </c>
      <c r="R1720" s="36"/>
      <c r="S1720" s="20">
        <f>SUM($P$2:P1720)</f>
        <v>3952.7211609095361</v>
      </c>
      <c r="T1720" s="28">
        <f>SUM($Q$2:Q1720)</f>
        <v>365.53767555033295</v>
      </c>
      <c r="U1720" s="22">
        <f>T1720*'KERS System Values'!E$14</f>
        <v>214.04764102409666</v>
      </c>
    </row>
    <row r="1721" spans="1:21" x14ac:dyDescent="0.45">
      <c r="A1721" s="7" t="s">
        <v>15</v>
      </c>
      <c r="B1721" s="8">
        <v>1719</v>
      </c>
      <c r="C1721" s="8">
        <v>242</v>
      </c>
      <c r="D1721" s="3">
        <v>35.972222222222221</v>
      </c>
      <c r="E1721" s="29">
        <v>0.15277777777777699</v>
      </c>
      <c r="F1721" s="21">
        <f>'Dynamic Data'!C$4*E1721</f>
        <v>43.999999999999773</v>
      </c>
      <c r="G1721" s="3">
        <f>(0.5*'Dynamic Data'!C$21*'Dynamic Data'!C$11*'Dynamic Data'!C$13*D1721^2)</f>
        <v>264.72014079772362</v>
      </c>
      <c r="H1721" s="3">
        <f>'Dynamic Data'!C$15</f>
        <v>56.505600000000001</v>
      </c>
      <c r="I1721" s="3">
        <f>'Dynamic Data'!C$15+G1721+F1721</f>
        <v>365.2257407977234</v>
      </c>
      <c r="J1721" s="3">
        <f t="shared" si="189"/>
        <v>365.2257407977234</v>
      </c>
      <c r="K1721" s="29">
        <f t="shared" si="190"/>
        <v>0</v>
      </c>
      <c r="L1721" s="21">
        <f>(D1721/1000)*(('Dynamic Data'!C$4*9.81*'Dynamic Data'!C$10)+(0.5*'Dynamic Data'!C$21*'Dynamic Data'!C$11*'Dynamic Data'!C$13*D1721^2)+('Dynamic Data'!C$4*'Dynamic Data'!C$18*E1721))</f>
        <v>13.20649995925144</v>
      </c>
      <c r="M1721" s="3">
        <f t="shared" si="187"/>
        <v>13.20649995925144</v>
      </c>
      <c r="N1721" s="29">
        <f t="shared" si="191"/>
        <v>0</v>
      </c>
      <c r="O1721" s="21">
        <f t="shared" si="186"/>
        <v>13.28152129031637</v>
      </c>
      <c r="P1721" s="3">
        <f t="shared" si="192"/>
        <v>13.28152129031637</v>
      </c>
      <c r="Q1721" s="43">
        <f t="shared" si="188"/>
        <v>0</v>
      </c>
      <c r="R1721" s="37"/>
      <c r="S1721" s="21">
        <f>SUM($P$2:P1721)</f>
        <v>3966.0026821998526</v>
      </c>
      <c r="T1721" s="29">
        <f>SUM($Q$2:Q1721)</f>
        <v>365.53767555033295</v>
      </c>
      <c r="U1721" s="22">
        <f>T1721*'KERS System Values'!E$14</f>
        <v>214.04764102409666</v>
      </c>
    </row>
    <row r="1722" spans="1:21" x14ac:dyDescent="0.45">
      <c r="A1722" s="5" t="s">
        <v>15</v>
      </c>
      <c r="B1722" s="6">
        <v>1720</v>
      </c>
      <c r="C1722" s="6">
        <v>243</v>
      </c>
      <c r="D1722" s="4">
        <v>36.138888888888886</v>
      </c>
      <c r="E1722" s="30">
        <v>0.15277777777777699</v>
      </c>
      <c r="F1722" s="20">
        <f>'Dynamic Data'!C$4*E1722</f>
        <v>43.999999999999773</v>
      </c>
      <c r="G1722" s="12">
        <f>(0.5*'Dynamic Data'!C$21*'Dynamic Data'!C$11*'Dynamic Data'!C$13*D1722^2)</f>
        <v>267.17882860086627</v>
      </c>
      <c r="H1722" s="12">
        <f>'Dynamic Data'!C$15</f>
        <v>56.505600000000001</v>
      </c>
      <c r="I1722" s="12">
        <f>'Dynamic Data'!C$15+G1722+F1722</f>
        <v>367.68442860086606</v>
      </c>
      <c r="J1722" s="12">
        <f t="shared" si="189"/>
        <v>367.68442860086606</v>
      </c>
      <c r="K1722" s="28">
        <f t="shared" si="190"/>
        <v>0</v>
      </c>
      <c r="L1722" s="20">
        <f>(D1722/1000)*(('Dynamic Data'!C$4*9.81*'Dynamic Data'!C$10)+(0.5*'Dynamic Data'!C$21*'Dynamic Data'!C$11*'Dynamic Data'!C$13*D1722^2)+('Dynamic Data'!C$4*'Dynamic Data'!C$18*E1722))</f>
        <v>13.356542621381298</v>
      </c>
      <c r="M1722" s="12">
        <f t="shared" si="187"/>
        <v>13.356542621381298</v>
      </c>
      <c r="N1722" s="28">
        <f t="shared" si="191"/>
        <v>0</v>
      </c>
      <c r="O1722" s="20">
        <f t="shared" si="186"/>
        <v>13.268137931876401</v>
      </c>
      <c r="P1722" s="12">
        <f t="shared" si="192"/>
        <v>13.268137931876401</v>
      </c>
      <c r="Q1722" s="42">
        <f t="shared" si="188"/>
        <v>0</v>
      </c>
      <c r="R1722" s="36"/>
      <c r="S1722" s="20">
        <f>SUM($P$2:P1722)</f>
        <v>3979.2708201317291</v>
      </c>
      <c r="T1722" s="28">
        <f>SUM($Q$2:Q1722)</f>
        <v>365.53767555033295</v>
      </c>
      <c r="U1722" s="22">
        <f>T1722*'KERS System Values'!E$14</f>
        <v>214.04764102409666</v>
      </c>
    </row>
    <row r="1723" spans="1:21" x14ac:dyDescent="0.45">
      <c r="A1723" s="7" t="s">
        <v>15</v>
      </c>
      <c r="B1723" s="8">
        <v>1721</v>
      </c>
      <c r="C1723" s="8">
        <v>244</v>
      </c>
      <c r="D1723" s="3">
        <v>36.277777777777779</v>
      </c>
      <c r="E1723" s="29">
        <v>0.12500000000000078</v>
      </c>
      <c r="F1723" s="21">
        <f>'Dynamic Data'!C$4*E1723</f>
        <v>36.000000000000227</v>
      </c>
      <c r="G1723" s="3">
        <f>(0.5*'Dynamic Data'!C$21*'Dynamic Data'!C$11*'Dynamic Data'!C$13*D1723^2)</f>
        <v>269.23641691069975</v>
      </c>
      <c r="H1723" s="3">
        <f>'Dynamic Data'!C$15</f>
        <v>56.505600000000001</v>
      </c>
      <c r="I1723" s="3">
        <f>'Dynamic Data'!C$15+G1723+F1723</f>
        <v>361.74201691069999</v>
      </c>
      <c r="J1723" s="3">
        <f t="shared" si="189"/>
        <v>361.74201691069999</v>
      </c>
      <c r="K1723" s="29">
        <f t="shared" si="190"/>
        <v>0</v>
      </c>
      <c r="L1723" s="21">
        <f>(D1723/1000)*(('Dynamic Data'!C$4*9.81*'Dynamic Data'!C$10)+(0.5*'Dynamic Data'!C$21*'Dynamic Data'!C$11*'Dynamic Data'!C$13*D1723^2)+('Dynamic Data'!C$4*'Dynamic Data'!C$18*E1723))</f>
        <v>13.179733242371505</v>
      </c>
      <c r="M1723" s="3">
        <f t="shared" si="187"/>
        <v>13.179733242371505</v>
      </c>
      <c r="N1723" s="29">
        <f t="shared" si="191"/>
        <v>0</v>
      </c>
      <c r="O1723" s="21">
        <f t="shared" si="186"/>
        <v>13.00218435114104</v>
      </c>
      <c r="P1723" s="3">
        <f t="shared" si="192"/>
        <v>13.00218435114104</v>
      </c>
      <c r="Q1723" s="43">
        <f t="shared" si="188"/>
        <v>0</v>
      </c>
      <c r="R1723" s="37"/>
      <c r="S1723" s="21">
        <f>SUM($P$2:P1723)</f>
        <v>3992.27300448287</v>
      </c>
      <c r="T1723" s="29">
        <f>SUM($Q$2:Q1723)</f>
        <v>365.53767555033295</v>
      </c>
      <c r="U1723" s="22">
        <f>T1723*'KERS System Values'!E$14</f>
        <v>214.04764102409666</v>
      </c>
    </row>
    <row r="1724" spans="1:21" x14ac:dyDescent="0.45">
      <c r="A1724" s="5" t="s">
        <v>15</v>
      </c>
      <c r="B1724" s="6">
        <v>1722</v>
      </c>
      <c r="C1724" s="6">
        <v>245</v>
      </c>
      <c r="D1724" s="4">
        <v>36.388888888888893</v>
      </c>
      <c r="E1724" s="30">
        <v>8.3333333333332538E-2</v>
      </c>
      <c r="F1724" s="20">
        <f>'Dynamic Data'!C$4*E1724</f>
        <v>23.999999999999773</v>
      </c>
      <c r="G1724" s="12">
        <f>(0.5*'Dynamic Data'!C$21*'Dynamic Data'!C$11*'Dynamic Data'!C$13*D1724^2)</f>
        <v>270.88817019601595</v>
      </c>
      <c r="H1724" s="12">
        <f>'Dynamic Data'!C$15</f>
        <v>56.505600000000001</v>
      </c>
      <c r="I1724" s="12">
        <f>'Dynamic Data'!C$15+G1724+F1724</f>
        <v>351.39377019601574</v>
      </c>
      <c r="J1724" s="12">
        <f t="shared" si="189"/>
        <v>351.39377019601574</v>
      </c>
      <c r="K1724" s="28">
        <f t="shared" si="190"/>
        <v>0</v>
      </c>
      <c r="L1724" s="20">
        <f>(D1724/1000)*(('Dynamic Data'!C$4*9.81*'Dynamic Data'!C$10)+(0.5*'Dynamic Data'!C$21*'Dynamic Data'!C$11*'Dynamic Data'!C$13*D1724^2)+('Dynamic Data'!C$4*'Dynamic Data'!C$18*E1724))</f>
        <v>12.824635459910574</v>
      </c>
      <c r="M1724" s="12">
        <f t="shared" si="187"/>
        <v>12.824635459910574</v>
      </c>
      <c r="N1724" s="28">
        <f t="shared" si="191"/>
        <v>0</v>
      </c>
      <c r="O1724" s="20">
        <f t="shared" si="186"/>
        <v>12.621376335776382</v>
      </c>
      <c r="P1724" s="12">
        <f t="shared" si="192"/>
        <v>12.621376335776382</v>
      </c>
      <c r="Q1724" s="42">
        <f t="shared" si="188"/>
        <v>0</v>
      </c>
      <c r="R1724" s="36"/>
      <c r="S1724" s="20">
        <f>SUM($P$2:P1724)</f>
        <v>4004.8943808186464</v>
      </c>
      <c r="T1724" s="28">
        <f>SUM($Q$2:Q1724)</f>
        <v>365.53767555033295</v>
      </c>
      <c r="U1724" s="22">
        <f>T1724*'KERS System Values'!E$14</f>
        <v>214.04764102409666</v>
      </c>
    </row>
    <row r="1725" spans="1:21" x14ac:dyDescent="0.45">
      <c r="A1725" s="7" t="s">
        <v>15</v>
      </c>
      <c r="B1725" s="8">
        <v>1723</v>
      </c>
      <c r="C1725" s="8">
        <v>246</v>
      </c>
      <c r="D1725" s="3">
        <v>36.444444444444443</v>
      </c>
      <c r="E1725" s="29">
        <v>4.1666666666668246E-2</v>
      </c>
      <c r="F1725" s="21">
        <f>'Dynamic Data'!C$4*E1725</f>
        <v>12.000000000000455</v>
      </c>
      <c r="G1725" s="3">
        <f>(0.5*'Dynamic Data'!C$21*'Dynamic Data'!C$11*'Dynamic Data'!C$13*D1725^2)</f>
        <v>271.71594105115713</v>
      </c>
      <c r="H1725" s="3">
        <f>'Dynamic Data'!C$15</f>
        <v>56.505600000000001</v>
      </c>
      <c r="I1725" s="3">
        <f>'Dynamic Data'!C$15+G1725+F1725</f>
        <v>340.2215410511576</v>
      </c>
      <c r="J1725" s="3">
        <f t="shared" si="189"/>
        <v>340.2215410511576</v>
      </c>
      <c r="K1725" s="29">
        <f t="shared" si="190"/>
        <v>0</v>
      </c>
      <c r="L1725" s="21">
        <f>(D1725/1000)*(('Dynamic Data'!C$4*9.81*'Dynamic Data'!C$10)+(0.5*'Dynamic Data'!C$21*'Dynamic Data'!C$11*'Dynamic Data'!C$13*D1725^2)+('Dynamic Data'!C$4*'Dynamic Data'!C$18*E1725))</f>
        <v>12.418117211642191</v>
      </c>
      <c r="M1725" s="3">
        <f t="shared" si="187"/>
        <v>12.418117211642191</v>
      </c>
      <c r="N1725" s="29">
        <f t="shared" si="191"/>
        <v>0</v>
      </c>
      <c r="O1725" s="21">
        <f t="shared" si="186"/>
        <v>12.202099393901893</v>
      </c>
      <c r="P1725" s="3">
        <f t="shared" si="192"/>
        <v>12.202099393901893</v>
      </c>
      <c r="Q1725" s="43">
        <f t="shared" si="188"/>
        <v>0</v>
      </c>
      <c r="R1725" s="37"/>
      <c r="S1725" s="21">
        <f>SUM($P$2:P1725)</f>
        <v>4017.0964802125482</v>
      </c>
      <c r="T1725" s="29">
        <f>SUM($Q$2:Q1725)</f>
        <v>365.53767555033295</v>
      </c>
      <c r="U1725" s="22">
        <f>T1725*'KERS System Values'!E$14</f>
        <v>214.04764102409666</v>
      </c>
    </row>
    <row r="1726" spans="1:21" x14ac:dyDescent="0.45">
      <c r="A1726" s="5" t="s">
        <v>15</v>
      </c>
      <c r="B1726" s="6">
        <v>1724</v>
      </c>
      <c r="C1726" s="6">
        <v>247</v>
      </c>
      <c r="D1726" s="4">
        <v>36.472222222222229</v>
      </c>
      <c r="E1726" s="30">
        <v>0</v>
      </c>
      <c r="F1726" s="20">
        <f>'Dynamic Data'!C$4*E1726</f>
        <v>0</v>
      </c>
      <c r="G1726" s="12">
        <f>(0.5*'Dynamic Data'!C$21*'Dynamic Data'!C$11*'Dynamic Data'!C$13*D1726^2)</f>
        <v>272.13030003184866</v>
      </c>
      <c r="H1726" s="12">
        <f>'Dynamic Data'!C$15</f>
        <v>56.505600000000001</v>
      </c>
      <c r="I1726" s="12">
        <f>'Dynamic Data'!C$15+G1726+F1726</f>
        <v>328.63590003184868</v>
      </c>
      <c r="J1726" s="12">
        <f t="shared" si="189"/>
        <v>328.63590003184868</v>
      </c>
      <c r="K1726" s="28">
        <f t="shared" si="190"/>
        <v>0</v>
      </c>
      <c r="L1726" s="20">
        <f>(D1726/1000)*(('Dynamic Data'!C$4*9.81*'Dynamic Data'!C$10)+(0.5*'Dynamic Data'!C$21*'Dynamic Data'!C$11*'Dynamic Data'!C$13*D1726^2)+('Dynamic Data'!C$4*'Dynamic Data'!C$18*E1726))</f>
        <v>11.986081576161594</v>
      </c>
      <c r="M1726" s="12">
        <f t="shared" si="187"/>
        <v>11.986081576161594</v>
      </c>
      <c r="N1726" s="28">
        <f t="shared" si="191"/>
        <v>0</v>
      </c>
      <c r="O1726" s="20">
        <f t="shared" si="186"/>
        <v>11.517701153901864</v>
      </c>
      <c r="P1726" s="12">
        <f t="shared" si="192"/>
        <v>11.517701153901864</v>
      </c>
      <c r="Q1726" s="42">
        <f t="shared" si="188"/>
        <v>0</v>
      </c>
      <c r="R1726" s="36"/>
      <c r="S1726" s="20">
        <f>SUM($P$2:P1726)</f>
        <v>4028.6141813664499</v>
      </c>
      <c r="T1726" s="28">
        <f>SUM($Q$2:Q1726)</f>
        <v>365.53767555033295</v>
      </c>
      <c r="U1726" s="22">
        <f>T1726*'KERS System Values'!E$14</f>
        <v>214.04764102409666</v>
      </c>
    </row>
    <row r="1727" spans="1:21" x14ac:dyDescent="0.45">
      <c r="A1727" s="7" t="s">
        <v>15</v>
      </c>
      <c r="B1727" s="8">
        <v>1725</v>
      </c>
      <c r="C1727" s="8">
        <v>248</v>
      </c>
      <c r="D1727" s="3">
        <v>36.444444444444443</v>
      </c>
      <c r="E1727" s="29">
        <v>-8.3333333333336493E-2</v>
      </c>
      <c r="F1727" s="21">
        <f>'Dynamic Data'!C$4*E1727</f>
        <v>-24.000000000000909</v>
      </c>
      <c r="G1727" s="3">
        <f>(0.5*'Dynamic Data'!C$21*'Dynamic Data'!C$11*'Dynamic Data'!C$13*D1727^2)</f>
        <v>271.71594105115713</v>
      </c>
      <c r="H1727" s="3">
        <f>'Dynamic Data'!C$15</f>
        <v>56.505600000000001</v>
      </c>
      <c r="I1727" s="3">
        <f>'Dynamic Data'!C$15+G1727+F1727</f>
        <v>304.22154105115624</v>
      </c>
      <c r="J1727" s="3">
        <f t="shared" si="189"/>
        <v>304.22154105115624</v>
      </c>
      <c r="K1727" s="29">
        <f t="shared" si="190"/>
        <v>0</v>
      </c>
      <c r="L1727" s="21">
        <f>(D1727/1000)*(('Dynamic Data'!C$4*9.81*'Dynamic Data'!C$10)+(0.5*'Dynamic Data'!C$21*'Dynamic Data'!C$11*'Dynamic Data'!C$13*D1727^2)+('Dynamic Data'!C$4*'Dynamic Data'!C$18*E1727))</f>
        <v>11.049320731642137</v>
      </c>
      <c r="M1727" s="3">
        <f t="shared" si="187"/>
        <v>11.049320731642137</v>
      </c>
      <c r="N1727" s="29">
        <f t="shared" si="191"/>
        <v>0</v>
      </c>
      <c r="O1727" s="21">
        <f t="shared" si="186"/>
        <v>10.384707947409041</v>
      </c>
      <c r="P1727" s="3">
        <f t="shared" si="192"/>
        <v>10.384707947409041</v>
      </c>
      <c r="Q1727" s="43">
        <f t="shared" si="188"/>
        <v>0</v>
      </c>
      <c r="R1727" s="37"/>
      <c r="S1727" s="21">
        <f>SUM($P$2:P1727)</f>
        <v>4038.9988893138589</v>
      </c>
      <c r="T1727" s="29">
        <f>SUM($Q$2:Q1727)</f>
        <v>365.53767555033295</v>
      </c>
      <c r="U1727" s="22">
        <f>T1727*'KERS System Values'!E$14</f>
        <v>214.04764102409666</v>
      </c>
    </row>
    <row r="1728" spans="1:21" x14ac:dyDescent="0.45">
      <c r="A1728" s="5" t="s">
        <v>15</v>
      </c>
      <c r="B1728" s="6">
        <v>1726</v>
      </c>
      <c r="C1728" s="6">
        <v>249</v>
      </c>
      <c r="D1728" s="4">
        <v>36.305555555555557</v>
      </c>
      <c r="E1728" s="30">
        <v>-0.19444444444444128</v>
      </c>
      <c r="F1728" s="20">
        <f>'Dynamic Data'!C$4*E1728</f>
        <v>-55.999999999999091</v>
      </c>
      <c r="G1728" s="12">
        <f>(0.5*'Dynamic Data'!C$21*'Dynamic Data'!C$11*'Dynamic Data'!C$13*D1728^2)</f>
        <v>269.64888167890797</v>
      </c>
      <c r="H1728" s="12">
        <f>'Dynamic Data'!C$15</f>
        <v>56.505600000000001</v>
      </c>
      <c r="I1728" s="12">
        <f>'Dynamic Data'!C$15+G1728+F1728</f>
        <v>270.15448167890889</v>
      </c>
      <c r="J1728" s="12">
        <f t="shared" si="189"/>
        <v>270.15448167890889</v>
      </c>
      <c r="K1728" s="28">
        <f t="shared" si="190"/>
        <v>0</v>
      </c>
      <c r="L1728" s="20">
        <f>(D1728/1000)*(('Dynamic Data'!C$4*9.81*'Dynamic Data'!C$10)+(0.5*'Dynamic Data'!C$21*'Dynamic Data'!C$11*'Dynamic Data'!C$13*D1728^2)+('Dynamic Data'!C$4*'Dynamic Data'!C$18*E1728))</f>
        <v>9.7200951631759427</v>
      </c>
      <c r="M1728" s="12">
        <f t="shared" si="187"/>
        <v>9.7200951631759427</v>
      </c>
      <c r="N1728" s="28">
        <f t="shared" si="191"/>
        <v>0</v>
      </c>
      <c r="O1728" s="20">
        <f t="shared" si="186"/>
        <v>8.9428161549745475</v>
      </c>
      <c r="P1728" s="12">
        <f t="shared" si="192"/>
        <v>8.9428161549745475</v>
      </c>
      <c r="Q1728" s="42">
        <f t="shared" si="188"/>
        <v>0</v>
      </c>
      <c r="R1728" s="36"/>
      <c r="S1728" s="20">
        <f>SUM($P$2:P1728)</f>
        <v>4047.9417054688333</v>
      </c>
      <c r="T1728" s="28">
        <f>SUM($Q$2:Q1728)</f>
        <v>365.53767555033295</v>
      </c>
      <c r="U1728" s="22">
        <f>T1728*'KERS System Values'!E$14</f>
        <v>214.04764102409666</v>
      </c>
    </row>
    <row r="1729" spans="1:21" x14ac:dyDescent="0.45">
      <c r="A1729" s="7" t="s">
        <v>15</v>
      </c>
      <c r="B1729" s="8">
        <v>1727</v>
      </c>
      <c r="C1729" s="8">
        <v>250</v>
      </c>
      <c r="D1729" s="3">
        <v>36.055555555555557</v>
      </c>
      <c r="E1729" s="29">
        <v>-0.31944444444444209</v>
      </c>
      <c r="F1729" s="21">
        <f>'Dynamic Data'!C$4*E1729</f>
        <v>-91.999999999999318</v>
      </c>
      <c r="G1729" s="3">
        <f>(0.5*'Dynamic Data'!C$21*'Dynamic Data'!C$11*'Dynamic Data'!C$13*D1729^2)</f>
        <v>265.9480640399326</v>
      </c>
      <c r="H1729" s="3">
        <f>'Dynamic Data'!C$15</f>
        <v>56.505600000000001</v>
      </c>
      <c r="I1729" s="3">
        <f>'Dynamic Data'!C$15+G1729+F1729</f>
        <v>230.4536640399333</v>
      </c>
      <c r="J1729" s="3">
        <f t="shared" si="189"/>
        <v>230.4536640399333</v>
      </c>
      <c r="K1729" s="29">
        <f t="shared" si="190"/>
        <v>0</v>
      </c>
      <c r="L1729" s="21">
        <f>(D1729/1000)*(('Dynamic Data'!C$4*9.81*'Dynamic Data'!C$10)+(0.5*'Dynamic Data'!C$21*'Dynamic Data'!C$11*'Dynamic Data'!C$13*D1729^2)+('Dynamic Data'!C$4*'Dynamic Data'!C$18*E1729))</f>
        <v>8.1655371467731506</v>
      </c>
      <c r="M1729" s="3">
        <f t="shared" si="187"/>
        <v>8.1655371467731506</v>
      </c>
      <c r="N1729" s="29">
        <f t="shared" si="191"/>
        <v>0</v>
      </c>
      <c r="O1729" s="21">
        <f t="shared" si="186"/>
        <v>7.2755305994039983</v>
      </c>
      <c r="P1729" s="3">
        <f t="shared" si="192"/>
        <v>7.2755305994039983</v>
      </c>
      <c r="Q1729" s="43">
        <f t="shared" si="188"/>
        <v>0</v>
      </c>
      <c r="R1729" s="37"/>
      <c r="S1729" s="21">
        <f>SUM($P$2:P1729)</f>
        <v>4055.2172360682375</v>
      </c>
      <c r="T1729" s="29">
        <f>SUM($Q$2:Q1729)</f>
        <v>365.53767555033295</v>
      </c>
      <c r="U1729" s="22">
        <f>T1729*'KERS System Values'!E$14</f>
        <v>214.04764102409666</v>
      </c>
    </row>
    <row r="1730" spans="1:21" x14ac:dyDescent="0.45">
      <c r="A1730" s="5" t="s">
        <v>15</v>
      </c>
      <c r="B1730" s="6">
        <v>1728</v>
      </c>
      <c r="C1730" s="6">
        <v>251</v>
      </c>
      <c r="D1730" s="4">
        <v>35.666666666666671</v>
      </c>
      <c r="E1730" s="30">
        <v>-0.45833333333333492</v>
      </c>
      <c r="F1730" s="20">
        <f>'Dynamic Data'!C$4*E1730</f>
        <v>-132.00000000000045</v>
      </c>
      <c r="G1730" s="12">
        <f>(0.5*'Dynamic Data'!C$21*'Dynamic Data'!C$11*'Dynamic Data'!C$13*D1730^2)</f>
        <v>260.24206463649142</v>
      </c>
      <c r="H1730" s="12">
        <f>'Dynamic Data'!C$15</f>
        <v>56.505600000000001</v>
      </c>
      <c r="I1730" s="12">
        <f>'Dynamic Data'!C$15+G1730+F1730</f>
        <v>184.74766463649098</v>
      </c>
      <c r="J1730" s="12">
        <f t="shared" si="189"/>
        <v>184.74766463649098</v>
      </c>
      <c r="K1730" s="28">
        <f t="shared" si="190"/>
        <v>0</v>
      </c>
      <c r="L1730" s="20">
        <f>(D1730/1000)*(('Dynamic Data'!C$4*9.81*'Dynamic Data'!C$10)+(0.5*'Dynamic Data'!C$21*'Dynamic Data'!C$11*'Dynamic Data'!C$13*D1730^2)+('Dynamic Data'!C$4*'Dynamic Data'!C$18*E1730))</f>
        <v>6.3855240520348451</v>
      </c>
      <c r="M1730" s="12">
        <f t="shared" si="187"/>
        <v>6.3855240520348451</v>
      </c>
      <c r="N1730" s="28">
        <f t="shared" si="191"/>
        <v>0</v>
      </c>
      <c r="O1730" s="20">
        <f t="shared" ref="O1730:O1793" si="193">(B1731 - B1730) * (L1731 + L1730) / 2</f>
        <v>5.4707617433153439</v>
      </c>
      <c r="P1730" s="12">
        <f t="shared" si="192"/>
        <v>5.4707617433153439</v>
      </c>
      <c r="Q1730" s="42">
        <f t="shared" si="188"/>
        <v>0</v>
      </c>
      <c r="R1730" s="36"/>
      <c r="S1730" s="20">
        <f>SUM($P$2:P1730)</f>
        <v>4060.687997811553</v>
      </c>
      <c r="T1730" s="28">
        <f>SUM($Q$2:Q1730)</f>
        <v>365.53767555033295</v>
      </c>
      <c r="U1730" s="22">
        <f>T1730*'KERS System Values'!E$14</f>
        <v>214.04764102409666</v>
      </c>
    </row>
    <row r="1731" spans="1:21" x14ac:dyDescent="0.45">
      <c r="A1731" s="7" t="s">
        <v>15</v>
      </c>
      <c r="B1731" s="8">
        <v>1729</v>
      </c>
      <c r="C1731" s="8">
        <v>252</v>
      </c>
      <c r="D1731" s="3">
        <v>35.138888888888893</v>
      </c>
      <c r="E1731" s="29">
        <v>-0.59722222222222376</v>
      </c>
      <c r="F1731" s="21">
        <f>'Dynamic Data'!C$4*E1731</f>
        <v>-172.00000000000045</v>
      </c>
      <c r="G1731" s="3">
        <f>(0.5*'Dynamic Data'!C$21*'Dynamic Data'!C$11*'Dynamic Data'!C$13*D1731^2)</f>
        <v>252.59718090549478</v>
      </c>
      <c r="H1731" s="3">
        <f>'Dynamic Data'!C$15</f>
        <v>56.505600000000001</v>
      </c>
      <c r="I1731" s="3">
        <f>'Dynamic Data'!C$15+G1731+F1731</f>
        <v>137.10278090549434</v>
      </c>
      <c r="J1731" s="3">
        <f t="shared" si="189"/>
        <v>137.10278090549434</v>
      </c>
      <c r="K1731" s="29">
        <f t="shared" si="190"/>
        <v>0</v>
      </c>
      <c r="L1731" s="21">
        <f>(D1731/1000)*(('Dynamic Data'!C$4*9.81*'Dynamic Data'!C$10)+(0.5*'Dynamic Data'!C$21*'Dynamic Data'!C$11*'Dynamic Data'!C$13*D1731^2)+('Dynamic Data'!C$4*'Dynamic Data'!C$18*E1731))</f>
        <v>4.5559994345958428</v>
      </c>
      <c r="M1731" s="3">
        <f t="shared" si="187"/>
        <v>4.5559994345958428</v>
      </c>
      <c r="N1731" s="29">
        <f t="shared" si="191"/>
        <v>0</v>
      </c>
      <c r="O1731" s="21">
        <f t="shared" si="193"/>
        <v>3.9175701005396832</v>
      </c>
      <c r="P1731" s="3">
        <f t="shared" si="192"/>
        <v>3.9175701005396832</v>
      </c>
      <c r="Q1731" s="43">
        <f t="shared" si="188"/>
        <v>0</v>
      </c>
      <c r="R1731" s="37"/>
      <c r="S1731" s="21">
        <f>SUM($P$2:P1731)</f>
        <v>4064.6055679120927</v>
      </c>
      <c r="T1731" s="29">
        <f>SUM($Q$2:Q1731)</f>
        <v>365.53767555033295</v>
      </c>
      <c r="U1731" s="22">
        <f>T1731*'KERS System Values'!E$14</f>
        <v>214.04764102409666</v>
      </c>
    </row>
    <row r="1732" spans="1:21" x14ac:dyDescent="0.45">
      <c r="A1732" s="5" t="s">
        <v>15</v>
      </c>
      <c r="B1732" s="6">
        <v>1730</v>
      </c>
      <c r="C1732" s="6">
        <v>253</v>
      </c>
      <c r="D1732" s="4">
        <v>34.472222222222221</v>
      </c>
      <c r="E1732" s="30">
        <v>-0.68055555555555636</v>
      </c>
      <c r="F1732" s="20">
        <f>'Dynamic Data'!C$4*E1732</f>
        <v>-196.00000000000023</v>
      </c>
      <c r="G1732" s="12">
        <f>(0.5*'Dynamic Data'!C$21*'Dynamic Data'!C$11*'Dynamic Data'!C$13*D1732^2)</f>
        <v>243.10338793989297</v>
      </c>
      <c r="H1732" s="12">
        <f>'Dynamic Data'!C$15</f>
        <v>56.505600000000001</v>
      </c>
      <c r="I1732" s="12">
        <f>'Dynamic Data'!C$15+G1732+F1732</f>
        <v>103.60898793989276</v>
      </c>
      <c r="J1732" s="12">
        <f t="shared" si="189"/>
        <v>103.60898793989276</v>
      </c>
      <c r="K1732" s="28">
        <f t="shared" si="190"/>
        <v>0</v>
      </c>
      <c r="L1732" s="20">
        <f>(D1732/1000)*(('Dynamic Data'!C$4*9.81*'Dynamic Data'!C$10)+(0.5*'Dynamic Data'!C$21*'Dynamic Data'!C$11*'Dynamic Data'!C$13*D1732^2)+('Dynamic Data'!C$4*'Dynamic Data'!C$18*E1732))</f>
        <v>3.2791407664835237</v>
      </c>
      <c r="M1732" s="12">
        <f t="shared" ref="M1732:M1795" si="194">IF(L1732 &gt; 0, L1732,)</f>
        <v>3.2791407664835237</v>
      </c>
      <c r="N1732" s="28">
        <f t="shared" si="191"/>
        <v>0</v>
      </c>
      <c r="O1732" s="20">
        <f t="shared" si="193"/>
        <v>2.9413968081684878</v>
      </c>
      <c r="P1732" s="12">
        <f t="shared" si="192"/>
        <v>2.9413968081684878</v>
      </c>
      <c r="Q1732" s="42">
        <f t="shared" ref="Q1732:Q1795" si="195">ABS(IF(O1732 &lt;= 0, O1732,))</f>
        <v>0</v>
      </c>
      <c r="R1732" s="36"/>
      <c r="S1732" s="20">
        <f>SUM($P$2:P1732)</f>
        <v>4067.5469647202613</v>
      </c>
      <c r="T1732" s="28">
        <f>SUM($Q$2:Q1732)</f>
        <v>365.53767555033295</v>
      </c>
      <c r="U1732" s="22">
        <f>T1732*'KERS System Values'!E$14</f>
        <v>214.04764102409666</v>
      </c>
    </row>
    <row r="1733" spans="1:21" x14ac:dyDescent="0.45">
      <c r="A1733" s="7" t="s">
        <v>15</v>
      </c>
      <c r="B1733" s="8">
        <v>1731</v>
      </c>
      <c r="C1733" s="8">
        <v>254</v>
      </c>
      <c r="D1733" s="3">
        <v>33.777777777777779</v>
      </c>
      <c r="E1733" s="29">
        <v>-0.70833333333333248</v>
      </c>
      <c r="F1733" s="21">
        <f>'Dynamic Data'!C$4*E1733</f>
        <v>-203.99999999999974</v>
      </c>
      <c r="G1733" s="3">
        <f>(0.5*'Dynamic Data'!C$21*'Dynamic Data'!C$11*'Dynamic Data'!C$13*D1733^2)</f>
        <v>233.40738779171383</v>
      </c>
      <c r="H1733" s="3">
        <f>'Dynamic Data'!C$15</f>
        <v>56.505600000000001</v>
      </c>
      <c r="I1733" s="3">
        <f>'Dynamic Data'!C$15+G1733+F1733</f>
        <v>85.912987791714073</v>
      </c>
      <c r="J1733" s="3">
        <f t="shared" ref="J1733:J1796" si="196">IF(I1733 &gt; 0, I1733,)</f>
        <v>85.912987791714073</v>
      </c>
      <c r="K1733" s="29">
        <f t="shared" ref="K1733:K1796" si="197">IF(I1733 &lt;= 0, I1733,)*-1</f>
        <v>0</v>
      </c>
      <c r="L1733" s="21">
        <f>(D1733/1000)*(('Dynamic Data'!C$4*9.81*'Dynamic Data'!C$10)+(0.5*'Dynamic Data'!C$21*'Dynamic Data'!C$11*'Dynamic Data'!C$13*D1733^2)+('Dynamic Data'!C$4*'Dynamic Data'!C$18*E1733))</f>
        <v>2.6036528498534519</v>
      </c>
      <c r="M1733" s="3">
        <f t="shared" si="194"/>
        <v>2.6036528498534519</v>
      </c>
      <c r="N1733" s="29">
        <f t="shared" ref="N1733:N1796" si="198">ABS(IF(L1733 &lt;= 0, L1733,))</f>
        <v>0</v>
      </c>
      <c r="O1733" s="21">
        <f t="shared" si="193"/>
        <v>2.4126137132493151</v>
      </c>
      <c r="P1733" s="3">
        <f t="shared" ref="P1733:P1796" si="199">IF(O1733 &gt;= 0, O1733,)</f>
        <v>2.4126137132493151</v>
      </c>
      <c r="Q1733" s="43">
        <f t="shared" si="195"/>
        <v>0</v>
      </c>
      <c r="R1733" s="37"/>
      <c r="S1733" s="21">
        <f>SUM($P$2:P1733)</f>
        <v>4069.9595784335106</v>
      </c>
      <c r="T1733" s="29">
        <f>SUM($Q$2:Q1733)</f>
        <v>365.53767555033295</v>
      </c>
      <c r="U1733" s="22">
        <f>T1733*'KERS System Values'!E$14</f>
        <v>214.04764102409666</v>
      </c>
    </row>
    <row r="1734" spans="1:21" x14ac:dyDescent="0.45">
      <c r="A1734" s="5" t="s">
        <v>15</v>
      </c>
      <c r="B1734" s="6">
        <v>1732</v>
      </c>
      <c r="C1734" s="6">
        <v>255</v>
      </c>
      <c r="D1734" s="4">
        <v>33.055555555555557</v>
      </c>
      <c r="E1734" s="30">
        <v>-0.70833333333333248</v>
      </c>
      <c r="F1734" s="20">
        <f>'Dynamic Data'!C$4*E1734</f>
        <v>-203.99999999999974</v>
      </c>
      <c r="G1734" s="12">
        <f>(0.5*'Dynamic Data'!C$21*'Dynamic Data'!C$11*'Dynamic Data'!C$13*D1734^2)</f>
        <v>223.53285811699675</v>
      </c>
      <c r="H1734" s="12">
        <f>'Dynamic Data'!C$15</f>
        <v>56.505600000000001</v>
      </c>
      <c r="I1734" s="12">
        <f>'Dynamic Data'!C$15+G1734+F1734</f>
        <v>76.03845811699702</v>
      </c>
      <c r="J1734" s="12">
        <f t="shared" si="196"/>
        <v>76.03845811699702</v>
      </c>
      <c r="K1734" s="28">
        <f t="shared" si="197"/>
        <v>0</v>
      </c>
      <c r="L1734" s="20">
        <f>(D1734/1000)*(('Dynamic Data'!C$4*9.81*'Dynamic Data'!C$10)+(0.5*'Dynamic Data'!C$21*'Dynamic Data'!C$11*'Dynamic Data'!C$13*D1734^2)+('Dynamic Data'!C$4*'Dynamic Data'!C$18*E1734))</f>
        <v>2.2215745766451782</v>
      </c>
      <c r="M1734" s="12">
        <f t="shared" si="194"/>
        <v>2.2215745766451782</v>
      </c>
      <c r="N1734" s="28">
        <f t="shared" si="198"/>
        <v>0</v>
      </c>
      <c r="O1734" s="20">
        <f t="shared" si="193"/>
        <v>2.1829131343161263</v>
      </c>
      <c r="P1734" s="12">
        <f t="shared" si="199"/>
        <v>2.1829131343161263</v>
      </c>
      <c r="Q1734" s="42">
        <f t="shared" si="195"/>
        <v>0</v>
      </c>
      <c r="R1734" s="36"/>
      <c r="S1734" s="20">
        <f>SUM($P$2:P1734)</f>
        <v>4072.1424915678267</v>
      </c>
      <c r="T1734" s="28">
        <f>SUM($Q$2:Q1734)</f>
        <v>365.53767555033295</v>
      </c>
      <c r="U1734" s="22">
        <f>T1734*'KERS System Values'!E$14</f>
        <v>214.04764102409666</v>
      </c>
    </row>
    <row r="1735" spans="1:21" x14ac:dyDescent="0.45">
      <c r="A1735" s="7" t="s">
        <v>15</v>
      </c>
      <c r="B1735" s="8">
        <v>1733</v>
      </c>
      <c r="C1735" s="8">
        <v>256</v>
      </c>
      <c r="D1735" s="3">
        <v>32.361111111111114</v>
      </c>
      <c r="E1735" s="29">
        <v>-0.68055555555555636</v>
      </c>
      <c r="F1735" s="21">
        <f>'Dynamic Data'!C$4*E1735</f>
        <v>-196.00000000000023</v>
      </c>
      <c r="G1735" s="3">
        <f>(0.5*'Dynamic Data'!C$21*'Dynamic Data'!C$11*'Dynamic Data'!C$13*D1735^2)</f>
        <v>214.23937812148927</v>
      </c>
      <c r="H1735" s="3">
        <f>'Dynamic Data'!C$15</f>
        <v>56.505600000000001</v>
      </c>
      <c r="I1735" s="3">
        <f>'Dynamic Data'!C$15+G1735+F1735</f>
        <v>74.744978121489055</v>
      </c>
      <c r="J1735" s="3">
        <f t="shared" si="196"/>
        <v>74.744978121489055</v>
      </c>
      <c r="K1735" s="29">
        <f t="shared" si="197"/>
        <v>0</v>
      </c>
      <c r="L1735" s="21">
        <f>(D1735/1000)*(('Dynamic Data'!C$4*9.81*'Dynamic Data'!C$10)+(0.5*'Dynamic Data'!C$21*'Dynamic Data'!C$11*'Dynamic Data'!C$13*D1735^2)+('Dynamic Data'!C$4*'Dynamic Data'!C$18*E1735))</f>
        <v>2.1442516919870749</v>
      </c>
      <c r="M1735" s="3">
        <f t="shared" si="194"/>
        <v>2.1442516919870749</v>
      </c>
      <c r="N1735" s="29">
        <f t="shared" si="198"/>
        <v>0</v>
      </c>
      <c r="O1735" s="21">
        <f t="shared" si="193"/>
        <v>2.1159879226627316</v>
      </c>
      <c r="P1735" s="3">
        <f t="shared" si="199"/>
        <v>2.1159879226627316</v>
      </c>
      <c r="Q1735" s="43">
        <f t="shared" si="195"/>
        <v>0</v>
      </c>
      <c r="R1735" s="37"/>
      <c r="S1735" s="21">
        <f>SUM($P$2:P1735)</f>
        <v>4074.2584794904897</v>
      </c>
      <c r="T1735" s="29">
        <f>SUM($Q$2:Q1735)</f>
        <v>365.53767555033295</v>
      </c>
      <c r="U1735" s="22">
        <f>T1735*'KERS System Values'!E$14</f>
        <v>214.04764102409666</v>
      </c>
    </row>
    <row r="1736" spans="1:21" x14ac:dyDescent="0.45">
      <c r="A1736" s="5" t="s">
        <v>15</v>
      </c>
      <c r="B1736" s="6">
        <v>1734</v>
      </c>
      <c r="C1736" s="6">
        <v>257</v>
      </c>
      <c r="D1736" s="4">
        <v>31.694444444444443</v>
      </c>
      <c r="E1736" s="30">
        <v>-0.65277777777777812</v>
      </c>
      <c r="F1736" s="20">
        <f>'Dynamic Data'!C$4*E1736</f>
        <v>-188.00000000000011</v>
      </c>
      <c r="G1736" s="12">
        <f>(0.5*'Dynamic Data'!C$21*'Dynamic Data'!C$11*'Dynamic Data'!C$13*D1736^2)</f>
        <v>205.50327014915175</v>
      </c>
      <c r="H1736" s="12">
        <f>'Dynamic Data'!C$15</f>
        <v>56.505600000000001</v>
      </c>
      <c r="I1736" s="12">
        <f>'Dynamic Data'!C$15+G1736+F1736</f>
        <v>74.008870149151619</v>
      </c>
      <c r="J1736" s="12">
        <f t="shared" si="196"/>
        <v>74.008870149151619</v>
      </c>
      <c r="K1736" s="28">
        <f t="shared" si="197"/>
        <v>0</v>
      </c>
      <c r="L1736" s="20">
        <f>(D1736/1000)*(('Dynamic Data'!C$4*9.81*'Dynamic Data'!C$10)+(0.5*'Dynamic Data'!C$21*'Dynamic Data'!C$11*'Dynamic Data'!C$13*D1736^2)+('Dynamic Data'!C$4*'Dynamic Data'!C$18*E1736))</f>
        <v>2.0877241533383888</v>
      </c>
      <c r="M1736" s="12">
        <f t="shared" si="194"/>
        <v>2.0877241533383888</v>
      </c>
      <c r="N1736" s="28">
        <f t="shared" si="198"/>
        <v>0</v>
      </c>
      <c r="O1736" s="20">
        <f t="shared" si="193"/>
        <v>2.0041315877929269</v>
      </c>
      <c r="P1736" s="12">
        <f t="shared" si="199"/>
        <v>2.0041315877929269</v>
      </c>
      <c r="Q1736" s="42">
        <f t="shared" si="195"/>
        <v>0</v>
      </c>
      <c r="R1736" s="36"/>
      <c r="S1736" s="20">
        <f>SUM($P$2:P1736)</f>
        <v>4076.2626110782826</v>
      </c>
      <c r="T1736" s="28">
        <f>SUM($Q$2:Q1736)</f>
        <v>365.53767555033295</v>
      </c>
      <c r="U1736" s="22">
        <f>T1736*'KERS System Values'!E$14</f>
        <v>214.04764102409666</v>
      </c>
    </row>
    <row r="1737" spans="1:21" x14ac:dyDescent="0.45">
      <c r="A1737" s="7" t="s">
        <v>15</v>
      </c>
      <c r="B1737" s="8">
        <v>1735</v>
      </c>
      <c r="C1737" s="8">
        <v>258</v>
      </c>
      <c r="D1737" s="3">
        <v>31.055555555555557</v>
      </c>
      <c r="E1737" s="29">
        <v>-0.63888888888888806</v>
      </c>
      <c r="F1737" s="21">
        <f>'Dynamic Data'!C$4*E1737</f>
        <v>-183.99999999999977</v>
      </c>
      <c r="G1737" s="3">
        <f>(0.5*'Dynamic Data'!C$21*'Dynamic Data'!C$11*'Dynamic Data'!C$13*D1737^2)</f>
        <v>197.30180365018646</v>
      </c>
      <c r="H1737" s="3">
        <f>'Dynamic Data'!C$15</f>
        <v>56.505600000000001</v>
      </c>
      <c r="I1737" s="3">
        <f>'Dynamic Data'!C$15+G1737+F1737</f>
        <v>69.8074036501867</v>
      </c>
      <c r="J1737" s="3">
        <f t="shared" si="196"/>
        <v>69.8074036501867</v>
      </c>
      <c r="K1737" s="29">
        <f t="shared" si="197"/>
        <v>0</v>
      </c>
      <c r="L1737" s="21">
        <f>(D1737/1000)*(('Dynamic Data'!C$4*9.81*'Dynamic Data'!C$10)+(0.5*'Dynamic Data'!C$21*'Dynamic Data'!C$11*'Dynamic Data'!C$13*D1737^2)+('Dynamic Data'!C$4*'Dynamic Data'!C$18*E1737))</f>
        <v>1.9205390222474648</v>
      </c>
      <c r="M1737" s="3">
        <f t="shared" si="194"/>
        <v>1.9205390222474648</v>
      </c>
      <c r="N1737" s="29">
        <f t="shared" si="198"/>
        <v>0</v>
      </c>
      <c r="O1737" s="21">
        <f t="shared" si="193"/>
        <v>1.7151263693076571</v>
      </c>
      <c r="P1737" s="3">
        <f t="shared" si="199"/>
        <v>1.7151263693076571</v>
      </c>
      <c r="Q1737" s="43">
        <f t="shared" si="195"/>
        <v>0</v>
      </c>
      <c r="R1737" s="37"/>
      <c r="S1737" s="21">
        <f>SUM($P$2:P1737)</f>
        <v>4077.9777374475902</v>
      </c>
      <c r="T1737" s="29">
        <f>SUM($Q$2:Q1737)</f>
        <v>365.53767555033295</v>
      </c>
      <c r="U1737" s="22">
        <f>T1737*'KERS System Values'!E$14</f>
        <v>214.04764102409666</v>
      </c>
    </row>
    <row r="1738" spans="1:21" x14ac:dyDescent="0.45">
      <c r="A1738" s="5" t="s">
        <v>15</v>
      </c>
      <c r="B1738" s="6">
        <v>1736</v>
      </c>
      <c r="C1738" s="6">
        <v>259</v>
      </c>
      <c r="D1738" s="4">
        <v>30.416666666666668</v>
      </c>
      <c r="E1738" s="30">
        <v>-0.65277777777777812</v>
      </c>
      <c r="F1738" s="20">
        <f>'Dynamic Data'!C$4*E1738</f>
        <v>-188.00000000000011</v>
      </c>
      <c r="G1738" s="12">
        <f>(0.5*'Dynamic Data'!C$21*'Dynamic Data'!C$11*'Dynamic Data'!C$13*D1738^2)</f>
        <v>189.26734355181981</v>
      </c>
      <c r="H1738" s="12">
        <f>'Dynamic Data'!C$15</f>
        <v>56.505600000000001</v>
      </c>
      <c r="I1738" s="12">
        <f>'Dynamic Data'!C$15+G1738+F1738</f>
        <v>57.772943551819708</v>
      </c>
      <c r="J1738" s="12">
        <f t="shared" si="196"/>
        <v>57.772943551819708</v>
      </c>
      <c r="K1738" s="28">
        <f t="shared" si="197"/>
        <v>0</v>
      </c>
      <c r="L1738" s="20">
        <f>(D1738/1000)*(('Dynamic Data'!C$4*9.81*'Dynamic Data'!C$10)+(0.5*'Dynamic Data'!C$21*'Dynamic Data'!C$11*'Dynamic Data'!C$13*D1738^2)+('Dynamic Data'!C$4*'Dynamic Data'!C$18*E1738))</f>
        <v>1.5097137163678496</v>
      </c>
      <c r="M1738" s="12">
        <f t="shared" si="194"/>
        <v>1.5097137163678496</v>
      </c>
      <c r="N1738" s="28">
        <f t="shared" si="198"/>
        <v>0</v>
      </c>
      <c r="O1738" s="20">
        <f t="shared" si="193"/>
        <v>1.3711086974210878</v>
      </c>
      <c r="P1738" s="12">
        <f t="shared" si="199"/>
        <v>1.3711086974210878</v>
      </c>
      <c r="Q1738" s="42">
        <f t="shared" si="195"/>
        <v>0</v>
      </c>
      <c r="R1738" s="36"/>
      <c r="S1738" s="20">
        <f>SUM($P$2:P1738)</f>
        <v>4079.3488461450115</v>
      </c>
      <c r="T1738" s="28">
        <f>SUM($Q$2:Q1738)</f>
        <v>365.53767555033295</v>
      </c>
      <c r="U1738" s="22">
        <f>T1738*'KERS System Values'!E$14</f>
        <v>214.04764102409666</v>
      </c>
    </row>
    <row r="1739" spans="1:21" x14ac:dyDescent="0.45">
      <c r="A1739" s="7" t="s">
        <v>15</v>
      </c>
      <c r="B1739" s="8">
        <v>1737</v>
      </c>
      <c r="C1739" s="8">
        <v>260</v>
      </c>
      <c r="D1739" s="3">
        <v>29.75</v>
      </c>
      <c r="E1739" s="29">
        <v>-0.65277777777777812</v>
      </c>
      <c r="F1739" s="21">
        <f>'Dynamic Data'!C$4*E1739</f>
        <v>-188.00000000000011</v>
      </c>
      <c r="G1739" s="3">
        <f>(0.5*'Dynamic Data'!C$21*'Dynamic Data'!C$11*'Dynamic Data'!C$13*D1739^2)</f>
        <v>181.06161507476736</v>
      </c>
      <c r="H1739" s="3">
        <f>'Dynamic Data'!C$15</f>
        <v>56.505600000000001</v>
      </c>
      <c r="I1739" s="3">
        <f>'Dynamic Data'!C$15+G1739+F1739</f>
        <v>49.567215074767262</v>
      </c>
      <c r="J1739" s="3">
        <f t="shared" si="196"/>
        <v>49.567215074767262</v>
      </c>
      <c r="K1739" s="29">
        <f t="shared" si="197"/>
        <v>0</v>
      </c>
      <c r="L1739" s="21">
        <f>(D1739/1000)*(('Dynamic Data'!C$4*9.81*'Dynamic Data'!C$10)+(0.5*'Dynamic Data'!C$21*'Dynamic Data'!C$11*'Dynamic Data'!C$13*D1739^2)+('Dynamic Data'!C$4*'Dynamic Data'!C$18*E1739))</f>
        <v>1.232503678474326</v>
      </c>
      <c r="M1739" s="3">
        <f t="shared" si="194"/>
        <v>1.232503678474326</v>
      </c>
      <c r="N1739" s="29">
        <f t="shared" si="198"/>
        <v>0</v>
      </c>
      <c r="O1739" s="21">
        <f t="shared" si="193"/>
        <v>1.1680335758187188</v>
      </c>
      <c r="P1739" s="3">
        <f t="shared" si="199"/>
        <v>1.1680335758187188</v>
      </c>
      <c r="Q1739" s="43">
        <f t="shared" si="195"/>
        <v>0</v>
      </c>
      <c r="R1739" s="37"/>
      <c r="S1739" s="21">
        <f>SUM($P$2:P1739)</f>
        <v>4080.5168797208303</v>
      </c>
      <c r="T1739" s="29">
        <f>SUM($Q$2:Q1739)</f>
        <v>365.53767555033295</v>
      </c>
      <c r="U1739" s="22">
        <f>T1739*'KERS System Values'!E$14</f>
        <v>214.04764102409666</v>
      </c>
    </row>
    <row r="1740" spans="1:21" x14ac:dyDescent="0.45">
      <c r="A1740" s="5" t="s">
        <v>15</v>
      </c>
      <c r="B1740" s="6">
        <v>1738</v>
      </c>
      <c r="C1740" s="6">
        <v>261</v>
      </c>
      <c r="D1740" s="4">
        <v>29.111111111111111</v>
      </c>
      <c r="E1740" s="30">
        <v>-0.63888888888888806</v>
      </c>
      <c r="F1740" s="20">
        <f>'Dynamic Data'!C$4*E1740</f>
        <v>-183.99999999999977</v>
      </c>
      <c r="G1740" s="12">
        <f>(0.5*'Dynamic Data'!C$21*'Dynamic Data'!C$11*'Dynamic Data'!C$13*D1740^2)</f>
        <v>173.36842892545016</v>
      </c>
      <c r="H1740" s="12">
        <f>'Dynamic Data'!C$15</f>
        <v>56.505600000000001</v>
      </c>
      <c r="I1740" s="12">
        <f>'Dynamic Data'!C$15+G1740+F1740</f>
        <v>45.874028925450375</v>
      </c>
      <c r="J1740" s="12">
        <f t="shared" si="196"/>
        <v>45.874028925450375</v>
      </c>
      <c r="K1740" s="28">
        <f t="shared" si="197"/>
        <v>0</v>
      </c>
      <c r="L1740" s="20">
        <f>(D1740/1000)*(('Dynamic Data'!C$4*9.81*'Dynamic Data'!C$10)+(0.5*'Dynamic Data'!C$21*'Dynamic Data'!C$11*'Dynamic Data'!C$13*D1740^2)+('Dynamic Data'!C$4*'Dynamic Data'!C$18*E1740))</f>
        <v>1.1035634731631117</v>
      </c>
      <c r="M1740" s="12">
        <f t="shared" si="194"/>
        <v>1.1035634731631117</v>
      </c>
      <c r="N1740" s="28">
        <f t="shared" si="198"/>
        <v>0</v>
      </c>
      <c r="O1740" s="20">
        <f t="shared" si="193"/>
        <v>1.1031293672225326</v>
      </c>
      <c r="P1740" s="12">
        <f t="shared" si="199"/>
        <v>1.1031293672225326</v>
      </c>
      <c r="Q1740" s="42">
        <f t="shared" si="195"/>
        <v>0</v>
      </c>
      <c r="R1740" s="36"/>
      <c r="S1740" s="20">
        <f>SUM($P$2:P1740)</f>
        <v>4081.6200090880529</v>
      </c>
      <c r="T1740" s="28">
        <f>SUM($Q$2:Q1740)</f>
        <v>365.53767555033295</v>
      </c>
      <c r="U1740" s="22">
        <f>T1740*'KERS System Values'!E$14</f>
        <v>214.04764102409666</v>
      </c>
    </row>
    <row r="1741" spans="1:21" x14ac:dyDescent="0.45">
      <c r="A1741" s="7" t="s">
        <v>15</v>
      </c>
      <c r="B1741" s="8">
        <v>1739</v>
      </c>
      <c r="C1741" s="8">
        <v>262</v>
      </c>
      <c r="D1741" s="3">
        <v>28.472222222222225</v>
      </c>
      <c r="E1741" s="29">
        <v>-0.61111111111110994</v>
      </c>
      <c r="F1741" s="21">
        <f>'Dynamic Data'!C$4*E1741</f>
        <v>-175.99999999999966</v>
      </c>
      <c r="G1741" s="3">
        <f>(0.5*'Dynamic Data'!C$21*'Dynamic Data'!C$11*'Dynamic Data'!C$13*D1741^2)</f>
        <v>165.84224917673168</v>
      </c>
      <c r="H1741" s="3">
        <f>'Dynamic Data'!C$15</f>
        <v>56.505600000000001</v>
      </c>
      <c r="I1741" s="3">
        <f>'Dynamic Data'!C$15+G1741+F1741</f>
        <v>46.347849176732041</v>
      </c>
      <c r="J1741" s="3">
        <f t="shared" si="196"/>
        <v>46.347849176732041</v>
      </c>
      <c r="K1741" s="29">
        <f t="shared" si="197"/>
        <v>0</v>
      </c>
      <c r="L1741" s="21">
        <f>(D1741/1000)*(('Dynamic Data'!C$4*9.81*'Dynamic Data'!C$10)+(0.5*'Dynamic Data'!C$21*'Dynamic Data'!C$11*'Dynamic Data'!C$13*D1741^2)+('Dynamic Data'!C$4*'Dynamic Data'!C$18*E1741))</f>
        <v>1.1026952612819536</v>
      </c>
      <c r="M1741" s="3">
        <f t="shared" si="194"/>
        <v>1.1026952612819536</v>
      </c>
      <c r="N1741" s="29">
        <f t="shared" si="198"/>
        <v>0</v>
      </c>
      <c r="O1741" s="21">
        <f t="shared" si="193"/>
        <v>1.2885727575709347</v>
      </c>
      <c r="P1741" s="3">
        <f t="shared" si="199"/>
        <v>1.2885727575709347</v>
      </c>
      <c r="Q1741" s="43">
        <f t="shared" si="195"/>
        <v>0</v>
      </c>
      <c r="R1741" s="37"/>
      <c r="S1741" s="21">
        <f>SUM($P$2:P1741)</f>
        <v>4082.9085818456238</v>
      </c>
      <c r="T1741" s="29">
        <f>SUM($Q$2:Q1741)</f>
        <v>365.53767555033295</v>
      </c>
      <c r="U1741" s="22">
        <f>T1741*'KERS System Values'!E$14</f>
        <v>214.04764102409666</v>
      </c>
    </row>
    <row r="1742" spans="1:21" x14ac:dyDescent="0.45">
      <c r="A1742" s="5" t="s">
        <v>15</v>
      </c>
      <c r="B1742" s="6">
        <v>1740</v>
      </c>
      <c r="C1742" s="6">
        <v>263</v>
      </c>
      <c r="D1742" s="4">
        <v>27.888888888888893</v>
      </c>
      <c r="E1742" s="30">
        <v>-0.54166666666666741</v>
      </c>
      <c r="F1742" s="20">
        <f>'Dynamic Data'!C$4*E1742</f>
        <v>-156.00000000000023</v>
      </c>
      <c r="G1742" s="12">
        <f>(0.5*'Dynamic Data'!C$21*'Dynamic Data'!C$11*'Dynamic Data'!C$13*D1742^2)</f>
        <v>159.11637420214859</v>
      </c>
      <c r="H1742" s="12">
        <f>'Dynamic Data'!C$15</f>
        <v>56.505600000000001</v>
      </c>
      <c r="I1742" s="12">
        <f>'Dynamic Data'!C$15+G1742+F1742</f>
        <v>59.621974202148351</v>
      </c>
      <c r="J1742" s="12">
        <f t="shared" si="196"/>
        <v>59.621974202148351</v>
      </c>
      <c r="K1742" s="28">
        <f t="shared" si="197"/>
        <v>0</v>
      </c>
      <c r="L1742" s="20">
        <f>(D1742/1000)*(('Dynamic Data'!C$4*9.81*'Dynamic Data'!C$10)+(0.5*'Dynamic Data'!C$21*'Dynamic Data'!C$11*'Dynamic Data'!C$13*D1742^2)+('Dynamic Data'!C$4*'Dynamic Data'!C$18*E1742))</f>
        <v>1.474450253859916</v>
      </c>
      <c r="M1742" s="12">
        <f t="shared" si="194"/>
        <v>1.474450253859916</v>
      </c>
      <c r="N1742" s="28">
        <f t="shared" si="198"/>
        <v>0</v>
      </c>
      <c r="O1742" s="20">
        <f t="shared" si="193"/>
        <v>1.7838453647182186</v>
      </c>
      <c r="P1742" s="12">
        <f t="shared" si="199"/>
        <v>1.7838453647182186</v>
      </c>
      <c r="Q1742" s="42">
        <f t="shared" si="195"/>
        <v>0</v>
      </c>
      <c r="R1742" s="36"/>
      <c r="S1742" s="20">
        <f>SUM($P$2:P1742)</f>
        <v>4084.692427210342</v>
      </c>
      <c r="T1742" s="28">
        <f>SUM($Q$2:Q1742)</f>
        <v>365.53767555033295</v>
      </c>
      <c r="U1742" s="22">
        <f>T1742*'KERS System Values'!E$14</f>
        <v>214.04764102409666</v>
      </c>
    </row>
    <row r="1743" spans="1:21" x14ac:dyDescent="0.45">
      <c r="A1743" s="7" t="s">
        <v>15</v>
      </c>
      <c r="B1743" s="8">
        <v>1741</v>
      </c>
      <c r="C1743" s="8">
        <v>264</v>
      </c>
      <c r="D1743" s="3">
        <v>27.388888888888889</v>
      </c>
      <c r="E1743" s="29">
        <v>-0.44444444444444481</v>
      </c>
      <c r="F1743" s="21">
        <f>'Dynamic Data'!C$4*E1743</f>
        <v>-128.00000000000011</v>
      </c>
      <c r="G1743" s="3">
        <f>(0.5*'Dynamic Data'!C$21*'Dynamic Data'!C$11*'Dynamic Data'!C$13*D1743^2)</f>
        <v>153.46214993991367</v>
      </c>
      <c r="H1743" s="3">
        <f>'Dynamic Data'!C$15</f>
        <v>56.505600000000001</v>
      </c>
      <c r="I1743" s="3">
        <f>'Dynamic Data'!C$15+G1743+F1743</f>
        <v>81.967749939913574</v>
      </c>
      <c r="J1743" s="3">
        <f t="shared" si="196"/>
        <v>81.967749939913574</v>
      </c>
      <c r="K1743" s="29">
        <f t="shared" si="197"/>
        <v>0</v>
      </c>
      <c r="L1743" s="21">
        <f>(D1743/1000)*(('Dynamic Data'!C$4*9.81*'Dynamic Data'!C$10)+(0.5*'Dynamic Data'!C$21*'Dynamic Data'!C$11*'Dynamic Data'!C$13*D1743^2)+('Dynamic Data'!C$4*'Dynamic Data'!C$18*E1743))</f>
        <v>2.0932404755765215</v>
      </c>
      <c r="M1743" s="3">
        <f t="shared" si="194"/>
        <v>2.0932404755765215</v>
      </c>
      <c r="N1743" s="29">
        <f t="shared" si="198"/>
        <v>0</v>
      </c>
      <c r="O1743" s="21">
        <f t="shared" si="193"/>
        <v>2.3016533703151492</v>
      </c>
      <c r="P1743" s="3">
        <f t="shared" si="199"/>
        <v>2.3016533703151492</v>
      </c>
      <c r="Q1743" s="43">
        <f t="shared" si="195"/>
        <v>0</v>
      </c>
      <c r="R1743" s="37"/>
      <c r="S1743" s="21">
        <f>SUM($P$2:P1743)</f>
        <v>4086.9940805806573</v>
      </c>
      <c r="T1743" s="29">
        <f>SUM($Q$2:Q1743)</f>
        <v>365.53767555033295</v>
      </c>
      <c r="U1743" s="22">
        <f>T1743*'KERS System Values'!E$14</f>
        <v>214.04764102409666</v>
      </c>
    </row>
    <row r="1744" spans="1:21" x14ac:dyDescent="0.45">
      <c r="A1744" s="5" t="s">
        <v>15</v>
      </c>
      <c r="B1744" s="6">
        <v>1742</v>
      </c>
      <c r="C1744" s="6">
        <v>265</v>
      </c>
      <c r="D1744" s="4">
        <v>27.000000000000004</v>
      </c>
      <c r="E1744" s="30">
        <v>-0.37499999999999839</v>
      </c>
      <c r="F1744" s="20">
        <f>'Dynamic Data'!C$4*E1744</f>
        <v>-107.99999999999953</v>
      </c>
      <c r="G1744" s="12">
        <f>(0.5*'Dynamic Data'!C$21*'Dynamic Data'!C$11*'Dynamic Data'!C$13*D1744^2)</f>
        <v>149.13513722421348</v>
      </c>
      <c r="H1744" s="12">
        <f>'Dynamic Data'!C$15</f>
        <v>56.505600000000001</v>
      </c>
      <c r="I1744" s="12">
        <f>'Dynamic Data'!C$15+G1744+F1744</f>
        <v>97.640737224213936</v>
      </c>
      <c r="J1744" s="12">
        <f t="shared" si="196"/>
        <v>97.640737224213936</v>
      </c>
      <c r="K1744" s="28">
        <f t="shared" si="197"/>
        <v>0</v>
      </c>
      <c r="L1744" s="20">
        <f>(D1744/1000)*(('Dynamic Data'!C$4*9.81*'Dynamic Data'!C$10)+(0.5*'Dynamic Data'!C$21*'Dynamic Data'!C$11*'Dynamic Data'!C$13*D1744^2)+('Dynamic Data'!C$4*'Dynamic Data'!C$18*E1744))</f>
        <v>2.5100662650537773</v>
      </c>
      <c r="M1744" s="12">
        <f t="shared" si="194"/>
        <v>2.5100662650537773</v>
      </c>
      <c r="N1744" s="28">
        <f t="shared" si="198"/>
        <v>0</v>
      </c>
      <c r="O1744" s="20">
        <f t="shared" si="193"/>
        <v>2.6072546005199646</v>
      </c>
      <c r="P1744" s="12">
        <f t="shared" si="199"/>
        <v>2.6072546005199646</v>
      </c>
      <c r="Q1744" s="42">
        <f t="shared" si="195"/>
        <v>0</v>
      </c>
      <c r="R1744" s="36"/>
      <c r="S1744" s="20">
        <f>SUM($P$2:P1744)</f>
        <v>4089.6013351811771</v>
      </c>
      <c r="T1744" s="28">
        <f>SUM($Q$2:Q1744)</f>
        <v>365.53767555033295</v>
      </c>
      <c r="U1744" s="22">
        <f>T1744*'KERS System Values'!E$14</f>
        <v>214.04764102409666</v>
      </c>
    </row>
    <row r="1745" spans="1:21" x14ac:dyDescent="0.45">
      <c r="A1745" s="7" t="s">
        <v>15</v>
      </c>
      <c r="B1745" s="8">
        <v>1743</v>
      </c>
      <c r="C1745" s="8">
        <v>266</v>
      </c>
      <c r="D1745" s="3">
        <v>26.638888888888893</v>
      </c>
      <c r="E1745" s="29">
        <v>-0.33333333333333409</v>
      </c>
      <c r="F1745" s="21">
        <f>'Dynamic Data'!C$4*E1745</f>
        <v>-96.000000000000213</v>
      </c>
      <c r="G1745" s="3">
        <f>(0.5*'Dynamic Data'!C$21*'Dynamic Data'!C$11*'Dynamic Data'!C$13*D1745^2)</f>
        <v>145.17260256048141</v>
      </c>
      <c r="H1745" s="3">
        <f>'Dynamic Data'!C$15</f>
        <v>56.505600000000001</v>
      </c>
      <c r="I1745" s="3">
        <f>'Dynamic Data'!C$15+G1745+F1745</f>
        <v>105.67820256048118</v>
      </c>
      <c r="J1745" s="3">
        <f t="shared" si="196"/>
        <v>105.67820256048118</v>
      </c>
      <c r="K1745" s="29">
        <f t="shared" si="197"/>
        <v>0</v>
      </c>
      <c r="L1745" s="21">
        <f>(D1745/1000)*(('Dynamic Data'!C$4*9.81*'Dynamic Data'!C$10)+(0.5*'Dynamic Data'!C$21*'Dynamic Data'!C$11*'Dynamic Data'!C$13*D1745^2)+('Dynamic Data'!C$4*'Dynamic Data'!C$18*E1745))</f>
        <v>2.7044429359861519</v>
      </c>
      <c r="M1745" s="3">
        <f t="shared" si="194"/>
        <v>2.7044429359861519</v>
      </c>
      <c r="N1745" s="29">
        <f t="shared" si="198"/>
        <v>0</v>
      </c>
      <c r="O1745" s="21">
        <f t="shared" si="193"/>
        <v>2.8101743849632732</v>
      </c>
      <c r="P1745" s="3">
        <f t="shared" si="199"/>
        <v>2.8101743849632732</v>
      </c>
      <c r="Q1745" s="43">
        <f t="shared" si="195"/>
        <v>0</v>
      </c>
      <c r="R1745" s="37"/>
      <c r="S1745" s="21">
        <f>SUM($P$2:P1745)</f>
        <v>4092.4115095661405</v>
      </c>
      <c r="T1745" s="29">
        <f>SUM($Q$2:Q1745)</f>
        <v>365.53767555033295</v>
      </c>
      <c r="U1745" s="22">
        <f>T1745*'KERS System Values'!E$14</f>
        <v>214.04764102409666</v>
      </c>
    </row>
    <row r="1746" spans="1:21" x14ac:dyDescent="0.45">
      <c r="A1746" s="5" t="s">
        <v>15</v>
      </c>
      <c r="B1746" s="6">
        <v>1744</v>
      </c>
      <c r="C1746" s="6">
        <v>267</v>
      </c>
      <c r="D1746" s="4">
        <v>26.333333333333332</v>
      </c>
      <c r="E1746" s="30">
        <v>-0.29166666666666785</v>
      </c>
      <c r="F1746" s="20">
        <f>'Dynamic Data'!C$4*E1746</f>
        <v>-84.000000000000341</v>
      </c>
      <c r="G1746" s="12">
        <f>(0.5*'Dynamic Data'!C$21*'Dynamic Data'!C$11*'Dynamic Data'!C$13*D1746^2)</f>
        <v>141.86136128887608</v>
      </c>
      <c r="H1746" s="12">
        <f>'Dynamic Data'!C$15</f>
        <v>56.505600000000001</v>
      </c>
      <c r="I1746" s="12">
        <f>'Dynamic Data'!C$15+G1746+F1746</f>
        <v>114.36696128887576</v>
      </c>
      <c r="J1746" s="12">
        <f t="shared" si="196"/>
        <v>114.36696128887576</v>
      </c>
      <c r="K1746" s="28">
        <f t="shared" si="197"/>
        <v>0</v>
      </c>
      <c r="L1746" s="20">
        <f>(D1746/1000)*(('Dynamic Data'!C$4*9.81*'Dynamic Data'!C$10)+(0.5*'Dynamic Data'!C$21*'Dynamic Data'!C$11*'Dynamic Data'!C$13*D1746^2)+('Dynamic Data'!C$4*'Dynamic Data'!C$18*E1746))</f>
        <v>2.9159058339403945</v>
      </c>
      <c r="M1746" s="12">
        <f t="shared" si="194"/>
        <v>2.9159058339403945</v>
      </c>
      <c r="N1746" s="28">
        <f t="shared" si="198"/>
        <v>0</v>
      </c>
      <c r="O1746" s="20">
        <f t="shared" si="193"/>
        <v>2.9161089704146264</v>
      </c>
      <c r="P1746" s="12">
        <f t="shared" si="199"/>
        <v>2.9161089704146264</v>
      </c>
      <c r="Q1746" s="42">
        <f t="shared" si="195"/>
        <v>0</v>
      </c>
      <c r="R1746" s="36"/>
      <c r="S1746" s="20">
        <f>SUM($P$2:P1746)</f>
        <v>4095.3276185365553</v>
      </c>
      <c r="T1746" s="28">
        <f>SUM($Q$2:Q1746)</f>
        <v>365.53767555033295</v>
      </c>
      <c r="U1746" s="22">
        <f>T1746*'KERS System Values'!E$14</f>
        <v>214.04764102409666</v>
      </c>
    </row>
    <row r="1747" spans="1:21" x14ac:dyDescent="0.45">
      <c r="A1747" s="7" t="s">
        <v>15</v>
      </c>
      <c r="B1747" s="8">
        <v>1745</v>
      </c>
      <c r="C1747" s="8">
        <v>268</v>
      </c>
      <c r="D1747" s="3">
        <v>26.055555555555557</v>
      </c>
      <c r="E1747" s="29">
        <v>-0.27777777777777779</v>
      </c>
      <c r="F1747" s="21">
        <f>'Dynamic Data'!C$4*E1747</f>
        <v>-80</v>
      </c>
      <c r="G1747" s="3">
        <f>(0.5*'Dynamic Data'!C$21*'Dynamic Data'!C$11*'Dynamic Data'!C$13*D1747^2)</f>
        <v>138.88429066950843</v>
      </c>
      <c r="H1747" s="3">
        <f>'Dynamic Data'!C$15</f>
        <v>56.505600000000001</v>
      </c>
      <c r="I1747" s="3">
        <f>'Dynamic Data'!C$15+G1747+F1747</f>
        <v>115.38989066950842</v>
      </c>
      <c r="J1747" s="3">
        <f t="shared" si="196"/>
        <v>115.38989066950842</v>
      </c>
      <c r="K1747" s="29">
        <f t="shared" si="197"/>
        <v>0</v>
      </c>
      <c r="L1747" s="21">
        <f>(D1747/1000)*(('Dynamic Data'!C$4*9.81*'Dynamic Data'!C$10)+(0.5*'Dynamic Data'!C$21*'Dynamic Data'!C$11*'Dynamic Data'!C$13*D1747^2)+('Dynamic Data'!C$4*'Dynamic Data'!C$18*E1747))</f>
        <v>2.9163121068888587</v>
      </c>
      <c r="M1747" s="3">
        <f t="shared" si="194"/>
        <v>2.9163121068888587</v>
      </c>
      <c r="N1747" s="29">
        <f t="shared" si="198"/>
        <v>0</v>
      </c>
      <c r="O1747" s="21">
        <f t="shared" si="193"/>
        <v>2.8628025056611452</v>
      </c>
      <c r="P1747" s="3">
        <f t="shared" si="199"/>
        <v>2.8628025056611452</v>
      </c>
      <c r="Q1747" s="43">
        <f t="shared" si="195"/>
        <v>0</v>
      </c>
      <c r="R1747" s="37"/>
      <c r="S1747" s="21">
        <f>SUM($P$2:P1747)</f>
        <v>4098.1904210422163</v>
      </c>
      <c r="T1747" s="29">
        <f>SUM($Q$2:Q1747)</f>
        <v>365.53767555033295</v>
      </c>
      <c r="U1747" s="22">
        <f>T1747*'KERS System Values'!E$14</f>
        <v>214.04764102409666</v>
      </c>
    </row>
    <row r="1748" spans="1:21" x14ac:dyDescent="0.45">
      <c r="A1748" s="5" t="s">
        <v>15</v>
      </c>
      <c r="B1748" s="6">
        <v>1746</v>
      </c>
      <c r="C1748" s="6">
        <v>269</v>
      </c>
      <c r="D1748" s="4">
        <v>25.777777777777779</v>
      </c>
      <c r="E1748" s="30">
        <v>-0.27777777777777779</v>
      </c>
      <c r="F1748" s="20">
        <f>'Dynamic Data'!C$4*E1748</f>
        <v>-80</v>
      </c>
      <c r="G1748" s="12">
        <f>(0.5*'Dynamic Data'!C$21*'Dynamic Data'!C$11*'Dynamic Data'!C$13*D1748^2)</f>
        <v>135.93879025819345</v>
      </c>
      <c r="H1748" s="12">
        <f>'Dynamic Data'!C$15</f>
        <v>56.505600000000001</v>
      </c>
      <c r="I1748" s="12">
        <f>'Dynamic Data'!C$15+G1748+F1748</f>
        <v>112.44439025819344</v>
      </c>
      <c r="J1748" s="12">
        <f t="shared" si="196"/>
        <v>112.44439025819344</v>
      </c>
      <c r="K1748" s="28">
        <f t="shared" si="197"/>
        <v>0</v>
      </c>
      <c r="L1748" s="20">
        <f>(D1748/1000)*(('Dynamic Data'!C$4*9.81*'Dynamic Data'!C$10)+(0.5*'Dynamic Data'!C$21*'Dynamic Data'!C$11*'Dynamic Data'!C$13*D1748^2)+('Dynamic Data'!C$4*'Dynamic Data'!C$18*E1748))</f>
        <v>2.8092929044334314</v>
      </c>
      <c r="M1748" s="12">
        <f t="shared" si="194"/>
        <v>2.8092929044334314</v>
      </c>
      <c r="N1748" s="28">
        <f t="shared" si="198"/>
        <v>0</v>
      </c>
      <c r="O1748" s="20">
        <f t="shared" si="193"/>
        <v>2.8634195979170887</v>
      </c>
      <c r="P1748" s="12">
        <f t="shared" si="199"/>
        <v>2.8634195979170887</v>
      </c>
      <c r="Q1748" s="42">
        <f t="shared" si="195"/>
        <v>0</v>
      </c>
      <c r="R1748" s="36"/>
      <c r="S1748" s="20">
        <f>SUM($P$2:P1748)</f>
        <v>4101.0538406401338</v>
      </c>
      <c r="T1748" s="28">
        <f>SUM($Q$2:Q1748)</f>
        <v>365.53767555033295</v>
      </c>
      <c r="U1748" s="22">
        <f>T1748*'KERS System Values'!E$14</f>
        <v>214.04764102409666</v>
      </c>
    </row>
    <row r="1749" spans="1:21" x14ac:dyDescent="0.45">
      <c r="A1749" s="7" t="s">
        <v>15</v>
      </c>
      <c r="B1749" s="8">
        <v>1747</v>
      </c>
      <c r="C1749" s="8">
        <v>270</v>
      </c>
      <c r="D1749" s="3">
        <v>25.5</v>
      </c>
      <c r="E1749" s="29">
        <v>-0.24999999999999961</v>
      </c>
      <c r="F1749" s="21">
        <f>'Dynamic Data'!C$4*E1749</f>
        <v>-71.999999999999886</v>
      </c>
      <c r="G1749" s="3">
        <f>(0.5*'Dynamic Data'!C$21*'Dynamic Data'!C$11*'Dynamic Data'!C$13*D1749^2)</f>
        <v>133.02486005493111</v>
      </c>
      <c r="H1749" s="3">
        <f>'Dynamic Data'!C$15</f>
        <v>56.505600000000001</v>
      </c>
      <c r="I1749" s="3">
        <f>'Dynamic Data'!C$15+G1749+F1749</f>
        <v>117.53046005493121</v>
      </c>
      <c r="J1749" s="3">
        <f t="shared" si="196"/>
        <v>117.53046005493121</v>
      </c>
      <c r="K1749" s="29">
        <f t="shared" si="197"/>
        <v>0</v>
      </c>
      <c r="L1749" s="21">
        <f>(D1749/1000)*(('Dynamic Data'!C$4*9.81*'Dynamic Data'!C$10)+(0.5*'Dynamic Data'!C$21*'Dynamic Data'!C$11*'Dynamic Data'!C$13*D1749^2)+('Dynamic Data'!C$4*'Dynamic Data'!C$18*E1749))</f>
        <v>2.9175462914007464</v>
      </c>
      <c r="M1749" s="3">
        <f t="shared" si="194"/>
        <v>2.9175462914007464</v>
      </c>
      <c r="N1749" s="29">
        <f t="shared" si="198"/>
        <v>0</v>
      </c>
      <c r="O1749" s="21">
        <f t="shared" si="193"/>
        <v>2.9811460993438272</v>
      </c>
      <c r="P1749" s="3">
        <f t="shared" si="199"/>
        <v>2.9811460993438272</v>
      </c>
      <c r="Q1749" s="43">
        <f t="shared" si="195"/>
        <v>0</v>
      </c>
      <c r="R1749" s="37"/>
      <c r="S1749" s="21">
        <f>SUM($P$2:P1749)</f>
        <v>4104.034986739478</v>
      </c>
      <c r="T1749" s="29">
        <f>SUM($Q$2:Q1749)</f>
        <v>365.53767555033295</v>
      </c>
      <c r="U1749" s="22">
        <f>T1749*'KERS System Values'!E$14</f>
        <v>214.04764102409666</v>
      </c>
    </row>
    <row r="1750" spans="1:21" x14ac:dyDescent="0.45">
      <c r="A1750" s="5" t="s">
        <v>15</v>
      </c>
      <c r="B1750" s="6">
        <v>1748</v>
      </c>
      <c r="C1750" s="6">
        <v>271</v>
      </c>
      <c r="D1750" s="4">
        <v>25.277777777777779</v>
      </c>
      <c r="E1750" s="30">
        <v>-0.22222222222222143</v>
      </c>
      <c r="F1750" s="20">
        <f>'Dynamic Data'!C$4*E1750</f>
        <v>-63.999999999999773</v>
      </c>
      <c r="G1750" s="12">
        <f>(0.5*'Dynamic Data'!C$21*'Dynamic Data'!C$11*'Dynamic Data'!C$13*D1750^2)</f>
        <v>130.71644644211921</v>
      </c>
      <c r="H1750" s="12">
        <f>'Dynamic Data'!C$15</f>
        <v>56.505600000000001</v>
      </c>
      <c r="I1750" s="12">
        <f>'Dynamic Data'!C$15+G1750+F1750</f>
        <v>123.22204644211945</v>
      </c>
      <c r="J1750" s="12">
        <f t="shared" si="196"/>
        <v>123.22204644211945</v>
      </c>
      <c r="K1750" s="28">
        <f t="shared" si="197"/>
        <v>0</v>
      </c>
      <c r="L1750" s="20">
        <f>(D1750/1000)*(('Dynamic Data'!C$4*9.81*'Dynamic Data'!C$10)+(0.5*'Dynamic Data'!C$21*'Dynamic Data'!C$11*'Dynamic Data'!C$13*D1750^2)+('Dynamic Data'!C$4*'Dynamic Data'!C$18*E1750))</f>
        <v>3.0447459072869081</v>
      </c>
      <c r="M1750" s="12">
        <f t="shared" si="194"/>
        <v>3.0447459072869081</v>
      </c>
      <c r="N1750" s="28">
        <f t="shared" si="198"/>
        <v>0</v>
      </c>
      <c r="O1750" s="20">
        <f t="shared" si="193"/>
        <v>3.1072570811676155</v>
      </c>
      <c r="P1750" s="12">
        <f t="shared" si="199"/>
        <v>3.1072570811676155</v>
      </c>
      <c r="Q1750" s="42">
        <f t="shared" si="195"/>
        <v>0</v>
      </c>
      <c r="R1750" s="36"/>
      <c r="S1750" s="20">
        <f>SUM($P$2:P1750)</f>
        <v>4107.1422438206455</v>
      </c>
      <c r="T1750" s="28">
        <f>SUM($Q$2:Q1750)</f>
        <v>365.53767555033295</v>
      </c>
      <c r="U1750" s="22">
        <f>T1750*'KERS System Values'!E$14</f>
        <v>214.04764102409666</v>
      </c>
    </row>
    <row r="1751" spans="1:21" x14ac:dyDescent="0.45">
      <c r="A1751" s="7" t="s">
        <v>15</v>
      </c>
      <c r="B1751" s="8">
        <v>1749</v>
      </c>
      <c r="C1751" s="8">
        <v>272</v>
      </c>
      <c r="D1751" s="3">
        <v>25.055555555555557</v>
      </c>
      <c r="E1751" s="29">
        <v>-0.19444444444444522</v>
      </c>
      <c r="F1751" s="21">
        <f>'Dynamic Data'!C$4*E1751</f>
        <v>-56.000000000000227</v>
      </c>
      <c r="G1751" s="3">
        <f>(0.5*'Dynamic Data'!C$21*'Dynamic Data'!C$11*'Dynamic Data'!C$13*D1751^2)</f>
        <v>128.42823776246101</v>
      </c>
      <c r="H1751" s="3">
        <f>'Dynamic Data'!C$15</f>
        <v>56.505600000000001</v>
      </c>
      <c r="I1751" s="3">
        <f>'Dynamic Data'!C$15+G1751+F1751</f>
        <v>128.93383776246077</v>
      </c>
      <c r="J1751" s="3">
        <f t="shared" si="196"/>
        <v>128.93383776246077</v>
      </c>
      <c r="K1751" s="29">
        <f t="shared" si="197"/>
        <v>0</v>
      </c>
      <c r="L1751" s="21">
        <f>(D1751/1000)*(('Dynamic Data'!C$4*9.81*'Dynamic Data'!C$10)+(0.5*'Dynamic Data'!C$21*'Dynamic Data'!C$11*'Dynamic Data'!C$13*D1751^2)+('Dynamic Data'!C$4*'Dynamic Data'!C$18*E1751))</f>
        <v>3.1697682550483233</v>
      </c>
      <c r="M1751" s="3">
        <f t="shared" si="194"/>
        <v>3.1697682550483233</v>
      </c>
      <c r="N1751" s="29">
        <f t="shared" si="198"/>
        <v>0</v>
      </c>
      <c r="O1751" s="21">
        <f t="shared" si="193"/>
        <v>3.2938321545120619</v>
      </c>
      <c r="P1751" s="3">
        <f t="shared" si="199"/>
        <v>3.2938321545120619</v>
      </c>
      <c r="Q1751" s="43">
        <f t="shared" si="195"/>
        <v>0</v>
      </c>
      <c r="R1751" s="37"/>
      <c r="S1751" s="21">
        <f>SUM($P$2:P1751)</f>
        <v>4110.4360759751571</v>
      </c>
      <c r="T1751" s="29">
        <f>SUM($Q$2:Q1751)</f>
        <v>365.53767555033295</v>
      </c>
      <c r="U1751" s="22">
        <f>T1751*'KERS System Values'!E$14</f>
        <v>214.04764102409666</v>
      </c>
    </row>
    <row r="1752" spans="1:21" x14ac:dyDescent="0.45">
      <c r="A1752" s="5" t="s">
        <v>15</v>
      </c>
      <c r="B1752" s="6">
        <v>1750</v>
      </c>
      <c r="C1752" s="6">
        <v>273</v>
      </c>
      <c r="D1752" s="4">
        <v>24.888888888888889</v>
      </c>
      <c r="E1752" s="30">
        <v>-0.15277777777777896</v>
      </c>
      <c r="F1752" s="20">
        <f>'Dynamic Data'!C$4*E1752</f>
        <v>-44.000000000000341</v>
      </c>
      <c r="G1752" s="12">
        <f>(0.5*'Dynamic Data'!C$21*'Dynamic Data'!C$11*'Dynamic Data'!C$13*D1752^2)</f>
        <v>126.72534074009947</v>
      </c>
      <c r="H1752" s="12">
        <f>'Dynamic Data'!C$15</f>
        <v>56.505600000000001</v>
      </c>
      <c r="I1752" s="12">
        <f>'Dynamic Data'!C$15+G1752+F1752</f>
        <v>139.23094074009913</v>
      </c>
      <c r="J1752" s="12">
        <f t="shared" si="196"/>
        <v>139.23094074009913</v>
      </c>
      <c r="K1752" s="28">
        <f t="shared" si="197"/>
        <v>0</v>
      </c>
      <c r="L1752" s="20">
        <f>(D1752/1000)*(('Dynamic Data'!C$4*9.81*'Dynamic Data'!C$10)+(0.5*'Dynamic Data'!C$21*'Dynamic Data'!C$11*'Dynamic Data'!C$13*D1752^2)+('Dynamic Data'!C$4*'Dynamic Data'!C$18*E1752))</f>
        <v>3.4178960539758005</v>
      </c>
      <c r="M1752" s="12">
        <f t="shared" si="194"/>
        <v>3.4178960539758005</v>
      </c>
      <c r="N1752" s="28">
        <f t="shared" si="198"/>
        <v>0</v>
      </c>
      <c r="O1752" s="20">
        <f t="shared" si="193"/>
        <v>3.4425486804678069</v>
      </c>
      <c r="P1752" s="12">
        <f t="shared" si="199"/>
        <v>3.4425486804678069</v>
      </c>
      <c r="Q1752" s="42">
        <f t="shared" si="195"/>
        <v>0</v>
      </c>
      <c r="R1752" s="36"/>
      <c r="S1752" s="20">
        <f>SUM($P$2:P1752)</f>
        <v>4113.8786246556247</v>
      </c>
      <c r="T1752" s="28">
        <f>SUM($Q$2:Q1752)</f>
        <v>365.53767555033295</v>
      </c>
      <c r="U1752" s="22">
        <f>T1752*'KERS System Values'!E$14</f>
        <v>214.04764102409666</v>
      </c>
    </row>
    <row r="1753" spans="1:21" x14ac:dyDescent="0.45">
      <c r="A1753" s="7" t="s">
        <v>15</v>
      </c>
      <c r="B1753" s="8">
        <v>1751</v>
      </c>
      <c r="C1753" s="8">
        <v>274</v>
      </c>
      <c r="D1753" s="3">
        <v>24.75</v>
      </c>
      <c r="E1753" s="29">
        <v>-0.1388888888888889</v>
      </c>
      <c r="F1753" s="21">
        <f>'Dynamic Data'!C$4*E1753</f>
        <v>-40</v>
      </c>
      <c r="G1753" s="3">
        <f>(0.5*'Dynamic Data'!C$21*'Dynamic Data'!C$11*'Dynamic Data'!C$13*D1753^2)</f>
        <v>125.31494169534601</v>
      </c>
      <c r="H1753" s="3">
        <f>'Dynamic Data'!C$15</f>
        <v>56.505600000000001</v>
      </c>
      <c r="I1753" s="3">
        <f>'Dynamic Data'!C$15+G1753+F1753</f>
        <v>141.82054169534601</v>
      </c>
      <c r="J1753" s="3">
        <f t="shared" si="196"/>
        <v>141.82054169534601</v>
      </c>
      <c r="K1753" s="29">
        <f t="shared" si="197"/>
        <v>0</v>
      </c>
      <c r="L1753" s="21">
        <f>(D1753/1000)*(('Dynamic Data'!C$4*9.81*'Dynamic Data'!C$10)+(0.5*'Dynamic Data'!C$21*'Dynamic Data'!C$11*'Dynamic Data'!C$13*D1753^2)+('Dynamic Data'!C$4*'Dynamic Data'!C$18*E1753))</f>
        <v>3.4672013069598133</v>
      </c>
      <c r="M1753" s="3">
        <f t="shared" si="194"/>
        <v>3.4672013069598133</v>
      </c>
      <c r="N1753" s="29">
        <f t="shared" si="198"/>
        <v>0</v>
      </c>
      <c r="O1753" s="21">
        <f t="shared" si="193"/>
        <v>3.4402142866675272</v>
      </c>
      <c r="P1753" s="3">
        <f t="shared" si="199"/>
        <v>3.4402142866675272</v>
      </c>
      <c r="Q1753" s="43">
        <f t="shared" si="195"/>
        <v>0</v>
      </c>
      <c r="R1753" s="37"/>
      <c r="S1753" s="21">
        <f>SUM($P$2:P1753)</f>
        <v>4117.3188389422921</v>
      </c>
      <c r="T1753" s="29">
        <f>SUM($Q$2:Q1753)</f>
        <v>365.53767555033295</v>
      </c>
      <c r="U1753" s="22">
        <f>T1753*'KERS System Values'!E$14</f>
        <v>214.04764102409666</v>
      </c>
    </row>
    <row r="1754" spans="1:21" x14ac:dyDescent="0.45">
      <c r="A1754" s="5" t="s">
        <v>15</v>
      </c>
      <c r="B1754" s="6">
        <v>1752</v>
      </c>
      <c r="C1754" s="6">
        <v>275</v>
      </c>
      <c r="D1754" s="4">
        <v>24.611111111111111</v>
      </c>
      <c r="E1754" s="30">
        <v>-0.1388888888888889</v>
      </c>
      <c r="F1754" s="20">
        <f>'Dynamic Data'!C$4*E1754</f>
        <v>-40</v>
      </c>
      <c r="G1754" s="12">
        <f>(0.5*'Dynamic Data'!C$21*'Dynamic Data'!C$11*'Dynamic Data'!C$13*D1754^2)</f>
        <v>123.91243520260574</v>
      </c>
      <c r="H1754" s="12">
        <f>'Dynamic Data'!C$15</f>
        <v>56.505600000000001</v>
      </c>
      <c r="I1754" s="12">
        <f>'Dynamic Data'!C$15+G1754+F1754</f>
        <v>140.41803520260572</v>
      </c>
      <c r="J1754" s="12">
        <f t="shared" si="196"/>
        <v>140.41803520260572</v>
      </c>
      <c r="K1754" s="28">
        <f t="shared" si="197"/>
        <v>0</v>
      </c>
      <c r="L1754" s="20">
        <f>(D1754/1000)*(('Dynamic Data'!C$4*9.81*'Dynamic Data'!C$10)+(0.5*'Dynamic Data'!C$21*'Dynamic Data'!C$11*'Dynamic Data'!C$13*D1754^2)+('Dynamic Data'!C$4*'Dynamic Data'!C$18*E1754))</f>
        <v>3.4132272663752414</v>
      </c>
      <c r="M1754" s="12">
        <f t="shared" si="194"/>
        <v>3.4132272663752414</v>
      </c>
      <c r="N1754" s="28">
        <f t="shared" si="198"/>
        <v>0</v>
      </c>
      <c r="O1754" s="20">
        <f t="shared" si="193"/>
        <v>3.3865316127947738</v>
      </c>
      <c r="P1754" s="12">
        <f t="shared" si="199"/>
        <v>3.3865316127947738</v>
      </c>
      <c r="Q1754" s="42">
        <f t="shared" si="195"/>
        <v>0</v>
      </c>
      <c r="R1754" s="36"/>
      <c r="S1754" s="20">
        <f>SUM($P$2:P1754)</f>
        <v>4120.705370555087</v>
      </c>
      <c r="T1754" s="28">
        <f>SUM($Q$2:Q1754)</f>
        <v>365.53767555033295</v>
      </c>
      <c r="U1754" s="22">
        <f>T1754*'KERS System Values'!E$14</f>
        <v>214.04764102409666</v>
      </c>
    </row>
    <row r="1755" spans="1:21" x14ac:dyDescent="0.45">
      <c r="A1755" s="7" t="s">
        <v>15</v>
      </c>
      <c r="B1755" s="8">
        <v>1753</v>
      </c>
      <c r="C1755" s="8">
        <v>276</v>
      </c>
      <c r="D1755" s="3">
        <v>24.472222222222221</v>
      </c>
      <c r="E1755" s="29">
        <v>-0.1388888888888889</v>
      </c>
      <c r="F1755" s="21">
        <f>'Dynamic Data'!C$4*E1755</f>
        <v>-40</v>
      </c>
      <c r="G1755" s="3">
        <f>(0.5*'Dynamic Data'!C$21*'Dynamic Data'!C$11*'Dynamic Data'!C$13*D1755^2)</f>
        <v>122.51782126187861</v>
      </c>
      <c r="H1755" s="3">
        <f>'Dynamic Data'!C$15</f>
        <v>56.505600000000001</v>
      </c>
      <c r="I1755" s="3">
        <f>'Dynamic Data'!C$15+G1755+F1755</f>
        <v>139.02342126187861</v>
      </c>
      <c r="J1755" s="3">
        <f t="shared" si="196"/>
        <v>139.02342126187861</v>
      </c>
      <c r="K1755" s="29">
        <f t="shared" si="197"/>
        <v>0</v>
      </c>
      <c r="L1755" s="21">
        <f>(D1755/1000)*(('Dynamic Data'!C$4*9.81*'Dynamic Data'!C$10)+(0.5*'Dynamic Data'!C$21*'Dynamic Data'!C$11*'Dynamic Data'!C$13*D1755^2)+('Dynamic Data'!C$4*'Dynamic Data'!C$18*E1755))</f>
        <v>3.3598359592143066</v>
      </c>
      <c r="M1755" s="3">
        <f t="shared" si="194"/>
        <v>3.3598359592143066</v>
      </c>
      <c r="N1755" s="29">
        <f t="shared" si="198"/>
        <v>0</v>
      </c>
      <c r="O1755" s="21">
        <f t="shared" si="193"/>
        <v>3.3334300280639901</v>
      </c>
      <c r="P1755" s="3">
        <f t="shared" si="199"/>
        <v>3.3334300280639901</v>
      </c>
      <c r="Q1755" s="43">
        <f t="shared" si="195"/>
        <v>0</v>
      </c>
      <c r="R1755" s="37"/>
      <c r="S1755" s="21">
        <f>SUM($P$2:P1755)</f>
        <v>4124.038800583151</v>
      </c>
      <c r="T1755" s="29">
        <f>SUM($Q$2:Q1755)</f>
        <v>365.53767555033295</v>
      </c>
      <c r="U1755" s="22">
        <f>T1755*'KERS System Values'!E$14</f>
        <v>214.04764102409666</v>
      </c>
    </row>
    <row r="1756" spans="1:21" x14ac:dyDescent="0.45">
      <c r="A1756" s="5" t="s">
        <v>15</v>
      </c>
      <c r="B1756" s="6">
        <v>1754</v>
      </c>
      <c r="C1756" s="6">
        <v>277</v>
      </c>
      <c r="D1756" s="4">
        <v>24.333333333333332</v>
      </c>
      <c r="E1756" s="30">
        <v>-0.1388888888888889</v>
      </c>
      <c r="F1756" s="20">
        <f>'Dynamic Data'!C$4*E1756</f>
        <v>-40</v>
      </c>
      <c r="G1756" s="12">
        <f>(0.5*'Dynamic Data'!C$21*'Dynamic Data'!C$11*'Dynamic Data'!C$13*D1756^2)</f>
        <v>121.13109987316466</v>
      </c>
      <c r="H1756" s="12">
        <f>'Dynamic Data'!C$15</f>
        <v>56.505600000000001</v>
      </c>
      <c r="I1756" s="12">
        <f>'Dynamic Data'!C$15+G1756+F1756</f>
        <v>137.63669987316467</v>
      </c>
      <c r="J1756" s="12">
        <f t="shared" si="196"/>
        <v>137.63669987316467</v>
      </c>
      <c r="K1756" s="28">
        <f t="shared" si="197"/>
        <v>0</v>
      </c>
      <c r="L1756" s="20">
        <f>(D1756/1000)*(('Dynamic Data'!C$4*9.81*'Dynamic Data'!C$10)+(0.5*'Dynamic Data'!C$21*'Dynamic Data'!C$11*'Dynamic Data'!C$13*D1756^2)+('Dynamic Data'!C$4*'Dynamic Data'!C$18*E1756))</f>
        <v>3.3070240969136733</v>
      </c>
      <c r="M1756" s="12">
        <f t="shared" si="194"/>
        <v>3.3070240969136733</v>
      </c>
      <c r="N1756" s="28">
        <f t="shared" si="198"/>
        <v>0</v>
      </c>
      <c r="O1756" s="20">
        <f t="shared" si="193"/>
        <v>3.2809062439118368</v>
      </c>
      <c r="P1756" s="12">
        <f t="shared" si="199"/>
        <v>3.2809062439118368</v>
      </c>
      <c r="Q1756" s="42">
        <f t="shared" si="195"/>
        <v>0</v>
      </c>
      <c r="R1756" s="36"/>
      <c r="S1756" s="20">
        <f>SUM($P$2:P1756)</f>
        <v>4127.3197068270629</v>
      </c>
      <c r="T1756" s="28">
        <f>SUM($Q$2:Q1756)</f>
        <v>365.53767555033295</v>
      </c>
      <c r="U1756" s="22">
        <f>T1756*'KERS System Values'!E$14</f>
        <v>214.04764102409666</v>
      </c>
    </row>
    <row r="1757" spans="1:21" x14ac:dyDescent="0.45">
      <c r="A1757" s="7" t="s">
        <v>15</v>
      </c>
      <c r="B1757" s="8">
        <v>1755</v>
      </c>
      <c r="C1757" s="8">
        <v>278</v>
      </c>
      <c r="D1757" s="3">
        <v>24.194444444444443</v>
      </c>
      <c r="E1757" s="29">
        <v>-0.1388888888888889</v>
      </c>
      <c r="F1757" s="21">
        <f>'Dynamic Data'!C$4*E1757</f>
        <v>-40</v>
      </c>
      <c r="G1757" s="3">
        <f>(0.5*'Dynamic Data'!C$21*'Dynamic Data'!C$11*'Dynamic Data'!C$13*D1757^2)</f>
        <v>119.75227103646388</v>
      </c>
      <c r="H1757" s="3">
        <f>'Dynamic Data'!C$15</f>
        <v>56.505600000000001</v>
      </c>
      <c r="I1757" s="3">
        <f>'Dynamic Data'!C$15+G1757+F1757</f>
        <v>136.25787103646388</v>
      </c>
      <c r="J1757" s="3">
        <f t="shared" si="196"/>
        <v>136.25787103646388</v>
      </c>
      <c r="K1757" s="29">
        <f t="shared" si="197"/>
        <v>0</v>
      </c>
      <c r="L1757" s="21">
        <f>(D1757/1000)*(('Dynamic Data'!C$4*9.81*'Dynamic Data'!C$10)+(0.5*'Dynamic Data'!C$21*'Dynamic Data'!C$11*'Dynamic Data'!C$13*D1757^2)+('Dynamic Data'!C$4*'Dynamic Data'!C$18*E1757))</f>
        <v>3.2547883909100004</v>
      </c>
      <c r="M1757" s="3">
        <f t="shared" si="194"/>
        <v>3.2547883909100004</v>
      </c>
      <c r="N1757" s="29">
        <f t="shared" si="198"/>
        <v>0</v>
      </c>
      <c r="O1757" s="21">
        <f t="shared" si="193"/>
        <v>3.2289569717749753</v>
      </c>
      <c r="P1757" s="3">
        <f t="shared" si="199"/>
        <v>3.2289569717749753</v>
      </c>
      <c r="Q1757" s="43">
        <f t="shared" si="195"/>
        <v>0</v>
      </c>
      <c r="R1757" s="37"/>
      <c r="S1757" s="21">
        <f>SUM($P$2:P1757)</f>
        <v>4130.5486637988379</v>
      </c>
      <c r="T1757" s="29">
        <f>SUM($Q$2:Q1757)</f>
        <v>365.53767555033295</v>
      </c>
      <c r="U1757" s="22">
        <f>T1757*'KERS System Values'!E$14</f>
        <v>214.04764102409666</v>
      </c>
    </row>
    <row r="1758" spans="1:21" x14ac:dyDescent="0.45">
      <c r="A1758" s="5" t="s">
        <v>15</v>
      </c>
      <c r="B1758" s="6">
        <v>1756</v>
      </c>
      <c r="C1758" s="6">
        <v>279</v>
      </c>
      <c r="D1758" s="4">
        <v>24.055555555555554</v>
      </c>
      <c r="E1758" s="30">
        <v>-0.1388888888888889</v>
      </c>
      <c r="F1758" s="20">
        <f>'Dynamic Data'!C$4*E1758</f>
        <v>-40</v>
      </c>
      <c r="G1758" s="12">
        <f>(0.5*'Dynamic Data'!C$21*'Dynamic Data'!C$11*'Dynamic Data'!C$13*D1758^2)</f>
        <v>118.38133475177627</v>
      </c>
      <c r="H1758" s="12">
        <f>'Dynamic Data'!C$15</f>
        <v>56.505600000000001</v>
      </c>
      <c r="I1758" s="12">
        <f>'Dynamic Data'!C$15+G1758+F1758</f>
        <v>134.88693475177627</v>
      </c>
      <c r="J1758" s="12">
        <f t="shared" si="196"/>
        <v>134.88693475177627</v>
      </c>
      <c r="K1758" s="28">
        <f t="shared" si="197"/>
        <v>0</v>
      </c>
      <c r="L1758" s="20">
        <f>(D1758/1000)*(('Dynamic Data'!C$4*9.81*'Dynamic Data'!C$10)+(0.5*'Dynamic Data'!C$21*'Dynamic Data'!C$11*'Dynamic Data'!C$13*D1758^2)+('Dynamic Data'!C$4*'Dynamic Data'!C$18*E1758))</f>
        <v>3.2031255526399507</v>
      </c>
      <c r="M1758" s="12">
        <f t="shared" si="194"/>
        <v>3.2031255526399507</v>
      </c>
      <c r="N1758" s="28">
        <f t="shared" si="198"/>
        <v>0</v>
      </c>
      <c r="O1758" s="20">
        <f t="shared" si="193"/>
        <v>3.1276748847567379</v>
      </c>
      <c r="P1758" s="12">
        <f t="shared" si="199"/>
        <v>3.1276748847567379</v>
      </c>
      <c r="Q1758" s="42">
        <f t="shared" si="195"/>
        <v>0</v>
      </c>
      <c r="R1758" s="36"/>
      <c r="S1758" s="20">
        <f>SUM($P$2:P1758)</f>
        <v>4133.6763386835946</v>
      </c>
      <c r="T1758" s="28">
        <f>SUM($Q$2:Q1758)</f>
        <v>365.53767555033295</v>
      </c>
      <c r="U1758" s="22">
        <f>T1758*'KERS System Values'!E$14</f>
        <v>214.04764102409666</v>
      </c>
    </row>
    <row r="1759" spans="1:21" x14ac:dyDescent="0.45">
      <c r="A1759" s="7" t="s">
        <v>15</v>
      </c>
      <c r="B1759" s="8">
        <v>1757</v>
      </c>
      <c r="C1759" s="8">
        <v>280</v>
      </c>
      <c r="D1759" s="3">
        <v>23.916666666666668</v>
      </c>
      <c r="E1759" s="29">
        <v>-0.15277777777777699</v>
      </c>
      <c r="F1759" s="21">
        <f>'Dynamic Data'!C$4*E1759</f>
        <v>-43.999999999999773</v>
      </c>
      <c r="G1759" s="3">
        <f>(0.5*'Dynamic Data'!C$21*'Dynamic Data'!C$11*'Dynamic Data'!C$13*D1759^2)</f>
        <v>117.01829101910185</v>
      </c>
      <c r="H1759" s="3">
        <f>'Dynamic Data'!C$15</f>
        <v>56.505600000000001</v>
      </c>
      <c r="I1759" s="3">
        <f>'Dynamic Data'!C$15+G1759+F1759</f>
        <v>129.52389101910208</v>
      </c>
      <c r="J1759" s="3">
        <f t="shared" si="196"/>
        <v>129.52389101910208</v>
      </c>
      <c r="K1759" s="29">
        <f t="shared" si="197"/>
        <v>0</v>
      </c>
      <c r="L1759" s="21">
        <f>(D1759/1000)*(('Dynamic Data'!C$4*9.81*'Dynamic Data'!C$10)+(0.5*'Dynamic Data'!C$21*'Dynamic Data'!C$11*'Dynamic Data'!C$13*D1759^2)+('Dynamic Data'!C$4*'Dynamic Data'!C$18*E1759))</f>
        <v>3.0522242168735252</v>
      </c>
      <c r="M1759" s="3">
        <f t="shared" si="194"/>
        <v>3.0522242168735252</v>
      </c>
      <c r="N1759" s="29">
        <f t="shared" si="198"/>
        <v>0</v>
      </c>
      <c r="O1759" s="21">
        <f t="shared" si="193"/>
        <v>3.0222896318507959</v>
      </c>
      <c r="P1759" s="3">
        <f t="shared" si="199"/>
        <v>3.0222896318507959</v>
      </c>
      <c r="Q1759" s="43">
        <f t="shared" si="195"/>
        <v>0</v>
      </c>
      <c r="R1759" s="37"/>
      <c r="S1759" s="21">
        <f>SUM($P$2:P1759)</f>
        <v>4136.6986283154456</v>
      </c>
      <c r="T1759" s="29">
        <f>SUM($Q$2:Q1759)</f>
        <v>365.53767555033295</v>
      </c>
      <c r="U1759" s="22">
        <f>T1759*'KERS System Values'!E$14</f>
        <v>214.04764102409666</v>
      </c>
    </row>
    <row r="1760" spans="1:21" x14ac:dyDescent="0.45">
      <c r="A1760" s="5" t="s">
        <v>15</v>
      </c>
      <c r="B1760" s="6">
        <v>1758</v>
      </c>
      <c r="C1760" s="6">
        <v>281</v>
      </c>
      <c r="D1760" s="4">
        <v>23.75</v>
      </c>
      <c r="E1760" s="30">
        <v>-0.15277777777777699</v>
      </c>
      <c r="F1760" s="20">
        <f>'Dynamic Data'!C$4*E1760</f>
        <v>-43.999999999999773</v>
      </c>
      <c r="G1760" s="12">
        <f>(0.5*'Dynamic Data'!C$21*'Dynamic Data'!C$11*'Dynamic Data'!C$13*D1760^2)</f>
        <v>115.39305670854992</v>
      </c>
      <c r="H1760" s="12">
        <f>'Dynamic Data'!C$15</f>
        <v>56.505600000000001</v>
      </c>
      <c r="I1760" s="12">
        <f>'Dynamic Data'!C$15+G1760+F1760</f>
        <v>127.89865670855016</v>
      </c>
      <c r="J1760" s="12">
        <f t="shared" si="196"/>
        <v>127.89865670855016</v>
      </c>
      <c r="K1760" s="28">
        <f t="shared" si="197"/>
        <v>0</v>
      </c>
      <c r="L1760" s="20">
        <f>(D1760/1000)*(('Dynamic Data'!C$4*9.81*'Dynamic Data'!C$10)+(0.5*'Dynamic Data'!C$21*'Dynamic Data'!C$11*'Dynamic Data'!C$13*D1760^2)+('Dynamic Data'!C$4*'Dynamic Data'!C$18*E1760))</f>
        <v>2.9923550468280666</v>
      </c>
      <c r="M1760" s="12">
        <f t="shared" si="194"/>
        <v>2.9923550468280666</v>
      </c>
      <c r="N1760" s="28">
        <f t="shared" si="198"/>
        <v>0</v>
      </c>
      <c r="O1760" s="20">
        <f t="shared" si="193"/>
        <v>2.9677189692717971</v>
      </c>
      <c r="P1760" s="12">
        <f t="shared" si="199"/>
        <v>2.9677189692717971</v>
      </c>
      <c r="Q1760" s="42">
        <f t="shared" si="195"/>
        <v>0</v>
      </c>
      <c r="R1760" s="36"/>
      <c r="S1760" s="20">
        <f>SUM($P$2:P1760)</f>
        <v>4139.6663472847176</v>
      </c>
      <c r="T1760" s="28">
        <f>SUM($Q$2:Q1760)</f>
        <v>365.53767555033295</v>
      </c>
      <c r="U1760" s="22">
        <f>T1760*'KERS System Values'!E$14</f>
        <v>214.04764102409666</v>
      </c>
    </row>
    <row r="1761" spans="1:21" x14ac:dyDescent="0.45">
      <c r="A1761" s="7" t="s">
        <v>15</v>
      </c>
      <c r="B1761" s="8">
        <v>1759</v>
      </c>
      <c r="C1761" s="8">
        <v>282</v>
      </c>
      <c r="D1761" s="3">
        <v>23.611111111111111</v>
      </c>
      <c r="E1761" s="29">
        <v>-0.15277777777777699</v>
      </c>
      <c r="F1761" s="21">
        <f>'Dynamic Data'!C$4*E1761</f>
        <v>-43.999999999999773</v>
      </c>
      <c r="G1761" s="3">
        <f>(0.5*'Dynamic Data'!C$21*'Dynamic Data'!C$11*'Dynamic Data'!C$13*D1761^2)</f>
        <v>114.04737659030445</v>
      </c>
      <c r="H1761" s="3">
        <f>'Dynamic Data'!C$15</f>
        <v>56.505600000000001</v>
      </c>
      <c r="I1761" s="3">
        <f>'Dynamic Data'!C$15+G1761+F1761</f>
        <v>126.5529765903047</v>
      </c>
      <c r="J1761" s="3">
        <f t="shared" si="196"/>
        <v>126.5529765903047</v>
      </c>
      <c r="K1761" s="29">
        <f t="shared" si="197"/>
        <v>0</v>
      </c>
      <c r="L1761" s="21">
        <f>(D1761/1000)*(('Dynamic Data'!C$4*9.81*'Dynamic Data'!C$10)+(0.5*'Dynamic Data'!C$21*'Dynamic Data'!C$11*'Dynamic Data'!C$13*D1761^2)+('Dynamic Data'!C$4*'Dynamic Data'!C$18*E1761))</f>
        <v>2.9430828917155276</v>
      </c>
      <c r="M1761" s="3">
        <f t="shared" si="194"/>
        <v>2.9430828917155276</v>
      </c>
      <c r="N1761" s="29">
        <f t="shared" si="198"/>
        <v>0</v>
      </c>
      <c r="O1761" s="21">
        <f t="shared" si="193"/>
        <v>2.8649697218689401</v>
      </c>
      <c r="P1761" s="3">
        <f t="shared" si="199"/>
        <v>2.8649697218689401</v>
      </c>
      <c r="Q1761" s="43">
        <f t="shared" si="195"/>
        <v>0</v>
      </c>
      <c r="R1761" s="37"/>
      <c r="S1761" s="21">
        <f>SUM($P$2:P1761)</f>
        <v>4142.5313170065865</v>
      </c>
      <c r="T1761" s="29">
        <f>SUM($Q$2:Q1761)</f>
        <v>365.53767555033295</v>
      </c>
      <c r="U1761" s="22">
        <f>T1761*'KERS System Values'!E$14</f>
        <v>214.04764102409666</v>
      </c>
    </row>
    <row r="1762" spans="1:21" x14ac:dyDescent="0.45">
      <c r="A1762" s="5" t="s">
        <v>15</v>
      </c>
      <c r="B1762" s="6">
        <v>1760</v>
      </c>
      <c r="C1762" s="6">
        <v>283</v>
      </c>
      <c r="D1762" s="4">
        <v>23.444444444444446</v>
      </c>
      <c r="E1762" s="30">
        <v>-0.16666666666666705</v>
      </c>
      <c r="F1762" s="20">
        <f>'Dynamic Data'!C$4*E1762</f>
        <v>-48.000000000000107</v>
      </c>
      <c r="G1762" s="12">
        <f>(0.5*'Dynamic Data'!C$21*'Dynamic Data'!C$11*'Dynamic Data'!C$13*D1762^2)</f>
        <v>112.4429786170673</v>
      </c>
      <c r="H1762" s="12">
        <f>'Dynamic Data'!C$15</f>
        <v>56.505600000000001</v>
      </c>
      <c r="I1762" s="12">
        <f>'Dynamic Data'!C$15+G1762+F1762</f>
        <v>120.9485786170672</v>
      </c>
      <c r="J1762" s="12">
        <f t="shared" si="196"/>
        <v>120.9485786170672</v>
      </c>
      <c r="K1762" s="28">
        <f t="shared" si="197"/>
        <v>0</v>
      </c>
      <c r="L1762" s="20">
        <f>(D1762/1000)*(('Dynamic Data'!C$4*9.81*'Dynamic Data'!C$10)+(0.5*'Dynamic Data'!C$21*'Dynamic Data'!C$11*'Dynamic Data'!C$13*D1762^2)+('Dynamic Data'!C$4*'Dynamic Data'!C$18*E1762))</f>
        <v>2.7868565520223529</v>
      </c>
      <c r="M1762" s="12">
        <f t="shared" si="194"/>
        <v>2.7868565520223529</v>
      </c>
      <c r="N1762" s="28">
        <f t="shared" si="198"/>
        <v>0</v>
      </c>
      <c r="O1762" s="20">
        <f t="shared" si="193"/>
        <v>2.7584095332319389</v>
      </c>
      <c r="P1762" s="12">
        <f t="shared" si="199"/>
        <v>2.7584095332319389</v>
      </c>
      <c r="Q1762" s="42">
        <f t="shared" si="195"/>
        <v>0</v>
      </c>
      <c r="R1762" s="36"/>
      <c r="S1762" s="20">
        <f>SUM($P$2:P1762)</f>
        <v>4145.2897265398187</v>
      </c>
      <c r="T1762" s="28">
        <f>SUM($Q$2:Q1762)</f>
        <v>365.53767555033295</v>
      </c>
      <c r="U1762" s="22">
        <f>T1762*'KERS System Values'!E$14</f>
        <v>214.04764102409666</v>
      </c>
    </row>
    <row r="1763" spans="1:21" x14ac:dyDescent="0.45">
      <c r="A1763" s="7" t="s">
        <v>15</v>
      </c>
      <c r="B1763" s="8">
        <v>1761</v>
      </c>
      <c r="C1763" s="8">
        <v>284</v>
      </c>
      <c r="D1763" s="3">
        <v>23.277777777777779</v>
      </c>
      <c r="E1763" s="29">
        <v>-0.16666666666666705</v>
      </c>
      <c r="F1763" s="21">
        <f>'Dynamic Data'!C$4*E1763</f>
        <v>-48.000000000000107</v>
      </c>
      <c r="G1763" s="3">
        <f>(0.5*'Dynamic Data'!C$21*'Dynamic Data'!C$11*'Dynamic Data'!C$13*D1763^2)</f>
        <v>110.84994591872909</v>
      </c>
      <c r="H1763" s="3">
        <f>'Dynamic Data'!C$15</f>
        <v>56.505600000000001</v>
      </c>
      <c r="I1763" s="3">
        <f>'Dynamic Data'!C$15+G1763+F1763</f>
        <v>119.35554591872898</v>
      </c>
      <c r="J1763" s="3">
        <f t="shared" si="196"/>
        <v>119.35554591872898</v>
      </c>
      <c r="K1763" s="29">
        <f t="shared" si="197"/>
        <v>0</v>
      </c>
      <c r="L1763" s="21">
        <f>(D1763/1000)*(('Dynamic Data'!C$4*9.81*'Dynamic Data'!C$10)+(0.5*'Dynamic Data'!C$21*'Dynamic Data'!C$11*'Dynamic Data'!C$13*D1763^2)+('Dynamic Data'!C$4*'Dynamic Data'!C$18*E1763))</f>
        <v>2.7299625144415245</v>
      </c>
      <c r="M1763" s="3">
        <f t="shared" si="194"/>
        <v>2.7299625144415245</v>
      </c>
      <c r="N1763" s="29">
        <f t="shared" si="198"/>
        <v>0</v>
      </c>
      <c r="O1763" s="21">
        <f t="shared" si="193"/>
        <v>2.7019123331663328</v>
      </c>
      <c r="P1763" s="3">
        <f t="shared" si="199"/>
        <v>2.7019123331663328</v>
      </c>
      <c r="Q1763" s="43">
        <f t="shared" si="195"/>
        <v>0</v>
      </c>
      <c r="R1763" s="37"/>
      <c r="S1763" s="21">
        <f>SUM($P$2:P1763)</f>
        <v>4147.9916388729853</v>
      </c>
      <c r="T1763" s="29">
        <f>SUM($Q$2:Q1763)</f>
        <v>365.53767555033295</v>
      </c>
      <c r="U1763" s="22">
        <f>T1763*'KERS System Values'!E$14</f>
        <v>214.04764102409666</v>
      </c>
    </row>
    <row r="1764" spans="1:21" x14ac:dyDescent="0.45">
      <c r="A1764" s="5" t="s">
        <v>15</v>
      </c>
      <c r="B1764" s="6">
        <v>1762</v>
      </c>
      <c r="C1764" s="6">
        <v>285</v>
      </c>
      <c r="D1764" s="4">
        <v>23.111111111111114</v>
      </c>
      <c r="E1764" s="30">
        <v>-0.16666666666666705</v>
      </c>
      <c r="F1764" s="20">
        <f>'Dynamic Data'!C$4*E1764</f>
        <v>-48.000000000000107</v>
      </c>
      <c r="G1764" s="12">
        <f>(0.5*'Dynamic Data'!C$21*'Dynamic Data'!C$11*'Dynamic Data'!C$13*D1764^2)</f>
        <v>109.26827849528986</v>
      </c>
      <c r="H1764" s="12">
        <f>'Dynamic Data'!C$15</f>
        <v>56.505600000000001</v>
      </c>
      <c r="I1764" s="12">
        <f>'Dynamic Data'!C$15+G1764+F1764</f>
        <v>117.77387849528975</v>
      </c>
      <c r="J1764" s="12">
        <f t="shared" si="196"/>
        <v>117.77387849528975</v>
      </c>
      <c r="K1764" s="28">
        <f t="shared" si="197"/>
        <v>0</v>
      </c>
      <c r="L1764" s="20">
        <f>(D1764/1000)*(('Dynamic Data'!C$4*9.81*'Dynamic Data'!C$10)+(0.5*'Dynamic Data'!C$21*'Dynamic Data'!C$11*'Dynamic Data'!C$13*D1764^2)+('Dynamic Data'!C$4*'Dynamic Data'!C$18*E1764))</f>
        <v>2.6738621518911412</v>
      </c>
      <c r="M1764" s="12">
        <f t="shared" si="194"/>
        <v>2.6738621518911412</v>
      </c>
      <c r="N1764" s="28">
        <f t="shared" si="198"/>
        <v>0</v>
      </c>
      <c r="O1764" s="20">
        <f t="shared" si="193"/>
        <v>2.6462059668124462</v>
      </c>
      <c r="P1764" s="12">
        <f t="shared" si="199"/>
        <v>2.6462059668124462</v>
      </c>
      <c r="Q1764" s="42">
        <f t="shared" si="195"/>
        <v>0</v>
      </c>
      <c r="R1764" s="36"/>
      <c r="S1764" s="20">
        <f>SUM($P$2:P1764)</f>
        <v>4150.6378448397982</v>
      </c>
      <c r="T1764" s="28">
        <f>SUM($Q$2:Q1764)</f>
        <v>365.53767555033295</v>
      </c>
      <c r="U1764" s="22">
        <f>T1764*'KERS System Values'!E$14</f>
        <v>214.04764102409666</v>
      </c>
    </row>
    <row r="1765" spans="1:21" x14ac:dyDescent="0.45">
      <c r="A1765" s="7" t="s">
        <v>15</v>
      </c>
      <c r="B1765" s="8">
        <v>1763</v>
      </c>
      <c r="C1765" s="8">
        <v>286</v>
      </c>
      <c r="D1765" s="3">
        <v>22.944444444444443</v>
      </c>
      <c r="E1765" s="29">
        <v>-0.16666666666666705</v>
      </c>
      <c r="F1765" s="21">
        <f>'Dynamic Data'!C$4*E1765</f>
        <v>-48.000000000000107</v>
      </c>
      <c r="G1765" s="3">
        <f>(0.5*'Dynamic Data'!C$21*'Dynamic Data'!C$11*'Dynamic Data'!C$13*D1765^2)</f>
        <v>107.69797634674956</v>
      </c>
      <c r="H1765" s="3">
        <f>'Dynamic Data'!C$15</f>
        <v>56.505600000000001</v>
      </c>
      <c r="I1765" s="3">
        <f>'Dynamic Data'!C$15+G1765+F1765</f>
        <v>116.20357634674946</v>
      </c>
      <c r="J1765" s="3">
        <f t="shared" si="196"/>
        <v>116.20357634674946</v>
      </c>
      <c r="K1765" s="29">
        <f t="shared" si="197"/>
        <v>0</v>
      </c>
      <c r="L1765" s="21">
        <f>(D1765/1000)*(('Dynamic Data'!C$4*9.81*'Dynamic Data'!C$10)+(0.5*'Dynamic Data'!C$21*'Dynamic Data'!C$11*'Dynamic Data'!C$13*D1765^2)+('Dynamic Data'!C$4*'Dynamic Data'!C$18*E1765))</f>
        <v>2.6185497817337513</v>
      </c>
      <c r="M1765" s="3">
        <f t="shared" si="194"/>
        <v>2.6185497817337513</v>
      </c>
      <c r="N1765" s="29">
        <f t="shared" si="198"/>
        <v>0</v>
      </c>
      <c r="O1765" s="21">
        <f t="shared" si="193"/>
        <v>2.5437570959772771</v>
      </c>
      <c r="P1765" s="3">
        <f t="shared" si="199"/>
        <v>2.5437570959772771</v>
      </c>
      <c r="Q1765" s="43">
        <f t="shared" si="195"/>
        <v>0</v>
      </c>
      <c r="R1765" s="37"/>
      <c r="S1765" s="21">
        <f>SUM($P$2:P1765)</f>
        <v>4153.1816019357757</v>
      </c>
      <c r="T1765" s="29">
        <f>SUM($Q$2:Q1765)</f>
        <v>365.53767555033295</v>
      </c>
      <c r="U1765" s="22">
        <f>T1765*'KERS System Values'!E$14</f>
        <v>214.04764102409666</v>
      </c>
    </row>
    <row r="1766" spans="1:21" x14ac:dyDescent="0.45">
      <c r="A1766" s="5" t="s">
        <v>15</v>
      </c>
      <c r="B1766" s="6">
        <v>1764</v>
      </c>
      <c r="C1766" s="6">
        <v>287</v>
      </c>
      <c r="D1766" s="4">
        <v>22.777777777777779</v>
      </c>
      <c r="E1766" s="30">
        <v>-0.18055555555555516</v>
      </c>
      <c r="F1766" s="20">
        <f>'Dynamic Data'!C$4*E1766</f>
        <v>-51.999999999999886</v>
      </c>
      <c r="G1766" s="12">
        <f>(0.5*'Dynamic Data'!C$21*'Dynamic Data'!C$11*'Dynamic Data'!C$13*D1766^2)</f>
        <v>106.13903947310828</v>
      </c>
      <c r="H1766" s="12">
        <f>'Dynamic Data'!C$15</f>
        <v>56.505600000000001</v>
      </c>
      <c r="I1766" s="12">
        <f>'Dynamic Data'!C$15+G1766+F1766</f>
        <v>110.64463947310838</v>
      </c>
      <c r="J1766" s="12">
        <f t="shared" si="196"/>
        <v>110.64463947310838</v>
      </c>
      <c r="K1766" s="28">
        <f t="shared" si="197"/>
        <v>0</v>
      </c>
      <c r="L1766" s="20">
        <f>(D1766/1000)*(('Dynamic Data'!C$4*9.81*'Dynamic Data'!C$10)+(0.5*'Dynamic Data'!C$21*'Dynamic Data'!C$11*'Dynamic Data'!C$13*D1766^2)+('Dynamic Data'!C$4*'Dynamic Data'!C$18*E1766))</f>
        <v>2.4689644102208028</v>
      </c>
      <c r="M1766" s="12">
        <f t="shared" si="194"/>
        <v>2.4689644102208028</v>
      </c>
      <c r="N1766" s="28">
        <f t="shared" si="198"/>
        <v>0</v>
      </c>
      <c r="O1766" s="20">
        <f t="shared" si="193"/>
        <v>2.2966857228951265</v>
      </c>
      <c r="P1766" s="12">
        <f t="shared" si="199"/>
        <v>2.2966857228951265</v>
      </c>
      <c r="Q1766" s="42">
        <f t="shared" si="195"/>
        <v>0</v>
      </c>
      <c r="R1766" s="36"/>
      <c r="S1766" s="20">
        <f>SUM($P$2:P1766)</f>
        <v>4155.4782876586705</v>
      </c>
      <c r="T1766" s="28">
        <f>SUM($Q$2:Q1766)</f>
        <v>365.53767555033295</v>
      </c>
      <c r="U1766" s="22">
        <f>T1766*'KERS System Values'!E$14</f>
        <v>214.04764102409666</v>
      </c>
    </row>
    <row r="1767" spans="1:21" x14ac:dyDescent="0.45">
      <c r="A1767" s="7" t="s">
        <v>15</v>
      </c>
      <c r="B1767" s="8">
        <v>1765</v>
      </c>
      <c r="C1767" s="8">
        <v>288</v>
      </c>
      <c r="D1767" s="3">
        <v>22.583333333333332</v>
      </c>
      <c r="E1767" s="29">
        <v>-0.22222222222222143</v>
      </c>
      <c r="F1767" s="21">
        <f>'Dynamic Data'!C$4*E1767</f>
        <v>-63.999999999999773</v>
      </c>
      <c r="G1767" s="3">
        <f>(0.5*'Dynamic Data'!C$21*'Dynamic Data'!C$11*'Dynamic Data'!C$13*D1767^2)</f>
        <v>104.33464423185735</v>
      </c>
      <c r="H1767" s="3">
        <f>'Dynamic Data'!C$15</f>
        <v>56.505600000000001</v>
      </c>
      <c r="I1767" s="3">
        <f>'Dynamic Data'!C$15+G1767+F1767</f>
        <v>96.840244231857582</v>
      </c>
      <c r="J1767" s="3">
        <f t="shared" si="196"/>
        <v>96.840244231857582</v>
      </c>
      <c r="K1767" s="29">
        <f t="shared" si="197"/>
        <v>0</v>
      </c>
      <c r="L1767" s="21">
        <f>(D1767/1000)*(('Dynamic Data'!C$4*9.81*'Dynamic Data'!C$10)+(0.5*'Dynamic Data'!C$21*'Dynamic Data'!C$11*'Dynamic Data'!C$13*D1767^2)+('Dynamic Data'!C$4*'Dynamic Data'!C$18*E1767))</f>
        <v>2.1244070355694502</v>
      </c>
      <c r="M1767" s="3">
        <f t="shared" si="194"/>
        <v>2.1244070355694502</v>
      </c>
      <c r="N1767" s="29">
        <f t="shared" si="198"/>
        <v>0</v>
      </c>
      <c r="O1767" s="21">
        <f t="shared" si="193"/>
        <v>1.8073944692638206</v>
      </c>
      <c r="P1767" s="3">
        <f t="shared" si="199"/>
        <v>1.8073944692638206</v>
      </c>
      <c r="Q1767" s="43">
        <f t="shared" si="195"/>
        <v>0</v>
      </c>
      <c r="R1767" s="37"/>
      <c r="S1767" s="21">
        <f>SUM($P$2:P1767)</f>
        <v>4157.2856821279347</v>
      </c>
      <c r="T1767" s="29">
        <f>SUM($Q$2:Q1767)</f>
        <v>365.53767555033295</v>
      </c>
      <c r="U1767" s="22">
        <f>T1767*'KERS System Values'!E$14</f>
        <v>214.04764102409666</v>
      </c>
    </row>
    <row r="1768" spans="1:21" x14ac:dyDescent="0.45">
      <c r="A1768" s="5" t="s">
        <v>15</v>
      </c>
      <c r="B1768" s="6">
        <v>1766</v>
      </c>
      <c r="C1768" s="6">
        <v>289</v>
      </c>
      <c r="D1768" s="4">
        <v>22.333333333333336</v>
      </c>
      <c r="E1768" s="30">
        <v>-0.30555555555555597</v>
      </c>
      <c r="F1768" s="20">
        <f>'Dynamic Data'!C$4*E1768</f>
        <v>-88.000000000000114</v>
      </c>
      <c r="G1768" s="12">
        <f>(0.5*'Dynamic Data'!C$21*'Dynamic Data'!C$11*'Dynamic Data'!C$13*D1768^2)</f>
        <v>102.03743804290417</v>
      </c>
      <c r="H1768" s="12">
        <f>'Dynamic Data'!C$15</f>
        <v>56.505600000000001</v>
      </c>
      <c r="I1768" s="12">
        <f>'Dynamic Data'!C$15+G1768+F1768</f>
        <v>70.543038042904072</v>
      </c>
      <c r="J1768" s="12">
        <f t="shared" si="196"/>
        <v>70.543038042904072</v>
      </c>
      <c r="K1768" s="28">
        <f t="shared" si="197"/>
        <v>0</v>
      </c>
      <c r="L1768" s="20">
        <f>(D1768/1000)*(('Dynamic Data'!C$4*9.81*'Dynamic Data'!C$10)+(0.5*'Dynamic Data'!C$21*'Dynamic Data'!C$11*'Dynamic Data'!C$13*D1768^2)+('Dynamic Data'!C$4*'Dynamic Data'!C$18*E1768))</f>
        <v>1.4903819029581908</v>
      </c>
      <c r="M1768" s="12">
        <f t="shared" si="194"/>
        <v>1.4903819029581908</v>
      </c>
      <c r="N1768" s="28">
        <f t="shared" si="198"/>
        <v>0</v>
      </c>
      <c r="O1768" s="20">
        <f t="shared" si="193"/>
        <v>1.0756004043669662</v>
      </c>
      <c r="P1768" s="12">
        <f t="shared" si="199"/>
        <v>1.0756004043669662</v>
      </c>
      <c r="Q1768" s="42">
        <f t="shared" si="195"/>
        <v>0</v>
      </c>
      <c r="R1768" s="36"/>
      <c r="S1768" s="20">
        <f>SUM($P$2:P1768)</f>
        <v>4158.3612825323016</v>
      </c>
      <c r="T1768" s="28">
        <f>SUM($Q$2:Q1768)</f>
        <v>365.53767555033295</v>
      </c>
      <c r="U1768" s="22">
        <f>T1768*'KERS System Values'!E$14</f>
        <v>214.04764102409666</v>
      </c>
    </row>
    <row r="1769" spans="1:21" x14ac:dyDescent="0.45">
      <c r="A1769" s="7" t="s">
        <v>15</v>
      </c>
      <c r="B1769" s="8">
        <v>1767</v>
      </c>
      <c r="C1769" s="8">
        <v>290</v>
      </c>
      <c r="D1769" s="3">
        <v>21.972222222222221</v>
      </c>
      <c r="E1769" s="29">
        <v>-0.41666666666666663</v>
      </c>
      <c r="F1769" s="21">
        <f>'Dynamic Data'!C$4*E1769</f>
        <v>-119.99999999999999</v>
      </c>
      <c r="G1769" s="3">
        <f>(0.5*'Dynamic Data'!C$21*'Dynamic Data'!C$11*'Dynamic Data'!C$13*D1769^2)</f>
        <v>98.764396723042594</v>
      </c>
      <c r="H1769" s="3">
        <f>'Dynamic Data'!C$15</f>
        <v>56.505600000000001</v>
      </c>
      <c r="I1769" s="3">
        <f>'Dynamic Data'!C$15+G1769+F1769</f>
        <v>35.26999672304261</v>
      </c>
      <c r="J1769" s="3">
        <f t="shared" si="196"/>
        <v>35.26999672304261</v>
      </c>
      <c r="K1769" s="29">
        <f t="shared" si="197"/>
        <v>0</v>
      </c>
      <c r="L1769" s="21">
        <f>(D1769/1000)*(('Dynamic Data'!C$4*9.81*'Dynamic Data'!C$10)+(0.5*'Dynamic Data'!C$21*'Dynamic Data'!C$11*'Dynamic Data'!C$13*D1769^2)+('Dynamic Data'!C$4*'Dynamic Data'!C$18*E1769))</f>
        <v>0.66081890577574143</v>
      </c>
      <c r="M1769" s="3">
        <f t="shared" si="194"/>
        <v>0.66081890577574143</v>
      </c>
      <c r="N1769" s="29">
        <f t="shared" si="198"/>
        <v>0</v>
      </c>
      <c r="O1769" s="21">
        <f t="shared" si="193"/>
        <v>0.15995712820384625</v>
      </c>
      <c r="P1769" s="3">
        <f t="shared" si="199"/>
        <v>0.15995712820384625</v>
      </c>
      <c r="Q1769" s="43">
        <f t="shared" si="195"/>
        <v>0</v>
      </c>
      <c r="R1769" s="37"/>
      <c r="S1769" s="21">
        <f>SUM($P$2:P1769)</f>
        <v>4158.5212396605057</v>
      </c>
      <c r="T1769" s="29">
        <f>SUM($Q$2:Q1769)</f>
        <v>365.53767555033295</v>
      </c>
      <c r="U1769" s="22">
        <f>T1769*'KERS System Values'!E$14</f>
        <v>214.04764102409666</v>
      </c>
    </row>
    <row r="1770" spans="1:21" x14ac:dyDescent="0.45">
      <c r="A1770" s="5" t="s">
        <v>15</v>
      </c>
      <c r="B1770" s="6">
        <v>1768</v>
      </c>
      <c r="C1770" s="6">
        <v>291</v>
      </c>
      <c r="D1770" s="4">
        <v>21.500000000000004</v>
      </c>
      <c r="E1770" s="30">
        <v>-0.55555555555555558</v>
      </c>
      <c r="F1770" s="20">
        <f>'Dynamic Data'!C$4*E1770</f>
        <v>-160</v>
      </c>
      <c r="G1770" s="12">
        <f>(0.5*'Dynamic Data'!C$21*'Dynamic Data'!C$11*'Dynamic Data'!C$13*D1770^2)</f>
        <v>94.564769796834966</v>
      </c>
      <c r="H1770" s="12">
        <f>'Dynamic Data'!C$15</f>
        <v>56.505600000000001</v>
      </c>
      <c r="I1770" s="12">
        <f>'Dynamic Data'!C$15+G1770+F1770</f>
        <v>-8.9296302031650328</v>
      </c>
      <c r="J1770" s="12">
        <f t="shared" si="196"/>
        <v>0</v>
      </c>
      <c r="K1770" s="28">
        <f t="shared" si="197"/>
        <v>8.9296302031650328</v>
      </c>
      <c r="L1770" s="20">
        <f>(D1770/1000)*(('Dynamic Data'!C$4*9.81*'Dynamic Data'!C$10)+(0.5*'Dynamic Data'!C$21*'Dynamic Data'!C$11*'Dynamic Data'!C$13*D1770^2)+('Dynamic Data'!C$4*'Dynamic Data'!C$18*E1770))</f>
        <v>-0.34090464936804893</v>
      </c>
      <c r="M1770" s="12">
        <f t="shared" si="194"/>
        <v>0</v>
      </c>
      <c r="N1770" s="28">
        <f t="shared" si="198"/>
        <v>0.34090464936804893</v>
      </c>
      <c r="O1770" s="20">
        <f t="shared" si="193"/>
        <v>-0.87240175518046181</v>
      </c>
      <c r="P1770" s="12">
        <f t="shared" si="199"/>
        <v>0</v>
      </c>
      <c r="Q1770" s="44">
        <f t="shared" si="195"/>
        <v>0.87240175518046181</v>
      </c>
      <c r="R1770" s="36"/>
      <c r="S1770" s="20">
        <f>SUM($P$2:P1770)</f>
        <v>4158.5212396605057</v>
      </c>
      <c r="T1770" s="28">
        <f>SUM($Q$2:Q1770)</f>
        <v>366.41007730551343</v>
      </c>
      <c r="U1770" s="22">
        <f>T1770*'KERS System Values'!E$14</f>
        <v>214.55849270974173</v>
      </c>
    </row>
    <row r="1771" spans="1:21" x14ac:dyDescent="0.45">
      <c r="A1771" s="7" t="s">
        <v>15</v>
      </c>
      <c r="B1771" s="8">
        <v>1769</v>
      </c>
      <c r="C1771" s="8">
        <v>292</v>
      </c>
      <c r="D1771" s="3">
        <v>20.861111111111111</v>
      </c>
      <c r="E1771" s="29">
        <v>-0.70833333333333448</v>
      </c>
      <c r="F1771" s="21">
        <f>'Dynamic Data'!C$4*E1771</f>
        <v>-204.00000000000034</v>
      </c>
      <c r="G1771" s="3">
        <f>(0.5*'Dynamic Data'!C$21*'Dynamic Data'!C$11*'Dynamic Data'!C$13*D1771^2)</f>
        <v>89.028144559596271</v>
      </c>
      <c r="H1771" s="3">
        <f>'Dynamic Data'!C$15</f>
        <v>56.505600000000001</v>
      </c>
      <c r="I1771" s="3">
        <f>'Dynamic Data'!C$15+G1771+F1771</f>
        <v>-58.466255440404069</v>
      </c>
      <c r="J1771" s="3">
        <f t="shared" si="196"/>
        <v>0</v>
      </c>
      <c r="K1771" s="29">
        <f t="shared" si="197"/>
        <v>58.466255440404069</v>
      </c>
      <c r="L1771" s="21">
        <f>(D1771/1000)*(('Dynamic Data'!C$4*9.81*'Dynamic Data'!C$10)+(0.5*'Dynamic Data'!C$21*'Dynamic Data'!C$11*'Dynamic Data'!C$13*D1771^2)+('Dynamic Data'!C$4*'Dynamic Data'!C$18*E1771))</f>
        <v>-1.4038988609928746</v>
      </c>
      <c r="M1771" s="3">
        <f t="shared" si="194"/>
        <v>0</v>
      </c>
      <c r="N1771" s="29">
        <f t="shared" si="198"/>
        <v>1.4038988609928746</v>
      </c>
      <c r="O1771" s="21">
        <f t="shared" si="193"/>
        <v>-1.8202967113869071</v>
      </c>
      <c r="P1771" s="3">
        <f t="shared" si="199"/>
        <v>0</v>
      </c>
      <c r="Q1771" s="45">
        <f t="shared" si="195"/>
        <v>1.8202967113869071</v>
      </c>
      <c r="R1771" s="37"/>
      <c r="S1771" s="21">
        <f>SUM($P$2:P1771)</f>
        <v>4158.5212396605057</v>
      </c>
      <c r="T1771" s="29">
        <f>SUM($Q$2:Q1771)</f>
        <v>368.23037401690033</v>
      </c>
      <c r="U1771" s="22">
        <f>T1771*'KERS System Values'!E$14</f>
        <v>215.62440258195855</v>
      </c>
    </row>
    <row r="1772" spans="1:21" x14ac:dyDescent="0.45">
      <c r="A1772" s="5" t="s">
        <v>15</v>
      </c>
      <c r="B1772" s="6">
        <v>1770</v>
      </c>
      <c r="C1772" s="6">
        <v>293</v>
      </c>
      <c r="D1772" s="4">
        <v>20.083333333333332</v>
      </c>
      <c r="E1772" s="30">
        <v>-0.83333333333333326</v>
      </c>
      <c r="F1772" s="20">
        <f>'Dynamic Data'!C$4*E1772</f>
        <v>-239.99999999999997</v>
      </c>
      <c r="G1772" s="12">
        <f>(0.5*'Dynamic Data'!C$21*'Dynamic Data'!C$11*'Dynamic Data'!C$13*D1772^2)</f>
        <v>82.513316425845332</v>
      </c>
      <c r="H1772" s="12">
        <f>'Dynamic Data'!C$15</f>
        <v>56.505600000000001</v>
      </c>
      <c r="I1772" s="12">
        <f>'Dynamic Data'!C$15+G1772+F1772</f>
        <v>-100.98108357415464</v>
      </c>
      <c r="J1772" s="12">
        <f t="shared" si="196"/>
        <v>0</v>
      </c>
      <c r="K1772" s="28">
        <f t="shared" si="197"/>
        <v>100.98108357415464</v>
      </c>
      <c r="L1772" s="20">
        <f>(D1772/1000)*(('Dynamic Data'!C$4*9.81*'Dynamic Data'!C$10)+(0.5*'Dynamic Data'!C$21*'Dynamic Data'!C$11*'Dynamic Data'!C$13*D1772^2)+('Dynamic Data'!C$4*'Dynamic Data'!C$18*E1772))</f>
        <v>-2.2366945617809395</v>
      </c>
      <c r="M1772" s="12">
        <f t="shared" si="194"/>
        <v>0</v>
      </c>
      <c r="N1772" s="28">
        <f t="shared" si="198"/>
        <v>2.2366945617809395</v>
      </c>
      <c r="O1772" s="20">
        <f t="shared" si="193"/>
        <v>-2.4159470767765647</v>
      </c>
      <c r="P1772" s="12">
        <f t="shared" si="199"/>
        <v>0</v>
      </c>
      <c r="Q1772" s="44">
        <f t="shared" si="195"/>
        <v>2.4159470767765647</v>
      </c>
      <c r="R1772" s="36"/>
      <c r="S1772" s="20">
        <f>SUM($P$2:P1772)</f>
        <v>4158.5212396605057</v>
      </c>
      <c r="T1772" s="28">
        <f>SUM($Q$2:Q1772)</f>
        <v>370.64632109367687</v>
      </c>
      <c r="U1772" s="22">
        <f>T1772*'KERS System Values'!E$14</f>
        <v>217.0391070220536</v>
      </c>
    </row>
    <row r="1773" spans="1:21" x14ac:dyDescent="0.45">
      <c r="A1773" s="7" t="s">
        <v>15</v>
      </c>
      <c r="B1773" s="8">
        <v>1771</v>
      </c>
      <c r="C1773" s="8">
        <v>294</v>
      </c>
      <c r="D1773" s="3">
        <v>19.194444444444443</v>
      </c>
      <c r="E1773" s="29">
        <v>-0.88888888888888773</v>
      </c>
      <c r="F1773" s="21">
        <f>'Dynamic Data'!C$4*E1773</f>
        <v>-255.99999999999966</v>
      </c>
      <c r="G1773" s="3">
        <f>(0.5*'Dynamic Data'!C$21*'Dynamic Data'!C$11*'Dynamic Data'!C$13*D1773^2)</f>
        <v>75.370872556007129</v>
      </c>
      <c r="H1773" s="3">
        <f>'Dynamic Data'!C$15</f>
        <v>56.505600000000001</v>
      </c>
      <c r="I1773" s="3">
        <f>'Dynamic Data'!C$15+G1773+F1773</f>
        <v>-124.12352744399254</v>
      </c>
      <c r="J1773" s="3">
        <f t="shared" si="196"/>
        <v>0</v>
      </c>
      <c r="K1773" s="29">
        <f t="shared" si="197"/>
        <v>124.12352744399254</v>
      </c>
      <c r="L1773" s="21">
        <f>(D1773/1000)*(('Dynamic Data'!C$4*9.81*'Dynamic Data'!C$10)+(0.5*'Dynamic Data'!C$21*'Dynamic Data'!C$11*'Dynamic Data'!C$13*D1773^2)+('Dynamic Data'!C$4*'Dynamic Data'!C$18*E1773))</f>
        <v>-2.59519959177219</v>
      </c>
      <c r="M1773" s="3">
        <f t="shared" si="194"/>
        <v>0</v>
      </c>
      <c r="N1773" s="29">
        <f t="shared" si="198"/>
        <v>2.59519959177219</v>
      </c>
      <c r="O1773" s="21">
        <f t="shared" si="193"/>
        <v>-2.5975224408950073</v>
      </c>
      <c r="P1773" s="3">
        <f t="shared" si="199"/>
        <v>0</v>
      </c>
      <c r="Q1773" s="45">
        <f t="shared" si="195"/>
        <v>2.5975224408950073</v>
      </c>
      <c r="R1773" s="37"/>
      <c r="S1773" s="21">
        <f>SUM($P$2:P1773)</f>
        <v>4158.5212396605057</v>
      </c>
      <c r="T1773" s="29">
        <f>SUM($Q$2:Q1773)</f>
        <v>373.24384353457191</v>
      </c>
      <c r="U1773" s="22">
        <f>T1773*'KERS System Values'!E$14</f>
        <v>218.56013642112626</v>
      </c>
    </row>
    <row r="1774" spans="1:21" x14ac:dyDescent="0.45">
      <c r="A1774" s="5" t="s">
        <v>15</v>
      </c>
      <c r="B1774" s="6">
        <v>1772</v>
      </c>
      <c r="C1774" s="6">
        <v>295</v>
      </c>
      <c r="D1774" s="4">
        <v>18.305555555555557</v>
      </c>
      <c r="E1774" s="30">
        <v>-0.88888888888888773</v>
      </c>
      <c r="F1774" s="20">
        <f>'Dynamic Data'!C$4*E1774</f>
        <v>-255.99999999999966</v>
      </c>
      <c r="G1774" s="12">
        <f>(0.5*'Dynamic Data'!C$21*'Dynamic Data'!C$11*'Dynamic Data'!C$13*D1774^2)</f>
        <v>68.551707616628406</v>
      </c>
      <c r="H1774" s="12">
        <f>'Dynamic Data'!C$15</f>
        <v>56.505600000000001</v>
      </c>
      <c r="I1774" s="12">
        <f>'Dynamic Data'!C$15+G1774+F1774</f>
        <v>-130.94269238337125</v>
      </c>
      <c r="J1774" s="12">
        <f t="shared" si="196"/>
        <v>0</v>
      </c>
      <c r="K1774" s="28">
        <f t="shared" si="197"/>
        <v>130.94269238337125</v>
      </c>
      <c r="L1774" s="20">
        <f>(D1774/1000)*(('Dynamic Data'!C$4*9.81*'Dynamic Data'!C$10)+(0.5*'Dynamic Data'!C$21*'Dynamic Data'!C$11*'Dynamic Data'!C$13*D1774^2)+('Dynamic Data'!C$4*'Dynamic Data'!C$18*E1774))</f>
        <v>-2.5998452900178242</v>
      </c>
      <c r="M1774" s="12">
        <f t="shared" si="194"/>
        <v>0</v>
      </c>
      <c r="N1774" s="28">
        <f t="shared" si="198"/>
        <v>2.5998452900178242</v>
      </c>
      <c r="O1774" s="20">
        <f t="shared" si="193"/>
        <v>-2.5206089018417801</v>
      </c>
      <c r="P1774" s="12">
        <f t="shared" si="199"/>
        <v>0</v>
      </c>
      <c r="Q1774" s="44">
        <f t="shared" si="195"/>
        <v>2.5206089018417801</v>
      </c>
      <c r="R1774" s="36"/>
      <c r="S1774" s="20">
        <f>SUM($P$2:P1774)</f>
        <v>4158.5212396605057</v>
      </c>
      <c r="T1774" s="28">
        <f>SUM($Q$2:Q1774)</f>
        <v>375.76445243641371</v>
      </c>
      <c r="U1774" s="22">
        <f>T1774*'KERS System Values'!E$14</f>
        <v>220.03612761292689</v>
      </c>
    </row>
    <row r="1775" spans="1:21" x14ac:dyDescent="0.45">
      <c r="A1775" s="7" t="s">
        <v>15</v>
      </c>
      <c r="B1775" s="8">
        <v>1773</v>
      </c>
      <c r="C1775" s="8">
        <v>296</v>
      </c>
      <c r="D1775" s="3">
        <v>17.416666666666668</v>
      </c>
      <c r="E1775" s="29">
        <v>-0.86111111111111149</v>
      </c>
      <c r="F1775" s="21">
        <f>'Dynamic Data'!C$4*E1775</f>
        <v>-248.00000000000011</v>
      </c>
      <c r="G1775" s="3">
        <f>(0.5*'Dynamic Data'!C$21*'Dynamic Data'!C$11*'Dynamic Data'!C$13*D1775^2)</f>
        <v>62.055821607709078</v>
      </c>
      <c r="H1775" s="3">
        <f>'Dynamic Data'!C$15</f>
        <v>56.505600000000001</v>
      </c>
      <c r="I1775" s="3">
        <f>'Dynamic Data'!C$15+G1775+F1775</f>
        <v>-129.43857839229105</v>
      </c>
      <c r="J1775" s="3">
        <f t="shared" si="196"/>
        <v>0</v>
      </c>
      <c r="K1775" s="29">
        <f t="shared" si="197"/>
        <v>129.43857839229105</v>
      </c>
      <c r="L1775" s="21">
        <f>(D1775/1000)*(('Dynamic Data'!C$4*9.81*'Dynamic Data'!C$10)+(0.5*'Dynamic Data'!C$21*'Dynamic Data'!C$11*'Dynamic Data'!C$13*D1775^2)+('Dynamic Data'!C$4*'Dynamic Data'!C$18*E1775))</f>
        <v>-2.4413725136657356</v>
      </c>
      <c r="M1775" s="3">
        <f t="shared" si="194"/>
        <v>0</v>
      </c>
      <c r="N1775" s="29">
        <f t="shared" si="198"/>
        <v>2.4413725136657356</v>
      </c>
      <c r="O1775" s="21">
        <f t="shared" si="193"/>
        <v>-2.2580151205646111</v>
      </c>
      <c r="P1775" s="3">
        <f t="shared" si="199"/>
        <v>0</v>
      </c>
      <c r="Q1775" s="45">
        <f t="shared" si="195"/>
        <v>2.2580151205646111</v>
      </c>
      <c r="R1775" s="37"/>
      <c r="S1775" s="21">
        <f>SUM($P$2:P1775)</f>
        <v>4158.5212396605057</v>
      </c>
      <c r="T1775" s="29">
        <f>SUM($Q$2:Q1775)</f>
        <v>378.02246755697831</v>
      </c>
      <c r="U1775" s="22">
        <f>T1775*'KERS System Values'!E$14</f>
        <v>221.3583519478766</v>
      </c>
    </row>
    <row r="1776" spans="1:21" x14ac:dyDescent="0.45">
      <c r="A1776" s="5" t="s">
        <v>15</v>
      </c>
      <c r="B1776" s="6">
        <v>1774</v>
      </c>
      <c r="C1776" s="6">
        <v>297</v>
      </c>
      <c r="D1776" s="4">
        <v>16.583333333333336</v>
      </c>
      <c r="E1776" s="30">
        <v>-0.79166666666666707</v>
      </c>
      <c r="F1776" s="20">
        <f>'Dynamic Data'!C$4*E1776</f>
        <v>-228.00000000000011</v>
      </c>
      <c r="G1776" s="12">
        <f>(0.5*'Dynamic Data'!C$21*'Dynamic Data'!C$11*'Dynamic Data'!C$13*D1776^2)</f>
        <v>56.259531409237134</v>
      </c>
      <c r="H1776" s="12">
        <f>'Dynamic Data'!C$15</f>
        <v>56.505600000000001</v>
      </c>
      <c r="I1776" s="12">
        <f>'Dynamic Data'!C$15+G1776+F1776</f>
        <v>-115.23486859076297</v>
      </c>
      <c r="J1776" s="12">
        <f t="shared" si="196"/>
        <v>0</v>
      </c>
      <c r="K1776" s="28">
        <f t="shared" si="197"/>
        <v>115.23486859076297</v>
      </c>
      <c r="L1776" s="20">
        <f>(D1776/1000)*(('Dynamic Data'!C$4*9.81*'Dynamic Data'!C$10)+(0.5*'Dynamic Data'!C$21*'Dynamic Data'!C$11*'Dynamic Data'!C$13*D1776^2)+('Dynamic Data'!C$4*'Dynamic Data'!C$18*E1776))</f>
        <v>-2.074657727463487</v>
      </c>
      <c r="M1776" s="12">
        <f t="shared" si="194"/>
        <v>0</v>
      </c>
      <c r="N1776" s="28">
        <f t="shared" si="198"/>
        <v>2.074657727463487</v>
      </c>
      <c r="O1776" s="20">
        <f t="shared" si="193"/>
        <v>-1.8688936067942534</v>
      </c>
      <c r="P1776" s="12">
        <f t="shared" si="199"/>
        <v>0</v>
      </c>
      <c r="Q1776" s="44">
        <f t="shared" si="195"/>
        <v>1.8688936067942534</v>
      </c>
      <c r="R1776" s="36"/>
      <c r="S1776" s="20">
        <f>SUM($P$2:P1776)</f>
        <v>4158.5212396605057</v>
      </c>
      <c r="T1776" s="28">
        <f>SUM($Q$2:Q1776)</f>
        <v>379.89136116377256</v>
      </c>
      <c r="U1776" s="22">
        <f>T1776*'KERS System Values'!E$14</f>
        <v>222.45271867014964</v>
      </c>
    </row>
    <row r="1777" spans="1:21" x14ac:dyDescent="0.45">
      <c r="A1777" s="7" t="s">
        <v>15</v>
      </c>
      <c r="B1777" s="8">
        <v>1775</v>
      </c>
      <c r="C1777" s="8">
        <v>298</v>
      </c>
      <c r="D1777" s="3">
        <v>15.833333333333334</v>
      </c>
      <c r="E1777" s="29">
        <v>-0.70833333333333348</v>
      </c>
      <c r="F1777" s="21">
        <f>'Dynamic Data'!C$4*E1777</f>
        <v>-204.00000000000006</v>
      </c>
      <c r="G1777" s="3">
        <f>(0.5*'Dynamic Data'!C$21*'Dynamic Data'!C$11*'Dynamic Data'!C$13*D1777^2)</f>
        <v>51.285802981577746</v>
      </c>
      <c r="H1777" s="3">
        <f>'Dynamic Data'!C$15</f>
        <v>56.505600000000001</v>
      </c>
      <c r="I1777" s="3">
        <f>'Dynamic Data'!C$15+G1777+F1777</f>
        <v>-96.20859701842231</v>
      </c>
      <c r="J1777" s="3">
        <f t="shared" si="196"/>
        <v>0</v>
      </c>
      <c r="K1777" s="29">
        <f t="shared" si="197"/>
        <v>96.20859701842231</v>
      </c>
      <c r="L1777" s="21">
        <f>(D1777/1000)*(('Dynamic Data'!C$4*9.81*'Dynamic Data'!C$10)+(0.5*'Dynamic Data'!C$21*'Dynamic Data'!C$11*'Dynamic Data'!C$13*D1777^2)+('Dynamic Data'!C$4*'Dynamic Data'!C$18*E1777))</f>
        <v>-1.6631294861250201</v>
      </c>
      <c r="M1777" s="3">
        <f t="shared" si="194"/>
        <v>0</v>
      </c>
      <c r="N1777" s="29">
        <f t="shared" si="198"/>
        <v>1.6631294861250201</v>
      </c>
      <c r="O1777" s="21">
        <f t="shared" si="193"/>
        <v>-1.5652382842755239</v>
      </c>
      <c r="P1777" s="3">
        <f t="shared" si="199"/>
        <v>0</v>
      </c>
      <c r="Q1777" s="45">
        <f t="shared" si="195"/>
        <v>1.5652382842755239</v>
      </c>
      <c r="R1777" s="37"/>
      <c r="S1777" s="21">
        <f>SUM($P$2:P1777)</f>
        <v>4158.5212396605057</v>
      </c>
      <c r="T1777" s="29">
        <f>SUM($Q$2:Q1777)</f>
        <v>381.45659944804811</v>
      </c>
      <c r="U1777" s="22">
        <f>T1777*'KERS System Values'!E$14</f>
        <v>223.36927415758433</v>
      </c>
    </row>
    <row r="1778" spans="1:21" x14ac:dyDescent="0.45">
      <c r="A1778" s="5" t="s">
        <v>15</v>
      </c>
      <c r="B1778" s="6">
        <v>1776</v>
      </c>
      <c r="C1778" s="6">
        <v>299</v>
      </c>
      <c r="D1778" s="4">
        <v>15.166666666666668</v>
      </c>
      <c r="E1778" s="30">
        <v>-0.6666666666666663</v>
      </c>
      <c r="F1778" s="20">
        <f>'Dynamic Data'!C$4*E1778</f>
        <v>-191.99999999999989</v>
      </c>
      <c r="G1778" s="12">
        <f>(0.5*'Dynamic Data'!C$21*'Dynamic Data'!C$11*'Dynamic Data'!C$13*D1778^2)</f>
        <v>47.057920719162915</v>
      </c>
      <c r="H1778" s="12">
        <f>'Dynamic Data'!C$15</f>
        <v>56.505600000000001</v>
      </c>
      <c r="I1778" s="12">
        <f>'Dynamic Data'!C$15+G1778+F1778</f>
        <v>-88.436479280836977</v>
      </c>
      <c r="J1778" s="12">
        <f t="shared" si="196"/>
        <v>0</v>
      </c>
      <c r="K1778" s="28">
        <f t="shared" si="197"/>
        <v>88.436479280836977</v>
      </c>
      <c r="L1778" s="20">
        <f>(D1778/1000)*(('Dynamic Data'!C$4*9.81*'Dynamic Data'!C$10)+(0.5*'Dynamic Data'!C$21*'Dynamic Data'!C$11*'Dynamic Data'!C$13*D1778^2)+('Dynamic Data'!C$4*'Dynamic Data'!C$18*E1778))</f>
        <v>-1.4673470824260277</v>
      </c>
      <c r="M1778" s="12">
        <f t="shared" si="194"/>
        <v>0</v>
      </c>
      <c r="N1778" s="28">
        <f t="shared" si="198"/>
        <v>1.4673470824260277</v>
      </c>
      <c r="O1778" s="20">
        <f t="shared" si="193"/>
        <v>-1.49468688051331</v>
      </c>
      <c r="P1778" s="12">
        <f t="shared" si="199"/>
        <v>0</v>
      </c>
      <c r="Q1778" s="44">
        <f t="shared" si="195"/>
        <v>1.49468688051331</v>
      </c>
      <c r="R1778" s="36"/>
      <c r="S1778" s="20">
        <f>SUM($P$2:P1778)</f>
        <v>4158.5212396605057</v>
      </c>
      <c r="T1778" s="28">
        <f>SUM($Q$2:Q1778)</f>
        <v>382.95128632856142</v>
      </c>
      <c r="U1778" s="22">
        <f>T1778*'KERS System Values'!E$14</f>
        <v>224.24451690885988</v>
      </c>
    </row>
    <row r="1779" spans="1:21" x14ac:dyDescent="0.45">
      <c r="A1779" s="7" t="s">
        <v>15</v>
      </c>
      <c r="B1779" s="8">
        <v>1777</v>
      </c>
      <c r="C1779" s="8">
        <v>300</v>
      </c>
      <c r="D1779" s="3">
        <v>14.500000000000002</v>
      </c>
      <c r="E1779" s="29">
        <v>-0.68055555555555536</v>
      </c>
      <c r="F1779" s="21">
        <f>'Dynamic Data'!C$4*E1779</f>
        <v>-195.99999999999994</v>
      </c>
      <c r="G1779" s="3">
        <f>(0.5*'Dynamic Data'!C$21*'Dynamic Data'!C$11*'Dynamic Data'!C$13*D1779^2)</f>
        <v>43.011882855131525</v>
      </c>
      <c r="H1779" s="3">
        <f>'Dynamic Data'!C$15</f>
        <v>56.505600000000001</v>
      </c>
      <c r="I1779" s="3">
        <f>'Dynamic Data'!C$15+G1779+F1779</f>
        <v>-96.48251714486841</v>
      </c>
      <c r="J1779" s="3">
        <f t="shared" si="196"/>
        <v>0</v>
      </c>
      <c r="K1779" s="29">
        <f t="shared" si="197"/>
        <v>96.48251714486841</v>
      </c>
      <c r="L1779" s="21">
        <f>(D1779/1000)*(('Dynamic Data'!C$4*9.81*'Dynamic Data'!C$10)+(0.5*'Dynamic Data'!C$21*'Dynamic Data'!C$11*'Dynamic Data'!C$13*D1779^2)+('Dynamic Data'!C$4*'Dynamic Data'!C$18*E1779))</f>
        <v>-1.5220266786005925</v>
      </c>
      <c r="M1779" s="3">
        <f t="shared" si="194"/>
        <v>0</v>
      </c>
      <c r="N1779" s="29">
        <f t="shared" si="198"/>
        <v>1.5220266786005925</v>
      </c>
      <c r="O1779" s="21">
        <f t="shared" si="193"/>
        <v>-1.6573694915308887</v>
      </c>
      <c r="P1779" s="3">
        <f t="shared" si="199"/>
        <v>0</v>
      </c>
      <c r="Q1779" s="45">
        <f t="shared" si="195"/>
        <v>1.6573694915308887</v>
      </c>
      <c r="R1779" s="37"/>
      <c r="S1779" s="21">
        <f>SUM($P$2:P1779)</f>
        <v>4158.5212396605057</v>
      </c>
      <c r="T1779" s="29">
        <f>SUM($Q$2:Q1779)</f>
        <v>384.60865582009234</v>
      </c>
      <c r="U1779" s="22">
        <f>T1779*'KERS System Values'!E$14</f>
        <v>225.21502160289285</v>
      </c>
    </row>
    <row r="1780" spans="1:21" x14ac:dyDescent="0.45">
      <c r="A1780" s="5" t="s">
        <v>15</v>
      </c>
      <c r="B1780" s="6">
        <v>1778</v>
      </c>
      <c r="C1780" s="6">
        <v>301</v>
      </c>
      <c r="D1780" s="4">
        <v>13.805555555555557</v>
      </c>
      <c r="E1780" s="30">
        <v>-0.75000000000000078</v>
      </c>
      <c r="F1780" s="20">
        <f>'Dynamic Data'!C$4*E1780</f>
        <v>-216.00000000000023</v>
      </c>
      <c r="G1780" s="12">
        <f>(0.5*'Dynamic Data'!C$21*'Dynamic Data'!C$11*'Dynamic Data'!C$13*D1780^2)</f>
        <v>38.990627604421483</v>
      </c>
      <c r="H1780" s="12">
        <f>'Dynamic Data'!C$15</f>
        <v>56.505600000000001</v>
      </c>
      <c r="I1780" s="12">
        <f>'Dynamic Data'!C$15+G1780+F1780</f>
        <v>-120.50377239557875</v>
      </c>
      <c r="J1780" s="12">
        <f t="shared" si="196"/>
        <v>0</v>
      </c>
      <c r="K1780" s="28">
        <f t="shared" si="197"/>
        <v>120.50377239557875</v>
      </c>
      <c r="L1780" s="20">
        <f>(D1780/1000)*(('Dynamic Data'!C$4*9.81*'Dynamic Data'!C$10)+(0.5*'Dynamic Data'!C$21*'Dynamic Data'!C$11*'Dynamic Data'!C$13*D1780^2)+('Dynamic Data'!C$4*'Dynamic Data'!C$18*E1780))</f>
        <v>-1.792712304461185</v>
      </c>
      <c r="M1780" s="12">
        <f t="shared" si="194"/>
        <v>0</v>
      </c>
      <c r="N1780" s="28">
        <f t="shared" si="198"/>
        <v>1.792712304461185</v>
      </c>
      <c r="O1780" s="20">
        <f t="shared" si="193"/>
        <v>-1.9861276516533664</v>
      </c>
      <c r="P1780" s="12">
        <f t="shared" si="199"/>
        <v>0</v>
      </c>
      <c r="Q1780" s="44">
        <f t="shared" si="195"/>
        <v>1.9861276516533664</v>
      </c>
      <c r="R1780" s="36"/>
      <c r="S1780" s="20">
        <f>SUM($P$2:P1780)</f>
        <v>4158.5212396605057</v>
      </c>
      <c r="T1780" s="28">
        <f>SUM($Q$2:Q1780)</f>
        <v>386.5947834717457</v>
      </c>
      <c r="U1780" s="22">
        <f>T1780*'KERS System Values'!E$14</f>
        <v>226.37803698282349</v>
      </c>
    </row>
    <row r="1781" spans="1:21" x14ac:dyDescent="0.45">
      <c r="A1781" s="7" t="s">
        <v>15</v>
      </c>
      <c r="B1781" s="8">
        <v>1779</v>
      </c>
      <c r="C1781" s="8">
        <v>302</v>
      </c>
      <c r="D1781" s="3">
        <v>13</v>
      </c>
      <c r="E1781" s="29">
        <v>-0.86111111111111149</v>
      </c>
      <c r="F1781" s="21">
        <f>'Dynamic Data'!C$4*E1781</f>
        <v>-248.00000000000011</v>
      </c>
      <c r="G1781" s="3">
        <f>(0.5*'Dynamic Data'!C$21*'Dynamic Data'!C$11*'Dynamic Data'!C$13*D1781^2)</f>
        <v>34.573166242650302</v>
      </c>
      <c r="H1781" s="3">
        <f>'Dynamic Data'!C$15</f>
        <v>56.505600000000001</v>
      </c>
      <c r="I1781" s="3">
        <f>'Dynamic Data'!C$15+G1781+F1781</f>
        <v>-156.9212337573498</v>
      </c>
      <c r="J1781" s="3">
        <f t="shared" si="196"/>
        <v>0</v>
      </c>
      <c r="K1781" s="29">
        <f t="shared" si="197"/>
        <v>156.9212337573498</v>
      </c>
      <c r="L1781" s="21">
        <f>(D1781/1000)*(('Dynamic Data'!C$4*9.81*'Dynamic Data'!C$10)+(0.5*'Dynamic Data'!C$21*'Dynamic Data'!C$11*'Dynamic Data'!C$13*D1781^2)+('Dynamic Data'!C$4*'Dynamic Data'!C$18*E1781))</f>
        <v>-2.1795429988455477</v>
      </c>
      <c r="M1781" s="3">
        <f t="shared" si="194"/>
        <v>0</v>
      </c>
      <c r="N1781" s="29">
        <f t="shared" si="198"/>
        <v>2.1795429988455477</v>
      </c>
      <c r="O1781" s="21">
        <f t="shared" si="193"/>
        <v>-2.3076088390641489</v>
      </c>
      <c r="P1781" s="3">
        <f t="shared" si="199"/>
        <v>0</v>
      </c>
      <c r="Q1781" s="45">
        <f t="shared" si="195"/>
        <v>2.3076088390641489</v>
      </c>
      <c r="R1781" s="37"/>
      <c r="S1781" s="21">
        <f>SUM($P$2:P1781)</f>
        <v>4158.5212396605057</v>
      </c>
      <c r="T1781" s="29">
        <f>SUM($Q$2:Q1781)</f>
        <v>388.90239231080983</v>
      </c>
      <c r="U1781" s="22">
        <f>T1781*'KERS System Values'!E$14</f>
        <v>227.72930187683033</v>
      </c>
    </row>
    <row r="1782" spans="1:21" x14ac:dyDescent="0.45">
      <c r="A1782" s="5" t="s">
        <v>15</v>
      </c>
      <c r="B1782" s="6">
        <v>1780</v>
      </c>
      <c r="C1782" s="6">
        <v>303</v>
      </c>
      <c r="D1782" s="4">
        <v>12.083333333333334</v>
      </c>
      <c r="E1782" s="30">
        <v>-0.95833333333333315</v>
      </c>
      <c r="F1782" s="20">
        <f>'Dynamic Data'!C$4*E1782</f>
        <v>-275.99999999999994</v>
      </c>
      <c r="G1782" s="12">
        <f>(0.5*'Dynamic Data'!C$21*'Dynamic Data'!C$11*'Dynamic Data'!C$13*D1782^2)</f>
        <v>29.869363093841333</v>
      </c>
      <c r="H1782" s="12">
        <f>'Dynamic Data'!C$15</f>
        <v>56.505600000000001</v>
      </c>
      <c r="I1782" s="12">
        <f>'Dynamic Data'!C$15+G1782+F1782</f>
        <v>-189.62503690615861</v>
      </c>
      <c r="J1782" s="12">
        <f t="shared" si="196"/>
        <v>0</v>
      </c>
      <c r="K1782" s="28">
        <f t="shared" si="197"/>
        <v>189.62503690615861</v>
      </c>
      <c r="L1782" s="20">
        <f>(D1782/1000)*(('Dynamic Data'!C$4*9.81*'Dynamic Data'!C$10)+(0.5*'Dynamic Data'!C$21*'Dynamic Data'!C$11*'Dynamic Data'!C$13*D1782^2)+('Dynamic Data'!C$4*'Dynamic Data'!C$18*E1782))</f>
        <v>-2.4356746792827502</v>
      </c>
      <c r="M1782" s="12">
        <f t="shared" si="194"/>
        <v>0</v>
      </c>
      <c r="N1782" s="28">
        <f t="shared" si="198"/>
        <v>2.4356746792827502</v>
      </c>
      <c r="O1782" s="20">
        <f t="shared" si="193"/>
        <v>-2.4074043937951499</v>
      </c>
      <c r="P1782" s="12">
        <f t="shared" si="199"/>
        <v>0</v>
      </c>
      <c r="Q1782" s="44">
        <f t="shared" si="195"/>
        <v>2.4074043937951499</v>
      </c>
      <c r="R1782" s="36"/>
      <c r="S1782" s="20">
        <f>SUM($P$2:P1782)</f>
        <v>4158.5212396605057</v>
      </c>
      <c r="T1782" s="28">
        <f>SUM($Q$2:Q1782)</f>
        <v>391.30979670460499</v>
      </c>
      <c r="U1782" s="22">
        <f>T1782*'KERS System Values'!E$14</f>
        <v>229.13900398402652</v>
      </c>
    </row>
    <row r="1783" spans="1:21" x14ac:dyDescent="0.45">
      <c r="A1783" s="7" t="s">
        <v>15</v>
      </c>
      <c r="B1783" s="8">
        <v>1781</v>
      </c>
      <c r="C1783" s="8">
        <v>304</v>
      </c>
      <c r="D1783" s="3">
        <v>11.083333333333334</v>
      </c>
      <c r="E1783" s="29">
        <v>-0.98611111111111127</v>
      </c>
      <c r="F1783" s="21">
        <f>'Dynamic Data'!C$4*E1783</f>
        <v>-284.00000000000006</v>
      </c>
      <c r="G1783" s="3">
        <f>(0.5*'Dynamic Data'!C$21*'Dynamic Data'!C$11*'Dynamic Data'!C$13*D1783^2)</f>
        <v>25.130043460973095</v>
      </c>
      <c r="H1783" s="3">
        <f>'Dynamic Data'!C$15</f>
        <v>56.505600000000001</v>
      </c>
      <c r="I1783" s="3">
        <f>'Dynamic Data'!C$15+G1783+F1783</f>
        <v>-202.36435653902697</v>
      </c>
      <c r="J1783" s="3">
        <f t="shared" si="196"/>
        <v>0</v>
      </c>
      <c r="K1783" s="29">
        <f t="shared" si="197"/>
        <v>202.36435653902697</v>
      </c>
      <c r="L1783" s="21">
        <f>(D1783/1000)*(('Dynamic Data'!C$4*9.81*'Dynamic Data'!C$10)+(0.5*'Dynamic Data'!C$21*'Dynamic Data'!C$11*'Dynamic Data'!C$13*D1783^2)+('Dynamic Data'!C$4*'Dynamic Data'!C$18*E1783))</f>
        <v>-2.3791341083075497</v>
      </c>
      <c r="M1783" s="3">
        <f t="shared" si="194"/>
        <v>0</v>
      </c>
      <c r="N1783" s="29">
        <f t="shared" si="198"/>
        <v>2.3791341083075497</v>
      </c>
      <c r="O1783" s="21">
        <f t="shared" si="193"/>
        <v>-2.211706801920593</v>
      </c>
      <c r="P1783" s="3">
        <f t="shared" si="199"/>
        <v>0</v>
      </c>
      <c r="Q1783" s="45">
        <f t="shared" si="195"/>
        <v>2.211706801920593</v>
      </c>
      <c r="R1783" s="37"/>
      <c r="S1783" s="21">
        <f>SUM($P$2:P1783)</f>
        <v>4158.5212396605057</v>
      </c>
      <c r="T1783" s="29">
        <f>SUM($Q$2:Q1783)</f>
        <v>393.52150350652556</v>
      </c>
      <c r="U1783" s="22">
        <f>T1783*'KERS System Values'!E$14</f>
        <v>230.43411158921469</v>
      </c>
    </row>
    <row r="1784" spans="1:21" x14ac:dyDescent="0.45">
      <c r="A1784" s="5" t="s">
        <v>15</v>
      </c>
      <c r="B1784" s="6">
        <v>1782</v>
      </c>
      <c r="C1784" s="6">
        <v>305</v>
      </c>
      <c r="D1784" s="4">
        <v>10.111111111111111</v>
      </c>
      <c r="E1784" s="30">
        <v>-0.93055555555555491</v>
      </c>
      <c r="F1784" s="20">
        <f>'Dynamic Data'!C$4*E1784</f>
        <v>-267.99999999999983</v>
      </c>
      <c r="G1784" s="12">
        <f>(0.5*'Dynamic Data'!C$21*'Dynamic Data'!C$11*'Dynamic Data'!C$13*D1784^2)</f>
        <v>20.914631430739071</v>
      </c>
      <c r="H1784" s="12">
        <f>'Dynamic Data'!C$15</f>
        <v>56.505600000000001</v>
      </c>
      <c r="I1784" s="12">
        <f>'Dynamic Data'!C$15+G1784+F1784</f>
        <v>-190.57976856926075</v>
      </c>
      <c r="J1784" s="12">
        <f t="shared" si="196"/>
        <v>0</v>
      </c>
      <c r="K1784" s="28">
        <f t="shared" si="197"/>
        <v>190.57976856926075</v>
      </c>
      <c r="L1784" s="20">
        <f>(D1784/1000)*(('Dynamic Data'!C$4*9.81*'Dynamic Data'!C$10)+(0.5*'Dynamic Data'!C$21*'Dynamic Data'!C$11*'Dynamic Data'!C$13*D1784^2)+('Dynamic Data'!C$4*'Dynamic Data'!C$18*E1784))</f>
        <v>-2.0442794955336363</v>
      </c>
      <c r="M1784" s="12">
        <f t="shared" si="194"/>
        <v>0</v>
      </c>
      <c r="N1784" s="28">
        <f t="shared" si="198"/>
        <v>2.0442794955336363</v>
      </c>
      <c r="O1784" s="20">
        <f t="shared" si="193"/>
        <v>-1.8166889119809628</v>
      </c>
      <c r="P1784" s="12">
        <f t="shared" si="199"/>
        <v>0</v>
      </c>
      <c r="Q1784" s="44">
        <f t="shared" si="195"/>
        <v>1.8166889119809628</v>
      </c>
      <c r="R1784" s="36"/>
      <c r="S1784" s="20">
        <f>SUM($P$2:P1784)</f>
        <v>4158.5212396605057</v>
      </c>
      <c r="T1784" s="28">
        <f>SUM($Q$2:Q1784)</f>
        <v>395.33819241850654</v>
      </c>
      <c r="U1784" s="22">
        <f>T1784*'KERS System Values'!E$14</f>
        <v>231.4979088448566</v>
      </c>
    </row>
    <row r="1785" spans="1:21" x14ac:dyDescent="0.45">
      <c r="A1785" s="7" t="s">
        <v>15</v>
      </c>
      <c r="B1785" s="8">
        <v>1783</v>
      </c>
      <c r="C1785" s="8">
        <v>306</v>
      </c>
      <c r="D1785" s="3">
        <v>9.2222222222222232</v>
      </c>
      <c r="E1785" s="29">
        <v>-0.8194444444444442</v>
      </c>
      <c r="F1785" s="21">
        <f>'Dynamic Data'!C$4*E1785</f>
        <v>-235.99999999999994</v>
      </c>
      <c r="G1785" s="3">
        <f>(0.5*'Dynamic Data'!C$21*'Dynamic Data'!C$11*'Dynamic Data'!C$13*D1785^2)</f>
        <v>17.398973061992695</v>
      </c>
      <c r="H1785" s="3">
        <f>'Dynamic Data'!C$15</f>
        <v>56.505600000000001</v>
      </c>
      <c r="I1785" s="3">
        <f>'Dynamic Data'!C$15+G1785+F1785</f>
        <v>-162.09542693800725</v>
      </c>
      <c r="J1785" s="3">
        <f t="shared" si="196"/>
        <v>0</v>
      </c>
      <c r="K1785" s="29">
        <f t="shared" si="197"/>
        <v>162.09542693800725</v>
      </c>
      <c r="L1785" s="21">
        <f>(D1785/1000)*(('Dynamic Data'!C$4*9.81*'Dynamic Data'!C$10)+(0.5*'Dynamic Data'!C$21*'Dynamic Data'!C$11*'Dynamic Data'!C$13*D1785^2)+('Dynamic Data'!C$4*'Dynamic Data'!C$18*E1785))</f>
        <v>-1.5890983284282894</v>
      </c>
      <c r="M1785" s="3">
        <f t="shared" si="194"/>
        <v>0</v>
      </c>
      <c r="N1785" s="29">
        <f t="shared" si="198"/>
        <v>1.5890983284282894</v>
      </c>
      <c r="O1785" s="21">
        <f t="shared" si="193"/>
        <v>-1.3592022173911831</v>
      </c>
      <c r="P1785" s="3">
        <f t="shared" si="199"/>
        <v>0</v>
      </c>
      <c r="Q1785" s="45">
        <f t="shared" si="195"/>
        <v>1.3592022173911831</v>
      </c>
      <c r="R1785" s="37"/>
      <c r="S1785" s="21">
        <f>SUM($P$2:P1785)</f>
        <v>4158.5212396605057</v>
      </c>
      <c r="T1785" s="29">
        <f>SUM($Q$2:Q1785)</f>
        <v>396.69739463589769</v>
      </c>
      <c r="U1785" s="22">
        <f>T1785*'KERS System Values'!E$14</f>
        <v>232.29381593670229</v>
      </c>
    </row>
    <row r="1786" spans="1:21" x14ac:dyDescent="0.45">
      <c r="A1786" s="5" t="s">
        <v>15</v>
      </c>
      <c r="B1786" s="6">
        <v>1784</v>
      </c>
      <c r="C1786" s="6">
        <v>307</v>
      </c>
      <c r="D1786" s="4">
        <v>8.4722222222222232</v>
      </c>
      <c r="E1786" s="30">
        <v>-0.6805555555555558</v>
      </c>
      <c r="F1786" s="20">
        <f>'Dynamic Data'!C$4*E1786</f>
        <v>-196.00000000000006</v>
      </c>
      <c r="G1786" s="12">
        <f>(0.5*'Dynamic Data'!C$21*'Dynamic Data'!C$11*'Dynamic Data'!C$13*D1786^2)</f>
        <v>14.684093020502525</v>
      </c>
      <c r="H1786" s="12">
        <f>'Dynamic Data'!C$15</f>
        <v>56.505600000000001</v>
      </c>
      <c r="I1786" s="12">
        <f>'Dynamic Data'!C$15+G1786+F1786</f>
        <v>-124.81030697949753</v>
      </c>
      <c r="J1786" s="12">
        <f t="shared" si="196"/>
        <v>0</v>
      </c>
      <c r="K1786" s="28">
        <f t="shared" si="197"/>
        <v>124.81030697949753</v>
      </c>
      <c r="L1786" s="20">
        <f>(D1786/1000)*(('Dynamic Data'!C$4*9.81*'Dynamic Data'!C$10)+(0.5*'Dynamic Data'!C$21*'Dynamic Data'!C$11*'Dynamic Data'!C$13*D1786^2)+('Dynamic Data'!C$4*'Dynamic Data'!C$18*E1786))</f>
        <v>-1.1293061063540768</v>
      </c>
      <c r="M1786" s="12">
        <f t="shared" si="194"/>
        <v>0</v>
      </c>
      <c r="N1786" s="28">
        <f t="shared" si="198"/>
        <v>1.1293061063540768</v>
      </c>
      <c r="O1786" s="20">
        <f t="shared" si="193"/>
        <v>-0.98178321448656014</v>
      </c>
      <c r="P1786" s="12">
        <f t="shared" si="199"/>
        <v>0</v>
      </c>
      <c r="Q1786" s="44">
        <f t="shared" si="195"/>
        <v>0.98178321448656014</v>
      </c>
      <c r="R1786" s="36"/>
      <c r="S1786" s="20">
        <f>SUM($P$2:P1786)</f>
        <v>4158.5212396605057</v>
      </c>
      <c r="T1786" s="28">
        <f>SUM($Q$2:Q1786)</f>
        <v>397.67917785038424</v>
      </c>
      <c r="U1786" s="22">
        <f>T1786*'KERS System Values'!E$14</f>
        <v>232.86871804697455</v>
      </c>
    </row>
    <row r="1787" spans="1:21" x14ac:dyDescent="0.45">
      <c r="A1787" s="7" t="s">
        <v>15</v>
      </c>
      <c r="B1787" s="8">
        <v>1785</v>
      </c>
      <c r="C1787" s="8">
        <v>308</v>
      </c>
      <c r="D1787" s="3">
        <v>7.8611111111111116</v>
      </c>
      <c r="E1787" s="29">
        <v>-0.58333333333333326</v>
      </c>
      <c r="F1787" s="21">
        <f>'Dynamic Data'!C$4*E1787</f>
        <v>-167.99999999999997</v>
      </c>
      <c r="G1787" s="3">
        <f>(0.5*'Dynamic Data'!C$21*'Dynamic Data'!C$11*'Dynamic Data'!C$13*D1787^2)</f>
        <v>12.642131963655219</v>
      </c>
      <c r="H1787" s="3">
        <f>'Dynamic Data'!C$15</f>
        <v>56.505600000000001</v>
      </c>
      <c r="I1787" s="3">
        <f>'Dynamic Data'!C$15+G1787+F1787</f>
        <v>-98.852268036344753</v>
      </c>
      <c r="J1787" s="3">
        <f t="shared" si="196"/>
        <v>0</v>
      </c>
      <c r="K1787" s="29">
        <f t="shared" si="197"/>
        <v>98.852268036344753</v>
      </c>
      <c r="L1787" s="21">
        <f>(D1787/1000)*(('Dynamic Data'!C$4*9.81*'Dynamic Data'!C$10)+(0.5*'Dynamic Data'!C$21*'Dynamic Data'!C$11*'Dynamic Data'!C$13*D1787^2)+('Dynamic Data'!C$4*'Dynamic Data'!C$18*E1787))</f>
        <v>-0.83426032261904359</v>
      </c>
      <c r="M1787" s="3">
        <f t="shared" si="194"/>
        <v>0</v>
      </c>
      <c r="N1787" s="29">
        <f t="shared" si="198"/>
        <v>0.83426032261904359</v>
      </c>
      <c r="O1787" s="21">
        <f t="shared" si="193"/>
        <v>-0.76534669585332149</v>
      </c>
      <c r="P1787" s="3">
        <f t="shared" si="199"/>
        <v>0</v>
      </c>
      <c r="Q1787" s="45">
        <f t="shared" si="195"/>
        <v>0.76534669585332149</v>
      </c>
      <c r="R1787" s="37"/>
      <c r="S1787" s="21">
        <f>SUM($P$2:P1787)</f>
        <v>4158.5212396605057</v>
      </c>
      <c r="T1787" s="29">
        <f>SUM($Q$2:Q1787)</f>
        <v>398.44452454623757</v>
      </c>
      <c r="U1787" s="22">
        <f>T1787*'KERS System Values'!E$14</f>
        <v>233.31688157640102</v>
      </c>
    </row>
    <row r="1788" spans="1:21" x14ac:dyDescent="0.45">
      <c r="A1788" s="5" t="s">
        <v>15</v>
      </c>
      <c r="B1788" s="6">
        <v>1786</v>
      </c>
      <c r="C1788" s="6">
        <v>309</v>
      </c>
      <c r="D1788" s="4">
        <v>7.3055555555555562</v>
      </c>
      <c r="E1788" s="30">
        <v>-0.54166666666666696</v>
      </c>
      <c r="F1788" s="20">
        <f>'Dynamic Data'!C$4*E1788</f>
        <v>-156.00000000000009</v>
      </c>
      <c r="G1788" s="12">
        <f>(0.5*'Dynamic Data'!C$21*'Dynamic Data'!C$11*'Dynamic Data'!C$13*D1788^2)</f>
        <v>10.918398603978922</v>
      </c>
      <c r="H1788" s="12">
        <f>'Dynamic Data'!C$15</f>
        <v>56.505600000000001</v>
      </c>
      <c r="I1788" s="12">
        <f>'Dynamic Data'!C$15+G1788+F1788</f>
        <v>-88.576001396021155</v>
      </c>
      <c r="J1788" s="12">
        <f t="shared" si="196"/>
        <v>0</v>
      </c>
      <c r="K1788" s="28">
        <f t="shared" si="197"/>
        <v>88.576001396021155</v>
      </c>
      <c r="L1788" s="20">
        <f>(D1788/1000)*(('Dynamic Data'!C$4*9.81*'Dynamic Data'!C$10)+(0.5*'Dynamic Data'!C$21*'Dynamic Data'!C$11*'Dynamic Data'!C$13*D1788^2)+('Dynamic Data'!C$4*'Dynamic Data'!C$18*E1788))</f>
        <v>-0.69643306908759928</v>
      </c>
      <c r="M1788" s="12">
        <f t="shared" si="194"/>
        <v>0</v>
      </c>
      <c r="N1788" s="28">
        <f t="shared" si="198"/>
        <v>0.69643306908759928</v>
      </c>
      <c r="O1788" s="20">
        <f t="shared" si="193"/>
        <v>-0.66228743945933211</v>
      </c>
      <c r="P1788" s="12">
        <f t="shared" si="199"/>
        <v>0</v>
      </c>
      <c r="Q1788" s="44">
        <f t="shared" si="195"/>
        <v>0.66228743945933211</v>
      </c>
      <c r="R1788" s="36"/>
      <c r="S1788" s="20">
        <f>SUM($P$2:P1788)</f>
        <v>4158.5212396605057</v>
      </c>
      <c r="T1788" s="28">
        <f>SUM($Q$2:Q1788)</f>
        <v>399.10681198569688</v>
      </c>
      <c r="U1788" s="22">
        <f>T1788*'KERS System Values'!E$14</f>
        <v>233.70469676913794</v>
      </c>
    </row>
    <row r="1789" spans="1:21" x14ac:dyDescent="0.45">
      <c r="A1789" s="7" t="s">
        <v>15</v>
      </c>
      <c r="B1789" s="8">
        <v>1787</v>
      </c>
      <c r="C1789" s="8">
        <v>310</v>
      </c>
      <c r="D1789" s="3">
        <v>6.7777777777777777</v>
      </c>
      <c r="E1789" s="29">
        <v>-0.5277777777777779</v>
      </c>
      <c r="F1789" s="21">
        <f>'Dynamic Data'!C$4*E1789</f>
        <v>-152.00000000000003</v>
      </c>
      <c r="G1789" s="3">
        <f>(0.5*'Dynamic Data'!C$21*'Dynamic Data'!C$11*'Dynamic Data'!C$13*D1789^2)</f>
        <v>9.3978195331216146</v>
      </c>
      <c r="H1789" s="3">
        <f>'Dynamic Data'!C$15</f>
        <v>56.505600000000001</v>
      </c>
      <c r="I1789" s="3">
        <f>'Dynamic Data'!C$15+G1789+F1789</f>
        <v>-86.096580466878407</v>
      </c>
      <c r="J1789" s="3">
        <f t="shared" si="196"/>
        <v>0</v>
      </c>
      <c r="K1789" s="29">
        <f t="shared" si="197"/>
        <v>86.096580466878407</v>
      </c>
      <c r="L1789" s="21">
        <f>(D1789/1000)*(('Dynamic Data'!C$4*9.81*'Dynamic Data'!C$10)+(0.5*'Dynamic Data'!C$21*'Dynamic Data'!C$11*'Dynamic Data'!C$13*D1789^2)+('Dynamic Data'!C$4*'Dynamic Data'!C$18*E1789))</f>
        <v>-0.62814180983106505</v>
      </c>
      <c r="M1789" s="3">
        <f t="shared" si="194"/>
        <v>0</v>
      </c>
      <c r="N1789" s="29">
        <f t="shared" si="198"/>
        <v>0.62814180983106505</v>
      </c>
      <c r="O1789" s="21">
        <f t="shared" si="193"/>
        <v>-0.62112225206136218</v>
      </c>
      <c r="P1789" s="3">
        <f t="shared" si="199"/>
        <v>0</v>
      </c>
      <c r="Q1789" s="45">
        <f t="shared" si="195"/>
        <v>0.62112225206136218</v>
      </c>
      <c r="R1789" s="37"/>
      <c r="S1789" s="21">
        <f>SUM($P$2:P1789)</f>
        <v>4158.5212396605057</v>
      </c>
      <c r="T1789" s="29">
        <f>SUM($Q$2:Q1789)</f>
        <v>399.72793423775823</v>
      </c>
      <c r="U1789" s="22">
        <f>T1789*'KERS System Values'!E$14</f>
        <v>234.06840689188013</v>
      </c>
    </row>
    <row r="1790" spans="1:21" x14ac:dyDescent="0.45">
      <c r="A1790" s="5" t="s">
        <v>15</v>
      </c>
      <c r="B1790" s="6">
        <v>1788</v>
      </c>
      <c r="C1790" s="6">
        <v>311</v>
      </c>
      <c r="D1790" s="4">
        <v>6.25</v>
      </c>
      <c r="E1790" s="30">
        <v>-0.54166666666666641</v>
      </c>
      <c r="F1790" s="20">
        <f>'Dynamic Data'!C$4*E1790</f>
        <v>-155.99999999999991</v>
      </c>
      <c r="G1790" s="12">
        <f>(0.5*'Dynamic Data'!C$21*'Dynamic Data'!C$11*'Dynamic Data'!C$13*D1790^2)</f>
        <v>7.9912089133344821</v>
      </c>
      <c r="H1790" s="12">
        <f>'Dynamic Data'!C$15</f>
        <v>56.505600000000001</v>
      </c>
      <c r="I1790" s="12">
        <f>'Dynamic Data'!C$15+G1790+F1790</f>
        <v>-91.503191086665424</v>
      </c>
      <c r="J1790" s="12">
        <f t="shared" si="196"/>
        <v>0</v>
      </c>
      <c r="K1790" s="28">
        <f t="shared" si="197"/>
        <v>91.503191086665424</v>
      </c>
      <c r="L1790" s="20">
        <f>(D1790/1000)*(('Dynamic Data'!C$4*9.81*'Dynamic Data'!C$10)+(0.5*'Dynamic Data'!C$21*'Dynamic Data'!C$11*'Dynamic Data'!C$13*D1790^2)+('Dynamic Data'!C$4*'Dynamic Data'!C$18*E1790))</f>
        <v>-0.6141026942916592</v>
      </c>
      <c r="M1790" s="12">
        <f t="shared" si="194"/>
        <v>0</v>
      </c>
      <c r="N1790" s="28">
        <f t="shared" si="198"/>
        <v>0.6141026942916592</v>
      </c>
      <c r="O1790" s="20">
        <f t="shared" si="193"/>
        <v>-0.6382020548784797</v>
      </c>
      <c r="P1790" s="12">
        <f t="shared" si="199"/>
        <v>0</v>
      </c>
      <c r="Q1790" s="44">
        <f t="shared" si="195"/>
        <v>0.6382020548784797</v>
      </c>
      <c r="R1790" s="36"/>
      <c r="S1790" s="20">
        <f>SUM($P$2:P1790)</f>
        <v>4158.5212396605057</v>
      </c>
      <c r="T1790" s="28">
        <f>SUM($Q$2:Q1790)</f>
        <v>400.36613629263672</v>
      </c>
      <c r="U1790" s="22">
        <f>T1790*'KERS System Values'!E$14</f>
        <v>234.44211842281277</v>
      </c>
    </row>
    <row r="1791" spans="1:21" x14ac:dyDescent="0.45">
      <c r="A1791" s="7" t="s">
        <v>15</v>
      </c>
      <c r="B1791" s="8">
        <v>1789</v>
      </c>
      <c r="C1791" s="8">
        <v>312</v>
      </c>
      <c r="D1791" s="3">
        <v>5.6944444444444446</v>
      </c>
      <c r="E1791" s="29">
        <v>-0.59722222222222232</v>
      </c>
      <c r="F1791" s="21">
        <f>'Dynamic Data'!C$4*E1791</f>
        <v>-172.00000000000003</v>
      </c>
      <c r="G1791" s="3">
        <f>(0.5*'Dynamic Data'!C$21*'Dynamic Data'!C$11*'Dynamic Data'!C$13*D1791^2)</f>
        <v>6.6336899670692677</v>
      </c>
      <c r="H1791" s="3">
        <f>'Dynamic Data'!C$15</f>
        <v>56.505600000000001</v>
      </c>
      <c r="I1791" s="3">
        <f>'Dynamic Data'!C$15+G1791+F1791</f>
        <v>-108.86071003293077</v>
      </c>
      <c r="J1791" s="3">
        <f t="shared" si="196"/>
        <v>0</v>
      </c>
      <c r="K1791" s="29">
        <f t="shared" si="197"/>
        <v>108.86071003293077</v>
      </c>
      <c r="L1791" s="21">
        <f>(D1791/1000)*(('Dynamic Data'!C$4*9.81*'Dynamic Data'!C$10)+(0.5*'Dynamic Data'!C$21*'Dynamic Data'!C$11*'Dynamic Data'!C$13*D1791^2)+('Dynamic Data'!C$4*'Dynamic Data'!C$18*E1791))</f>
        <v>-0.6623014154653003</v>
      </c>
      <c r="M1791" s="3">
        <f t="shared" si="194"/>
        <v>0</v>
      </c>
      <c r="N1791" s="29">
        <f t="shared" si="198"/>
        <v>0.6623014154653003</v>
      </c>
      <c r="O1791" s="21">
        <f t="shared" si="193"/>
        <v>-0.70254127814794698</v>
      </c>
      <c r="P1791" s="3">
        <f t="shared" si="199"/>
        <v>0</v>
      </c>
      <c r="Q1791" s="45">
        <f t="shared" si="195"/>
        <v>0.70254127814794698</v>
      </c>
      <c r="R1791" s="37"/>
      <c r="S1791" s="21">
        <f>SUM($P$2:P1791)</f>
        <v>4158.5212396605057</v>
      </c>
      <c r="T1791" s="29">
        <f>SUM($Q$2:Q1791)</f>
        <v>401.06867757078464</v>
      </c>
      <c r="U1791" s="22">
        <f>T1791*'KERS System Values'!E$14</f>
        <v>234.85350502771803</v>
      </c>
    </row>
    <row r="1792" spans="1:21" x14ac:dyDescent="0.45">
      <c r="A1792" s="5" t="s">
        <v>15</v>
      </c>
      <c r="B1792" s="6">
        <v>1790</v>
      </c>
      <c r="C1792" s="6">
        <v>313</v>
      </c>
      <c r="D1792" s="4">
        <v>5.0555555555555554</v>
      </c>
      <c r="E1792" s="30">
        <v>-0.69444444444444442</v>
      </c>
      <c r="F1792" s="20">
        <f>'Dynamic Data'!C$4*E1792</f>
        <v>-200</v>
      </c>
      <c r="G1792" s="12">
        <f>(0.5*'Dynamic Data'!C$21*'Dynamic Data'!C$11*'Dynamic Data'!C$13*D1792^2)</f>
        <v>5.2286578576847678</v>
      </c>
      <c r="H1792" s="12">
        <f>'Dynamic Data'!C$15</f>
        <v>56.505600000000001</v>
      </c>
      <c r="I1792" s="12">
        <f>'Dynamic Data'!C$15+G1792+F1792</f>
        <v>-138.26574214231522</v>
      </c>
      <c r="J1792" s="12">
        <f t="shared" si="196"/>
        <v>0</v>
      </c>
      <c r="K1792" s="28">
        <f t="shared" si="197"/>
        <v>138.26574214231522</v>
      </c>
      <c r="L1792" s="20">
        <f>(D1792/1000)*(('Dynamic Data'!C$4*9.81*'Dynamic Data'!C$10)+(0.5*'Dynamic Data'!C$21*'Dynamic Data'!C$11*'Dynamic Data'!C$13*D1792^2)+('Dynamic Data'!C$4*'Dynamic Data'!C$18*E1792))</f>
        <v>-0.74278114083059366</v>
      </c>
      <c r="M1792" s="12">
        <f t="shared" si="194"/>
        <v>0</v>
      </c>
      <c r="N1792" s="28">
        <f t="shared" si="198"/>
        <v>0.74278114083059366</v>
      </c>
      <c r="O1792" s="20">
        <f t="shared" si="193"/>
        <v>-0.77163171843528477</v>
      </c>
      <c r="P1792" s="12">
        <f t="shared" si="199"/>
        <v>0</v>
      </c>
      <c r="Q1792" s="44">
        <f t="shared" si="195"/>
        <v>0.77163171843528477</v>
      </c>
      <c r="R1792" s="36"/>
      <c r="S1792" s="20">
        <f>SUM($P$2:P1792)</f>
        <v>4158.5212396605057</v>
      </c>
      <c r="T1792" s="28">
        <f>SUM($Q$2:Q1792)</f>
        <v>401.84030928921993</v>
      </c>
      <c r="U1792" s="22">
        <f>T1792*'KERS System Values'!E$14</f>
        <v>235.30534887342225</v>
      </c>
    </row>
    <row r="1793" spans="1:21" x14ac:dyDescent="0.45">
      <c r="A1793" s="7" t="s">
        <v>15</v>
      </c>
      <c r="B1793" s="8">
        <v>1791</v>
      </c>
      <c r="C1793" s="8">
        <v>314</v>
      </c>
      <c r="D1793" s="3">
        <v>4.3055555555555554</v>
      </c>
      <c r="E1793" s="29">
        <v>-0.8194444444444442</v>
      </c>
      <c r="F1793" s="21">
        <f>'Dynamic Data'!C$4*E1793</f>
        <v>-235.99999999999994</v>
      </c>
      <c r="G1793" s="3">
        <f>(0.5*'Dynamic Data'!C$21*'Dynamic Data'!C$11*'Dynamic Data'!C$13*D1793^2)</f>
        <v>3.7923712423281168</v>
      </c>
      <c r="H1793" s="3">
        <f>'Dynamic Data'!C$15</f>
        <v>56.505600000000001</v>
      </c>
      <c r="I1793" s="3">
        <f>'Dynamic Data'!C$15+G1793+F1793</f>
        <v>-175.70202875767183</v>
      </c>
      <c r="J1793" s="3">
        <f t="shared" si="196"/>
        <v>0</v>
      </c>
      <c r="K1793" s="29">
        <f t="shared" si="197"/>
        <v>175.70202875767183</v>
      </c>
      <c r="L1793" s="21">
        <f>(D1793/1000)*(('Dynamic Data'!C$4*9.81*'Dynamic Data'!C$10)+(0.5*'Dynamic Data'!C$21*'Dynamic Data'!C$11*'Dynamic Data'!C$13*D1793^2)+('Dynamic Data'!C$4*'Dynamic Data'!C$18*E1793))</f>
        <v>-0.80048229603997589</v>
      </c>
      <c r="M1793" s="3">
        <f t="shared" si="194"/>
        <v>0</v>
      </c>
      <c r="N1793" s="29">
        <f t="shared" si="198"/>
        <v>0.80048229603997589</v>
      </c>
      <c r="O1793" s="21">
        <f t="shared" si="193"/>
        <v>-0.78441311535690716</v>
      </c>
      <c r="P1793" s="3">
        <f t="shared" si="199"/>
        <v>0</v>
      </c>
      <c r="Q1793" s="45">
        <f t="shared" si="195"/>
        <v>0.78441311535690716</v>
      </c>
      <c r="R1793" s="37"/>
      <c r="S1793" s="21">
        <f>SUM($P$2:P1793)</f>
        <v>4158.5212396605057</v>
      </c>
      <c r="T1793" s="29">
        <f>SUM($Q$2:Q1793)</f>
        <v>402.62472240457686</v>
      </c>
      <c r="U1793" s="22">
        <f>T1793*'KERS System Values'!E$14</f>
        <v>235.76467711278289</v>
      </c>
    </row>
    <row r="1794" spans="1:21" x14ac:dyDescent="0.45">
      <c r="A1794" s="5" t="s">
        <v>15</v>
      </c>
      <c r="B1794" s="6">
        <v>1792</v>
      </c>
      <c r="C1794" s="6">
        <v>315</v>
      </c>
      <c r="D1794" s="4">
        <v>3.416666666666667</v>
      </c>
      <c r="E1794" s="30">
        <v>-0.94444444444444453</v>
      </c>
      <c r="F1794" s="20">
        <f>'Dynamic Data'!C$4*E1794</f>
        <v>-272</v>
      </c>
      <c r="G1794" s="12">
        <f>(0.5*'Dynamic Data'!C$21*'Dynamic Data'!C$11*'Dynamic Data'!C$13*D1794^2)</f>
        <v>2.3881283881449362</v>
      </c>
      <c r="H1794" s="12">
        <f>'Dynamic Data'!C$15</f>
        <v>56.505600000000001</v>
      </c>
      <c r="I1794" s="12">
        <f>'Dynamic Data'!C$15+G1794+F1794</f>
        <v>-213.10627161185505</v>
      </c>
      <c r="J1794" s="12">
        <f t="shared" si="196"/>
        <v>0</v>
      </c>
      <c r="K1794" s="28">
        <f t="shared" si="197"/>
        <v>213.10627161185505</v>
      </c>
      <c r="L1794" s="20">
        <f>(D1794/1000)*(('Dynamic Data'!C$4*9.81*'Dynamic Data'!C$10)+(0.5*'Dynamic Data'!C$21*'Dynamic Data'!C$11*'Dynamic Data'!C$13*D1794^2)+('Dynamic Data'!C$4*'Dynamic Data'!C$18*E1794))</f>
        <v>-0.76834393467383832</v>
      </c>
      <c r="M1794" s="12">
        <f t="shared" si="194"/>
        <v>0</v>
      </c>
      <c r="N1794" s="28">
        <f t="shared" si="198"/>
        <v>0.76834393467383832</v>
      </c>
      <c r="O1794" s="20">
        <f t="shared" ref="O1794:O1802" si="200">(B1795 - B1794) * (L1795 + L1794) / 2</f>
        <v>-0.67247303312071682</v>
      </c>
      <c r="P1794" s="12">
        <f t="shared" si="199"/>
        <v>0</v>
      </c>
      <c r="Q1794" s="44">
        <f t="shared" si="195"/>
        <v>0.67247303312071682</v>
      </c>
      <c r="R1794" s="36"/>
      <c r="S1794" s="20">
        <f>SUM($P$2:P1794)</f>
        <v>4158.5212396605057</v>
      </c>
      <c r="T1794" s="28">
        <f>SUM($Q$2:Q1794)</f>
        <v>403.29719543769755</v>
      </c>
      <c r="U1794" s="22">
        <f>T1794*'KERS System Values'!E$14</f>
        <v>236.15845667647653</v>
      </c>
    </row>
    <row r="1795" spans="1:21" x14ac:dyDescent="0.45">
      <c r="A1795" s="7" t="s">
        <v>15</v>
      </c>
      <c r="B1795" s="8">
        <v>1793</v>
      </c>
      <c r="C1795" s="8">
        <v>316</v>
      </c>
      <c r="D1795" s="3">
        <v>2.4166666666666665</v>
      </c>
      <c r="E1795" s="29">
        <v>-0.98611111111111116</v>
      </c>
      <c r="F1795" s="21">
        <f>'Dynamic Data'!C$4*E1795</f>
        <v>-284</v>
      </c>
      <c r="G1795" s="3">
        <f>(0.5*'Dynamic Data'!C$21*'Dynamic Data'!C$11*'Dynamic Data'!C$13*D1795^2)</f>
        <v>1.1947745237536529</v>
      </c>
      <c r="H1795" s="3">
        <f>'Dynamic Data'!C$15</f>
        <v>56.505600000000001</v>
      </c>
      <c r="I1795" s="3">
        <f>'Dynamic Data'!C$15+G1795+F1795</f>
        <v>-226.29962547624635</v>
      </c>
      <c r="J1795" s="3">
        <f t="shared" si="196"/>
        <v>0</v>
      </c>
      <c r="K1795" s="29">
        <f t="shared" si="197"/>
        <v>226.29962547624635</v>
      </c>
      <c r="L1795" s="21">
        <f>(D1795/1000)*(('Dynamic Data'!C$4*9.81*'Dynamic Data'!C$10)+(0.5*'Dynamic Data'!C$21*'Dynamic Data'!C$11*'Dynamic Data'!C$13*D1795^2)+('Dynamic Data'!C$4*'Dynamic Data'!C$18*E1795))</f>
        <v>-0.57660213156759532</v>
      </c>
      <c r="M1795" s="3">
        <f t="shared" si="194"/>
        <v>0</v>
      </c>
      <c r="N1795" s="29">
        <f t="shared" si="198"/>
        <v>0.57660213156759532</v>
      </c>
      <c r="O1795" s="21">
        <f t="shared" si="200"/>
        <v>-0.50939675357450109</v>
      </c>
      <c r="P1795" s="3">
        <f t="shared" si="199"/>
        <v>0</v>
      </c>
      <c r="Q1795" s="45">
        <f t="shared" si="195"/>
        <v>0.50939675357450109</v>
      </c>
      <c r="R1795" s="37"/>
      <c r="S1795" s="21">
        <f>SUM($P$2:P1795)</f>
        <v>4158.5212396605057</v>
      </c>
      <c r="T1795" s="29">
        <f>SUM($Q$2:Q1795)</f>
        <v>403.80659219127205</v>
      </c>
      <c r="U1795" s="22">
        <f>T1795*'KERS System Values'!E$14</f>
        <v>236.45674377720781</v>
      </c>
    </row>
    <row r="1796" spans="1:21" x14ac:dyDescent="0.45">
      <c r="A1796" s="5" t="s">
        <v>15</v>
      </c>
      <c r="B1796" s="6">
        <v>1794</v>
      </c>
      <c r="C1796" s="6">
        <v>317</v>
      </c>
      <c r="D1796" s="4">
        <v>1.4444444444444446</v>
      </c>
      <c r="E1796" s="30">
        <v>-1.2083333333333333</v>
      </c>
      <c r="F1796" s="20">
        <f>'Dynamic Data'!C$4*E1796</f>
        <v>-348</v>
      </c>
      <c r="G1796" s="12">
        <f>(0.5*'Dynamic Data'!C$21*'Dynamic Data'!C$11*'Dynamic Data'!C$13*D1796^2)</f>
        <v>0.42682921287222603</v>
      </c>
      <c r="H1796" s="12">
        <f>'Dynamic Data'!C$15</f>
        <v>56.505600000000001</v>
      </c>
      <c r="I1796" s="12">
        <f>'Dynamic Data'!C$15+G1796+F1796</f>
        <v>-291.06757078712775</v>
      </c>
      <c r="J1796" s="12">
        <f t="shared" si="196"/>
        <v>0</v>
      </c>
      <c r="K1796" s="28">
        <f t="shared" si="197"/>
        <v>291.06757078712775</v>
      </c>
      <c r="L1796" s="20">
        <f>(D1796/1000)*(('Dynamic Data'!C$4*9.81*'Dynamic Data'!C$10)+(0.5*'Dynamic Data'!C$21*'Dynamic Data'!C$11*'Dynamic Data'!C$13*D1796^2)+('Dynamic Data'!C$4*'Dynamic Data'!C$18*E1796))</f>
        <v>-0.44219137558140686</v>
      </c>
      <c r="M1796" s="12">
        <f t="shared" ref="M1796:M1802" si="201">IF(L1796 &gt; 0, L1796,)</f>
        <v>0</v>
      </c>
      <c r="N1796" s="28">
        <f t="shared" si="198"/>
        <v>0.44219137558140686</v>
      </c>
      <c r="O1796" s="20">
        <f t="shared" si="200"/>
        <v>-0.22109568779070343</v>
      </c>
      <c r="P1796" s="12">
        <f t="shared" si="199"/>
        <v>0</v>
      </c>
      <c r="Q1796" s="44">
        <f t="shared" ref="Q1796:Q1802" si="202">ABS(IF(O1796 &lt;= 0, O1796,))</f>
        <v>0.22109568779070343</v>
      </c>
      <c r="R1796" s="41">
        <f>SUM(Q1770:Q1796)</f>
        <v>38.490012328729826</v>
      </c>
      <c r="S1796" s="20">
        <f>SUM($P$2:P1796)</f>
        <v>4158.5212396605057</v>
      </c>
      <c r="T1796" s="28">
        <f>SUM($Q$2:Q1796)</f>
        <v>404.02768787906274</v>
      </c>
      <c r="U1796" s="22">
        <f>T1796*'KERS System Values'!E$14</f>
        <v>236.58621062447861</v>
      </c>
    </row>
    <row r="1797" spans="1:21" x14ac:dyDescent="0.45">
      <c r="A1797" s="7" t="s">
        <v>15</v>
      </c>
      <c r="B1797" s="8">
        <v>1795</v>
      </c>
      <c r="C1797" s="8">
        <v>318</v>
      </c>
      <c r="D1797" s="3">
        <v>0</v>
      </c>
      <c r="E1797" s="29">
        <v>-0.72222222222222221</v>
      </c>
      <c r="F1797" s="21">
        <f>'Dynamic Data'!C$4*E1797</f>
        <v>-208</v>
      </c>
      <c r="G1797" s="3">
        <f>(0.5*'Dynamic Data'!C$21*'Dynamic Data'!C$11*'Dynamic Data'!C$13*D1797^2)</f>
        <v>0</v>
      </c>
      <c r="H1797" s="3">
        <f>'Dynamic Data'!C$15</f>
        <v>56.505600000000001</v>
      </c>
      <c r="I1797" s="3">
        <f>'Dynamic Data'!C$15+G1797+F1797</f>
        <v>-151.49439999999998</v>
      </c>
      <c r="J1797" s="3">
        <f t="shared" ref="J1797:J1802" si="203">IF(I1797 &gt; 0, I1797,)</f>
        <v>0</v>
      </c>
      <c r="K1797" s="29">
        <f t="shared" ref="K1797:K1802" si="204">IF(I1797 &lt;= 0, I1797,)*-1</f>
        <v>151.49439999999998</v>
      </c>
      <c r="L1797" s="21">
        <f>(D1797/1000)*(('Dynamic Data'!C$4*9.81*'Dynamic Data'!C$10)+(0.5*'Dynamic Data'!C$21*'Dynamic Data'!C$11*'Dynamic Data'!C$13*D1797^2)+('Dynamic Data'!C$4*'Dynamic Data'!C$18*E1797))</f>
        <v>0</v>
      </c>
      <c r="M1797" s="3">
        <f t="shared" si="201"/>
        <v>0</v>
      </c>
      <c r="N1797" s="29">
        <f t="shared" ref="N1797:N1802" si="205">ABS(IF(L1797 &lt;= 0, L1797,))</f>
        <v>0</v>
      </c>
      <c r="O1797" s="21">
        <f t="shared" si="200"/>
        <v>0</v>
      </c>
      <c r="P1797" s="3">
        <f t="shared" ref="P1797:P1802" si="206">IF(O1797 &gt;= 0, O1797,)</f>
        <v>0</v>
      </c>
      <c r="Q1797" s="43">
        <f t="shared" si="202"/>
        <v>0</v>
      </c>
      <c r="R1797" s="37"/>
      <c r="S1797" s="21">
        <f>SUM($P$2:P1797)</f>
        <v>4158.5212396605057</v>
      </c>
      <c r="T1797" s="29">
        <f>SUM($Q$2:Q1797)</f>
        <v>404.02768787906274</v>
      </c>
      <c r="U1797" s="22">
        <f>T1797*'KERS System Values'!E$14</f>
        <v>236.58621062447861</v>
      </c>
    </row>
    <row r="1798" spans="1:21" x14ac:dyDescent="0.45">
      <c r="A1798" s="5" t="s">
        <v>15</v>
      </c>
      <c r="B1798" s="6">
        <v>1796</v>
      </c>
      <c r="C1798" s="6">
        <v>319</v>
      </c>
      <c r="D1798" s="4">
        <v>0</v>
      </c>
      <c r="E1798" s="30">
        <v>0</v>
      </c>
      <c r="F1798" s="20">
        <f>'Dynamic Data'!C$4*E1798</f>
        <v>0</v>
      </c>
      <c r="G1798" s="12">
        <f>(0.5*'Dynamic Data'!C$21*'Dynamic Data'!C$11*'Dynamic Data'!C$13*D1798^2)</f>
        <v>0</v>
      </c>
      <c r="H1798" s="12">
        <f>'Dynamic Data'!C$15</f>
        <v>56.505600000000001</v>
      </c>
      <c r="I1798" s="12">
        <f>'Dynamic Data'!C$15+G1798+F1798</f>
        <v>56.505600000000001</v>
      </c>
      <c r="J1798" s="12">
        <f t="shared" si="203"/>
        <v>56.505600000000001</v>
      </c>
      <c r="K1798" s="28">
        <f t="shared" si="204"/>
        <v>0</v>
      </c>
      <c r="L1798" s="20">
        <f>(D1798/1000)*(('Dynamic Data'!C$4*9.81*'Dynamic Data'!C$10)+(0.5*'Dynamic Data'!C$21*'Dynamic Data'!C$11*'Dynamic Data'!C$13*D1798^2)+('Dynamic Data'!C$4*'Dynamic Data'!C$18*E1798))</f>
        <v>0</v>
      </c>
      <c r="M1798" s="12">
        <f t="shared" si="201"/>
        <v>0</v>
      </c>
      <c r="N1798" s="28">
        <f t="shared" si="205"/>
        <v>0</v>
      </c>
      <c r="O1798" s="20">
        <f t="shared" si="200"/>
        <v>0</v>
      </c>
      <c r="P1798" s="12">
        <f t="shared" si="206"/>
        <v>0</v>
      </c>
      <c r="Q1798" s="42">
        <f t="shared" si="202"/>
        <v>0</v>
      </c>
      <c r="R1798" s="36"/>
      <c r="S1798" s="20">
        <f>SUM($P$2:P1798)</f>
        <v>4158.5212396605057</v>
      </c>
      <c r="T1798" s="28">
        <f>SUM($Q$2:Q1798)</f>
        <v>404.02768787906274</v>
      </c>
      <c r="U1798" s="22">
        <f>T1798*'KERS System Values'!E$14</f>
        <v>236.58621062447861</v>
      </c>
    </row>
    <row r="1799" spans="1:21" x14ac:dyDescent="0.45">
      <c r="A1799" s="7" t="s">
        <v>15</v>
      </c>
      <c r="B1799" s="8">
        <v>1797</v>
      </c>
      <c r="C1799" s="8">
        <v>320</v>
      </c>
      <c r="D1799" s="3">
        <v>0</v>
      </c>
      <c r="E1799" s="29">
        <v>0</v>
      </c>
      <c r="F1799" s="21">
        <f>'Dynamic Data'!C$4*E1799</f>
        <v>0</v>
      </c>
      <c r="G1799" s="3">
        <f>(0.5*'Dynamic Data'!C$21*'Dynamic Data'!C$11*'Dynamic Data'!C$13*D1799^2)</f>
        <v>0</v>
      </c>
      <c r="H1799" s="3">
        <f>'Dynamic Data'!C$15</f>
        <v>56.505600000000001</v>
      </c>
      <c r="I1799" s="3">
        <f>'Dynamic Data'!C$15+G1799+F1799</f>
        <v>56.505600000000001</v>
      </c>
      <c r="J1799" s="3">
        <f t="shared" si="203"/>
        <v>56.505600000000001</v>
      </c>
      <c r="K1799" s="29">
        <f t="shared" si="204"/>
        <v>0</v>
      </c>
      <c r="L1799" s="21">
        <f>(D1799/1000)*(('Dynamic Data'!C$4*9.81*'Dynamic Data'!C$10)+(0.5*'Dynamic Data'!C$21*'Dynamic Data'!C$11*'Dynamic Data'!C$13*D1799^2)+('Dynamic Data'!C$4*'Dynamic Data'!C$18*E1799))</f>
        <v>0</v>
      </c>
      <c r="M1799" s="3">
        <f t="shared" si="201"/>
        <v>0</v>
      </c>
      <c r="N1799" s="29">
        <f t="shared" si="205"/>
        <v>0</v>
      </c>
      <c r="O1799" s="21">
        <f t="shared" si="200"/>
        <v>0</v>
      </c>
      <c r="P1799" s="3">
        <f t="shared" si="206"/>
        <v>0</v>
      </c>
      <c r="Q1799" s="43">
        <f t="shared" si="202"/>
        <v>0</v>
      </c>
      <c r="R1799" s="37"/>
      <c r="S1799" s="21">
        <f>SUM($P$2:P1799)</f>
        <v>4158.5212396605057</v>
      </c>
      <c r="T1799" s="29">
        <f>SUM($Q$2:Q1799)</f>
        <v>404.02768787906274</v>
      </c>
      <c r="U1799" s="22">
        <f>T1799*'KERS System Values'!E$14</f>
        <v>236.58621062447861</v>
      </c>
    </row>
    <row r="1800" spans="1:21" x14ac:dyDescent="0.45">
      <c r="A1800" s="5" t="s">
        <v>15</v>
      </c>
      <c r="B1800" s="6">
        <v>1798</v>
      </c>
      <c r="C1800" s="6">
        <v>321</v>
      </c>
      <c r="D1800" s="4">
        <v>0</v>
      </c>
      <c r="E1800" s="30">
        <v>0</v>
      </c>
      <c r="F1800" s="20">
        <f>'Dynamic Data'!C$4*E1800</f>
        <v>0</v>
      </c>
      <c r="G1800" s="12">
        <f>(0.5*'Dynamic Data'!C$21*'Dynamic Data'!C$11*'Dynamic Data'!C$13*D1800^2)</f>
        <v>0</v>
      </c>
      <c r="H1800" s="12">
        <f>'Dynamic Data'!C$15</f>
        <v>56.505600000000001</v>
      </c>
      <c r="I1800" s="12">
        <f>'Dynamic Data'!C$15+G1800+F1800</f>
        <v>56.505600000000001</v>
      </c>
      <c r="J1800" s="12">
        <f t="shared" si="203"/>
        <v>56.505600000000001</v>
      </c>
      <c r="K1800" s="28">
        <f t="shared" si="204"/>
        <v>0</v>
      </c>
      <c r="L1800" s="20">
        <f>(D1800/1000)*(('Dynamic Data'!C$4*9.81*'Dynamic Data'!C$10)+(0.5*'Dynamic Data'!C$21*'Dynamic Data'!C$11*'Dynamic Data'!C$13*D1800^2)+('Dynamic Data'!C$4*'Dynamic Data'!C$18*E1800))</f>
        <v>0</v>
      </c>
      <c r="M1800" s="12">
        <f t="shared" si="201"/>
        <v>0</v>
      </c>
      <c r="N1800" s="28">
        <f t="shared" si="205"/>
        <v>0</v>
      </c>
      <c r="O1800" s="20">
        <f t="shared" si="200"/>
        <v>0</v>
      </c>
      <c r="P1800" s="12">
        <f t="shared" si="206"/>
        <v>0</v>
      </c>
      <c r="Q1800" s="42">
        <f t="shared" si="202"/>
        <v>0</v>
      </c>
      <c r="R1800" s="36"/>
      <c r="S1800" s="20">
        <f>SUM($P$2:P1800)</f>
        <v>4158.5212396605057</v>
      </c>
      <c r="T1800" s="28">
        <f>SUM($Q$2:Q1800)</f>
        <v>404.02768787906274</v>
      </c>
      <c r="U1800" s="22">
        <f>T1800*'KERS System Values'!E$14</f>
        <v>236.58621062447861</v>
      </c>
    </row>
    <row r="1801" spans="1:21" x14ac:dyDescent="0.45">
      <c r="A1801" s="7" t="s">
        <v>15</v>
      </c>
      <c r="B1801" s="8">
        <v>1799</v>
      </c>
      <c r="C1801" s="8">
        <v>322</v>
      </c>
      <c r="D1801" s="3">
        <v>0</v>
      </c>
      <c r="E1801" s="29">
        <v>0</v>
      </c>
      <c r="F1801" s="21">
        <f>'Dynamic Data'!C$4*E1801</f>
        <v>0</v>
      </c>
      <c r="G1801" s="3">
        <f>(0.5*'Dynamic Data'!C$21*'Dynamic Data'!C$11*'Dynamic Data'!C$13*D1801^2)</f>
        <v>0</v>
      </c>
      <c r="H1801" s="3">
        <f>'Dynamic Data'!C$15</f>
        <v>56.505600000000001</v>
      </c>
      <c r="I1801" s="3">
        <f>'Dynamic Data'!C$15+G1801+F1801</f>
        <v>56.505600000000001</v>
      </c>
      <c r="J1801" s="3">
        <f t="shared" si="203"/>
        <v>56.505600000000001</v>
      </c>
      <c r="K1801" s="29">
        <f t="shared" si="204"/>
        <v>0</v>
      </c>
      <c r="L1801" s="21">
        <f>(D1801/1000)*(('Dynamic Data'!C$4*9.81*'Dynamic Data'!C$10)+(0.5*'Dynamic Data'!C$21*'Dynamic Data'!C$11*'Dynamic Data'!C$13*D1801^2)+('Dynamic Data'!C$4*'Dynamic Data'!C$18*E1801))</f>
        <v>0</v>
      </c>
      <c r="M1801" s="3">
        <f t="shared" si="201"/>
        <v>0</v>
      </c>
      <c r="N1801" s="29">
        <f t="shared" si="205"/>
        <v>0</v>
      </c>
      <c r="O1801" s="21">
        <f t="shared" si="200"/>
        <v>0</v>
      </c>
      <c r="P1801" s="3">
        <f t="shared" si="206"/>
        <v>0</v>
      </c>
      <c r="Q1801" s="43">
        <f t="shared" si="202"/>
        <v>0</v>
      </c>
      <c r="R1801" s="37"/>
      <c r="S1801" s="21">
        <f>SUM($P$2:P1801)</f>
        <v>4158.5212396605057</v>
      </c>
      <c r="T1801" s="29">
        <f>SUM($Q$2:Q1801)</f>
        <v>404.02768787906274</v>
      </c>
      <c r="U1801" s="22">
        <f>T1801*'KERS System Values'!E$14</f>
        <v>236.58621062447861</v>
      </c>
    </row>
    <row r="1802" spans="1:21" x14ac:dyDescent="0.45">
      <c r="A1802" s="5" t="s">
        <v>15</v>
      </c>
      <c r="B1802" s="6">
        <v>1800</v>
      </c>
      <c r="C1802" s="6">
        <v>323</v>
      </c>
      <c r="D1802" s="4">
        <v>0</v>
      </c>
      <c r="E1802" s="30">
        <v>0</v>
      </c>
      <c r="F1802" s="20">
        <f>'Dynamic Data'!C$4*E1802</f>
        <v>0</v>
      </c>
      <c r="G1802" s="12">
        <f>(0.5*'Dynamic Data'!C$21*'Dynamic Data'!C$11*'Dynamic Data'!C$13*D1802^2)</f>
        <v>0</v>
      </c>
      <c r="H1802" s="12">
        <f>'Dynamic Data'!C$15</f>
        <v>56.505600000000001</v>
      </c>
      <c r="I1802" s="12">
        <f>'Dynamic Data'!C$15+G1802+F1802</f>
        <v>56.505600000000001</v>
      </c>
      <c r="J1802" s="12">
        <f t="shared" si="203"/>
        <v>56.505600000000001</v>
      </c>
      <c r="K1802" s="28">
        <f t="shared" si="204"/>
        <v>0</v>
      </c>
      <c r="L1802" s="20">
        <f>(D1802/1000)*(('Dynamic Data'!C$4*9.81*'Dynamic Data'!C$10)+(0.5*'Dynamic Data'!C$21*'Dynamic Data'!C$11*'Dynamic Data'!C$13*D1802^2)+('Dynamic Data'!C$4*'Dynamic Data'!C$18*E1802))</f>
        <v>0</v>
      </c>
      <c r="M1802" s="12">
        <f t="shared" si="201"/>
        <v>0</v>
      </c>
      <c r="N1802" s="28">
        <f t="shared" si="205"/>
        <v>0</v>
      </c>
      <c r="O1802" s="20">
        <f t="shared" si="200"/>
        <v>0</v>
      </c>
      <c r="P1802" s="12">
        <f t="shared" si="206"/>
        <v>0</v>
      </c>
      <c r="Q1802" s="42">
        <f t="shared" si="202"/>
        <v>0</v>
      </c>
      <c r="R1802" s="36"/>
      <c r="S1802" s="20">
        <f>SUM($P$2:P1802)</f>
        <v>4158.5212396605057</v>
      </c>
      <c r="T1802" s="28">
        <f>SUM($Q$2:Q1802)</f>
        <v>404.02768787906274</v>
      </c>
      <c r="U1802" s="22">
        <f>T1802*'KERS System Values'!E$14</f>
        <v>236.58621062447861</v>
      </c>
    </row>
    <row r="1803" spans="1:21" x14ac:dyDescent="0.45">
      <c r="L1803" s="9"/>
      <c r="M1803" s="9"/>
      <c r="N1803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11628-2F0E-4E3F-A310-F8F5BC8DA163}">
  <sheetPr>
    <tabColor theme="4" tint="0.59999389629810485"/>
  </sheetPr>
  <dimension ref="A1"/>
  <sheetViews>
    <sheetView zoomScale="85" zoomScaleNormal="85" workbookViewId="0">
      <selection activeCell="A17" sqref="A17"/>
    </sheetView>
  </sheetViews>
  <sheetFormatPr defaultRowHeight="14.25" x14ac:dyDescent="0.45"/>
  <cols>
    <col min="1" max="1" width="9.06640625" style="1"/>
    <col min="2" max="2" width="11.796875" style="1" bestFit="1" customWidth="1"/>
    <col min="3" max="16384" width="9.06640625" style="1"/>
  </cols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685DE-B0E9-42AF-8A15-046535F9C340}">
  <sheetPr>
    <tabColor theme="4" tint="0.59999389629810485"/>
  </sheetPr>
  <dimension ref="A1"/>
  <sheetViews>
    <sheetView zoomScale="85" zoomScaleNormal="85" workbookViewId="0">
      <selection activeCell="K34" sqref="K34"/>
    </sheetView>
  </sheetViews>
  <sheetFormatPr defaultRowHeight="14.25" x14ac:dyDescent="0.45"/>
  <cols>
    <col min="1" max="16384" width="9.06640625" style="1"/>
  </cols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56259-C6FF-49E4-B971-B3596D2547E8}">
  <sheetPr>
    <tabColor theme="4" tint="0.59999389629810485"/>
  </sheetPr>
  <dimension ref="A1"/>
  <sheetViews>
    <sheetView zoomScale="85" zoomScaleNormal="85" workbookViewId="0">
      <selection activeCell="F34" sqref="F34"/>
    </sheetView>
  </sheetViews>
  <sheetFormatPr defaultRowHeight="14.25" x14ac:dyDescent="0.45"/>
  <cols>
    <col min="1" max="16384" width="9.06640625" style="1"/>
  </cols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2DEF8-39E8-4A97-B549-7334DE98E28E}">
  <sheetPr>
    <tabColor theme="4" tint="0.59999389629810485"/>
  </sheetPr>
  <dimension ref="A1"/>
  <sheetViews>
    <sheetView zoomScale="85" zoomScaleNormal="85" workbookViewId="0">
      <selection activeCell="O31" sqref="O31"/>
    </sheetView>
  </sheetViews>
  <sheetFormatPr defaultRowHeight="14.25" x14ac:dyDescent="0.45"/>
  <cols>
    <col min="1" max="16384" width="9.06640625" style="1"/>
  </cols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A4C28-99B5-442B-99A4-30E83800CE6C}">
  <sheetPr>
    <tabColor theme="4" tint="0.59999389629810485"/>
  </sheetPr>
  <dimension ref="A1"/>
  <sheetViews>
    <sheetView zoomScale="70" zoomScaleNormal="70" workbookViewId="0">
      <selection activeCell="I41" sqref="I41"/>
    </sheetView>
  </sheetViews>
  <sheetFormatPr defaultRowHeight="14.25" x14ac:dyDescent="0.45"/>
  <cols>
    <col min="1" max="1" width="9.06640625" style="1"/>
    <col min="2" max="2" width="19.796875" style="1" bestFit="1" customWidth="1"/>
    <col min="3" max="3" width="16.796875" style="1" bestFit="1" customWidth="1"/>
    <col min="4" max="4" width="14.1328125" style="1" bestFit="1" customWidth="1"/>
    <col min="5" max="5" width="18.59765625" style="1" bestFit="1" customWidth="1"/>
    <col min="6" max="6" width="14.1328125" style="1" customWidth="1"/>
    <col min="7" max="7" width="16.6640625" style="1" bestFit="1" customWidth="1"/>
    <col min="8" max="8" width="14.1328125" style="1" bestFit="1" customWidth="1"/>
    <col min="9" max="9" width="16.6640625" style="1" bestFit="1" customWidth="1"/>
    <col min="10" max="10" width="14.59765625" style="1" bestFit="1" customWidth="1"/>
    <col min="11" max="11" width="14.1328125" style="1" bestFit="1" customWidth="1"/>
    <col min="12" max="12" width="16.6640625" style="1" bestFit="1" customWidth="1"/>
    <col min="13" max="13" width="14.1328125" style="1" bestFit="1" customWidth="1"/>
    <col min="14" max="14" width="16.6640625" style="1" bestFit="1" customWidth="1"/>
    <col min="15" max="15" width="14.1328125" style="1" bestFit="1" customWidth="1"/>
    <col min="16" max="16" width="16.6640625" style="1" customWidth="1"/>
    <col min="17" max="17" width="16.3984375" style="1" bestFit="1" customWidth="1"/>
    <col min="18" max="18" width="13.796875" style="1" customWidth="1"/>
    <col min="19" max="19" width="13.33203125" style="1" customWidth="1"/>
    <col min="20" max="20" width="14.59765625" style="1" bestFit="1" customWidth="1"/>
    <col min="21" max="21" width="16.3984375" style="1" bestFit="1" customWidth="1"/>
    <col min="22" max="22" width="13.9296875" style="1" bestFit="1" customWidth="1"/>
    <col min="23" max="24" width="9.06640625" style="1"/>
    <col min="25" max="25" width="22.3984375" style="1" bestFit="1" customWidth="1"/>
    <col min="26" max="16384" width="9.06640625" style="1"/>
  </cols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E4002-D915-4C33-81B2-D5188C79454B}">
  <sheetPr>
    <tabColor theme="4" tint="0.59999389629810485"/>
  </sheetPr>
  <dimension ref="A1"/>
  <sheetViews>
    <sheetView zoomScale="70" zoomScaleNormal="70" workbookViewId="0">
      <selection activeCell="O41" sqref="O41"/>
    </sheetView>
  </sheetViews>
  <sheetFormatPr defaultRowHeight="14.25" x14ac:dyDescent="0.45"/>
  <cols>
    <col min="1" max="1" width="9.06640625" style="1"/>
    <col min="2" max="2" width="21.19921875" style="1" bestFit="1" customWidth="1"/>
    <col min="3" max="16384" width="9.066406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Dynamic Data</vt:lpstr>
      <vt:lpstr>KERS System Values</vt:lpstr>
      <vt:lpstr>Calculations</vt:lpstr>
      <vt:lpstr>Tractive &amp; Total Tractive Force</vt:lpstr>
      <vt:lpstr>Accel &amp; Braking Forces</vt:lpstr>
      <vt:lpstr>Driving Power</vt:lpstr>
      <vt:lpstr>Tractive Energy</vt:lpstr>
      <vt:lpstr>Braking Energy</vt:lpstr>
      <vt:lpstr>Cumulative Energy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Gillson</dc:creator>
  <cp:lastModifiedBy>Olly Gillson (2212405)</cp:lastModifiedBy>
  <dcterms:created xsi:type="dcterms:W3CDTF">2015-06-05T18:17:20Z</dcterms:created>
  <dcterms:modified xsi:type="dcterms:W3CDTF">2024-12-01T12:04:17Z</dcterms:modified>
</cp:coreProperties>
</file>