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.docs.live.net/422aa4b96b2901c7/Desktop/MSY1/Ms Technology/Assignment 2/"/>
    </mc:Choice>
  </mc:AlternateContent>
  <xr:revisionPtr revIDLastSave="113" documentId="8_{5959B247-FBA0-4004-A77D-60CC8EF216B0}" xr6:coauthVersionLast="47" xr6:coauthVersionMax="47" xr10:uidLastSave="{12CDBD27-BFDA-4F0D-852C-4FE650477E39}"/>
  <bookViews>
    <workbookView xWindow="-110" yWindow="-110" windowWidth="19420" windowHeight="1030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H6" i="1"/>
  <c r="G6" i="1"/>
  <c r="F6" i="1" s="1"/>
  <c r="B7" i="1"/>
  <c r="B8" i="1" l="1"/>
  <c r="F7" i="1"/>
  <c r="K6" i="1"/>
  <c r="I6" i="1" s="1"/>
  <c r="J6" i="1" s="1"/>
  <c r="K7" i="1" l="1"/>
  <c r="I7" i="1" s="1"/>
  <c r="J7" i="1" s="1"/>
  <c r="H7" i="1"/>
  <c r="B9" i="1"/>
  <c r="F8" i="1"/>
  <c r="B10" i="1" l="1"/>
  <c r="F9" i="1"/>
  <c r="K8" i="1"/>
  <c r="I8" i="1" s="1"/>
  <c r="J8" i="1" s="1"/>
  <c r="H8" i="1"/>
  <c r="K9" i="1" l="1"/>
  <c r="I9" i="1" s="1"/>
  <c r="J9" i="1" s="1"/>
  <c r="H9" i="1"/>
  <c r="B11" i="1"/>
  <c r="F10" i="1"/>
  <c r="H10" i="1" l="1"/>
  <c r="K10" i="1"/>
  <c r="I10" i="1" s="1"/>
  <c r="J10" i="1" s="1"/>
  <c r="B12" i="1"/>
  <c r="F11" i="1"/>
  <c r="K11" i="1" l="1"/>
  <c r="I11" i="1" s="1"/>
  <c r="J11" i="1" s="1"/>
  <c r="H11" i="1"/>
  <c r="B13" i="1"/>
  <c r="F12" i="1"/>
  <c r="K12" i="1" l="1"/>
  <c r="I12" i="1" s="1"/>
  <c r="J12" i="1" s="1"/>
  <c r="H12" i="1"/>
  <c r="B14" i="1"/>
  <c r="F13" i="1"/>
  <c r="K13" i="1" l="1"/>
  <c r="I13" i="1" s="1"/>
  <c r="J13" i="1" s="1"/>
  <c r="H13" i="1"/>
  <c r="B15" i="1"/>
  <c r="F14" i="1"/>
  <c r="K14" i="1" l="1"/>
  <c r="I14" i="1" s="1"/>
  <c r="J14" i="1" s="1"/>
  <c r="H14" i="1"/>
  <c r="B16" i="1"/>
  <c r="F15" i="1"/>
  <c r="K15" i="1" l="1"/>
  <c r="I15" i="1" s="1"/>
  <c r="J15" i="1" s="1"/>
  <c r="H15" i="1"/>
  <c r="B17" i="1"/>
  <c r="F16" i="1"/>
  <c r="H16" i="1" l="1"/>
  <c r="K16" i="1"/>
  <c r="I16" i="1" s="1"/>
  <c r="J16" i="1" s="1"/>
  <c r="B18" i="1"/>
  <c r="F17" i="1"/>
  <c r="K17" i="1" l="1"/>
  <c r="I17" i="1" s="1"/>
  <c r="J17" i="1" s="1"/>
  <c r="H17" i="1"/>
  <c r="B19" i="1"/>
  <c r="F18" i="1"/>
  <c r="H18" i="1" l="1"/>
  <c r="K18" i="1"/>
  <c r="I18" i="1" s="1"/>
  <c r="J18" i="1" s="1"/>
  <c r="B20" i="1"/>
  <c r="F19" i="1"/>
  <c r="H19" i="1" l="1"/>
  <c r="K19" i="1"/>
  <c r="I19" i="1" s="1"/>
  <c r="J19" i="1" s="1"/>
  <c r="B21" i="1"/>
  <c r="F20" i="1"/>
  <c r="H20" i="1" l="1"/>
  <c r="K20" i="1"/>
  <c r="I20" i="1" s="1"/>
  <c r="J20" i="1" s="1"/>
  <c r="B22" i="1"/>
  <c r="F21" i="1"/>
  <c r="K21" i="1" l="1"/>
  <c r="I21" i="1" s="1"/>
  <c r="J21" i="1" s="1"/>
  <c r="H21" i="1"/>
  <c r="B23" i="1"/>
  <c r="F22" i="1"/>
  <c r="K22" i="1" l="1"/>
  <c r="I22" i="1" s="1"/>
  <c r="J22" i="1" s="1"/>
  <c r="H22" i="1"/>
  <c r="B24" i="1"/>
  <c r="F23" i="1"/>
  <c r="J23" i="1" l="1"/>
  <c r="B25" i="1"/>
  <c r="F24" i="1"/>
  <c r="K23" i="1"/>
  <c r="I23" i="1" s="1"/>
  <c r="H23" i="1"/>
  <c r="H24" i="1" l="1"/>
  <c r="K24" i="1"/>
  <c r="I24" i="1" s="1"/>
  <c r="J24" i="1" s="1"/>
  <c r="B26" i="1"/>
  <c r="F25" i="1"/>
  <c r="B27" i="1" l="1"/>
  <c r="F26" i="1"/>
  <c r="K25" i="1"/>
  <c r="I25" i="1" s="1"/>
  <c r="J25" i="1" s="1"/>
  <c r="H25" i="1"/>
  <c r="H26" i="1" l="1"/>
  <c r="K26" i="1"/>
  <c r="I26" i="1" s="1"/>
  <c r="J26" i="1" s="1"/>
  <c r="B28" i="1"/>
  <c r="F27" i="1"/>
  <c r="H27" i="1" l="1"/>
  <c r="K27" i="1"/>
  <c r="I27" i="1" s="1"/>
  <c r="J27" i="1" s="1"/>
  <c r="B29" i="1"/>
  <c r="F28" i="1"/>
  <c r="H28" i="1" l="1"/>
  <c r="K28" i="1"/>
  <c r="I28" i="1" s="1"/>
  <c r="J28" i="1" s="1"/>
  <c r="B30" i="1"/>
  <c r="F29" i="1"/>
  <c r="K29" i="1" l="1"/>
  <c r="I29" i="1" s="1"/>
  <c r="J29" i="1" s="1"/>
  <c r="H29" i="1"/>
  <c r="B31" i="1"/>
  <c r="F30" i="1"/>
  <c r="B32" i="1" l="1"/>
  <c r="F31" i="1"/>
  <c r="K30" i="1"/>
  <c r="I30" i="1" s="1"/>
  <c r="J30" i="1" s="1"/>
  <c r="H30" i="1"/>
  <c r="K31" i="1" l="1"/>
  <c r="I31" i="1" s="1"/>
  <c r="J31" i="1" s="1"/>
  <c r="H31" i="1"/>
  <c r="B33" i="1"/>
  <c r="F32" i="1"/>
  <c r="K32" i="1" l="1"/>
  <c r="I32" i="1" s="1"/>
  <c r="J32" i="1" s="1"/>
  <c r="H32" i="1"/>
  <c r="B34" i="1"/>
  <c r="F33" i="1"/>
  <c r="K33" i="1" l="1"/>
  <c r="I33" i="1" s="1"/>
  <c r="J33" i="1" s="1"/>
  <c r="H33" i="1"/>
  <c r="B35" i="1"/>
  <c r="F34" i="1"/>
  <c r="B36" i="1" l="1"/>
  <c r="F35" i="1"/>
  <c r="H34" i="1"/>
  <c r="K34" i="1"/>
  <c r="I34" i="1" s="1"/>
  <c r="J34" i="1" s="1"/>
  <c r="H35" i="1" l="1"/>
  <c r="K35" i="1"/>
  <c r="I35" i="1" s="1"/>
  <c r="J35" i="1" s="1"/>
  <c r="B37" i="1"/>
  <c r="F36" i="1"/>
  <c r="H36" i="1" l="1"/>
  <c r="K36" i="1"/>
  <c r="I36" i="1" s="1"/>
  <c r="J36" i="1" s="1"/>
  <c r="B38" i="1"/>
  <c r="F37" i="1"/>
  <c r="K37" i="1" l="1"/>
  <c r="I37" i="1" s="1"/>
  <c r="J37" i="1" s="1"/>
  <c r="H37" i="1"/>
  <c r="B39" i="1"/>
  <c r="F38" i="1"/>
  <c r="K38" i="1" l="1"/>
  <c r="I38" i="1" s="1"/>
  <c r="J38" i="1" s="1"/>
  <c r="H38" i="1"/>
  <c r="B40" i="1"/>
  <c r="F39" i="1"/>
  <c r="K39" i="1" l="1"/>
  <c r="I39" i="1" s="1"/>
  <c r="J39" i="1" s="1"/>
  <c r="H39" i="1"/>
  <c r="B41" i="1"/>
  <c r="F40" i="1"/>
  <c r="K40" i="1" l="1"/>
  <c r="I40" i="1" s="1"/>
  <c r="J40" i="1" s="1"/>
  <c r="H40" i="1"/>
  <c r="B42" i="1"/>
  <c r="F41" i="1"/>
  <c r="K41" i="1" l="1"/>
  <c r="I41" i="1" s="1"/>
  <c r="J41" i="1" s="1"/>
  <c r="H41" i="1"/>
  <c r="B43" i="1"/>
  <c r="F42" i="1"/>
  <c r="H42" i="1" l="1"/>
  <c r="K42" i="1"/>
  <c r="I42" i="1" s="1"/>
  <c r="J42" i="1" s="1"/>
  <c r="B44" i="1"/>
  <c r="F43" i="1"/>
  <c r="H43" i="1" l="1"/>
  <c r="K43" i="1"/>
  <c r="I43" i="1" s="1"/>
  <c r="J43" i="1" s="1"/>
  <c r="B45" i="1"/>
  <c r="F44" i="1"/>
  <c r="H44" i="1" l="1"/>
  <c r="K44" i="1"/>
  <c r="I44" i="1" s="1"/>
  <c r="J44" i="1" s="1"/>
  <c r="B46" i="1"/>
  <c r="F45" i="1"/>
  <c r="K45" i="1" l="1"/>
  <c r="I45" i="1" s="1"/>
  <c r="J45" i="1" s="1"/>
  <c r="H45" i="1"/>
  <c r="B47" i="1"/>
  <c r="F46" i="1"/>
  <c r="K46" i="1" l="1"/>
  <c r="I46" i="1" s="1"/>
  <c r="J46" i="1" s="1"/>
  <c r="H46" i="1"/>
  <c r="B48" i="1"/>
  <c r="F47" i="1"/>
  <c r="K47" i="1" l="1"/>
  <c r="I47" i="1" s="1"/>
  <c r="J47" i="1" s="1"/>
  <c r="H47" i="1"/>
  <c r="B49" i="1"/>
  <c r="F48" i="1"/>
  <c r="B50" i="1" l="1"/>
  <c r="F49" i="1"/>
  <c r="K48" i="1"/>
  <c r="I48" i="1" s="1"/>
  <c r="J48" i="1" s="1"/>
  <c r="H48" i="1"/>
  <c r="K49" i="1" l="1"/>
  <c r="I49" i="1" s="1"/>
  <c r="J49" i="1" s="1"/>
  <c r="H49" i="1"/>
  <c r="B51" i="1"/>
  <c r="F50" i="1"/>
  <c r="H50" i="1" l="1"/>
  <c r="K50" i="1"/>
  <c r="I50" i="1" s="1"/>
  <c r="J50" i="1" s="1"/>
  <c r="B52" i="1"/>
  <c r="F51" i="1"/>
  <c r="H51" i="1" l="1"/>
  <c r="K51" i="1"/>
  <c r="I51" i="1" s="1"/>
  <c r="J51" i="1" s="1"/>
  <c r="B53" i="1"/>
  <c r="F52" i="1"/>
  <c r="H52" i="1" l="1"/>
  <c r="K52" i="1"/>
  <c r="I52" i="1" s="1"/>
  <c r="J52" i="1" s="1"/>
  <c r="B54" i="1"/>
  <c r="F53" i="1"/>
  <c r="K53" i="1" l="1"/>
  <c r="I53" i="1" s="1"/>
  <c r="J53" i="1" s="1"/>
  <c r="H53" i="1"/>
  <c r="B55" i="1"/>
  <c r="F54" i="1"/>
  <c r="K54" i="1" l="1"/>
  <c r="I54" i="1" s="1"/>
  <c r="J54" i="1" s="1"/>
  <c r="H54" i="1"/>
  <c r="B56" i="1"/>
  <c r="F55" i="1"/>
  <c r="K55" i="1" l="1"/>
  <c r="I55" i="1" s="1"/>
  <c r="J55" i="1" s="1"/>
  <c r="H55" i="1"/>
  <c r="B57" i="1"/>
  <c r="F56" i="1"/>
  <c r="K56" i="1" l="1"/>
  <c r="I56" i="1" s="1"/>
  <c r="J56" i="1" s="1"/>
  <c r="H56" i="1"/>
  <c r="B58" i="1"/>
  <c r="F57" i="1"/>
  <c r="K57" i="1" l="1"/>
  <c r="I57" i="1" s="1"/>
  <c r="J57" i="1" s="1"/>
  <c r="H57" i="1"/>
  <c r="B59" i="1"/>
  <c r="F58" i="1"/>
  <c r="H58" i="1" l="1"/>
  <c r="K58" i="1"/>
  <c r="I58" i="1" s="1"/>
  <c r="J58" i="1" s="1"/>
  <c r="B60" i="1"/>
  <c r="F59" i="1"/>
  <c r="H59" i="1" l="1"/>
  <c r="K59" i="1"/>
  <c r="I59" i="1" s="1"/>
  <c r="J59" i="1" s="1"/>
  <c r="B61" i="1"/>
  <c r="F60" i="1"/>
  <c r="H60" i="1" l="1"/>
  <c r="K60" i="1"/>
  <c r="I60" i="1" s="1"/>
  <c r="J60" i="1" s="1"/>
  <c r="B62" i="1"/>
  <c r="F61" i="1"/>
  <c r="K61" i="1" l="1"/>
  <c r="I61" i="1" s="1"/>
  <c r="J61" i="1" s="1"/>
  <c r="H61" i="1"/>
  <c r="B63" i="1"/>
  <c r="F62" i="1"/>
  <c r="K62" i="1" l="1"/>
  <c r="I62" i="1" s="1"/>
  <c r="J62" i="1" s="1"/>
  <c r="H62" i="1"/>
  <c r="B64" i="1"/>
  <c r="F63" i="1"/>
  <c r="K63" i="1" l="1"/>
  <c r="I63" i="1" s="1"/>
  <c r="J63" i="1" s="1"/>
  <c r="H63" i="1"/>
  <c r="B65" i="1"/>
  <c r="F64" i="1"/>
  <c r="K64" i="1" l="1"/>
  <c r="I64" i="1" s="1"/>
  <c r="J64" i="1" s="1"/>
  <c r="H64" i="1"/>
  <c r="B66" i="1"/>
  <c r="F65" i="1"/>
  <c r="B67" i="1" l="1"/>
  <c r="F66" i="1"/>
  <c r="K65" i="1"/>
  <c r="I65" i="1" s="1"/>
  <c r="J65" i="1" s="1"/>
  <c r="H65" i="1"/>
  <c r="H66" i="1" l="1"/>
  <c r="K66" i="1"/>
  <c r="I66" i="1" s="1"/>
  <c r="J66" i="1" s="1"/>
  <c r="B68" i="1"/>
  <c r="F67" i="1"/>
  <c r="B69" i="1" l="1"/>
  <c r="F68" i="1"/>
  <c r="H67" i="1"/>
  <c r="K67" i="1"/>
  <c r="I67" i="1" s="1"/>
  <c r="J67" i="1" s="1"/>
  <c r="H68" i="1" l="1"/>
  <c r="K68" i="1"/>
  <c r="I68" i="1" s="1"/>
  <c r="J68" i="1" s="1"/>
  <c r="B70" i="1"/>
  <c r="F69" i="1"/>
  <c r="K69" i="1" l="1"/>
  <c r="I69" i="1" s="1"/>
  <c r="J69" i="1" s="1"/>
  <c r="H69" i="1"/>
  <c r="B71" i="1"/>
  <c r="F70" i="1"/>
  <c r="K70" i="1" l="1"/>
  <c r="I70" i="1" s="1"/>
  <c r="J70" i="1" s="1"/>
  <c r="H70" i="1"/>
  <c r="B72" i="1"/>
  <c r="F71" i="1"/>
  <c r="K71" i="1" l="1"/>
  <c r="I71" i="1" s="1"/>
  <c r="J71" i="1" s="1"/>
  <c r="H71" i="1"/>
  <c r="B73" i="1"/>
  <c r="F72" i="1"/>
  <c r="K72" i="1" l="1"/>
  <c r="I72" i="1" s="1"/>
  <c r="J72" i="1" s="1"/>
  <c r="H72" i="1"/>
  <c r="B74" i="1"/>
  <c r="F73" i="1"/>
  <c r="K73" i="1" l="1"/>
  <c r="I73" i="1" s="1"/>
  <c r="J73" i="1" s="1"/>
  <c r="H73" i="1"/>
  <c r="B75" i="1"/>
  <c r="F74" i="1"/>
  <c r="H74" i="1" l="1"/>
  <c r="K74" i="1"/>
  <c r="I74" i="1" s="1"/>
  <c r="J74" i="1" s="1"/>
  <c r="B76" i="1"/>
  <c r="F75" i="1"/>
  <c r="H75" i="1" l="1"/>
  <c r="K75" i="1"/>
  <c r="I75" i="1" s="1"/>
  <c r="J75" i="1" s="1"/>
  <c r="B77" i="1"/>
  <c r="F76" i="1"/>
  <c r="H76" i="1" l="1"/>
  <c r="K76" i="1"/>
  <c r="I76" i="1" s="1"/>
  <c r="J76" i="1" s="1"/>
  <c r="B78" i="1"/>
  <c r="F77" i="1"/>
  <c r="K77" i="1" l="1"/>
  <c r="I77" i="1" s="1"/>
  <c r="J77" i="1" s="1"/>
  <c r="H77" i="1"/>
  <c r="B79" i="1"/>
  <c r="F78" i="1"/>
  <c r="K78" i="1" l="1"/>
  <c r="I78" i="1" s="1"/>
  <c r="J78" i="1" s="1"/>
  <c r="H78" i="1"/>
  <c r="B80" i="1"/>
  <c r="F79" i="1"/>
  <c r="K79" i="1" l="1"/>
  <c r="I79" i="1" s="1"/>
  <c r="J79" i="1" s="1"/>
  <c r="H79" i="1"/>
  <c r="B81" i="1"/>
  <c r="F80" i="1"/>
  <c r="K80" i="1" l="1"/>
  <c r="I80" i="1" s="1"/>
  <c r="J80" i="1" s="1"/>
  <c r="H80" i="1"/>
  <c r="B82" i="1"/>
  <c r="F81" i="1"/>
  <c r="K81" i="1" l="1"/>
  <c r="I81" i="1" s="1"/>
  <c r="J81" i="1" s="1"/>
  <c r="H81" i="1"/>
  <c r="B83" i="1"/>
  <c r="F82" i="1"/>
  <c r="H82" i="1" l="1"/>
  <c r="K82" i="1"/>
  <c r="I82" i="1" s="1"/>
  <c r="J82" i="1" s="1"/>
  <c r="B84" i="1"/>
  <c r="F83" i="1"/>
  <c r="B85" i="1" l="1"/>
  <c r="F84" i="1"/>
  <c r="H83" i="1"/>
  <c r="K83" i="1"/>
  <c r="I83" i="1" s="1"/>
  <c r="J83" i="1" s="1"/>
  <c r="H84" i="1" l="1"/>
  <c r="K84" i="1"/>
  <c r="I84" i="1" s="1"/>
  <c r="J84" i="1" s="1"/>
  <c r="B86" i="1"/>
  <c r="F85" i="1"/>
  <c r="K85" i="1" l="1"/>
  <c r="I85" i="1" s="1"/>
  <c r="J85" i="1" s="1"/>
  <c r="H85" i="1"/>
  <c r="B87" i="1"/>
  <c r="F86" i="1"/>
  <c r="K86" i="1" l="1"/>
  <c r="I86" i="1" s="1"/>
  <c r="J86" i="1" s="1"/>
  <c r="H86" i="1"/>
  <c r="B88" i="1"/>
  <c r="F87" i="1"/>
  <c r="B89" i="1" l="1"/>
  <c r="F88" i="1"/>
  <c r="K87" i="1"/>
  <c r="I87" i="1" s="1"/>
  <c r="J87" i="1" s="1"/>
  <c r="H87" i="1"/>
  <c r="K88" i="1" l="1"/>
  <c r="I88" i="1" s="1"/>
  <c r="J88" i="1" s="1"/>
  <c r="H88" i="1"/>
  <c r="B90" i="1"/>
  <c r="F89" i="1"/>
  <c r="B91" i="1" l="1"/>
  <c r="F90" i="1"/>
  <c r="K89" i="1"/>
  <c r="I89" i="1" s="1"/>
  <c r="J89" i="1" s="1"/>
  <c r="H89" i="1"/>
  <c r="H90" i="1" l="1"/>
  <c r="K90" i="1"/>
  <c r="I90" i="1" s="1"/>
  <c r="J90" i="1" s="1"/>
  <c r="B92" i="1"/>
  <c r="F91" i="1"/>
  <c r="H91" i="1" l="1"/>
  <c r="K91" i="1"/>
  <c r="I91" i="1" s="1"/>
  <c r="J91" i="1" s="1"/>
  <c r="B93" i="1"/>
  <c r="F92" i="1"/>
  <c r="H92" i="1" l="1"/>
  <c r="K92" i="1"/>
  <c r="I92" i="1" s="1"/>
  <c r="J92" i="1" s="1"/>
  <c r="B94" i="1"/>
  <c r="F93" i="1"/>
  <c r="B95" i="1" l="1"/>
  <c r="F94" i="1"/>
  <c r="K93" i="1"/>
  <c r="I93" i="1" s="1"/>
  <c r="J93" i="1" s="1"/>
  <c r="H93" i="1"/>
  <c r="K94" i="1" l="1"/>
  <c r="I94" i="1" s="1"/>
  <c r="J94" i="1" s="1"/>
  <c r="H94" i="1"/>
  <c r="B96" i="1"/>
  <c r="F96" i="1" s="1"/>
  <c r="F95" i="1"/>
  <c r="K95" i="1" l="1"/>
  <c r="I95" i="1" s="1"/>
  <c r="J95" i="1" s="1"/>
  <c r="H95" i="1"/>
  <c r="K96" i="1"/>
  <c r="I96" i="1" s="1"/>
  <c r="J96" i="1" s="1"/>
  <c r="H96" i="1"/>
</calcChain>
</file>

<file path=xl/sharedStrings.xml><?xml version="1.0" encoding="utf-8"?>
<sst xmlns="http://schemas.openxmlformats.org/spreadsheetml/2006/main" count="34" uniqueCount="30">
  <si>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</si>
  <si>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</si>
  <si>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</si>
  <si>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</si>
  <si>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</si>
  <si>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</si>
  <si>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</si>
  <si>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</si>
  <si>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</si>
  <si>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</si>
  <si>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</si>
  <si>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</si>
  <si>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</si>
  <si>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Power</t>
  </si>
  <si>
    <t>Torque</t>
  </si>
  <si>
    <t>BMEP</t>
  </si>
  <si>
    <t>SFC</t>
  </si>
  <si>
    <t>Thermal Efficiency</t>
  </si>
  <si>
    <t>Radius</t>
  </si>
  <si>
    <t>M</t>
  </si>
  <si>
    <t>W</t>
  </si>
  <si>
    <t>Nm</t>
  </si>
  <si>
    <t>Pa</t>
  </si>
  <si>
    <t>kg/kWh</t>
  </si>
  <si>
    <t>Area</t>
  </si>
  <si>
    <t>M^2</t>
  </si>
  <si>
    <t>Length</t>
  </si>
  <si>
    <t>Corrected Power</t>
  </si>
  <si>
    <t>Gasoline C.V.</t>
  </si>
  <si>
    <t>J/kg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</si>
</sst>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3" borderId="1" xfId="0" applyFill="1" applyBorder="1"/>
    <xf numFmtId="0" fontId="0" fillId="7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9" borderId="1" xfId="0" applyFill="1" applyBorder="1" applyAlignment="1">
      <alignment horizontal="center"/>
    </xf>
    <xf numFmtId="0" fontId="0" fillId="9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General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0.33825421789891569</c:v>
                </c:pt>
                <c:pt idx="3">
                  <c:v>0.31800168026526204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0.29054828779687847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0.26445903302355922</c:v>
                </c:pt>
                <c:pt idx="11">
                  <c:v>0.26722942097647917</c:v>
                </c:pt>
                <c:pt idx="12">
                  <c:v>0.26484249730531162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0.26926678171616902</c:v>
                </c:pt>
                <c:pt idx="19">
                  <c:v>0.26756851988352648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0.26183435211624273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0.26320576134436657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0.26818911692553449</c:v>
                </c:pt>
                <c:pt idx="33">
                  <c:v>0.26912240337969984</c:v>
                </c:pt>
                <c:pt idx="34">
                  <c:v>0.27108484858206172</c:v>
                </c:pt>
                <c:pt idx="35">
                  <c:v>0.274029503511173</c:v>
                </c:pt>
                <c:pt idx="36">
                  <c:v>0.27214798314443445</c:v>
                </c:pt>
                <c:pt idx="37">
                  <c:v>0.27256378024154854</c:v>
                </c:pt>
                <c:pt idx="38">
                  <c:v>0.27683847162506192</c:v>
                </c:pt>
                <c:pt idx="39">
                  <c:v>0.2804422316057838</c:v>
                </c:pt>
                <c:pt idx="40">
                  <c:v>0.28530555769184268</c:v>
                </c:pt>
                <c:pt idx="41">
                  <c:v>0.2919760740425732</c:v>
                </c:pt>
                <c:pt idx="42">
                  <c:v>0.29284100703308535</c:v>
                </c:pt>
                <c:pt idx="43">
                  <c:v>0.29709447309352738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0.29409137780807049</c:v>
                </c:pt>
                <c:pt idx="47">
                  <c:v>0.29223943946040581</c:v>
                </c:pt>
                <c:pt idx="48">
                  <c:v>0.29331927155358772</c:v>
                </c:pt>
                <c:pt idx="49">
                  <c:v>0.29007278123372293</c:v>
                </c:pt>
                <c:pt idx="50">
                  <c:v>0.29318719223798295</c:v>
                </c:pt>
                <c:pt idx="51">
                  <c:v>0.29140480483502373</c:v>
                </c:pt>
                <c:pt idx="52">
                  <c:v>0.29893113483279593</c:v>
                </c:pt>
                <c:pt idx="53">
                  <c:v>0.29796393598729942</c:v>
                </c:pt>
                <c:pt idx="54">
                  <c:v>0.30218276411803452</c:v>
                </c:pt>
                <c:pt idx="55">
                  <c:v>0.29900241769767277</c:v>
                </c:pt>
                <c:pt idx="56">
                  <c:v>0.30036910155313817</c:v>
                </c:pt>
                <c:pt idx="57">
                  <c:v>0.30342339026305137</c:v>
                </c:pt>
                <c:pt idx="58">
                  <c:v>0.30315856248955425</c:v>
                </c:pt>
                <c:pt idx="59">
                  <c:v>0.3093249192039198</c:v>
                </c:pt>
                <c:pt idx="60">
                  <c:v>0.31031586562787827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0.31729907628612641</c:v>
                </c:pt>
                <c:pt idx="64">
                  <c:v>0.31704945010509455</c:v>
                </c:pt>
                <c:pt idx="65">
                  <c:v>0.31817180168901621</c:v>
                </c:pt>
                <c:pt idx="66">
                  <c:v>0.32161422695125308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0.31982688325175002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0.32396991456889979</c:v>
                </c:pt>
                <c:pt idx="73">
                  <c:v>0.32492442039719455</c:v>
                </c:pt>
                <c:pt idx="74">
                  <c:v>0.32480008455178572</c:v>
                </c:pt>
                <c:pt idx="75">
                  <c:v>0.32949182704898045</c:v>
                </c:pt>
                <c:pt idx="76">
                  <c:v>0.33055927034591237</c:v>
                </c:pt>
                <c:pt idx="77">
                  <c:v>0.33403831531281464</c:v>
                </c:pt>
                <c:pt idx="78">
                  <c:v>0.33782173323638026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0.34428000832991174</c:v>
                </c:pt>
                <c:pt idx="82">
                  <c:v>0.34680263253792998</c:v>
                </c:pt>
                <c:pt idx="83">
                  <c:v>0.3509703968329238</c:v>
                </c:pt>
                <c:pt idx="84">
                  <c:v>0.35445461720197308</c:v>
                </c:pt>
                <c:pt idx="85">
                  <c:v>0.35483361136689351</c:v>
                </c:pt>
                <c:pt idx="86">
                  <c:v>0.3576823447184504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0.37135020677873049</c:v>
                </c:pt>
                <c:pt idx="90">
                  <c:v>0.37449747037796532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F49-412E-8694-DB7972D96E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6324255"/>
        <c:axId val="1310597759"/>
      </c:scatterChart>
      <c:valAx>
        <c:axId val="15863242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0597759"/>
        <c:crosses val="autoZero"/>
        <c:crossBetween val="midCat"/>
      </c:valAx>
      <c:valAx>
        <c:axId val="1310597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63242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5DD-44A0-A575-4BA0EAC721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0719103"/>
        <c:axId val="933715679"/>
      </c:scatterChart>
      <c:valAx>
        <c:axId val="15807191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3715679"/>
        <c:crosses val="autoZero"/>
        <c:crossBetween val="midCat"/>
      </c:valAx>
      <c:valAx>
        <c:axId val="933715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07191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</a:t>
            </a:r>
            <a:r>
              <a:rPr lang="en-GB" baseline="0"/>
              <a:t> Power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General</c:formatCode>
                <c:ptCount val="91"/>
                <c:pt idx="0">
                  <c:v>8737.1346834664837</c:v>
                </c:pt>
                <c:pt idx="1">
                  <c:v>9217.1367598239667</c:v>
                </c:pt>
                <c:pt idx="2">
                  <c:v>9743.7226498494456</c:v>
                </c:pt>
                <c:pt idx="3">
                  <c:v>10237.7049959791</c:v>
                </c:pt>
                <c:pt idx="4">
                  <c:v>10847.049128239809</c:v>
                </c:pt>
                <c:pt idx="5">
                  <c:v>11480.436932528499</c:v>
                </c:pt>
                <c:pt idx="6">
                  <c:v>12159.323616625683</c:v>
                </c:pt>
                <c:pt idx="7">
                  <c:v>12893.281372575198</c:v>
                </c:pt>
                <c:pt idx="8">
                  <c:v>13666.339461398067</c:v>
                </c:pt>
                <c:pt idx="9">
                  <c:v>14342.08667153175</c:v>
                </c:pt>
                <c:pt idx="10">
                  <c:v>14990.667821246541</c:v>
                </c:pt>
                <c:pt idx="11">
                  <c:v>15596.68453824525</c:v>
                </c:pt>
                <c:pt idx="12">
                  <c:v>16193.158962952166</c:v>
                </c:pt>
                <c:pt idx="13">
                  <c:v>16741.622928679779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19506.119830540305</c:v>
                </c:pt>
                <c:pt idx="19">
                  <c:v>20148.041878337946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22208.818216340998</c:v>
                </c:pt>
                <c:pt idx="23">
                  <c:v>22920.902167981523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25460.211223099272</c:v>
                </c:pt>
                <c:pt idx="28">
                  <c:v>25974.854297883991</c:v>
                </c:pt>
                <c:pt idx="29">
                  <c:v>26487.113935292338</c:v>
                </c:pt>
                <c:pt idx="30">
                  <c:v>27003.320339969086</c:v>
                </c:pt>
                <c:pt idx="31">
                  <c:v>27500.036377713226</c:v>
                </c:pt>
                <c:pt idx="32">
                  <c:v>28021.928006669459</c:v>
                </c:pt>
                <c:pt idx="33">
                  <c:v>28489.726712804179</c:v>
                </c:pt>
                <c:pt idx="34">
                  <c:v>28811.375430999771</c:v>
                </c:pt>
                <c:pt idx="35">
                  <c:v>29113.751623313274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30704.409888702448</c:v>
                </c:pt>
                <c:pt idx="40">
                  <c:v>31192.01931625585</c:v>
                </c:pt>
                <c:pt idx="41">
                  <c:v>31559.201085405119</c:v>
                </c:pt>
                <c:pt idx="42">
                  <c:v>32076.829864000025</c:v>
                </c:pt>
                <c:pt idx="43">
                  <c:v>32520.73439686693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34289.795939852949</c:v>
                </c:pt>
                <c:pt idx="47">
                  <c:v>34966.166773386183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38654.36098620687</c:v>
                </c:pt>
                <c:pt idx="54">
                  <c:v>39135.828150413974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40698.884673283203</c:v>
                </c:pt>
                <c:pt idx="59">
                  <c:v>40892.336068939134</c:v>
                </c:pt>
                <c:pt idx="60">
                  <c:v>41006.741063005102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41302.236040957789</c:v>
                </c:pt>
                <c:pt idx="64">
                  <c:v>41595.697835772196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42802.127201959942</c:v>
                </c:pt>
                <c:pt idx="69">
                  <c:v>43331.852565948924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43603.577241035069</c:v>
                </c:pt>
                <c:pt idx="78">
                  <c:v>43379.995438115795</c:v>
                </c:pt>
                <c:pt idx="79">
                  <c:v>43274.188758455988</c:v>
                </c:pt>
                <c:pt idx="80">
                  <c:v>43186.347558375084</c:v>
                </c:pt>
                <c:pt idx="81">
                  <c:v>42845.511315021053</c:v>
                </c:pt>
                <c:pt idx="82">
                  <c:v>42514.512944364622</c:v>
                </c:pt>
                <c:pt idx="83">
                  <c:v>42168.926484691117</c:v>
                </c:pt>
                <c:pt idx="84">
                  <c:v>42113.985263190472</c:v>
                </c:pt>
                <c:pt idx="85">
                  <c:v>41753.927323532807</c:v>
                </c:pt>
                <c:pt idx="86">
                  <c:v>41558.910889427614</c:v>
                </c:pt>
                <c:pt idx="87">
                  <c:v>41404.905809489988</c:v>
                </c:pt>
                <c:pt idx="88">
                  <c:v>41350.670222137342</c:v>
                </c:pt>
                <c:pt idx="89">
                  <c:v>41402.145635238005</c:v>
                </c:pt>
                <c:pt idx="90">
                  <c:v>41651.268660622794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D0F-448D-B97B-290A18E254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7798495"/>
        <c:axId val="1402692831"/>
      </c:scatterChart>
      <c:valAx>
        <c:axId val="13077984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2692831"/>
        <c:crosses val="autoZero"/>
        <c:crossBetween val="midCat"/>
      </c:valAx>
      <c:valAx>
        <c:axId val="1402692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77984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358322</xdr:colOff>
      <xdr:row>3</xdr:row>
      <xdr:rowOff>122162</xdr:rowOff>
    </xdr:from>
    <xdr:to>
      <xdr:col>18</xdr:col>
      <xdr:colOff>436941</xdr:colOff>
      <xdr:row>18</xdr:row>
      <xdr:rowOff>142422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D81B6D6-62F0-F25A-F206-101209F5BA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539752</xdr:colOff>
      <xdr:row>20</xdr:row>
      <xdr:rowOff>84364</xdr:rowOff>
    </xdr:from>
    <xdr:to>
      <xdr:col>19</xdr:col>
      <xdr:colOff>4537</xdr:colOff>
      <xdr:row>35</xdr:row>
      <xdr:rowOff>106135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98F7B70E-9B0D-B63C-B70A-FFDC64E857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58208</xdr:colOff>
      <xdr:row>4</xdr:row>
      <xdr:rowOff>99484</xdr:rowOff>
    </xdr:from>
    <xdr:to>
      <xdr:col>26</xdr:col>
      <xdr:colOff>333375</xdr:colOff>
      <xdr:row>19</xdr:row>
      <xdr:rowOff>143934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C41167C-F151-3998-6A92-69B8A3C5BF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6"/>
  <sheetViews>
    <sheetView tabSelected="1" zoomScale="57" zoomScaleNormal="60" workbookViewId="0">
      <selection activeCell="A4" sqref="A4:D96"/>
    </sheetView>
  </sheetViews>
  <sheetFormatPr defaultRowHeight="14.5" x14ac:dyDescent="0.35"/>
  <cols>
    <col min="1" max="1" width="9.1796875" style="1"/>
    <col min="2" max="2" width="13.453125" style="1" customWidth="1"/>
    <col min="3" max="3" width="14.54296875" customWidth="1"/>
    <col min="4" max="4" width="10.54296875" style="1" customWidth="1"/>
    <col min="7" max="8" width="9.1796875" style="1"/>
    <col min="9" max="9" width="15.26953125" style="1" customWidth="1"/>
    <col min="10" max="10" width="23" customWidth="1"/>
    <col min="11" max="11" width="17.54296875" customWidth="1"/>
    <col min="13" max="13" width="12.1796875" customWidth="1"/>
  </cols>
  <sheetData>
    <row r="1" spans="1:13" x14ac:dyDescent="0.35">
      <c r="A1"/>
      <c r="B1"/>
      <c r="G1" s="2" t="s">
        <v>0</v>
      </c>
      <c r="H1" s="2" t="s">
        <v>1</v>
      </c>
      <c r="I1" s="2" t="s">
        <v>2</v>
      </c>
      <c r="J1" s="2" t="s">
        <v>18</v>
      </c>
      <c r="K1" s="2" t="s">
        <v>24</v>
      </c>
      <c r="L1" s="2" t="s">
        <v>26</v>
      </c>
      <c r="M1" s="2" t="s">
        <v>28</v>
      </c>
    </row>
    <row r="2" spans="1:13" x14ac:dyDescent="0.35">
      <c r="C2" s="1"/>
      <c r="G2" s="2" t="s">
        <v>3</v>
      </c>
      <c r="H2" s="2" t="s">
        <v>4</v>
      </c>
      <c r="I2" s="2" t="s">
        <v>5</v>
      </c>
      <c r="J2" s="2" t="s">
        <v>19</v>
      </c>
      <c r="K2" s="2" t="s">
        <v>25</v>
      </c>
      <c r="L2" s="2" t="s">
        <v>19</v>
      </c>
      <c r="M2" s="2" t="s">
        <v>29</v>
      </c>
    </row>
    <row r="3" spans="1:13" x14ac:dyDescent="0.35">
      <c r="C3" s="1"/>
      <c r="G3" s="3">
        <v>1018.9</v>
      </c>
      <c r="H3" s="3">
        <v>46</v>
      </c>
      <c r="I3" s="3">
        <v>27</v>
      </c>
      <c r="J3" s="3">
        <v>0.81577599999999995</v>
      </c>
      <c r="K3" s="3">
        <v>4.4200000000000003E-3</v>
      </c>
      <c r="L3" s="3">
        <v>0.09</v>
      </c>
      <c r="M3" s="3">
        <v>44000000</v>
      </c>
    </row>
    <row r="4" spans="1:13" x14ac:dyDescent="0.35">
      <c r="A4" s="4" t="s">
        <v>6</v>
      </c>
      <c r="B4" s="5" t="s">
        <v>7</v>
      </c>
      <c r="C4" s="6" t="s">
        <v>8</v>
      </c>
      <c r="D4" s="7" t="s">
        <v>9</v>
      </c>
      <c r="F4" s="4" t="s">
        <v>13</v>
      </c>
      <c r="G4" s="9" t="s">
        <v>14</v>
      </c>
      <c r="H4" s="10" t="s">
        <v>15</v>
      </c>
      <c r="I4" s="11" t="s">
        <v>16</v>
      </c>
      <c r="J4" s="12" t="s">
        <v>17</v>
      </c>
      <c r="K4" s="14" t="s">
        <v>27</v>
      </c>
    </row>
    <row r="5" spans="1:13" x14ac:dyDescent="0.35">
      <c r="A5" s="4" t="s">
        <v>10</v>
      </c>
      <c r="B5" s="5" t="s">
        <v>11</v>
      </c>
      <c r="C5" s="6" t="s">
        <v>12</v>
      </c>
      <c r="D5" s="7" t="s">
        <v>9</v>
      </c>
      <c r="F5" s="4" t="s">
        <v>20</v>
      </c>
      <c r="G5" s="9" t="s">
        <v>21</v>
      </c>
      <c r="H5" s="10" t="s">
        <v>22</v>
      </c>
      <c r="I5" s="11" t="s">
        <v>23</v>
      </c>
      <c r="J5" s="12" t="s">
        <v>4</v>
      </c>
      <c r="K5" s="14" t="s">
        <v>20</v>
      </c>
    </row>
    <row r="6" spans="1:13" x14ac:dyDescent="0.35">
      <c r="A6" s="16">
        <v>102.27500000000001</v>
      </c>
      <c r="B6" s="17">
        <v>1000</v>
      </c>
      <c r="C6" s="11">
        <v>7.0400000000000004E-2</v>
      </c>
      <c r="D6" s="10">
        <v>1.2658</v>
      </c>
      <c r="F6" s="8">
        <f>SUM(((2*PI()*B6*G6)/60))</f>
        <v>8737.1346834664837</v>
      </c>
      <c r="G6" s="9">
        <f>SUM(A6*$J$3)</f>
        <v>83.433490399999997</v>
      </c>
      <c r="H6" s="10">
        <f>SUM((120*F6)/($L$3*$K$3*B6*4))</f>
        <v>658909.10131723096</v>
      </c>
      <c r="I6" s="11">
        <f>SUM((C6*0.75*60)/(K6/1000))</f>
        <v>0.36033319717039375</v>
      </c>
      <c r="J6" s="13">
        <f>SUM(F6/(I6*$M$3))</f>
        <v>5.510767377676734E-4</v>
      </c>
      <c r="K6" s="15">
        <f>SUM(((1.01325/($G$3/1000))*(SQRT(($I$3+273)/293))*F6))</f>
        <v>8791.8627117276719</v>
      </c>
    </row>
    <row r="7" spans="1:13" x14ac:dyDescent="0.35">
      <c r="A7" s="16">
        <v>102.756</v>
      </c>
      <c r="B7" s="17">
        <f t="shared" ref="B7:B38" si="0">B6+50</f>
        <v>1050</v>
      </c>
      <c r="C7" s="11">
        <v>7.2400000000000006E-2</v>
      </c>
      <c r="D7" s="10">
        <v>1.26783</v>
      </c>
      <c r="F7" s="8">
        <f t="shared" ref="F7:F70" si="1">SUM(((2*PI()*B7*G7)/60))</f>
        <v>9217.1367598239667</v>
      </c>
      <c r="G7" s="9">
        <f t="shared" ref="G7:G70" si="2">SUM(A7*$J$3)</f>
        <v>83.825878656</v>
      </c>
      <c r="H7" s="10">
        <f t="shared" ref="H7:H70" si="3">SUM((120*F7)/($L$3*$K$3*B7*4))</f>
        <v>662007.95516942942</v>
      </c>
      <c r="I7" s="11">
        <f t="shared" ref="I7:I70" si="4">SUM((C7*0.75*60)/(K7/1000))</f>
        <v>0.35127171511629557</v>
      </c>
      <c r="J7" s="13">
        <f t="shared" ref="J7:J70" si="5">SUM(F7/(I7*$M$3))</f>
        <v>5.9634855836809245E-4</v>
      </c>
      <c r="K7" s="15">
        <f t="shared" ref="K7:K70" si="6">SUM(((1.01325/($G$3/1000))*(SQRT(($I$3+273)/293))*F7))</f>
        <v>9274.8714450902298</v>
      </c>
    </row>
    <row r="8" spans="1:13" x14ac:dyDescent="0.35">
      <c r="A8" s="16">
        <v>103.68899999999999</v>
      </c>
      <c r="B8" s="17">
        <f t="shared" si="0"/>
        <v>1100</v>
      </c>
      <c r="C8" s="11">
        <v>7.3700000000000002E-2</v>
      </c>
      <c r="D8" s="10">
        <v>1.2734399999999999</v>
      </c>
      <c r="F8" s="8">
        <f t="shared" si="1"/>
        <v>9743.7226498494456</v>
      </c>
      <c r="G8" s="9">
        <f t="shared" si="2"/>
        <v>84.586997663999995</v>
      </c>
      <c r="H8" s="10">
        <f t="shared" si="3"/>
        <v>668018.82968939014</v>
      </c>
      <c r="I8" s="11">
        <f t="shared" si="4"/>
        <v>0.33825421789891569</v>
      </c>
      <c r="J8" s="13">
        <f t="shared" si="5"/>
        <v>6.5467991328406949E-4</v>
      </c>
      <c r="K8" s="15">
        <f t="shared" si="6"/>
        <v>9804.7557857537413</v>
      </c>
    </row>
    <row r="9" spans="1:13" x14ac:dyDescent="0.35">
      <c r="A9" s="16">
        <v>104.209</v>
      </c>
      <c r="B9" s="17">
        <f t="shared" si="0"/>
        <v>1150</v>
      </c>
      <c r="C9" s="11">
        <v>7.2800000000000004E-2</v>
      </c>
      <c r="D9" s="10">
        <v>1.2847599999999999</v>
      </c>
      <c r="F9" s="8">
        <f t="shared" si="1"/>
        <v>10237.7049959791</v>
      </c>
      <c r="G9" s="9">
        <f t="shared" si="2"/>
        <v>85.011201184000001</v>
      </c>
      <c r="H9" s="10">
        <f t="shared" si="3"/>
        <v>671368.94196203689</v>
      </c>
      <c r="I9" s="11">
        <f t="shared" si="4"/>
        <v>0.31800168026526204</v>
      </c>
      <c r="J9" s="13">
        <f t="shared" si="5"/>
        <v>7.3167888091312254E-4</v>
      </c>
      <c r="K9" s="15">
        <f t="shared" si="6"/>
        <v>10301.832359084754</v>
      </c>
    </row>
    <row r="10" spans="1:13" x14ac:dyDescent="0.35">
      <c r="A10" s="16">
        <v>105.81100000000001</v>
      </c>
      <c r="B10" s="17">
        <f t="shared" si="0"/>
        <v>1200</v>
      </c>
      <c r="C10" s="11">
        <v>7.4399999999999994E-2</v>
      </c>
      <c r="D10" s="10">
        <v>1.2918099999999999</v>
      </c>
      <c r="F10" s="8">
        <f t="shared" si="1"/>
        <v>10847.049128239809</v>
      </c>
      <c r="G10" s="9">
        <f t="shared" si="2"/>
        <v>86.318074335999995</v>
      </c>
      <c r="H10" s="10">
        <f t="shared" si="3"/>
        <v>681689.8647712298</v>
      </c>
      <c r="I10" s="11">
        <f t="shared" si="4"/>
        <v>0.30673404003543375</v>
      </c>
      <c r="J10" s="13">
        <f t="shared" si="5"/>
        <v>8.0370552872173462E-4</v>
      </c>
      <c r="K10" s="15">
        <f t="shared" si="6"/>
        <v>10914.993326509313</v>
      </c>
    </row>
    <row r="11" spans="1:13" x14ac:dyDescent="0.35">
      <c r="A11" s="16">
        <v>107.51</v>
      </c>
      <c r="B11" s="17">
        <f t="shared" si="0"/>
        <v>1250</v>
      </c>
      <c r="C11" s="11">
        <v>7.8950000000000006E-2</v>
      </c>
      <c r="D11" s="10">
        <v>1.2972900000000001</v>
      </c>
      <c r="F11" s="8">
        <f t="shared" si="1"/>
        <v>11480.436932528499</v>
      </c>
      <c r="G11" s="9">
        <f t="shared" si="2"/>
        <v>87.704077760000004</v>
      </c>
      <c r="H11" s="10">
        <f t="shared" si="3"/>
        <v>692635.7123697435</v>
      </c>
      <c r="I11" s="11">
        <f t="shared" si="4"/>
        <v>0.30753486859790308</v>
      </c>
      <c r="J11" s="13">
        <f t="shared" si="5"/>
        <v>8.4842093640762723E-4</v>
      </c>
      <c r="K11" s="15">
        <f t="shared" si="6"/>
        <v>11552.348571716477</v>
      </c>
    </row>
    <row r="12" spans="1:13" x14ac:dyDescent="0.35">
      <c r="A12" s="16">
        <v>109.488</v>
      </c>
      <c r="B12" s="17">
        <f t="shared" si="0"/>
        <v>1300</v>
      </c>
      <c r="C12" s="11">
        <v>7.9000000000000001E-2</v>
      </c>
      <c r="D12" s="10">
        <v>1.29895</v>
      </c>
      <c r="F12" s="8">
        <f t="shared" si="1"/>
        <v>12159.323616625683</v>
      </c>
      <c r="G12" s="9">
        <f t="shared" si="2"/>
        <v>89.317682687999991</v>
      </c>
      <c r="H12" s="10">
        <f t="shared" si="3"/>
        <v>705379.02405300399</v>
      </c>
      <c r="I12" s="11">
        <f t="shared" si="4"/>
        <v>0.29054828779687847</v>
      </c>
      <c r="J12" s="13">
        <f t="shared" si="5"/>
        <v>9.51126802741355E-4</v>
      </c>
      <c r="K12" s="15">
        <f t="shared" si="6"/>
        <v>12235.487694511181</v>
      </c>
    </row>
    <row r="13" spans="1:13" x14ac:dyDescent="0.35">
      <c r="A13" s="16">
        <v>111.797</v>
      </c>
      <c r="B13" s="17">
        <f t="shared" si="0"/>
        <v>1350</v>
      </c>
      <c r="C13" s="11">
        <v>7.9600000000000004E-2</v>
      </c>
      <c r="D13" s="10">
        <v>1.2946899999999999</v>
      </c>
      <c r="F13" s="8">
        <f t="shared" si="1"/>
        <v>12893.281372575198</v>
      </c>
      <c r="G13" s="9">
        <f t="shared" si="2"/>
        <v>91.201309471999991</v>
      </c>
      <c r="H13" s="10">
        <f t="shared" si="3"/>
        <v>720254.81104827649</v>
      </c>
      <c r="I13" s="11">
        <f t="shared" si="4"/>
        <v>0.27608973105910406</v>
      </c>
      <c r="J13" s="13">
        <f t="shared" si="5"/>
        <v>1.0613546580667695E-3</v>
      </c>
      <c r="K13" s="15">
        <f t="shared" si="6"/>
        <v>12974.04284563261</v>
      </c>
    </row>
    <row r="14" spans="1:13" x14ac:dyDescent="0.35">
      <c r="A14" s="16">
        <v>114.268</v>
      </c>
      <c r="B14" s="17">
        <f t="shared" si="0"/>
        <v>1400</v>
      </c>
      <c r="C14" s="11">
        <v>8.3500000000000005E-2</v>
      </c>
      <c r="D14" s="10">
        <v>1.2855000000000001</v>
      </c>
      <c r="F14" s="8">
        <f t="shared" si="1"/>
        <v>13666.339461398067</v>
      </c>
      <c r="G14" s="9">
        <f t="shared" si="2"/>
        <v>93.217091967999991</v>
      </c>
      <c r="H14" s="10">
        <f t="shared" si="3"/>
        <v>736174.28686695022</v>
      </c>
      <c r="I14" s="11">
        <f t="shared" si="4"/>
        <v>0.27323411188218094</v>
      </c>
      <c r="J14" s="13">
        <f t="shared" si="5"/>
        <v>1.1367490756667091E-3</v>
      </c>
      <c r="K14" s="15">
        <f t="shared" si="6"/>
        <v>13751.943247921552</v>
      </c>
    </row>
    <row r="15" spans="1:13" x14ac:dyDescent="0.35">
      <c r="A15" s="16">
        <v>115.783</v>
      </c>
      <c r="B15" s="17">
        <f t="shared" si="0"/>
        <v>1450</v>
      </c>
      <c r="C15" s="11">
        <v>8.4699999999999998E-2</v>
      </c>
      <c r="D15" s="10">
        <v>1.2781800000000001</v>
      </c>
      <c r="F15" s="8">
        <f t="shared" si="1"/>
        <v>14342.08667153175</v>
      </c>
      <c r="G15" s="9">
        <f t="shared" si="2"/>
        <v>94.452992607999988</v>
      </c>
      <c r="H15" s="10">
        <f t="shared" si="3"/>
        <v>745934.71012283501</v>
      </c>
      <c r="I15" s="11">
        <f t="shared" si="4"/>
        <v>0.26410201459902133</v>
      </c>
      <c r="J15" s="13">
        <f t="shared" si="5"/>
        <v>1.2342068490351194E-3</v>
      </c>
      <c r="K15" s="15">
        <f t="shared" si="6"/>
        <v>14431.923231584935</v>
      </c>
    </row>
    <row r="16" spans="1:13" x14ac:dyDescent="0.35">
      <c r="A16" s="16">
        <v>116.985</v>
      </c>
      <c r="B16" s="17">
        <f t="shared" si="0"/>
        <v>1500</v>
      </c>
      <c r="C16" s="11">
        <v>8.8650000000000007E-2</v>
      </c>
      <c r="D16" s="10">
        <v>1.2795000000000001</v>
      </c>
      <c r="F16" s="8">
        <f t="shared" si="1"/>
        <v>14990.667821246541</v>
      </c>
      <c r="G16" s="9">
        <f t="shared" si="2"/>
        <v>95.43355536</v>
      </c>
      <c r="H16" s="10">
        <f t="shared" si="3"/>
        <v>753678.62349153042</v>
      </c>
      <c r="I16" s="11">
        <f t="shared" si="4"/>
        <v>0.26445903302355922</v>
      </c>
      <c r="J16" s="13">
        <f t="shared" si="5"/>
        <v>1.2882789142886662E-3</v>
      </c>
      <c r="K16" s="15">
        <f t="shared" si="6"/>
        <v>15084.566990928308</v>
      </c>
    </row>
    <row r="17" spans="1:11" x14ac:dyDescent="0.35">
      <c r="A17" s="16">
        <v>117.788</v>
      </c>
      <c r="B17" s="17">
        <f t="shared" si="0"/>
        <v>1550</v>
      </c>
      <c r="C17" s="11">
        <v>9.3200000000000005E-2</v>
      </c>
      <c r="D17" s="10">
        <v>1.27766</v>
      </c>
      <c r="F17" s="8">
        <f t="shared" si="1"/>
        <v>15596.68453824525</v>
      </c>
      <c r="G17" s="9">
        <f t="shared" si="2"/>
        <v>96.088623487999996</v>
      </c>
      <c r="H17" s="10">
        <f t="shared" si="3"/>
        <v>758851.96994332934</v>
      </c>
      <c r="I17" s="11">
        <f t="shared" si="4"/>
        <v>0.26722942097647917</v>
      </c>
      <c r="J17" s="13">
        <f t="shared" si="5"/>
        <v>1.3264636126017616E-3</v>
      </c>
      <c r="K17" s="15">
        <f t="shared" si="6"/>
        <v>15694.379700688514</v>
      </c>
    </row>
    <row r="18" spans="1:11" x14ac:dyDescent="0.35">
      <c r="A18" s="16">
        <v>118.471</v>
      </c>
      <c r="B18" s="17">
        <f t="shared" si="0"/>
        <v>1600</v>
      </c>
      <c r="C18" s="11">
        <v>9.5899999999999999E-2</v>
      </c>
      <c r="D18" s="10">
        <v>1.2823500000000001</v>
      </c>
      <c r="F18" s="8">
        <f t="shared" si="1"/>
        <v>16193.158962952166</v>
      </c>
      <c r="G18" s="9">
        <f t="shared" si="2"/>
        <v>96.645798495999998</v>
      </c>
      <c r="H18" s="10">
        <f t="shared" si="3"/>
        <v>763252.21356297913</v>
      </c>
      <c r="I18" s="11">
        <f t="shared" si="4"/>
        <v>0.26484249730531162</v>
      </c>
      <c r="J18" s="13">
        <f t="shared" si="5"/>
        <v>1.3896045529386181E-3</v>
      </c>
      <c r="K18" s="15">
        <f t="shared" si="6"/>
        <v>16294.590346748892</v>
      </c>
    </row>
    <row r="19" spans="1:11" x14ac:dyDescent="0.35">
      <c r="A19" s="16">
        <v>118.77200000000001</v>
      </c>
      <c r="B19" s="17">
        <f t="shared" si="0"/>
        <v>1650</v>
      </c>
      <c r="C19" s="11">
        <v>9.8750000000000004E-2</v>
      </c>
      <c r="D19" s="10">
        <v>1.2902800000000001</v>
      </c>
      <c r="F19" s="8">
        <f t="shared" si="1"/>
        <v>16741.622928679779</v>
      </c>
      <c r="G19" s="9">
        <f t="shared" si="2"/>
        <v>96.891347072000002</v>
      </c>
      <c r="H19" s="10">
        <f t="shared" si="3"/>
        <v>765191.4131669536</v>
      </c>
      <c r="I19" s="11">
        <f t="shared" si="4"/>
        <v>0.26377898611061795</v>
      </c>
      <c r="J19" s="13">
        <f t="shared" si="5"/>
        <v>1.4424630096868498E-3</v>
      </c>
      <c r="K19" s="15">
        <f t="shared" si="6"/>
        <v>16846.489803916666</v>
      </c>
    </row>
    <row r="20" spans="1:11" x14ac:dyDescent="0.35">
      <c r="A20" s="16">
        <v>118.65600000000001</v>
      </c>
      <c r="B20" s="17">
        <f t="shared" si="0"/>
        <v>1700</v>
      </c>
      <c r="C20" s="11">
        <v>0.10005</v>
      </c>
      <c r="D20" s="10">
        <v>1.29942</v>
      </c>
      <c r="F20" s="8">
        <f t="shared" si="1"/>
        <v>17232.098461035232</v>
      </c>
      <c r="G20" s="9">
        <f t="shared" si="2"/>
        <v>96.796717055999991</v>
      </c>
      <c r="H20" s="10">
        <f t="shared" si="3"/>
        <v>764444.08042920905</v>
      </c>
      <c r="I20" s="11">
        <f t="shared" si="4"/>
        <v>0.2596447657465733</v>
      </c>
      <c r="J20" s="13">
        <f t="shared" si="5"/>
        <v>1.508363167888483E-3</v>
      </c>
      <c r="K20" s="15">
        <f t="shared" si="6"/>
        <v>17340.037597347247</v>
      </c>
    </row>
    <row r="21" spans="1:11" x14ac:dyDescent="0.35">
      <c r="A21" s="16">
        <v>118.861</v>
      </c>
      <c r="B21" s="17">
        <f t="shared" si="0"/>
        <v>1750</v>
      </c>
      <c r="C21" s="11">
        <v>0.10305</v>
      </c>
      <c r="D21" s="10">
        <v>1.31053</v>
      </c>
      <c r="F21" s="8">
        <f t="shared" si="1"/>
        <v>17769.572132194007</v>
      </c>
      <c r="G21" s="9">
        <f t="shared" si="2"/>
        <v>96.963951135999991</v>
      </c>
      <c r="H21" s="10">
        <f t="shared" si="3"/>
        <v>765764.79776746419</v>
      </c>
      <c r="I21" s="11">
        <f t="shared" si="4"/>
        <v>0.25934129303612519</v>
      </c>
      <c r="J21" s="13">
        <f t="shared" si="5"/>
        <v>1.5572295000436478E-3</v>
      </c>
      <c r="K21" s="15">
        <f t="shared" si="6"/>
        <v>17880.877918481154</v>
      </c>
    </row>
    <row r="22" spans="1:11" x14ac:dyDescent="0.35">
      <c r="A22" s="16">
        <v>119.584</v>
      </c>
      <c r="B22" s="17">
        <f t="shared" si="0"/>
        <v>1800</v>
      </c>
      <c r="C22" s="11">
        <v>0.10929999999999999</v>
      </c>
      <c r="D22" s="10">
        <v>1.3149</v>
      </c>
      <c r="F22" s="8">
        <f t="shared" si="1"/>
        <v>18388.45001396021</v>
      </c>
      <c r="G22" s="9">
        <f t="shared" si="2"/>
        <v>97.553757183999991</v>
      </c>
      <c r="H22" s="10">
        <f t="shared" si="3"/>
        <v>770422.74233116349</v>
      </c>
      <c r="I22" s="11">
        <f t="shared" si="4"/>
        <v>0.26581267429476013</v>
      </c>
      <c r="J22" s="13">
        <f t="shared" si="5"/>
        <v>1.5722324738949966E-3</v>
      </c>
      <c r="K22" s="15">
        <f t="shared" si="6"/>
        <v>18503.632353308582</v>
      </c>
    </row>
    <row r="23" spans="1:11" x14ac:dyDescent="0.35">
      <c r="A23" s="16">
        <v>119.934</v>
      </c>
      <c r="B23" s="17">
        <f t="shared" si="0"/>
        <v>1850</v>
      </c>
      <c r="C23" s="11">
        <v>0.11415</v>
      </c>
      <c r="D23" s="10">
        <v>1.3184899999999999</v>
      </c>
      <c r="F23" s="8">
        <f t="shared" si="1"/>
        <v>18954.554833387512</v>
      </c>
      <c r="G23" s="9">
        <f t="shared" si="2"/>
        <v>97.839278783999987</v>
      </c>
      <c r="H23" s="10">
        <f t="shared" si="3"/>
        <v>772677.6255915988</v>
      </c>
      <c r="I23" s="11">
        <f t="shared" si="4"/>
        <v>0.26931650706988719</v>
      </c>
      <c r="J23" s="13">
        <f t="shared" si="5"/>
        <v>1.5995504390328937E-3</v>
      </c>
      <c r="K23" s="15">
        <f t="shared" si="6"/>
        <v>19073.283163690452</v>
      </c>
    </row>
    <row r="24" spans="1:11" x14ac:dyDescent="0.35">
      <c r="A24" s="16">
        <v>120.176</v>
      </c>
      <c r="B24" s="17">
        <f t="shared" si="0"/>
        <v>1900</v>
      </c>
      <c r="C24" s="11">
        <v>0.11745</v>
      </c>
      <c r="D24" s="10">
        <v>1.3189200000000001</v>
      </c>
      <c r="F24" s="8">
        <f t="shared" si="1"/>
        <v>19506.119830540305</v>
      </c>
      <c r="G24" s="9">
        <f t="shared" si="2"/>
        <v>98.036696575999997</v>
      </c>
      <c r="H24" s="10">
        <f t="shared" si="3"/>
        <v>774236.71630309999</v>
      </c>
      <c r="I24" s="11">
        <f t="shared" si="4"/>
        <v>0.26926678171616902</v>
      </c>
      <c r="J24" s="13">
        <f t="shared" si="5"/>
        <v>1.6464002815870982E-3</v>
      </c>
      <c r="K24" s="15">
        <f t="shared" si="6"/>
        <v>19628.30307665325</v>
      </c>
    </row>
    <row r="25" spans="1:11" x14ac:dyDescent="0.35">
      <c r="A25" s="16">
        <v>120.94799999999999</v>
      </c>
      <c r="B25" s="17">
        <f t="shared" si="0"/>
        <v>1950</v>
      </c>
      <c r="C25" s="11">
        <v>0.12055</v>
      </c>
      <c r="D25" s="10">
        <v>1.31484</v>
      </c>
      <c r="F25" s="8">
        <f t="shared" si="1"/>
        <v>20148.041878337946</v>
      </c>
      <c r="G25" s="9">
        <f t="shared" si="2"/>
        <v>98.666475647999988</v>
      </c>
      <c r="H25" s="10">
        <f t="shared" si="3"/>
        <v>779210.34452326037</v>
      </c>
      <c r="I25" s="11">
        <f t="shared" si="4"/>
        <v>0.26756851988352648</v>
      </c>
      <c r="J25" s="13">
        <f t="shared" si="5"/>
        <v>1.7113748765692938E-3</v>
      </c>
      <c r="K25" s="15">
        <f t="shared" si="6"/>
        <v>20274.246022519437</v>
      </c>
    </row>
    <row r="26" spans="1:11" x14ac:dyDescent="0.35">
      <c r="A26" s="16">
        <v>122.157</v>
      </c>
      <c r="B26" s="17">
        <f t="shared" si="0"/>
        <v>2000</v>
      </c>
      <c r="C26" s="11">
        <v>0.12554999999999999</v>
      </c>
      <c r="D26" s="10">
        <v>1.31653</v>
      </c>
      <c r="F26" s="8">
        <f t="shared" si="1"/>
        <v>20871.222909376</v>
      </c>
      <c r="G26" s="9">
        <f t="shared" si="2"/>
        <v>99.652748831999986</v>
      </c>
      <c r="H26" s="10">
        <f t="shared" si="3"/>
        <v>786999.35555716429</v>
      </c>
      <c r="I26" s="11">
        <f t="shared" si="4"/>
        <v>0.26901064575969164</v>
      </c>
      <c r="J26" s="13">
        <f t="shared" si="5"/>
        <v>1.7632981545155138E-3</v>
      </c>
      <c r="K26" s="15">
        <f t="shared" si="6"/>
        <v>21001.956945030892</v>
      </c>
    </row>
    <row r="27" spans="1:11" x14ac:dyDescent="0.35">
      <c r="A27" s="16">
        <v>122.845</v>
      </c>
      <c r="B27" s="17">
        <f t="shared" si="0"/>
        <v>2050</v>
      </c>
      <c r="C27" s="11">
        <v>0.12784999999999999</v>
      </c>
      <c r="D27" s="10">
        <v>1.32098</v>
      </c>
      <c r="F27" s="8">
        <f t="shared" si="1"/>
        <v>21513.490940018601</v>
      </c>
      <c r="G27" s="9">
        <f t="shared" si="2"/>
        <v>100.21400272</v>
      </c>
      <c r="H27" s="10">
        <f t="shared" si="3"/>
        <v>791431.81179482024</v>
      </c>
      <c r="I27" s="11">
        <f t="shared" si="4"/>
        <v>0.26576053586988058</v>
      </c>
      <c r="J27" s="13">
        <f t="shared" si="5"/>
        <v>1.8397877409041113E-3</v>
      </c>
      <c r="K27" s="15">
        <f t="shared" si="6"/>
        <v>21648.248040923794</v>
      </c>
    </row>
    <row r="28" spans="1:11" x14ac:dyDescent="0.35">
      <c r="A28" s="16">
        <v>123.79600000000001</v>
      </c>
      <c r="B28" s="17">
        <f t="shared" si="0"/>
        <v>2100</v>
      </c>
      <c r="C28" s="11">
        <v>0.13089999999999999</v>
      </c>
      <c r="D28" s="10">
        <v>1.32287</v>
      </c>
      <c r="F28" s="8">
        <f t="shared" si="1"/>
        <v>22208.818216340998</v>
      </c>
      <c r="G28" s="9">
        <f t="shared" si="2"/>
        <v>100.989805696</v>
      </c>
      <c r="H28" s="10">
        <f t="shared" si="3"/>
        <v>797558.65173960337</v>
      </c>
      <c r="I28" s="11">
        <f t="shared" si="4"/>
        <v>0.26358145052741094</v>
      </c>
      <c r="J28" s="13">
        <f t="shared" si="5"/>
        <v>1.9149521620100266E-3</v>
      </c>
      <c r="K28" s="15">
        <f t="shared" si="6"/>
        <v>22347.930737210288</v>
      </c>
    </row>
    <row r="29" spans="1:11" x14ac:dyDescent="0.35">
      <c r="A29" s="16">
        <v>124.794</v>
      </c>
      <c r="B29" s="17">
        <f t="shared" si="0"/>
        <v>2150</v>
      </c>
      <c r="C29" s="11">
        <v>0.13435</v>
      </c>
      <c r="D29" s="10">
        <v>1.3216399999999999</v>
      </c>
      <c r="F29" s="8">
        <f t="shared" si="1"/>
        <v>22920.902167981523</v>
      </c>
      <c r="G29" s="9">
        <f t="shared" si="2"/>
        <v>101.80395014399998</v>
      </c>
      <c r="H29" s="10">
        <f t="shared" si="3"/>
        <v>803988.29029364476</v>
      </c>
      <c r="I29" s="11">
        <f t="shared" si="4"/>
        <v>0.26212389320188895</v>
      </c>
      <c r="J29" s="13">
        <f t="shared" si="5"/>
        <v>1.9873411323310026E-3</v>
      </c>
      <c r="K29" s="15">
        <f t="shared" si="6"/>
        <v>23064.475069975928</v>
      </c>
    </row>
    <row r="30" spans="1:11" x14ac:dyDescent="0.35">
      <c r="A30" s="16">
        <v>125.137</v>
      </c>
      <c r="B30" s="17">
        <f t="shared" si="0"/>
        <v>2200</v>
      </c>
      <c r="C30" s="11">
        <v>0.13769999999999999</v>
      </c>
      <c r="D30" s="10">
        <v>1.3165199999999999</v>
      </c>
      <c r="F30" s="8">
        <f t="shared" si="1"/>
        <v>23518.410269830161</v>
      </c>
      <c r="G30" s="9">
        <f t="shared" si="2"/>
        <v>102.08376131199999</v>
      </c>
      <c r="H30" s="10">
        <f t="shared" si="3"/>
        <v>806198.07588887156</v>
      </c>
      <c r="I30" s="11">
        <f t="shared" si="4"/>
        <v>0.26183435211624273</v>
      </c>
      <c r="J30" s="13">
        <f t="shared" si="5"/>
        <v>2.0414025890576177E-3</v>
      </c>
      <c r="K30" s="15">
        <f t="shared" si="6"/>
        <v>23665.725867967973</v>
      </c>
    </row>
    <row r="31" spans="1:11" x14ac:dyDescent="0.35">
      <c r="A31" s="16">
        <v>126.02800000000001</v>
      </c>
      <c r="B31" s="17">
        <f t="shared" si="0"/>
        <v>2250</v>
      </c>
      <c r="C31" s="11">
        <v>0.14105000000000001</v>
      </c>
      <c r="D31" s="10">
        <v>1.3046500000000001</v>
      </c>
      <c r="F31" s="8">
        <f t="shared" si="1"/>
        <v>24224.181102398499</v>
      </c>
      <c r="G31" s="9">
        <f t="shared" si="2"/>
        <v>102.810617728</v>
      </c>
      <c r="H31" s="10">
        <f t="shared" si="3"/>
        <v>811938.36441757996</v>
      </c>
      <c r="I31" s="11">
        <f t="shared" si="4"/>
        <v>0.26039019824758736</v>
      </c>
      <c r="J31" s="13">
        <f t="shared" si="5"/>
        <v>2.1143252480862458E-3</v>
      </c>
      <c r="K31" s="15">
        <f t="shared" si="6"/>
        <v>24375.917537283149</v>
      </c>
    </row>
    <row r="32" spans="1:11" x14ac:dyDescent="0.35">
      <c r="A32" s="16">
        <v>126.66</v>
      </c>
      <c r="B32" s="17">
        <f t="shared" si="0"/>
        <v>2300</v>
      </c>
      <c r="C32" s="11">
        <v>0.14495</v>
      </c>
      <c r="D32" s="10">
        <v>1.2964599999999999</v>
      </c>
      <c r="F32" s="8">
        <f t="shared" si="1"/>
        <v>24886.674179595098</v>
      </c>
      <c r="G32" s="9">
        <f t="shared" si="2"/>
        <v>103.32618815999999</v>
      </c>
      <c r="H32" s="10">
        <f t="shared" si="3"/>
        <v>816010.03933356609</v>
      </c>
      <c r="I32" s="11">
        <f t="shared" si="4"/>
        <v>0.26046657788229738</v>
      </c>
      <c r="J32" s="13">
        <f t="shared" si="5"/>
        <v>2.1715117384850302E-3</v>
      </c>
      <c r="K32" s="15">
        <f t="shared" si="6"/>
        <v>25042.560366219328</v>
      </c>
    </row>
    <row r="33" spans="1:11" x14ac:dyDescent="0.35">
      <c r="A33" s="16">
        <v>126.822</v>
      </c>
      <c r="B33" s="17">
        <f t="shared" si="0"/>
        <v>2350</v>
      </c>
      <c r="C33" s="11">
        <v>0.14985000000000001</v>
      </c>
      <c r="D33" s="10">
        <v>1.2822899999999999</v>
      </c>
      <c r="F33" s="8">
        <f t="shared" si="1"/>
        <v>25460.211223099272</v>
      </c>
      <c r="G33" s="9">
        <f t="shared" si="2"/>
        <v>103.458343872</v>
      </c>
      <c r="H33" s="10">
        <f t="shared" si="3"/>
        <v>817053.72815696767</v>
      </c>
      <c r="I33" s="11">
        <f t="shared" si="4"/>
        <v>0.26320576134436657</v>
      </c>
      <c r="J33" s="13">
        <f t="shared" si="5"/>
        <v>2.1984365433562036E-3</v>
      </c>
      <c r="K33" s="15">
        <f t="shared" si="6"/>
        <v>25619.689954952904</v>
      </c>
    </row>
    <row r="34" spans="1:11" x14ac:dyDescent="0.35">
      <c r="A34" s="16">
        <v>126.69</v>
      </c>
      <c r="B34" s="17">
        <f t="shared" si="0"/>
        <v>2400</v>
      </c>
      <c r="C34" s="11">
        <v>0.1537</v>
      </c>
      <c r="D34" s="10">
        <v>1.2730399999999999</v>
      </c>
      <c r="F34" s="8">
        <f t="shared" si="1"/>
        <v>25974.854297883991</v>
      </c>
      <c r="G34" s="9">
        <f t="shared" si="2"/>
        <v>103.35066144</v>
      </c>
      <c r="H34" s="10">
        <f t="shared" si="3"/>
        <v>816203.31504160352</v>
      </c>
      <c r="I34" s="11">
        <f t="shared" si="4"/>
        <v>0.26461922538017679</v>
      </c>
      <c r="J34" s="13">
        <f t="shared" si="5"/>
        <v>2.2308945876137578E-3</v>
      </c>
      <c r="K34" s="15">
        <f t="shared" si="6"/>
        <v>26137.556672471954</v>
      </c>
    </row>
    <row r="35" spans="1:11" x14ac:dyDescent="0.35">
      <c r="A35" s="16">
        <v>126.55200000000001</v>
      </c>
      <c r="B35" s="17">
        <f t="shared" si="0"/>
        <v>2450</v>
      </c>
      <c r="C35" s="11">
        <v>0.15565000000000001</v>
      </c>
      <c r="D35" s="10">
        <v>1.2698400000000001</v>
      </c>
      <c r="F35" s="8">
        <f t="shared" si="1"/>
        <v>26487.113935292338</v>
      </c>
      <c r="G35" s="9">
        <f t="shared" si="2"/>
        <v>103.238084352</v>
      </c>
      <c r="H35" s="10">
        <f t="shared" si="3"/>
        <v>815314.24678463186</v>
      </c>
      <c r="I35" s="11">
        <f t="shared" si="4"/>
        <v>0.26279381023050385</v>
      </c>
      <c r="J35" s="13">
        <f t="shared" si="5"/>
        <v>2.2906926979662169E-3</v>
      </c>
      <c r="K35" s="15">
        <f t="shared" si="6"/>
        <v>26653.02502314029</v>
      </c>
    </row>
    <row r="36" spans="1:11" x14ac:dyDescent="0.35">
      <c r="A36" s="16">
        <v>126.438</v>
      </c>
      <c r="B36" s="17">
        <f t="shared" si="0"/>
        <v>2500</v>
      </c>
      <c r="C36" s="11">
        <v>0.15959999999999999</v>
      </c>
      <c r="D36" s="10">
        <v>1.2744599999999999</v>
      </c>
      <c r="F36" s="8">
        <f t="shared" si="1"/>
        <v>27003.320339969086</v>
      </c>
      <c r="G36" s="9">
        <f t="shared" si="2"/>
        <v>103.145085888</v>
      </c>
      <c r="H36" s="10">
        <f t="shared" si="3"/>
        <v>814579.79909409012</v>
      </c>
      <c r="I36" s="11">
        <f t="shared" si="4"/>
        <v>0.26431168597365373</v>
      </c>
      <c r="J36" s="13">
        <f t="shared" si="5"/>
        <v>2.3219246763442852E-3</v>
      </c>
      <c r="K36" s="15">
        <f t="shared" si="6"/>
        <v>27172.464863002286</v>
      </c>
    </row>
    <row r="37" spans="1:11" x14ac:dyDescent="0.35">
      <c r="A37" s="16">
        <v>126.239</v>
      </c>
      <c r="B37" s="17">
        <f t="shared" si="0"/>
        <v>2550</v>
      </c>
      <c r="C37" s="11">
        <v>0.16259999999999999</v>
      </c>
      <c r="D37" s="10">
        <v>1.2787599999999999</v>
      </c>
      <c r="F37" s="8">
        <f t="shared" si="1"/>
        <v>27500.036377713226</v>
      </c>
      <c r="G37" s="9">
        <f t="shared" si="2"/>
        <v>102.982746464</v>
      </c>
      <c r="H37" s="10">
        <f t="shared" si="3"/>
        <v>813297.73689744249</v>
      </c>
      <c r="I37" s="11">
        <f t="shared" si="4"/>
        <v>0.26441611462962927</v>
      </c>
      <c r="J37" s="13">
        <f t="shared" si="5"/>
        <v>2.3637017268847461E-3</v>
      </c>
      <c r="K37" s="15">
        <f t="shared" si="6"/>
        <v>27672.292251359217</v>
      </c>
    </row>
    <row r="38" spans="1:11" x14ac:dyDescent="0.35">
      <c r="A38" s="16">
        <v>126.161</v>
      </c>
      <c r="B38" s="17">
        <f t="shared" si="0"/>
        <v>2600</v>
      </c>
      <c r="C38" s="11">
        <v>0.16805</v>
      </c>
      <c r="D38" s="10">
        <v>1.27634</v>
      </c>
      <c r="F38" s="8">
        <f t="shared" si="1"/>
        <v>28021.928006669459</v>
      </c>
      <c r="G38" s="9">
        <f t="shared" si="2"/>
        <v>102.919115936</v>
      </c>
      <c r="H38" s="10">
        <f t="shared" si="3"/>
        <v>812795.22005654534</v>
      </c>
      <c r="I38" s="11">
        <f t="shared" si="4"/>
        <v>0.26818911692553449</v>
      </c>
      <c r="J38" s="13">
        <f t="shared" si="5"/>
        <v>2.3746750332468191E-3</v>
      </c>
      <c r="K38" s="15">
        <f t="shared" si="6"/>
        <v>28197.452926845413</v>
      </c>
    </row>
    <row r="39" spans="1:11" x14ac:dyDescent="0.35">
      <c r="A39" s="16">
        <v>125.84699999999999</v>
      </c>
      <c r="B39" s="17">
        <f t="shared" ref="B39:B70" si="7">B38+50</f>
        <v>2650</v>
      </c>
      <c r="C39" s="11">
        <v>0.17144999999999999</v>
      </c>
      <c r="D39" s="10">
        <v>1.28027</v>
      </c>
      <c r="F39" s="8">
        <f t="shared" si="1"/>
        <v>28489.726712804179</v>
      </c>
      <c r="G39" s="9">
        <f t="shared" si="2"/>
        <v>102.66296227199999</v>
      </c>
      <c r="H39" s="10">
        <f t="shared" si="3"/>
        <v>810772.26764575473</v>
      </c>
      <c r="I39" s="11">
        <f t="shared" si="4"/>
        <v>0.26912240337969984</v>
      </c>
      <c r="J39" s="13">
        <f t="shared" si="5"/>
        <v>2.4059453274643604E-3</v>
      </c>
      <c r="K39" s="15">
        <f t="shared" si="6"/>
        <v>28668.181850006353</v>
      </c>
    </row>
    <row r="40" spans="1:11" x14ac:dyDescent="0.35">
      <c r="A40" s="16">
        <v>124.911</v>
      </c>
      <c r="B40" s="17">
        <f t="shared" si="7"/>
        <v>2700</v>
      </c>
      <c r="C40" s="11">
        <v>0.17465</v>
      </c>
      <c r="D40" s="10">
        <v>1.2837099999999999</v>
      </c>
      <c r="F40" s="8">
        <f t="shared" si="1"/>
        <v>28811.375430999771</v>
      </c>
      <c r="G40" s="9">
        <f t="shared" si="2"/>
        <v>101.89939593599999</v>
      </c>
      <c r="H40" s="10">
        <f t="shared" si="3"/>
        <v>804742.06555499055</v>
      </c>
      <c r="I40" s="11">
        <f t="shared" si="4"/>
        <v>0.27108484858206172</v>
      </c>
      <c r="J40" s="13">
        <f t="shared" si="5"/>
        <v>2.4154945969617958E-3</v>
      </c>
      <c r="K40" s="15">
        <f t="shared" si="6"/>
        <v>28991.845324844406</v>
      </c>
    </row>
    <row r="41" spans="1:11" x14ac:dyDescent="0.35">
      <c r="A41" s="16">
        <v>123.92700000000001</v>
      </c>
      <c r="B41" s="17">
        <f t="shared" si="7"/>
        <v>2750</v>
      </c>
      <c r="C41" s="11">
        <v>0.1784</v>
      </c>
      <c r="D41" s="10">
        <v>1.2811999999999999</v>
      </c>
      <c r="F41" s="8">
        <f t="shared" si="1"/>
        <v>29113.751623313274</v>
      </c>
      <c r="G41" s="9">
        <f t="shared" si="2"/>
        <v>101.096672352</v>
      </c>
      <c r="H41" s="10">
        <f t="shared" si="3"/>
        <v>798402.62233136629</v>
      </c>
      <c r="I41" s="11">
        <f t="shared" si="4"/>
        <v>0.274029503511173</v>
      </c>
      <c r="J41" s="13">
        <f t="shared" si="5"/>
        <v>2.4146165459521087E-3</v>
      </c>
      <c r="K41" s="15">
        <f t="shared" si="6"/>
        <v>29296.115553749762</v>
      </c>
    </row>
    <row r="42" spans="1:11" x14ac:dyDescent="0.35">
      <c r="A42" s="16">
        <v>123.68899999999999</v>
      </c>
      <c r="B42" s="17">
        <f t="shared" si="7"/>
        <v>2800</v>
      </c>
      <c r="C42" s="11">
        <v>0.18004999999999999</v>
      </c>
      <c r="D42" s="10">
        <v>1.2744800000000001</v>
      </c>
      <c r="F42" s="8">
        <f t="shared" si="1"/>
        <v>29586.163434047423</v>
      </c>
      <c r="G42" s="9">
        <f t="shared" si="2"/>
        <v>100.90251766399999</v>
      </c>
      <c r="H42" s="10">
        <f t="shared" si="3"/>
        <v>796869.30171427003</v>
      </c>
      <c r="I42" s="11">
        <f t="shared" si="4"/>
        <v>0.27214798314443445</v>
      </c>
      <c r="J42" s="13">
        <f t="shared" si="5"/>
        <v>2.4707616699933305E-3</v>
      </c>
      <c r="K42" s="15">
        <f t="shared" si="6"/>
        <v>29771.486477266928</v>
      </c>
    </row>
    <row r="43" spans="1:11" x14ac:dyDescent="0.35">
      <c r="A43" s="16">
        <v>123.389</v>
      </c>
      <c r="B43" s="17">
        <f t="shared" si="7"/>
        <v>2850</v>
      </c>
      <c r="C43" s="11">
        <v>0.18310000000000001</v>
      </c>
      <c r="D43" s="10">
        <v>1.2603599999999999</v>
      </c>
      <c r="F43" s="8">
        <f t="shared" si="1"/>
        <v>30041.446958259603</v>
      </c>
      <c r="G43" s="9">
        <f t="shared" si="2"/>
        <v>100.65778486399999</v>
      </c>
      <c r="H43" s="10">
        <f t="shared" si="3"/>
        <v>794936.5446338969</v>
      </c>
      <c r="I43" s="11">
        <f t="shared" si="4"/>
        <v>0.27256378024154854</v>
      </c>
      <c r="J43" s="13">
        <f t="shared" si="5"/>
        <v>2.5049555650321379E-3</v>
      </c>
      <c r="K43" s="15">
        <f t="shared" si="6"/>
        <v>30229.621825387363</v>
      </c>
    </row>
    <row r="44" spans="1:11" x14ac:dyDescent="0.35">
      <c r="A44" s="16">
        <v>122.51900000000001</v>
      </c>
      <c r="B44" s="17">
        <f t="shared" si="7"/>
        <v>2900</v>
      </c>
      <c r="C44" s="11">
        <v>0.18790000000000001</v>
      </c>
      <c r="D44" s="10">
        <v>1.2531000000000001</v>
      </c>
      <c r="F44" s="8">
        <f t="shared" si="1"/>
        <v>30352.95538912273</v>
      </c>
      <c r="G44" s="9">
        <f t="shared" si="2"/>
        <v>99.948059743999991</v>
      </c>
      <c r="H44" s="10">
        <f t="shared" si="3"/>
        <v>789331.54910081474</v>
      </c>
      <c r="I44" s="11">
        <f t="shared" si="4"/>
        <v>0.27683847162506192</v>
      </c>
      <c r="J44" s="13">
        <f t="shared" si="5"/>
        <v>2.4918498182637857E-3</v>
      </c>
      <c r="K44" s="15">
        <f t="shared" si="6"/>
        <v>30543.081495738661</v>
      </c>
    </row>
    <row r="45" spans="1:11" x14ac:dyDescent="0.35">
      <c r="A45" s="16">
        <v>121.837</v>
      </c>
      <c r="B45" s="17">
        <f t="shared" si="7"/>
        <v>2950</v>
      </c>
      <c r="C45" s="11">
        <v>0.19255</v>
      </c>
      <c r="D45" s="10">
        <v>1.23943</v>
      </c>
      <c r="F45" s="8">
        <f t="shared" si="1"/>
        <v>30704.409888702448</v>
      </c>
      <c r="G45" s="9">
        <f t="shared" si="2"/>
        <v>99.391700512</v>
      </c>
      <c r="H45" s="10">
        <f t="shared" si="3"/>
        <v>784937.74800476641</v>
      </c>
      <c r="I45" s="11">
        <f t="shared" si="4"/>
        <v>0.2804422316057838</v>
      </c>
      <c r="J45" s="13">
        <f t="shared" si="5"/>
        <v>2.4883110274612377E-3</v>
      </c>
      <c r="K45" s="15">
        <f t="shared" si="6"/>
        <v>30896.737450656128</v>
      </c>
    </row>
    <row r="46" spans="1:11" x14ac:dyDescent="0.35">
      <c r="A46" s="16">
        <v>121.709</v>
      </c>
      <c r="B46" s="17">
        <f t="shared" si="7"/>
        <v>3000</v>
      </c>
      <c r="C46" s="11">
        <v>0.19900000000000001</v>
      </c>
      <c r="D46" s="10">
        <v>1.2273499999999999</v>
      </c>
      <c r="F46" s="8">
        <f t="shared" si="1"/>
        <v>31192.01931625585</v>
      </c>
      <c r="G46" s="9">
        <f t="shared" si="2"/>
        <v>99.287281183999994</v>
      </c>
      <c r="H46" s="10">
        <f t="shared" si="3"/>
        <v>784113.10498380719</v>
      </c>
      <c r="I46" s="11">
        <f t="shared" si="4"/>
        <v>0.28530555769184268</v>
      </c>
      <c r="J46" s="13">
        <f t="shared" si="5"/>
        <v>2.4847378917188701E-3</v>
      </c>
      <c r="K46" s="15">
        <f t="shared" si="6"/>
        <v>31387.401186457981</v>
      </c>
    </row>
    <row r="47" spans="1:11" x14ac:dyDescent="0.35">
      <c r="A47" s="16">
        <v>121.123</v>
      </c>
      <c r="B47" s="17">
        <f t="shared" si="7"/>
        <v>3050</v>
      </c>
      <c r="C47" s="11">
        <v>0.20605000000000001</v>
      </c>
      <c r="D47" s="10">
        <v>1.2193000000000001</v>
      </c>
      <c r="F47" s="8">
        <f t="shared" si="1"/>
        <v>31559.201085405119</v>
      </c>
      <c r="G47" s="9">
        <f t="shared" si="2"/>
        <v>98.809236447999993</v>
      </c>
      <c r="H47" s="10">
        <f t="shared" si="3"/>
        <v>780337.7861534782</v>
      </c>
      <c r="I47" s="11">
        <f t="shared" si="4"/>
        <v>0.2919760740425732</v>
      </c>
      <c r="J47" s="13">
        <f t="shared" si="5"/>
        <v>2.4565525530638524E-3</v>
      </c>
      <c r="K47" s="15">
        <f t="shared" si="6"/>
        <v>31756.8829240714</v>
      </c>
    </row>
    <row r="48" spans="1:11" x14ac:dyDescent="0.35">
      <c r="A48" s="16">
        <v>121.124</v>
      </c>
      <c r="B48" s="17">
        <f t="shared" si="7"/>
        <v>3100</v>
      </c>
      <c r="C48" s="11">
        <v>0.21004999999999999</v>
      </c>
      <c r="D48" s="10">
        <v>1.20692</v>
      </c>
      <c r="F48" s="8">
        <f t="shared" si="1"/>
        <v>32076.829864000025</v>
      </c>
      <c r="G48" s="9">
        <f t="shared" si="2"/>
        <v>98.810052223999989</v>
      </c>
      <c r="H48" s="10">
        <f t="shared" si="3"/>
        <v>780344.22867707931</v>
      </c>
      <c r="I48" s="11">
        <f t="shared" si="4"/>
        <v>0.29284100703308535</v>
      </c>
      <c r="J48" s="13">
        <f t="shared" si="5"/>
        <v>2.4894698591959494E-3</v>
      </c>
      <c r="K48" s="15">
        <f t="shared" si="6"/>
        <v>32277.754047376562</v>
      </c>
    </row>
    <row r="49" spans="1:11" x14ac:dyDescent="0.35">
      <c r="A49" s="16">
        <v>120.851</v>
      </c>
      <c r="B49" s="17">
        <f t="shared" si="7"/>
        <v>3150</v>
      </c>
      <c r="C49" s="11">
        <v>0.21604999999999999</v>
      </c>
      <c r="D49" s="10">
        <v>1.1927399999999999</v>
      </c>
      <c r="F49" s="8">
        <f t="shared" si="1"/>
        <v>32520.73439686693</v>
      </c>
      <c r="G49" s="9">
        <f t="shared" si="2"/>
        <v>98.587345375999988</v>
      </c>
      <c r="H49" s="10">
        <f t="shared" si="3"/>
        <v>778585.41973393969</v>
      </c>
      <c r="I49" s="11">
        <f t="shared" si="4"/>
        <v>0.29709447309352738</v>
      </c>
      <c r="J49" s="13">
        <f t="shared" si="5"/>
        <v>2.4877864345060293E-3</v>
      </c>
      <c r="K49" s="15">
        <f t="shared" si="6"/>
        <v>32724.439127951631</v>
      </c>
    </row>
    <row r="50" spans="1:11" x14ac:dyDescent="0.35">
      <c r="A50" s="16">
        <v>120.596</v>
      </c>
      <c r="B50" s="17">
        <f t="shared" si="7"/>
        <v>3200</v>
      </c>
      <c r="C50" s="11">
        <v>0.21795</v>
      </c>
      <c r="D50" s="10">
        <v>1.1848099999999999</v>
      </c>
      <c r="F50" s="8">
        <f t="shared" si="1"/>
        <v>32967.227393981295</v>
      </c>
      <c r="G50" s="9">
        <f t="shared" si="2"/>
        <v>98.379322496</v>
      </c>
      <c r="H50" s="10">
        <f t="shared" si="3"/>
        <v>776942.57621562248</v>
      </c>
      <c r="I50" s="11">
        <f t="shared" si="4"/>
        <v>0.29564810255593432</v>
      </c>
      <c r="J50" s="13">
        <f t="shared" si="5"/>
        <v>2.5342803203118008E-3</v>
      </c>
      <c r="K50" s="15">
        <f t="shared" si="6"/>
        <v>33173.728886504359</v>
      </c>
    </row>
    <row r="51" spans="1:11" x14ac:dyDescent="0.35">
      <c r="A51" s="16">
        <v>120.84</v>
      </c>
      <c r="B51" s="17">
        <f t="shared" si="7"/>
        <v>3250</v>
      </c>
      <c r="C51" s="11">
        <v>0.22305</v>
      </c>
      <c r="D51" s="10">
        <v>1.17378</v>
      </c>
      <c r="F51" s="8">
        <f t="shared" si="1"/>
        <v>33550.084617333589</v>
      </c>
      <c r="G51" s="9">
        <f t="shared" si="2"/>
        <v>98.578371840000003</v>
      </c>
      <c r="H51" s="10">
        <f t="shared" si="3"/>
        <v>778514.55197432614</v>
      </c>
      <c r="I51" s="11">
        <f t="shared" si="4"/>
        <v>0.29730982011558943</v>
      </c>
      <c r="J51" s="13">
        <f t="shared" si="5"/>
        <v>2.5646711663434765E-3</v>
      </c>
      <c r="K51" s="15">
        <f t="shared" si="6"/>
        <v>33760.237035216909</v>
      </c>
    </row>
    <row r="52" spans="1:11" x14ac:dyDescent="0.35">
      <c r="A52" s="16">
        <v>121.633</v>
      </c>
      <c r="B52" s="17">
        <f t="shared" si="7"/>
        <v>3300</v>
      </c>
      <c r="C52" s="11">
        <v>0.22550000000000001</v>
      </c>
      <c r="D52" s="10">
        <v>1.1611800000000001</v>
      </c>
      <c r="F52" s="8">
        <f t="shared" si="1"/>
        <v>34289.795939852949</v>
      </c>
      <c r="G52" s="9">
        <f t="shared" si="2"/>
        <v>99.225282207999996</v>
      </c>
      <c r="H52" s="10">
        <f t="shared" si="3"/>
        <v>783623.47319011262</v>
      </c>
      <c r="I52" s="11">
        <f t="shared" si="4"/>
        <v>0.29409137780807049</v>
      </c>
      <c r="J52" s="13">
        <f t="shared" si="5"/>
        <v>2.6499027271590452E-3</v>
      </c>
      <c r="K52" s="15">
        <f t="shared" si="6"/>
        <v>34504.581792338184</v>
      </c>
    </row>
    <row r="53" spans="1:11" x14ac:dyDescent="0.35">
      <c r="A53" s="16">
        <v>122.181</v>
      </c>
      <c r="B53" s="17">
        <f t="shared" si="7"/>
        <v>3350</v>
      </c>
      <c r="C53" s="11">
        <v>0.22850000000000001</v>
      </c>
      <c r="D53" s="10">
        <v>1.1510400000000001</v>
      </c>
      <c r="F53" s="8">
        <f t="shared" si="1"/>
        <v>34966.166773386183</v>
      </c>
      <c r="G53" s="9">
        <f t="shared" si="2"/>
        <v>99.672327455999991</v>
      </c>
      <c r="H53" s="10">
        <f t="shared" si="3"/>
        <v>787153.97612359433</v>
      </c>
      <c r="I53" s="11">
        <f t="shared" si="4"/>
        <v>0.29223943946040581</v>
      </c>
      <c r="J53" s="13">
        <f t="shared" si="5"/>
        <v>2.7192962385685039E-3</v>
      </c>
      <c r="K53" s="15">
        <f t="shared" si="6"/>
        <v>35185.189305679356</v>
      </c>
    </row>
    <row r="54" spans="1:11" x14ac:dyDescent="0.35">
      <c r="A54" s="16">
        <v>122.93300000000001</v>
      </c>
      <c r="B54" s="17">
        <f t="shared" si="7"/>
        <v>3400</v>
      </c>
      <c r="C54" s="11">
        <v>0.23419999999999999</v>
      </c>
      <c r="D54" s="10">
        <v>1.14117</v>
      </c>
      <c r="F54" s="8">
        <f t="shared" si="1"/>
        <v>35706.471819553066</v>
      </c>
      <c r="G54" s="9">
        <f t="shared" si="2"/>
        <v>100.285791008</v>
      </c>
      <c r="H54" s="10">
        <f t="shared" si="3"/>
        <v>791998.75387172971</v>
      </c>
      <c r="I54" s="11">
        <f t="shared" si="4"/>
        <v>0.29331927155358772</v>
      </c>
      <c r="J54" s="13">
        <f t="shared" si="5"/>
        <v>2.7666464561753226E-3</v>
      </c>
      <c r="K54" s="15">
        <f t="shared" si="6"/>
        <v>35930.131505439072</v>
      </c>
    </row>
    <row r="55" spans="1:11" x14ac:dyDescent="0.35">
      <c r="A55" s="16">
        <v>123.47499999999999</v>
      </c>
      <c r="B55" s="17">
        <f t="shared" si="7"/>
        <v>3450</v>
      </c>
      <c r="C55" s="11">
        <v>0.23605000000000001</v>
      </c>
      <c r="D55" s="10">
        <v>1.12669</v>
      </c>
      <c r="F55" s="8">
        <f t="shared" si="1"/>
        <v>36391.308554304895</v>
      </c>
      <c r="G55" s="9">
        <f t="shared" si="2"/>
        <v>100.72794159999999</v>
      </c>
      <c r="H55" s="10">
        <f t="shared" si="3"/>
        <v>795490.60166360403</v>
      </c>
      <c r="I55" s="11">
        <f t="shared" si="4"/>
        <v>0.29007278123372293</v>
      </c>
      <c r="J55" s="13">
        <f t="shared" si="5"/>
        <v>2.8512678469808364E-3</v>
      </c>
      <c r="K55" s="15">
        <f t="shared" si="6"/>
        <v>36619.25794906362</v>
      </c>
    </row>
    <row r="56" spans="1:11" x14ac:dyDescent="0.35">
      <c r="A56" s="16">
        <v>123.428</v>
      </c>
      <c r="B56" s="17">
        <f t="shared" si="7"/>
        <v>3500</v>
      </c>
      <c r="C56" s="11">
        <v>0.24195</v>
      </c>
      <c r="D56" s="10">
        <v>1.11975</v>
      </c>
      <c r="F56" s="8">
        <f t="shared" si="1"/>
        <v>36904.665939752173</v>
      </c>
      <c r="G56" s="9">
        <f t="shared" si="2"/>
        <v>100.689600128</v>
      </c>
      <c r="H56" s="10">
        <f t="shared" si="3"/>
        <v>795187.80305434542</v>
      </c>
      <c r="I56" s="11">
        <f t="shared" si="4"/>
        <v>0.29318719223798295</v>
      </c>
      <c r="J56" s="13">
        <f t="shared" si="5"/>
        <v>2.8607743787144179E-3</v>
      </c>
      <c r="K56" s="15">
        <f t="shared" si="6"/>
        <v>37135.83092389079</v>
      </c>
    </row>
    <row r="57" spans="1:11" x14ac:dyDescent="0.35">
      <c r="A57" s="16">
        <v>124.205</v>
      </c>
      <c r="B57" s="17">
        <f t="shared" si="7"/>
        <v>3550</v>
      </c>
      <c r="C57" s="11">
        <v>0.24545</v>
      </c>
      <c r="D57" s="10">
        <v>1.10622</v>
      </c>
      <c r="F57" s="8">
        <f t="shared" si="1"/>
        <v>37667.515398952222</v>
      </c>
      <c r="G57" s="9">
        <f t="shared" si="2"/>
        <v>101.32345807999999</v>
      </c>
      <c r="H57" s="10">
        <f t="shared" si="3"/>
        <v>800193.64389251219</v>
      </c>
      <c r="I57" s="11">
        <f t="shared" si="4"/>
        <v>0.29140480483502373</v>
      </c>
      <c r="J57" s="13">
        <f t="shared" si="5"/>
        <v>2.9377686339639953E-3</v>
      </c>
      <c r="K57" s="15">
        <f t="shared" si="6"/>
        <v>37903.458751317339</v>
      </c>
    </row>
    <row r="58" spans="1:11" x14ac:dyDescent="0.35">
      <c r="A58" s="16">
        <v>124.066</v>
      </c>
      <c r="B58" s="17">
        <f t="shared" si="7"/>
        <v>3600</v>
      </c>
      <c r="C58" s="11">
        <v>0.25505</v>
      </c>
      <c r="D58" s="10">
        <v>1.09697</v>
      </c>
      <c r="F58" s="8">
        <f t="shared" si="1"/>
        <v>38155.295682231532</v>
      </c>
      <c r="G58" s="9">
        <f t="shared" si="2"/>
        <v>101.21006521599999</v>
      </c>
      <c r="H58" s="10">
        <f t="shared" si="3"/>
        <v>799298.13311193918</v>
      </c>
      <c r="I58" s="11">
        <f t="shared" si="4"/>
        <v>0.29893113483279593</v>
      </c>
      <c r="J58" s="13">
        <f t="shared" si="5"/>
        <v>2.9008882311467752E-3</v>
      </c>
      <c r="K58" s="15">
        <f t="shared" si="6"/>
        <v>38394.29441305832</v>
      </c>
    </row>
    <row r="59" spans="1:11" x14ac:dyDescent="0.35">
      <c r="A59" s="16">
        <v>123.967</v>
      </c>
      <c r="B59" s="17">
        <f t="shared" si="7"/>
        <v>3650</v>
      </c>
      <c r="C59" s="11">
        <v>0.25755</v>
      </c>
      <c r="D59" s="10">
        <v>1.0940099999999999</v>
      </c>
      <c r="F59" s="8">
        <f t="shared" si="1"/>
        <v>38654.36098620687</v>
      </c>
      <c r="G59" s="9">
        <f t="shared" si="2"/>
        <v>101.129303392</v>
      </c>
      <c r="H59" s="10">
        <f t="shared" si="3"/>
        <v>798660.32327541616</v>
      </c>
      <c r="I59" s="11">
        <f t="shared" si="4"/>
        <v>0.29796393598729942</v>
      </c>
      <c r="J59" s="13">
        <f t="shared" si="5"/>
        <v>2.9483709205312025E-3</v>
      </c>
      <c r="K59" s="15">
        <f t="shared" si="6"/>
        <v>38896.485783078148</v>
      </c>
    </row>
    <row r="60" spans="1:11" x14ac:dyDescent="0.35">
      <c r="A60" s="16">
        <v>123.815</v>
      </c>
      <c r="B60" s="17">
        <f t="shared" si="7"/>
        <v>3700</v>
      </c>
      <c r="C60" s="11">
        <v>0.26445000000000002</v>
      </c>
      <c r="D60" s="10">
        <v>1.09659</v>
      </c>
      <c r="F60" s="8">
        <f t="shared" si="1"/>
        <v>39135.828150413974</v>
      </c>
      <c r="G60" s="9">
        <f t="shared" si="2"/>
        <v>101.00530543999999</v>
      </c>
      <c r="H60" s="10">
        <f t="shared" si="3"/>
        <v>797681.05968802678</v>
      </c>
      <c r="I60" s="11">
        <f t="shared" si="4"/>
        <v>0.30218276411803452</v>
      </c>
      <c r="J60" s="13">
        <f t="shared" si="5"/>
        <v>2.9434194977272453E-3</v>
      </c>
      <c r="K60" s="15">
        <f t="shared" si="6"/>
        <v>39380.96878136864</v>
      </c>
    </row>
    <row r="61" spans="1:11" x14ac:dyDescent="0.35">
      <c r="A61" s="16">
        <v>123.767</v>
      </c>
      <c r="B61" s="17">
        <f t="shared" si="7"/>
        <v>3750</v>
      </c>
      <c r="C61" s="11">
        <v>0.2651</v>
      </c>
      <c r="D61" s="10">
        <v>1.0980799999999999</v>
      </c>
      <c r="F61" s="8">
        <f t="shared" si="1"/>
        <v>39649.313677655693</v>
      </c>
      <c r="G61" s="9">
        <f t="shared" si="2"/>
        <v>100.96614819199999</v>
      </c>
      <c r="H61" s="10">
        <f t="shared" si="3"/>
        <v>797371.81855516729</v>
      </c>
      <c r="I61" s="11">
        <f t="shared" si="4"/>
        <v>0.29900241769767277</v>
      </c>
      <c r="J61" s="13">
        <f t="shared" si="5"/>
        <v>3.0137574550062893E-3</v>
      </c>
      <c r="K61" s="15">
        <f t="shared" si="6"/>
        <v>39897.670700650167</v>
      </c>
    </row>
    <row r="62" spans="1:11" x14ac:dyDescent="0.35">
      <c r="A62" s="16">
        <v>123.509</v>
      </c>
      <c r="B62" s="17">
        <f t="shared" si="7"/>
        <v>3800</v>
      </c>
      <c r="C62" s="11">
        <v>0.26929999999999998</v>
      </c>
      <c r="D62" s="10">
        <v>1.09907</v>
      </c>
      <c r="F62" s="8">
        <f t="shared" si="1"/>
        <v>40094.217716519139</v>
      </c>
      <c r="G62" s="9">
        <f t="shared" si="2"/>
        <v>100.75567798399999</v>
      </c>
      <c r="H62" s="10">
        <f t="shared" si="3"/>
        <v>795709.64746604615</v>
      </c>
      <c r="I62" s="11">
        <f t="shared" si="4"/>
        <v>0.30036910155313817</v>
      </c>
      <c r="J62" s="13">
        <f t="shared" si="5"/>
        <v>3.0337082480129027E-3</v>
      </c>
      <c r="K62" s="15">
        <f t="shared" si="6"/>
        <v>40345.361547969078</v>
      </c>
    </row>
    <row r="63" spans="1:11" x14ac:dyDescent="0.35">
      <c r="A63" s="16">
        <v>122.672</v>
      </c>
      <c r="B63" s="17">
        <f t="shared" si="7"/>
        <v>3850</v>
      </c>
      <c r="C63" s="11">
        <v>0.27374999999999999</v>
      </c>
      <c r="D63" s="10">
        <v>1.1053299999999999</v>
      </c>
      <c r="F63" s="8">
        <f t="shared" si="1"/>
        <v>40346.486195817866</v>
      </c>
      <c r="G63" s="9">
        <f t="shared" si="2"/>
        <v>100.072873472</v>
      </c>
      <c r="H63" s="10">
        <f t="shared" si="3"/>
        <v>790317.25521180523</v>
      </c>
      <c r="I63" s="11">
        <f t="shared" si="4"/>
        <v>0.30342339026305137</v>
      </c>
      <c r="J63" s="13">
        <f t="shared" si="5"/>
        <v>3.0220662769753453E-3</v>
      </c>
      <c r="K63" s="15">
        <f t="shared" si="6"/>
        <v>40599.210197079148</v>
      </c>
    </row>
    <row r="64" spans="1:11" x14ac:dyDescent="0.35">
      <c r="A64" s="16">
        <v>122.157</v>
      </c>
      <c r="B64" s="17">
        <f t="shared" si="7"/>
        <v>3900</v>
      </c>
      <c r="C64" s="11">
        <v>0.27589999999999998</v>
      </c>
      <c r="D64" s="10">
        <v>1.11704</v>
      </c>
      <c r="F64" s="8">
        <f t="shared" si="1"/>
        <v>40698.884673283203</v>
      </c>
      <c r="G64" s="9">
        <f t="shared" si="2"/>
        <v>99.652748831999986</v>
      </c>
      <c r="H64" s="10">
        <f t="shared" si="3"/>
        <v>786999.35555716441</v>
      </c>
      <c r="I64" s="11">
        <f t="shared" si="4"/>
        <v>0.30315856248955425</v>
      </c>
      <c r="J64" s="13">
        <f t="shared" si="5"/>
        <v>3.0511249428998022E-3</v>
      </c>
      <c r="K64" s="15">
        <f t="shared" si="6"/>
        <v>40953.816042810242</v>
      </c>
    </row>
    <row r="65" spans="1:11" x14ac:dyDescent="0.35">
      <c r="A65" s="16">
        <v>121.184</v>
      </c>
      <c r="B65" s="17">
        <f t="shared" si="7"/>
        <v>3950</v>
      </c>
      <c r="C65" s="11">
        <v>0.28284999999999999</v>
      </c>
      <c r="D65" s="10">
        <v>1.12259</v>
      </c>
      <c r="F65" s="8">
        <f t="shared" si="1"/>
        <v>40892.336068939134</v>
      </c>
      <c r="G65" s="9">
        <f t="shared" si="2"/>
        <v>98.858998783999994</v>
      </c>
      <c r="H65" s="10">
        <f t="shared" si="3"/>
        <v>780730.78009315406</v>
      </c>
      <c r="I65" s="11">
        <f t="shared" si="4"/>
        <v>0.3093249192039198</v>
      </c>
      <c r="J65" s="13">
        <f t="shared" si="5"/>
        <v>3.0045147241480122E-3</v>
      </c>
      <c r="K65" s="15">
        <f t="shared" si="6"/>
        <v>41148.479187378398</v>
      </c>
    </row>
    <row r="66" spans="1:11" x14ac:dyDescent="0.35">
      <c r="A66" s="16">
        <v>120.004</v>
      </c>
      <c r="B66" s="17">
        <f t="shared" si="7"/>
        <v>4000</v>
      </c>
      <c r="C66" s="11">
        <v>0.28455000000000003</v>
      </c>
      <c r="D66" s="10">
        <v>1.1246100000000001</v>
      </c>
      <c r="F66" s="8">
        <f t="shared" si="1"/>
        <v>41006.741063005102</v>
      </c>
      <c r="G66" s="9">
        <f t="shared" si="2"/>
        <v>97.896383103999995</v>
      </c>
      <c r="H66" s="10">
        <f t="shared" si="3"/>
        <v>773128.60224368586</v>
      </c>
      <c r="I66" s="11">
        <f t="shared" si="4"/>
        <v>0.31031586562787827</v>
      </c>
      <c r="J66" s="13">
        <f t="shared" si="5"/>
        <v>3.0032991897138879E-3</v>
      </c>
      <c r="K66" s="15">
        <f t="shared" si="6"/>
        <v>41263.600796212857</v>
      </c>
    </row>
    <row r="67" spans="1:11" x14ac:dyDescent="0.35">
      <c r="A67" s="16">
        <v>118.73399999999999</v>
      </c>
      <c r="B67" s="17">
        <f t="shared" si="7"/>
        <v>4050</v>
      </c>
      <c r="C67" s="11">
        <v>0.28710000000000002</v>
      </c>
      <c r="D67" s="10">
        <v>1.1222000000000001</v>
      </c>
      <c r="F67" s="8">
        <f t="shared" si="1"/>
        <v>41079.927113196507</v>
      </c>
      <c r="G67" s="9">
        <f t="shared" si="2"/>
        <v>96.860347583999996</v>
      </c>
      <c r="H67" s="10">
        <f t="shared" si="3"/>
        <v>764946.59727010608</v>
      </c>
      <c r="I67" s="11">
        <f t="shared" si="4"/>
        <v>0.31253896854800167</v>
      </c>
      <c r="J67" s="13">
        <f t="shared" si="5"/>
        <v>2.9872585535672459E-3</v>
      </c>
      <c r="K67" s="15">
        <f t="shared" si="6"/>
        <v>41337.24527223473</v>
      </c>
    </row>
    <row r="68" spans="1:11" x14ac:dyDescent="0.35">
      <c r="A68" s="16">
        <v>117.44199999999999</v>
      </c>
      <c r="B68" s="17">
        <f t="shared" si="7"/>
        <v>4100</v>
      </c>
      <c r="C68" s="11">
        <v>0.28894999999999998</v>
      </c>
      <c r="D68" s="10">
        <v>1.1239399999999999</v>
      </c>
      <c r="F68" s="8">
        <f t="shared" si="1"/>
        <v>41134.558231554627</v>
      </c>
      <c r="G68" s="9">
        <f t="shared" si="2"/>
        <v>95.806364991999985</v>
      </c>
      <c r="H68" s="10">
        <f t="shared" si="3"/>
        <v>756622.85677729885</v>
      </c>
      <c r="I68" s="11">
        <f t="shared" si="4"/>
        <v>0.31413513076931227</v>
      </c>
      <c r="J68" s="13">
        <f t="shared" si="5"/>
        <v>2.9760323882111663E-3</v>
      </c>
      <c r="K68" s="15">
        <f t="shared" si="6"/>
        <v>41392.218591268218</v>
      </c>
    </row>
    <row r="69" spans="1:11" x14ac:dyDescent="0.35">
      <c r="A69" s="16">
        <v>116.5</v>
      </c>
      <c r="B69" s="17">
        <f t="shared" si="7"/>
        <v>4150</v>
      </c>
      <c r="C69" s="11">
        <v>0.29304999999999998</v>
      </c>
      <c r="D69" s="10">
        <v>1.12233</v>
      </c>
      <c r="F69" s="8">
        <f t="shared" si="1"/>
        <v>41302.236040957789</v>
      </c>
      <c r="G69" s="9">
        <f t="shared" si="2"/>
        <v>95.037903999999997</v>
      </c>
      <c r="H69" s="10">
        <f t="shared" si="3"/>
        <v>750553.99954492704</v>
      </c>
      <c r="I69" s="11">
        <f t="shared" si="4"/>
        <v>0.31729907628612641</v>
      </c>
      <c r="J69" s="13">
        <f t="shared" si="5"/>
        <v>2.9583672090572797E-3</v>
      </c>
      <c r="K69" s="15">
        <f t="shared" si="6"/>
        <v>41560.946707920179</v>
      </c>
    </row>
    <row r="70" spans="1:11" x14ac:dyDescent="0.35">
      <c r="A70" s="16">
        <v>115.931</v>
      </c>
      <c r="B70" s="17">
        <f t="shared" si="7"/>
        <v>4200</v>
      </c>
      <c r="C70" s="11">
        <v>0.2949</v>
      </c>
      <c r="D70" s="10">
        <v>1.1217900000000001</v>
      </c>
      <c r="F70" s="8">
        <f t="shared" si="1"/>
        <v>41595.697835772196</v>
      </c>
      <c r="G70" s="9">
        <f t="shared" si="2"/>
        <v>94.573727455999986</v>
      </c>
      <c r="H70" s="10">
        <f t="shared" si="3"/>
        <v>746888.2036158191</v>
      </c>
      <c r="I70" s="11">
        <f t="shared" si="4"/>
        <v>0.31704945010509455</v>
      </c>
      <c r="J70" s="13">
        <f t="shared" si="5"/>
        <v>2.9817328769422523E-3</v>
      </c>
      <c r="K70" s="15">
        <f t="shared" si="6"/>
        <v>41856.246700951968</v>
      </c>
    </row>
    <row r="71" spans="1:11" x14ac:dyDescent="0.35">
      <c r="A71" s="16">
        <v>115.03400000000001</v>
      </c>
      <c r="B71" s="17">
        <f t="shared" ref="B71:B96" si="8">B70+50</f>
        <v>4250</v>
      </c>
      <c r="C71" s="11">
        <v>0.29715000000000003</v>
      </c>
      <c r="D71" s="10">
        <v>1.12456</v>
      </c>
      <c r="F71" s="8">
        <f t="shared" ref="F71:F96" si="9">SUM(((2*PI()*B71*G71)/60))</f>
        <v>41765.212344228843</v>
      </c>
      <c r="G71" s="9">
        <f t="shared" ref="G71:G96" si="10">SUM(A71*$J$3)</f>
        <v>93.841976383999992</v>
      </c>
      <c r="H71" s="10">
        <f t="shared" ref="H71:H96" si="11">SUM((120*F71)/($L$3*$K$3*B71*4))</f>
        <v>741109.25994550332</v>
      </c>
      <c r="I71" s="11">
        <f t="shared" ref="I71:I96" si="12">SUM((C71*0.75*60)/(K71/1000))</f>
        <v>0.31817180168901621</v>
      </c>
      <c r="J71" s="13">
        <f t="shared" ref="J71:J96" si="13">SUM(F71/(I71*$M$3))</f>
        <v>2.9833233693899487E-3</v>
      </c>
      <c r="K71" s="15">
        <f t="shared" ref="K71:K96" si="14">SUM(((1.01325/($G$3/1000))*(SQRT(($I$3+273)/293))*F71))</f>
        <v>42026.823021449469</v>
      </c>
    </row>
    <row r="72" spans="1:11" x14ac:dyDescent="0.35">
      <c r="A72" s="16">
        <v>114.39100000000001</v>
      </c>
      <c r="B72" s="17">
        <f t="shared" si="8"/>
        <v>4300</v>
      </c>
      <c r="C72" s="11">
        <v>0.30220000000000002</v>
      </c>
      <c r="D72" s="10">
        <v>1.1227799999999999</v>
      </c>
      <c r="F72" s="8">
        <f t="shared" si="9"/>
        <v>42020.368285295357</v>
      </c>
      <c r="G72" s="9">
        <f t="shared" si="10"/>
        <v>93.317432416000003</v>
      </c>
      <c r="H72" s="10">
        <f t="shared" si="11"/>
        <v>736966.7172699034</v>
      </c>
      <c r="I72" s="11">
        <f t="shared" si="12"/>
        <v>0.32161422695125308</v>
      </c>
      <c r="J72" s="13">
        <f t="shared" si="13"/>
        <v>2.9694220282894986E-3</v>
      </c>
      <c r="K72" s="15">
        <f t="shared" si="14"/>
        <v>42283.577218930659</v>
      </c>
    </row>
    <row r="73" spans="1:11" x14ac:dyDescent="0.35">
      <c r="A73" s="16">
        <v>114.01600000000001</v>
      </c>
      <c r="B73" s="17">
        <f t="shared" si="8"/>
        <v>4350</v>
      </c>
      <c r="C73" s="11">
        <v>0.30604999999999999</v>
      </c>
      <c r="D73" s="10">
        <v>1.1194299999999999</v>
      </c>
      <c r="F73" s="8">
        <f t="shared" si="9"/>
        <v>42369.623017404039</v>
      </c>
      <c r="G73" s="9">
        <f t="shared" si="10"/>
        <v>93.011516415999992</v>
      </c>
      <c r="H73" s="10">
        <f t="shared" si="11"/>
        <v>734550.77091943694</v>
      </c>
      <c r="I73" s="11">
        <f t="shared" si="12"/>
        <v>0.32302670716152082</v>
      </c>
      <c r="J73" s="13">
        <f t="shared" si="13"/>
        <v>2.9810104128225484E-3</v>
      </c>
      <c r="K73" s="15">
        <f t="shared" si="14"/>
        <v>42635.019627381946</v>
      </c>
    </row>
    <row r="74" spans="1:11" x14ac:dyDescent="0.35">
      <c r="A74" s="16">
        <v>113.871</v>
      </c>
      <c r="B74" s="17">
        <f t="shared" si="8"/>
        <v>4400</v>
      </c>
      <c r="C74" s="11">
        <v>0.30919999999999997</v>
      </c>
      <c r="D74" s="10">
        <v>1.1198600000000001</v>
      </c>
      <c r="F74" s="8">
        <f t="shared" si="9"/>
        <v>42802.127201959942</v>
      </c>
      <c r="G74" s="9">
        <f t="shared" si="10"/>
        <v>92.893228895999997</v>
      </c>
      <c r="H74" s="10">
        <f t="shared" si="11"/>
        <v>733616.60499725654</v>
      </c>
      <c r="I74" s="11">
        <f t="shared" si="12"/>
        <v>0.32305374378307938</v>
      </c>
      <c r="J74" s="13">
        <f t="shared" si="13"/>
        <v>3.0111881906545899E-3</v>
      </c>
      <c r="K74" s="15">
        <f t="shared" si="14"/>
        <v>43070.232949669269</v>
      </c>
    </row>
    <row r="75" spans="1:11" x14ac:dyDescent="0.35">
      <c r="A75" s="16">
        <v>113.985</v>
      </c>
      <c r="B75" s="17">
        <f t="shared" si="8"/>
        <v>4450</v>
      </c>
      <c r="C75" s="11">
        <v>0.30990000000000001</v>
      </c>
      <c r="D75" s="10">
        <v>1.11873</v>
      </c>
      <c r="F75" s="8">
        <f t="shared" si="9"/>
        <v>43331.852565948924</v>
      </c>
      <c r="G75" s="9">
        <f t="shared" si="10"/>
        <v>92.986227359999987</v>
      </c>
      <c r="H75" s="10">
        <f t="shared" si="11"/>
        <v>734351.05268779839</v>
      </c>
      <c r="I75" s="11">
        <f t="shared" si="12"/>
        <v>0.31982688325175002</v>
      </c>
      <c r="J75" s="13">
        <f t="shared" si="13"/>
        <v>3.0792121695070334E-3</v>
      </c>
      <c r="K75" s="15">
        <f t="shared" si="14"/>
        <v>43603.276429464102</v>
      </c>
    </row>
    <row r="76" spans="1:11" x14ac:dyDescent="0.35">
      <c r="A76" s="16">
        <v>113.306</v>
      </c>
      <c r="B76" s="17">
        <f t="shared" si="8"/>
        <v>4500</v>
      </c>
      <c r="C76" s="11">
        <v>0.31445000000000001</v>
      </c>
      <c r="D76" s="10">
        <v>1.1156299999999999</v>
      </c>
      <c r="F76" s="8">
        <f t="shared" si="9"/>
        <v>43557.702478629581</v>
      </c>
      <c r="G76" s="9">
        <f t="shared" si="10"/>
        <v>92.432315455999998</v>
      </c>
      <c r="H76" s="10">
        <f t="shared" si="11"/>
        <v>729976.57916255377</v>
      </c>
      <c r="I76" s="11">
        <f t="shared" si="12"/>
        <v>0.32283995742233779</v>
      </c>
      <c r="J76" s="13">
        <f t="shared" si="13"/>
        <v>3.0663731698804945E-3</v>
      </c>
      <c r="K76" s="15">
        <f t="shared" si="14"/>
        <v>43830.541030237793</v>
      </c>
    </row>
    <row r="77" spans="1:11" x14ac:dyDescent="0.35">
      <c r="A77" s="16">
        <v>113.074</v>
      </c>
      <c r="B77" s="17">
        <f t="shared" si="8"/>
        <v>4550</v>
      </c>
      <c r="C77" s="11">
        <v>0.31709999999999999</v>
      </c>
      <c r="D77" s="10">
        <v>1.1095299999999999</v>
      </c>
      <c r="F77" s="8">
        <f t="shared" si="9"/>
        <v>43951.4992984817</v>
      </c>
      <c r="G77" s="9">
        <f t="shared" si="10"/>
        <v>92.243055423999991</v>
      </c>
      <c r="H77" s="10">
        <f t="shared" si="11"/>
        <v>728481.91368706513</v>
      </c>
      <c r="I77" s="11">
        <f t="shared" si="12"/>
        <v>0.32264370332232301</v>
      </c>
      <c r="J77" s="13">
        <f t="shared" si="13"/>
        <v>3.0959777024727017E-3</v>
      </c>
      <c r="K77" s="15">
        <f t="shared" si="14"/>
        <v>44226.804531017566</v>
      </c>
    </row>
    <row r="78" spans="1:11" x14ac:dyDescent="0.35">
      <c r="A78" s="16">
        <v>112.19499999999999</v>
      </c>
      <c r="B78" s="17">
        <f t="shared" si="8"/>
        <v>4600</v>
      </c>
      <c r="C78" s="11">
        <v>0.31940000000000002</v>
      </c>
      <c r="D78" s="10">
        <v>1.1056900000000001</v>
      </c>
      <c r="F78" s="8">
        <f t="shared" si="9"/>
        <v>44089.063786194092</v>
      </c>
      <c r="G78" s="9">
        <f t="shared" si="10"/>
        <v>91.525988319999982</v>
      </c>
      <c r="H78" s="10">
        <f t="shared" si="11"/>
        <v>722818.9354415714</v>
      </c>
      <c r="I78" s="11">
        <f t="shared" si="12"/>
        <v>0.32396991456889979</v>
      </c>
      <c r="J78" s="13">
        <f t="shared" si="13"/>
        <v>3.0929544130427356E-3</v>
      </c>
      <c r="K78" s="15">
        <f t="shared" si="14"/>
        <v>44365.230700899687</v>
      </c>
    </row>
    <row r="79" spans="1:11" x14ac:dyDescent="0.35">
      <c r="A79" s="16">
        <v>111.06100000000001</v>
      </c>
      <c r="B79" s="17">
        <f t="shared" si="8"/>
        <v>4650</v>
      </c>
      <c r="C79" s="11">
        <v>0.32055</v>
      </c>
      <c r="D79" s="10">
        <v>1.09782</v>
      </c>
      <c r="F79" s="8">
        <f t="shared" si="9"/>
        <v>44117.82307625706</v>
      </c>
      <c r="G79" s="9">
        <f t="shared" si="10"/>
        <v>90.600898336</v>
      </c>
      <c r="H79" s="10">
        <f t="shared" si="11"/>
        <v>715513.11367776094</v>
      </c>
      <c r="I79" s="11">
        <f t="shared" si="12"/>
        <v>0.32492442039719455</v>
      </c>
      <c r="J79" s="13">
        <f t="shared" si="13"/>
        <v>3.0858800823956715E-3</v>
      </c>
      <c r="K79" s="15">
        <f t="shared" si="14"/>
        <v>44394.170134601998</v>
      </c>
    </row>
    <row r="80" spans="1:11" x14ac:dyDescent="0.35">
      <c r="A80" s="16">
        <v>109.973</v>
      </c>
      <c r="B80" s="17">
        <f t="shared" si="8"/>
        <v>4700</v>
      </c>
      <c r="C80" s="11">
        <v>0.32069999999999999</v>
      </c>
      <c r="D80" s="10">
        <v>1.09558</v>
      </c>
      <c r="F80" s="8">
        <f t="shared" si="9"/>
        <v>44155.364350631527</v>
      </c>
      <c r="G80" s="9">
        <f t="shared" si="10"/>
        <v>89.713334047999993</v>
      </c>
      <c r="H80" s="10">
        <f t="shared" si="11"/>
        <v>708503.64799960738</v>
      </c>
      <c r="I80" s="11">
        <f t="shared" si="12"/>
        <v>0.32480008455178572</v>
      </c>
      <c r="J80" s="13">
        <f t="shared" si="13"/>
        <v>3.0896882596374341E-3</v>
      </c>
      <c r="K80" s="15">
        <f t="shared" si="14"/>
        <v>44431.946561575045</v>
      </c>
    </row>
    <row r="81" spans="1:11" x14ac:dyDescent="0.35">
      <c r="A81" s="16">
        <v>108.654</v>
      </c>
      <c r="B81" s="17">
        <f t="shared" si="8"/>
        <v>4750</v>
      </c>
      <c r="C81" s="11">
        <v>0.32485000000000003</v>
      </c>
      <c r="D81" s="10">
        <v>1.0882700000000001</v>
      </c>
      <c r="F81" s="8">
        <f t="shared" si="9"/>
        <v>44089.875350892151</v>
      </c>
      <c r="G81" s="9">
        <f t="shared" si="10"/>
        <v>88.637325503999989</v>
      </c>
      <c r="H81" s="10">
        <f t="shared" si="11"/>
        <v>700005.95936956652</v>
      </c>
      <c r="I81" s="11">
        <f t="shared" si="12"/>
        <v>0.32949182704898045</v>
      </c>
      <c r="J81" s="13">
        <f t="shared" si="13"/>
        <v>3.0411759544561544E-3</v>
      </c>
      <c r="K81" s="15">
        <f t="shared" si="14"/>
        <v>44366.047349110515</v>
      </c>
    </row>
    <row r="82" spans="1:11" x14ac:dyDescent="0.35">
      <c r="A82" s="16">
        <v>107.07599999999999</v>
      </c>
      <c r="B82" s="17">
        <f t="shared" si="8"/>
        <v>4800</v>
      </c>
      <c r="C82" s="11">
        <v>0.32455000000000001</v>
      </c>
      <c r="D82" s="10">
        <v>1.08396</v>
      </c>
      <c r="F82" s="8">
        <f t="shared" si="9"/>
        <v>43906.914496806785</v>
      </c>
      <c r="G82" s="9">
        <f t="shared" si="10"/>
        <v>87.350030975999985</v>
      </c>
      <c r="H82" s="10">
        <f t="shared" si="11"/>
        <v>689839.65712680342</v>
      </c>
      <c r="I82" s="11">
        <f t="shared" si="12"/>
        <v>0.33055927034591237</v>
      </c>
      <c r="J82" s="13">
        <f t="shared" si="13"/>
        <v>3.0187760861697826E-3</v>
      </c>
      <c r="K82" s="15">
        <f t="shared" si="14"/>
        <v>44181.940457204306</v>
      </c>
    </row>
    <row r="83" spans="1:11" x14ac:dyDescent="0.35">
      <c r="A83" s="16">
        <v>105.24</v>
      </c>
      <c r="B83" s="17">
        <f t="shared" si="8"/>
        <v>4850</v>
      </c>
      <c r="C83" s="11">
        <v>0.32569999999999999</v>
      </c>
      <c r="D83" s="10">
        <v>1.0822099999999999</v>
      </c>
      <c r="F83" s="8">
        <f t="shared" si="9"/>
        <v>43603.577241035069</v>
      </c>
      <c r="G83" s="9">
        <f t="shared" si="10"/>
        <v>85.852266239999992</v>
      </c>
      <c r="H83" s="10">
        <f t="shared" si="11"/>
        <v>678011.18379491952</v>
      </c>
      <c r="I83" s="11">
        <f t="shared" si="12"/>
        <v>0.33403831531281464</v>
      </c>
      <c r="J83" s="13">
        <f t="shared" si="13"/>
        <v>2.9666967722360828E-3</v>
      </c>
      <c r="K83" s="15">
        <f t="shared" si="14"/>
        <v>43876.703144891399</v>
      </c>
    </row>
    <row r="84" spans="1:11" x14ac:dyDescent="0.35">
      <c r="A84" s="16">
        <v>103.63200000000001</v>
      </c>
      <c r="B84" s="17">
        <f t="shared" si="8"/>
        <v>4900</v>
      </c>
      <c r="C84" s="11">
        <v>0.32769999999999999</v>
      </c>
      <c r="D84" s="10">
        <v>1.0846</v>
      </c>
      <c r="F84" s="8">
        <f t="shared" si="9"/>
        <v>43379.995438115795</v>
      </c>
      <c r="G84" s="9">
        <f t="shared" si="10"/>
        <v>84.540498431999993</v>
      </c>
      <c r="H84" s="10">
        <f t="shared" si="11"/>
        <v>667651.6058441191</v>
      </c>
      <c r="I84" s="11">
        <f t="shared" si="12"/>
        <v>0.33782173323638026</v>
      </c>
      <c r="J84" s="13">
        <f t="shared" si="13"/>
        <v>2.9184297226373095E-3</v>
      </c>
      <c r="K84" s="15">
        <f t="shared" si="14"/>
        <v>43651.720860959511</v>
      </c>
    </row>
    <row r="85" spans="1:11" x14ac:dyDescent="0.35">
      <c r="A85" s="16">
        <v>102.33499999999999</v>
      </c>
      <c r="B85" s="17">
        <f t="shared" si="8"/>
        <v>4950</v>
      </c>
      <c r="C85" s="11">
        <v>0.32845000000000002</v>
      </c>
      <c r="D85" s="10">
        <v>1.08823</v>
      </c>
      <c r="F85" s="8">
        <f t="shared" si="9"/>
        <v>43274.188758455988</v>
      </c>
      <c r="G85" s="9">
        <f t="shared" si="10"/>
        <v>83.482436959999987</v>
      </c>
      <c r="H85" s="10">
        <f t="shared" si="11"/>
        <v>659295.65273330559</v>
      </c>
      <c r="I85" s="11">
        <f t="shared" si="12"/>
        <v>0.33942277323746528</v>
      </c>
      <c r="J85" s="13">
        <f t="shared" si="13"/>
        <v>2.8975789708630849E-3</v>
      </c>
      <c r="K85" s="15">
        <f t="shared" si="14"/>
        <v>43545.251425011236</v>
      </c>
    </row>
    <row r="86" spans="1:11" x14ac:dyDescent="0.35">
      <c r="A86" s="16">
        <v>101.10599999999999</v>
      </c>
      <c r="B86" s="17">
        <f t="shared" si="8"/>
        <v>5000</v>
      </c>
      <c r="C86" s="11">
        <v>0.32869999999999999</v>
      </c>
      <c r="D86" s="10">
        <v>1.08687</v>
      </c>
      <c r="F86" s="8">
        <f t="shared" si="9"/>
        <v>43186.347558375084</v>
      </c>
      <c r="G86" s="9">
        <f t="shared" si="10"/>
        <v>82.479848255999997</v>
      </c>
      <c r="H86" s="10">
        <f t="shared" si="11"/>
        <v>651377.79122737679</v>
      </c>
      <c r="I86" s="11">
        <f t="shared" si="12"/>
        <v>0.34037203791227777</v>
      </c>
      <c r="J86" s="13">
        <f t="shared" si="13"/>
        <v>2.8836325835524066E-3</v>
      </c>
      <c r="K86" s="15">
        <f t="shared" si="14"/>
        <v>43456.860001561385</v>
      </c>
    </row>
    <row r="87" spans="1:11" x14ac:dyDescent="0.35">
      <c r="A87" s="16">
        <v>99.314899999999994</v>
      </c>
      <c r="B87" s="17">
        <f t="shared" si="8"/>
        <v>5050</v>
      </c>
      <c r="C87" s="11">
        <v>0.32984999999999998</v>
      </c>
      <c r="D87" s="10">
        <v>1.0891</v>
      </c>
      <c r="F87" s="8">
        <f t="shared" si="9"/>
        <v>42845.511315021053</v>
      </c>
      <c r="G87" s="9">
        <f t="shared" si="10"/>
        <v>81.018711862399996</v>
      </c>
      <c r="H87" s="10">
        <f t="shared" si="11"/>
        <v>639838.5872051887</v>
      </c>
      <c r="I87" s="11">
        <f t="shared" si="12"/>
        <v>0.34428000832991174</v>
      </c>
      <c r="J87" s="13">
        <f t="shared" si="13"/>
        <v>2.8284001313919182E-3</v>
      </c>
      <c r="K87" s="15">
        <f t="shared" si="14"/>
        <v>43113.888813945363</v>
      </c>
    </row>
    <row r="88" spans="1:11" x14ac:dyDescent="0.35">
      <c r="A88" s="16">
        <v>97.581500000000005</v>
      </c>
      <c r="B88" s="17">
        <f t="shared" si="8"/>
        <v>5100</v>
      </c>
      <c r="C88" s="11">
        <v>0.32969999999999999</v>
      </c>
      <c r="D88" s="10">
        <v>1.09185</v>
      </c>
      <c r="F88" s="8">
        <f t="shared" si="9"/>
        <v>42514.512944364622</v>
      </c>
      <c r="G88" s="9">
        <f t="shared" si="10"/>
        <v>79.604645743999995</v>
      </c>
      <c r="H88" s="10">
        <f t="shared" si="11"/>
        <v>628671.11679479224</v>
      </c>
      <c r="I88" s="11">
        <f t="shared" si="12"/>
        <v>0.34680263253792998</v>
      </c>
      <c r="J88" s="13">
        <f t="shared" si="13"/>
        <v>2.7861349364124662E-3</v>
      </c>
      <c r="K88" s="15">
        <f t="shared" si="14"/>
        <v>42780.817121903834</v>
      </c>
    </row>
    <row r="89" spans="1:11" x14ac:dyDescent="0.35">
      <c r="A89" s="16">
        <v>95.848600000000005</v>
      </c>
      <c r="B89" s="17">
        <f t="shared" si="8"/>
        <v>5150</v>
      </c>
      <c r="C89" s="11">
        <v>0.33095000000000002</v>
      </c>
      <c r="D89" s="10">
        <v>1.0940700000000001</v>
      </c>
      <c r="F89" s="8">
        <f t="shared" si="9"/>
        <v>42168.926484691117</v>
      </c>
      <c r="G89" s="9">
        <f t="shared" si="10"/>
        <v>78.190987513599993</v>
      </c>
      <c r="H89" s="10">
        <f t="shared" si="11"/>
        <v>617506.86764619662</v>
      </c>
      <c r="I89" s="11">
        <f t="shared" si="12"/>
        <v>0.3509703968329238</v>
      </c>
      <c r="J89" s="13">
        <f t="shared" si="13"/>
        <v>2.7306710237733219E-3</v>
      </c>
      <c r="K89" s="15">
        <f t="shared" si="14"/>
        <v>42433.065963365436</v>
      </c>
    </row>
    <row r="90" spans="1:11" x14ac:dyDescent="0.35">
      <c r="A90" s="16">
        <v>94.803299999999993</v>
      </c>
      <c r="B90" s="17">
        <f t="shared" si="8"/>
        <v>5200</v>
      </c>
      <c r="C90" s="11">
        <v>0.33379999999999999</v>
      </c>
      <c r="D90" s="10">
        <v>1.0934600000000001</v>
      </c>
      <c r="F90" s="8">
        <f t="shared" si="9"/>
        <v>42113.985263190472</v>
      </c>
      <c r="G90" s="9">
        <f t="shared" si="10"/>
        <v>77.338256860799987</v>
      </c>
      <c r="H90" s="10">
        <f t="shared" si="11"/>
        <v>610772.49772581609</v>
      </c>
      <c r="I90" s="11">
        <f t="shared" si="12"/>
        <v>0.35445461720197308</v>
      </c>
      <c r="J90" s="13">
        <f t="shared" si="13"/>
        <v>2.7003062797274417E-3</v>
      </c>
      <c r="K90" s="15">
        <f t="shared" si="14"/>
        <v>42377.780598752441</v>
      </c>
    </row>
    <row r="91" spans="1:11" x14ac:dyDescent="0.35">
      <c r="A91" s="16">
        <v>93.0976</v>
      </c>
      <c r="B91" s="17">
        <f t="shared" si="8"/>
        <v>5250</v>
      </c>
      <c r="C91" s="11">
        <v>0.33129999999999998</v>
      </c>
      <c r="D91" s="10">
        <v>1.0880399999999999</v>
      </c>
      <c r="F91" s="8">
        <f t="shared" si="9"/>
        <v>41753.927323532807</v>
      </c>
      <c r="G91" s="9">
        <f t="shared" si="10"/>
        <v>75.94678773759999</v>
      </c>
      <c r="H91" s="10">
        <f t="shared" si="11"/>
        <v>599783.48521917418</v>
      </c>
      <c r="I91" s="11">
        <f t="shared" si="12"/>
        <v>0.35483361136689351</v>
      </c>
      <c r="J91" s="13">
        <f t="shared" si="13"/>
        <v>2.6743602165000355E-3</v>
      </c>
      <c r="K91" s="15">
        <f t="shared" si="14"/>
        <v>42015.467313170615</v>
      </c>
    </row>
    <row r="92" spans="1:11" x14ac:dyDescent="0.35">
      <c r="A92" s="16">
        <v>91.788600000000002</v>
      </c>
      <c r="B92" s="17">
        <f t="shared" si="8"/>
        <v>5300</v>
      </c>
      <c r="C92" s="11">
        <v>0.33239999999999997</v>
      </c>
      <c r="D92" s="10">
        <v>1.0833900000000001</v>
      </c>
      <c r="F92" s="8">
        <f t="shared" si="9"/>
        <v>41558.910889427614</v>
      </c>
      <c r="G92" s="9">
        <f t="shared" si="10"/>
        <v>74.878936953600004</v>
      </c>
      <c r="H92" s="10">
        <f t="shared" si="11"/>
        <v>591350.221825146</v>
      </c>
      <c r="I92" s="11">
        <f t="shared" si="12"/>
        <v>0.3576823447184504</v>
      </c>
      <c r="J92" s="13">
        <f t="shared" si="13"/>
        <v>2.6406690628689687E-3</v>
      </c>
      <c r="K92" s="15">
        <f t="shared" si="14"/>
        <v>41819.229327000154</v>
      </c>
    </row>
    <row r="93" spans="1:11" x14ac:dyDescent="0.35">
      <c r="A93" s="16">
        <v>90.593800000000002</v>
      </c>
      <c r="B93" s="17">
        <f t="shared" si="8"/>
        <v>5350</v>
      </c>
      <c r="C93" s="11">
        <v>0.33079999999999998</v>
      </c>
      <c r="D93" s="10">
        <v>1.0800700000000001</v>
      </c>
      <c r="F93" s="8">
        <f t="shared" si="9"/>
        <v>41404.905809489988</v>
      </c>
      <c r="G93" s="9">
        <f t="shared" si="10"/>
        <v>73.904247788799992</v>
      </c>
      <c r="H93" s="10">
        <f t="shared" si="11"/>
        <v>583652.69462637941</v>
      </c>
      <c r="I93" s="11">
        <f t="shared" si="12"/>
        <v>0.35728464033116042</v>
      </c>
      <c r="J93" s="13">
        <f t="shared" si="13"/>
        <v>2.6338120376714308E-3</v>
      </c>
      <c r="K93" s="15">
        <f t="shared" si="14"/>
        <v>41664.259583626226</v>
      </c>
    </row>
    <row r="94" spans="1:11" x14ac:dyDescent="0.35">
      <c r="A94" s="16">
        <v>89.6374</v>
      </c>
      <c r="B94" s="17">
        <f t="shared" si="8"/>
        <v>5400</v>
      </c>
      <c r="C94" s="11">
        <v>0.33879999999999999</v>
      </c>
      <c r="D94" s="10">
        <v>1.0789500000000001</v>
      </c>
      <c r="F94" s="8">
        <f t="shared" si="9"/>
        <v>41350.670222137342</v>
      </c>
      <c r="G94" s="9">
        <f t="shared" si="10"/>
        <v>73.124039622399991</v>
      </c>
      <c r="H94" s="10">
        <f t="shared" si="11"/>
        <v>577491.06505414972</v>
      </c>
      <c r="I94" s="11">
        <f t="shared" si="12"/>
        <v>0.36640508733302213</v>
      </c>
      <c r="J94" s="13">
        <f t="shared" si="13"/>
        <v>2.564887857956694E-3</v>
      </c>
      <c r="K94" s="15">
        <f t="shared" si="14"/>
        <v>41609.6842731418</v>
      </c>
    </row>
    <row r="95" spans="1:11" x14ac:dyDescent="0.35">
      <c r="A95" s="16">
        <v>88.925600000000003</v>
      </c>
      <c r="B95" s="17">
        <f t="shared" si="8"/>
        <v>5450</v>
      </c>
      <c r="C95" s="11">
        <v>0.34379999999999999</v>
      </c>
      <c r="D95" s="10">
        <v>1.0792299999999999</v>
      </c>
      <c r="F95" s="8">
        <f t="shared" si="9"/>
        <v>41402.145635238005</v>
      </c>
      <c r="G95" s="9">
        <f t="shared" si="10"/>
        <v>72.543370265600004</v>
      </c>
      <c r="H95" s="10">
        <f t="shared" si="11"/>
        <v>572905.27675478428</v>
      </c>
      <c r="I95" s="11">
        <f t="shared" si="12"/>
        <v>0.37135020677873049</v>
      </c>
      <c r="J95" s="13">
        <f t="shared" si="13"/>
        <v>2.5338826750862407E-3</v>
      </c>
      <c r="K95" s="15">
        <f t="shared" si="14"/>
        <v>41661.48212007976</v>
      </c>
    </row>
    <row r="96" spans="1:11" x14ac:dyDescent="0.35">
      <c r="A96" s="16">
        <v>88.647400000000005</v>
      </c>
      <c r="B96" s="17">
        <f t="shared" si="8"/>
        <v>5500</v>
      </c>
      <c r="C96" s="11">
        <v>0.3488</v>
      </c>
      <c r="D96" s="10">
        <v>1.0836600000000001</v>
      </c>
      <c r="F96" s="8">
        <f t="shared" si="9"/>
        <v>41651.268660622794</v>
      </c>
      <c r="G96" s="9">
        <f t="shared" si="10"/>
        <v>72.316421382399994</v>
      </c>
      <c r="H96" s="10">
        <f t="shared" si="11"/>
        <v>571112.96668891807</v>
      </c>
      <c r="I96" s="11">
        <f t="shared" si="12"/>
        <v>0.37449747037796532</v>
      </c>
      <c r="J96" s="13">
        <f t="shared" si="13"/>
        <v>2.5277066393305575E-3</v>
      </c>
      <c r="K96" s="15">
        <f t="shared" si="14"/>
        <v>41912.165612650613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Props1.xml><?xml version="1.0" encoding="utf-8"?>
<ds:datastoreItem xmlns:ds="http://schemas.openxmlformats.org/officeDocument/2006/customXml" ds:itemID="{BDDE2F5A-F21D-49BA-B69C-930625DB87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FB7E7D-0C45-4E3A-BD74-968DA48D35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ECA33-B880-4D7D-979B-E662AA0F3A0D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Will Hare</cp:lastModifiedBy>
  <cp:revision/>
  <dcterms:created xsi:type="dcterms:W3CDTF">2019-10-18T15:00:30Z</dcterms:created>
  <dcterms:modified xsi:type="dcterms:W3CDTF">2023-03-26T17:38:40Z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