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caead\OneDrive - University of Wales Trinity Saint David\First Year\Powertrain Technology\"/>
    </mc:Choice>
  </mc:AlternateContent>
  <xr:revisionPtr revIDLastSave="0" documentId="13_ncr:1_{1E94D618-CF74-46F5-B56D-AF610554FA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<sst xmlns="http://schemas.openxmlformats.org/spreadsheetml/2006/main" count="26" uniqueCount="23">
  <si>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</si>
  <si>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</si>
  <si>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</si>
  <si>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</si>
  <si>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</si>
  <si>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</si>
  <si>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</si>
  <si>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</si>
  <si>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</si>
  <si>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</si>
  <si>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</si>
  <si>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</si>
  <si>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</si>
  <si>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Corrected Power</t>
  </si>
  <si>
    <t>Torque</t>
  </si>
  <si>
    <t>BMEP</t>
  </si>
  <si>
    <t>SFC</t>
  </si>
  <si>
    <t>Kw</t>
  </si>
  <si>
    <t>Nm</t>
  </si>
  <si>
    <t>Overall Thermal Efficiency</t>
  </si>
  <si>
    <t>Power</t>
  </si>
  <si>
    <t>Kpa</t>
  </si>
  <si>
    <t>Kg/Kw.h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</si>
</sst>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2" fontId="0" fillId="0" borderId="0" xfId="0" applyNumberFormat="1"/>
    <xf numFmtId="0" fontId="1" fillId="0" borderId="1" xfId="0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11" fontId="0" fillId="0" borderId="0" xfId="0" applyNumberFormat="1"/>
    <xf numFmtId="2" fontId="0" fillId="0" borderId="2" xfId="0" applyNumberFormat="1" applyBorder="1"/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BsC'!$F$6:$F$96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8E6-4C34-A567-0A8459C2A3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08054671"/>
        <c:axId val="1508055151"/>
      </c:scatterChart>
      <c:valAx>
        <c:axId val="15080546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055151"/>
        <c:crosses val="autoZero"/>
        <c:crossBetween val="midCat"/>
      </c:valAx>
      <c:valAx>
        <c:axId val="1508055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05467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BsC'!$I$6:$I$96</c:f>
              <c:numCache>
                <c:formatCode>0.00</c:formatCode>
                <c:ptCount val="91"/>
                <c:pt idx="0">
                  <c:v>0.36033319717039375</c:v>
                </c:pt>
                <c:pt idx="1">
                  <c:v>0.35127171511629557</c:v>
                </c:pt>
                <c:pt idx="2">
                  <c:v>0.33825421789891563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</c:v>
                </c:pt>
                <c:pt idx="8">
                  <c:v>0.273234111882181</c:v>
                </c:pt>
                <c:pt idx="9">
                  <c:v>0.26410201459902133</c:v>
                </c:pt>
                <c:pt idx="10">
                  <c:v>0.26445903302355922</c:v>
                </c:pt>
                <c:pt idx="11">
                  <c:v>0.26722942097647923</c:v>
                </c:pt>
                <c:pt idx="12">
                  <c:v>0.26484249730531162</c:v>
                </c:pt>
                <c:pt idx="13">
                  <c:v>0.26377898611061795</c:v>
                </c:pt>
                <c:pt idx="14">
                  <c:v>0.2596447657465733</c:v>
                </c:pt>
                <c:pt idx="15">
                  <c:v>0.25934129303612513</c:v>
                </c:pt>
                <c:pt idx="16">
                  <c:v>0.26581267429476013</c:v>
                </c:pt>
                <c:pt idx="17">
                  <c:v>0.26931650706988719</c:v>
                </c:pt>
                <c:pt idx="18">
                  <c:v>0.26926678171616897</c:v>
                </c:pt>
                <c:pt idx="19">
                  <c:v>0.26756851988352653</c:v>
                </c:pt>
                <c:pt idx="20">
                  <c:v>0.26901064575969158</c:v>
                </c:pt>
                <c:pt idx="21">
                  <c:v>0.26576053586988058</c:v>
                </c:pt>
                <c:pt idx="22">
                  <c:v>0.26358145052741094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0.26039019824758736</c:v>
                </c:pt>
                <c:pt idx="26">
                  <c:v>0.26046657788229738</c:v>
                </c:pt>
                <c:pt idx="27">
                  <c:v>0.26320576134436663</c:v>
                </c:pt>
                <c:pt idx="28">
                  <c:v>0.26461922538017674</c:v>
                </c:pt>
                <c:pt idx="29">
                  <c:v>0.26279381023050385</c:v>
                </c:pt>
                <c:pt idx="30">
                  <c:v>0.26431168597365368</c:v>
                </c:pt>
                <c:pt idx="31">
                  <c:v>0.26441611462962927</c:v>
                </c:pt>
                <c:pt idx="32">
                  <c:v>0.26818911692553454</c:v>
                </c:pt>
                <c:pt idx="33">
                  <c:v>0.26912240337969984</c:v>
                </c:pt>
                <c:pt idx="34">
                  <c:v>0.27108484858206172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0.28044223160578385</c:v>
                </c:pt>
                <c:pt idx="40">
                  <c:v>0.28530555769184279</c:v>
                </c:pt>
                <c:pt idx="41">
                  <c:v>0.29197607404257325</c:v>
                </c:pt>
                <c:pt idx="42">
                  <c:v>0.29284100703308535</c:v>
                </c:pt>
                <c:pt idx="43">
                  <c:v>0.29709447309352738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0.29409137780807054</c:v>
                </c:pt>
                <c:pt idx="47">
                  <c:v>0.29223943946040581</c:v>
                </c:pt>
                <c:pt idx="48">
                  <c:v>0.29331927155358772</c:v>
                </c:pt>
                <c:pt idx="49">
                  <c:v>0.29007278123372299</c:v>
                </c:pt>
                <c:pt idx="50">
                  <c:v>0.29318719223798295</c:v>
                </c:pt>
                <c:pt idx="51">
                  <c:v>0.29140480483502362</c:v>
                </c:pt>
                <c:pt idx="52">
                  <c:v>0.29893113483279599</c:v>
                </c:pt>
                <c:pt idx="53">
                  <c:v>0.29796393598729942</c:v>
                </c:pt>
                <c:pt idx="54">
                  <c:v>0.30218276411803452</c:v>
                </c:pt>
                <c:pt idx="55">
                  <c:v>0.29900241769767277</c:v>
                </c:pt>
                <c:pt idx="56">
                  <c:v>0.30036910155313812</c:v>
                </c:pt>
                <c:pt idx="57">
                  <c:v>0.30342339026305137</c:v>
                </c:pt>
                <c:pt idx="58">
                  <c:v>0.3031585624895542</c:v>
                </c:pt>
                <c:pt idx="59">
                  <c:v>0.3093249192039198</c:v>
                </c:pt>
                <c:pt idx="60">
                  <c:v>0.31031586562787827</c:v>
                </c:pt>
                <c:pt idx="61">
                  <c:v>0.31253896854800173</c:v>
                </c:pt>
                <c:pt idx="62">
                  <c:v>0.31413513076931227</c:v>
                </c:pt>
                <c:pt idx="63">
                  <c:v>0.31729907628612647</c:v>
                </c:pt>
                <c:pt idx="64">
                  <c:v>0.3170494501050945</c:v>
                </c:pt>
                <c:pt idx="65">
                  <c:v>0.31817180168901615</c:v>
                </c:pt>
                <c:pt idx="66">
                  <c:v>0.32161422695125313</c:v>
                </c:pt>
                <c:pt idx="67">
                  <c:v>0.32302670716152082</c:v>
                </c:pt>
                <c:pt idx="68">
                  <c:v>0.32305374378307938</c:v>
                </c:pt>
                <c:pt idx="69">
                  <c:v>0.31982688325175013</c:v>
                </c:pt>
                <c:pt idx="70">
                  <c:v>0.32283995742233779</c:v>
                </c:pt>
                <c:pt idx="71">
                  <c:v>0.32264370332232301</c:v>
                </c:pt>
                <c:pt idx="72">
                  <c:v>0.32396991456889979</c:v>
                </c:pt>
                <c:pt idx="73">
                  <c:v>0.32492442039719455</c:v>
                </c:pt>
                <c:pt idx="74">
                  <c:v>0.32480008455178566</c:v>
                </c:pt>
                <c:pt idx="75">
                  <c:v>0.3294918270489805</c:v>
                </c:pt>
                <c:pt idx="76">
                  <c:v>0.33055927034591231</c:v>
                </c:pt>
                <c:pt idx="77">
                  <c:v>0.33403831531281458</c:v>
                </c:pt>
                <c:pt idx="78">
                  <c:v>0.33782173323638032</c:v>
                </c:pt>
                <c:pt idx="79">
                  <c:v>0.33942277323746528</c:v>
                </c:pt>
                <c:pt idx="80">
                  <c:v>0.34037203791227783</c:v>
                </c:pt>
                <c:pt idx="81">
                  <c:v>0.34428000832991179</c:v>
                </c:pt>
                <c:pt idx="82">
                  <c:v>0.34680263253793003</c:v>
                </c:pt>
                <c:pt idx="83">
                  <c:v>0.3509703968329238</c:v>
                </c:pt>
                <c:pt idx="84">
                  <c:v>0.35445461720197308</c:v>
                </c:pt>
                <c:pt idx="85">
                  <c:v>0.35483361136689356</c:v>
                </c:pt>
                <c:pt idx="86">
                  <c:v>0.3576823447184504</c:v>
                </c:pt>
                <c:pt idx="87">
                  <c:v>0.35728464033116042</c:v>
                </c:pt>
                <c:pt idx="88">
                  <c:v>0.36640508733302213</c:v>
                </c:pt>
                <c:pt idx="89">
                  <c:v>0.37135020677873043</c:v>
                </c:pt>
                <c:pt idx="90">
                  <c:v>0.37449747037796538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0C5-41CC-8777-31E225F63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031711"/>
        <c:axId val="142032191"/>
      </c:scatterChart>
      <c:valAx>
        <c:axId val="1420317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032191"/>
        <c:crosses val="autoZero"/>
        <c:crossBetween val="midCat"/>
      </c:valAx>
      <c:valAx>
        <c:axId val="142032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(g/Kw.h)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0317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against Engine Speed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0.00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0.00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0AD-4B2D-8BDB-FEE1E609CF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287263"/>
        <c:axId val="1514285343"/>
      </c:scatterChart>
      <c:valAx>
        <c:axId val="1514287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4285343"/>
        <c:crosses val="autoZero"/>
        <c:crossBetween val="midCat"/>
      </c:valAx>
      <c:valAx>
        <c:axId val="1514285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42872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Thermal Efficiency against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BsC'!$G$6:$G$96</c:f>
              <c:numCache>
                <c:formatCode>0.00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xVal>
          <c:yVal>
            <c:numRef>
              <c:f>'GrE HnD BsC'!$K$6:$K$96</c:f>
              <c:numCache>
                <c:formatCode>0.00</c:formatCode>
                <c:ptCount val="91"/>
                <c:pt idx="0">
                  <c:v>22.706257003428902</c:v>
                </c:pt>
                <c:pt idx="1">
                  <c:v>23.291992579332572</c:v>
                </c:pt>
                <c:pt idx="2">
                  <c:v>24.188370015428006</c:v>
                </c:pt>
                <c:pt idx="3">
                  <c:v>25.728852045666212</c:v>
                </c:pt>
                <c:pt idx="4">
                  <c:v>26.67398173633752</c:v>
                </c:pt>
                <c:pt idx="5">
                  <c:v>26.604522014431396</c:v>
                </c:pt>
                <c:pt idx="6">
                  <c:v>28.159925649047597</c:v>
                </c:pt>
                <c:pt idx="7">
                  <c:v>29.634634183719989</c:v>
                </c:pt>
                <c:pt idx="8">
                  <c:v>29.944351111424172</c:v>
                </c:pt>
                <c:pt idx="9">
                  <c:v>30.979764369614543</c:v>
                </c:pt>
                <c:pt idx="10">
                  <c:v>30.937941836493476</c:v>
                </c:pt>
                <c:pt idx="11">
                  <c:v>30.617205814842979</c:v>
                </c:pt>
                <c:pt idx="12">
                  <c:v>30.893146927194788</c:v>
                </c:pt>
                <c:pt idx="13">
                  <c:v>31.017702745991553</c:v>
                </c:pt>
                <c:pt idx="14">
                  <c:v>31.511585293439186</c:v>
                </c:pt>
                <c:pt idx="15">
                  <c:v>31.548459121311197</c:v>
                </c:pt>
                <c:pt idx="16">
                  <c:v>30.780391505129472</c:v>
                </c:pt>
                <c:pt idx="17">
                  <c:v>30.379935752304309</c:v>
                </c:pt>
                <c:pt idx="18">
                  <c:v>30.385545998921408</c:v>
                </c:pt>
                <c:pt idx="19">
                  <c:v>30.578403563243363</c:v>
                </c:pt>
                <c:pt idx="20">
                  <c:v>30.41447731078657</c:v>
                </c:pt>
                <c:pt idx="21">
                  <c:v>30.786430178723357</c:v>
                </c:pt>
                <c:pt idx="22">
                  <c:v>31.040948311980397</c:v>
                </c:pt>
                <c:pt idx="23">
                  <c:v>31.213553567650205</c:v>
                </c:pt>
                <c:pt idx="24">
                  <c:v>31.248070070598772</c:v>
                </c:pt>
                <c:pt idx="25">
                  <c:v>31.42137544685399</c:v>
                </c:pt>
                <c:pt idx="26">
                  <c:v>31.412161392604759</c:v>
                </c:pt>
                <c:pt idx="27">
                  <c:v>31.085254897264413</c:v>
                </c:pt>
                <c:pt idx="28">
                  <c:v>30.919212956138832</c:v>
                </c:pt>
                <c:pt idx="29">
                  <c:v>31.133983614917248</c:v>
                </c:pt>
                <c:pt idx="30">
                  <c:v>30.955188953067086</c:v>
                </c:pt>
                <c:pt idx="31">
                  <c:v>30.942963492518409</c:v>
                </c:pt>
                <c:pt idx="32">
                  <c:v>30.507644290763476</c:v>
                </c:pt>
                <c:pt idx="33">
                  <c:v>30.401847185775189</c:v>
                </c:pt>
                <c:pt idx="34">
                  <c:v>30.181761262623336</c:v>
                </c:pt>
                <c:pt idx="35">
                  <c:v>29.857435338106157</c:v>
                </c:pt>
                <c:pt idx="36">
                  <c:v>30.063857491370506</c:v>
                </c:pt>
                <c:pt idx="37">
                  <c:v>30.017994960912926</c:v>
                </c:pt>
                <c:pt idx="38">
                  <c:v>29.554484005746446</c:v>
                </c:pt>
                <c:pt idx="39">
                  <c:v>29.174700739506733</c:v>
                </c:pt>
                <c:pt idx="40">
                  <c:v>28.677388018691612</c:v>
                </c:pt>
                <c:pt idx="41">
                  <c:v>28.022221370868849</c:v>
                </c:pt>
                <c:pt idx="42">
                  <c:v>27.939455149100052</c:v>
                </c:pt>
                <c:pt idx="43">
                  <c:v>27.539449309252173</c:v>
                </c:pt>
                <c:pt idx="44">
                  <c:v>27.674177886090934</c:v>
                </c:pt>
                <c:pt idx="45">
                  <c:v>27.519501974866543</c:v>
                </c:pt>
                <c:pt idx="46">
                  <c:v>27.820666633612728</c:v>
                </c:pt>
                <c:pt idx="47">
                  <c:v>27.996967818324531</c:v>
                </c:pt>
                <c:pt idx="48">
                  <c:v>27.89389915801496</c:v>
                </c:pt>
                <c:pt idx="49">
                  <c:v>28.20608726892501</c:v>
                </c:pt>
                <c:pt idx="50">
                  <c:v>27.906465215495906</c:v>
                </c:pt>
                <c:pt idx="51">
                  <c:v>28.077156059421355</c:v>
                </c:pt>
                <c:pt idx="52">
                  <c:v>27.370244275139143</c:v>
                </c:pt>
                <c:pt idx="53">
                  <c:v>27.459088814583687</c:v>
                </c:pt>
                <c:pt idx="54">
                  <c:v>27.075727517742582</c:v>
                </c:pt>
                <c:pt idx="55">
                  <c:v>27.363719145879884</c:v>
                </c:pt>
                <c:pt idx="56">
                  <c:v>27.239213818971127</c:v>
                </c:pt>
                <c:pt idx="57">
                  <c:v>26.965021301505455</c:v>
                </c:pt>
                <c:pt idx="58">
                  <c:v>26.988576917071573</c:v>
                </c:pt>
                <c:pt idx="59">
                  <c:v>26.45056273796159</c:v>
                </c:pt>
                <c:pt idx="60">
                  <c:v>26.366096896990694</c:v>
                </c:pt>
                <c:pt idx="61">
                  <c:v>26.178553733089334</c:v>
                </c:pt>
                <c:pt idx="62">
                  <c:v>26.045537032999245</c:v>
                </c:pt>
                <c:pt idx="63">
                  <c:v>25.785824142898463</c:v>
                </c:pt>
                <c:pt idx="64">
                  <c:v>25.806126391659408</c:v>
                </c:pt>
                <c:pt idx="65">
                  <c:v>25.715095235922767</c:v>
                </c:pt>
                <c:pt idx="66">
                  <c:v>25.439851524535616</c:v>
                </c:pt>
                <c:pt idx="67">
                  <c:v>25.328612156291719</c:v>
                </c:pt>
                <c:pt idx="68">
                  <c:v>25.326492384846095</c:v>
                </c:pt>
                <c:pt idx="69">
                  <c:v>25.582021431819115</c:v>
                </c:pt>
                <c:pt idx="70">
                  <c:v>25.343263724678177</c:v>
                </c:pt>
                <c:pt idx="71">
                  <c:v>25.358679241430902</c:v>
                </c:pt>
                <c:pt idx="72">
                  <c:v>25.254870325553412</c:v>
                </c:pt>
                <c:pt idx="73">
                  <c:v>25.180681008268174</c:v>
                </c:pt>
                <c:pt idx="74">
                  <c:v>25.190320356932311</c:v>
                </c:pt>
                <c:pt idx="75">
                  <c:v>24.83162710012202</c:v>
                </c:pt>
                <c:pt idx="76">
                  <c:v>24.7514407121493</c:v>
                </c:pt>
                <c:pt idx="77">
                  <c:v>24.493651796070786</c:v>
                </c:pt>
                <c:pt idx="78">
                  <c:v>24.219336344749639</c:v>
                </c:pt>
                <c:pt idx="79">
                  <c:v>24.105094963955349</c:v>
                </c:pt>
                <c:pt idx="80">
                  <c:v>24.037868186830419</c:v>
                </c:pt>
                <c:pt idx="81">
                  <c:v>23.765010990640572</c:v>
                </c:pt>
                <c:pt idx="82">
                  <c:v>23.592145543829837</c:v>
                </c:pt>
                <c:pt idx="83">
                  <c:v>23.311989431727088</c:v>
                </c:pt>
                <c:pt idx="84">
                  <c:v>23.082837081950242</c:v>
                </c:pt>
                <c:pt idx="85">
                  <c:v>23.058182538852787</c:v>
                </c:pt>
                <c:pt idx="86">
                  <c:v>22.874537428618396</c:v>
                </c:pt>
                <c:pt idx="87">
                  <c:v>22.899999771147755</c:v>
                </c:pt>
                <c:pt idx="88">
                  <c:v>22.329979753752173</c:v>
                </c:pt>
                <c:pt idx="89">
                  <c:v>22.032620508794626</c:v>
                </c:pt>
                <c:pt idx="90">
                  <c:v>21.847459139204865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1A3-4456-ACE2-32CC733E20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8346047"/>
        <c:axId val="178346527"/>
      </c:scatterChart>
      <c:valAx>
        <c:axId val="178346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346527"/>
        <c:crosses val="autoZero"/>
        <c:crossBetween val="midCat"/>
      </c:valAx>
      <c:valAx>
        <c:axId val="178346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Overall Thermal Efficiency (%)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8346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546735</xdr:colOff>
      <xdr:row>1</xdr:row>
      <xdr:rowOff>95250</xdr:rowOff>
    </xdr:from>
    <xdr:to>
      <xdr:col>22</xdr:col>
      <xdr:colOff>405765</xdr:colOff>
      <xdr:row>19</xdr:row>
      <xdr:rowOff>38100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E5CDE02-DDBA-AF1C-E8FE-696D47B08B0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221827</xdr:colOff>
      <xdr:row>0</xdr:row>
      <xdr:rowOff>168909</xdr:rowOff>
    </xdr:from>
    <xdr:to>
      <xdr:col>28</xdr:col>
      <xdr:colOff>514350</xdr:colOff>
      <xdr:row>15</xdr:row>
      <xdr:rowOff>168909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F532F41-A1E1-310D-3E30-74652B8E34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378782</xdr:colOff>
      <xdr:row>17</xdr:row>
      <xdr:rowOff>100183</xdr:rowOff>
    </xdr:from>
    <xdr:to>
      <xdr:col>30</xdr:col>
      <xdr:colOff>36397</xdr:colOff>
      <xdr:row>32</xdr:row>
      <xdr:rowOff>144633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64110A8D-3B1B-F335-B87B-AB4106966A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1523918</xdr:colOff>
      <xdr:row>18</xdr:row>
      <xdr:rowOff>98179</xdr:rowOff>
    </xdr:from>
    <xdr:to>
      <xdr:col>20</xdr:col>
      <xdr:colOff>575651</xdr:colOff>
      <xdr:row>33</xdr:row>
      <xdr:rowOff>137501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1CE3640-676B-9096-708C-95AF8D204E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zoomScale="52" zoomScaleNormal="52" workbookViewId="0">
      <selection activeCell="L40" sqref="L40"/>
    </sheetView>
  </sheetViews>
  <sheetFormatPr defaultRowHeight="14.4" x14ac:dyDescent="0.3"/>
  <cols>
    <col min="1" max="1" width="16.6640625" style="1" bestFit="1" customWidth="1"/>
    <col min="2" max="2" width="13.44140625" style="1" customWidth="1"/>
    <col min="3" max="3" width="14.5546875" customWidth="1"/>
    <col min="4" max="4" width="10.5546875" style="1" customWidth="1"/>
    <col min="6" max="6" width="12.77734375" customWidth="1"/>
    <col min="7" max="7" width="15.109375" style="1" bestFit="1" customWidth="1"/>
    <col min="8" max="8" width="20.77734375" style="1" bestFit="1" customWidth="1"/>
    <col min="9" max="9" width="13.88671875" style="1" bestFit="1" customWidth="1"/>
    <col min="10" max="10" width="10.77734375" customWidth="1"/>
    <col min="11" max="11" width="33.6640625" bestFit="1" customWidth="1"/>
    <col min="12" max="12" width="24.5546875" bestFit="1" customWidth="1"/>
  </cols>
  <sheetData>
    <row r="1" spans="1:12" x14ac:dyDescent="0.3">
      <c r="A1"/>
      <c r="B1"/>
      <c r="G1" s="2" t="s">
        <v>0</v>
      </c>
      <c r="H1" s="2" t="s">
        <v>1</v>
      </c>
      <c r="I1" s="2" t="s">
        <v>2</v>
      </c>
    </row>
    <row r="2" spans="1:12" x14ac:dyDescent="0.3">
      <c r="C2" s="1"/>
      <c r="G2" s="2" t="s">
        <v>3</v>
      </c>
      <c r="H2" s="2" t="s">
        <v>4</v>
      </c>
      <c r="I2" s="2" t="s">
        <v>5</v>
      </c>
    </row>
    <row r="3" spans="1:12" x14ac:dyDescent="0.3">
      <c r="C3" s="1"/>
      <c r="G3" s="3">
        <v>1018.9</v>
      </c>
      <c r="H3" s="3">
        <v>46</v>
      </c>
      <c r="I3" s="3">
        <v>27</v>
      </c>
    </row>
    <row r="4" spans="1:12" x14ac:dyDescent="0.3">
      <c r="A4" s="5" t="s">
        <v>6</v>
      </c>
      <c r="B4" s="5" t="s">
        <v>7</v>
      </c>
      <c r="C4" s="5" t="s">
        <v>8</v>
      </c>
      <c r="D4" s="5" t="s">
        <v>9</v>
      </c>
      <c r="F4" s="5" t="s">
        <v>14</v>
      </c>
      <c r="G4" s="5" t="s">
        <v>20</v>
      </c>
      <c r="H4" s="5" t="s">
        <v>13</v>
      </c>
      <c r="I4" s="5" t="s">
        <v>16</v>
      </c>
      <c r="J4" s="5" t="s">
        <v>15</v>
      </c>
      <c r="K4" s="5" t="s">
        <v>19</v>
      </c>
    </row>
    <row r="5" spans="1:12" x14ac:dyDescent="0.3">
      <c r="A5" s="5" t="s">
        <v>10</v>
      </c>
      <c r="B5" s="5" t="s">
        <v>11</v>
      </c>
      <c r="C5" s="5" t="s">
        <v>12</v>
      </c>
      <c r="D5" s="5" t="s">
        <v>9</v>
      </c>
      <c r="F5" s="5" t="s">
        <v>18</v>
      </c>
      <c r="G5" s="5" t="s">
        <v>17</v>
      </c>
      <c r="H5" s="5" t="s">
        <v>17</v>
      </c>
      <c r="I5" s="5" t="s">
        <v>22</v>
      </c>
      <c r="J5" s="5" t="s">
        <v>21</v>
      </c>
      <c r="K5" s="5" t="s">
        <v>4</v>
      </c>
    </row>
    <row r="6" spans="1:12" x14ac:dyDescent="0.3">
      <c r="A6" s="6">
        <v>102.27500000000001</v>
      </c>
      <c r="B6" s="6">
        <v>1000</v>
      </c>
      <c r="C6" s="6">
        <v>7.0400000000000004E-2</v>
      </c>
      <c r="D6" s="6">
        <v>1.2658</v>
      </c>
      <c r="E6" s="4"/>
      <c r="F6" s="7">
        <f>SUM(A6*(815.776/1000))</f>
        <v>83.433490399999997</v>
      </c>
      <c r="G6" s="6">
        <f>SUM(((2*PI())*B6*F6)/60)/1000</f>
        <v>8.7371346834664845</v>
      </c>
      <c r="H6" s="6">
        <f>SUM((1013.25/$G$3)*SQRT(300/293))*G6</f>
        <v>8.7918627117276724</v>
      </c>
      <c r="I6" s="6">
        <f>SUM((C6*60*0.75)/H6)</f>
        <v>0.36033319717039375</v>
      </c>
      <c r="J6" s="7">
        <f>SUM((4*PI()*F6)/0.00159)/1000</f>
        <v>659.40639120501771</v>
      </c>
      <c r="K6" s="7">
        <f>SUM((H6*1000)/((C6*60*0.75/3600)*44000000))*100</f>
        <v>22.706257003428902</v>
      </c>
      <c r="L6" s="8"/>
    </row>
    <row r="7" spans="1:12" x14ac:dyDescent="0.3">
      <c r="A7" s="6">
        <v>102.756</v>
      </c>
      <c r="B7" s="6">
        <f t="shared" ref="B7:B38" si="0">B6+50</f>
        <v>1050</v>
      </c>
      <c r="C7" s="6">
        <v>7.2400000000000006E-2</v>
      </c>
      <c r="D7" s="6">
        <v>1.26783</v>
      </c>
      <c r="E7" s="4"/>
      <c r="F7" s="7">
        <f t="shared" ref="F7:F70" si="1">SUM(A7*(815.776/1000))</f>
        <v>83.825878656</v>
      </c>
      <c r="G7" s="6">
        <f t="shared" ref="G7:G70" si="2">SUM(((2*PI())*B7*F7)/60)/1000</f>
        <v>9.2171367598239673</v>
      </c>
      <c r="H7" s="6">
        <f t="shared" ref="H7:H70" si="3">SUM((1013.25/$G$3)*SQRT(300/293))*G7</f>
        <v>9.2748714450902305</v>
      </c>
      <c r="I7" s="6">
        <f t="shared" ref="I7:I70" si="4">SUM((C7*60*0.75)/H7)</f>
        <v>0.35127171511629557</v>
      </c>
      <c r="J7" s="7">
        <f t="shared" ref="J7:J70" si="5">SUM((4*PI()*F7)/0.00159)/1000</f>
        <v>662.50758381484025</v>
      </c>
      <c r="K7" s="9">
        <f>SUM((H7*1000)/((C7*0.75/60)*44000000))*100</f>
        <v>23.291992579332572</v>
      </c>
      <c r="L7" s="10"/>
    </row>
    <row r="8" spans="1:12" x14ac:dyDescent="0.3">
      <c r="A8" s="6">
        <v>103.68899999999999</v>
      </c>
      <c r="B8" s="6">
        <f t="shared" si="0"/>
        <v>1100</v>
      </c>
      <c r="C8" s="6">
        <v>7.3700000000000002E-2</v>
      </c>
      <c r="D8" s="6">
        <v>1.2734399999999999</v>
      </c>
      <c r="E8" s="4"/>
      <c r="F8" s="7">
        <f t="shared" si="1"/>
        <v>84.586997663999995</v>
      </c>
      <c r="G8" s="6">
        <f t="shared" si="2"/>
        <v>9.7437226498494454</v>
      </c>
      <c r="H8" s="6">
        <f t="shared" si="3"/>
        <v>9.8047557857537413</v>
      </c>
      <c r="I8" s="6">
        <f t="shared" si="4"/>
        <v>0.33825421789891563</v>
      </c>
      <c r="J8" s="7">
        <f t="shared" si="5"/>
        <v>668.52299484387265</v>
      </c>
      <c r="K8" s="7">
        <f t="shared" ref="K6:K70" si="6">SUM((H8*1000)/((C8*60*0.75/3600)*44000000))*100</f>
        <v>24.188370015428006</v>
      </c>
    </row>
    <row r="9" spans="1:12" x14ac:dyDescent="0.3">
      <c r="A9" s="6">
        <v>104.209</v>
      </c>
      <c r="B9" s="6">
        <f t="shared" si="0"/>
        <v>1150</v>
      </c>
      <c r="C9" s="6">
        <v>7.2800000000000004E-2</v>
      </c>
      <c r="D9" s="6">
        <v>1.2847599999999999</v>
      </c>
      <c r="E9" s="4"/>
      <c r="F9" s="7">
        <f t="shared" si="1"/>
        <v>85.011201184000001</v>
      </c>
      <c r="G9" s="6">
        <f t="shared" si="2"/>
        <v>10.237704995979101</v>
      </c>
      <c r="H9" s="6">
        <f t="shared" si="3"/>
        <v>10.301832359084754</v>
      </c>
      <c r="I9" s="6">
        <f t="shared" si="4"/>
        <v>0.31800168026526204</v>
      </c>
      <c r="J9" s="7">
        <f t="shared" si="5"/>
        <v>671.87563550314053</v>
      </c>
      <c r="K9" s="7">
        <f t="shared" si="6"/>
        <v>25.728852045666212</v>
      </c>
    </row>
    <row r="10" spans="1:12" x14ac:dyDescent="0.3">
      <c r="A10" s="6">
        <v>105.81100000000001</v>
      </c>
      <c r="B10" s="6">
        <f t="shared" si="0"/>
        <v>1200</v>
      </c>
      <c r="C10" s="6">
        <v>7.4399999999999994E-2</v>
      </c>
      <c r="D10" s="6">
        <v>1.2918099999999999</v>
      </c>
      <c r="E10" s="4"/>
      <c r="F10" s="7">
        <f t="shared" si="1"/>
        <v>86.318074335999995</v>
      </c>
      <c r="G10" s="6">
        <f t="shared" si="2"/>
        <v>10.847049128239808</v>
      </c>
      <c r="H10" s="6">
        <f t="shared" si="3"/>
        <v>10.914993326509313</v>
      </c>
      <c r="I10" s="6">
        <f t="shared" si="4"/>
        <v>0.30673404003543375</v>
      </c>
      <c r="J10" s="7">
        <f t="shared" si="5"/>
        <v>682.20434768803841</v>
      </c>
      <c r="K10" s="7">
        <f t="shared" si="6"/>
        <v>26.67398173633752</v>
      </c>
    </row>
    <row r="11" spans="1:12" x14ac:dyDescent="0.3">
      <c r="A11" s="6">
        <v>107.51</v>
      </c>
      <c r="B11" s="6">
        <f t="shared" si="0"/>
        <v>1250</v>
      </c>
      <c r="C11" s="6">
        <v>7.8950000000000006E-2</v>
      </c>
      <c r="D11" s="6">
        <v>1.2972900000000001</v>
      </c>
      <c r="E11" s="4"/>
      <c r="F11" s="7">
        <f t="shared" si="1"/>
        <v>87.704077760000004</v>
      </c>
      <c r="G11" s="6">
        <f t="shared" si="2"/>
        <v>11.480436932528498</v>
      </c>
      <c r="H11" s="6">
        <f t="shared" si="3"/>
        <v>11.552348571716477</v>
      </c>
      <c r="I11" s="6">
        <f t="shared" si="4"/>
        <v>0.30753486859790308</v>
      </c>
      <c r="J11" s="7">
        <f t="shared" si="5"/>
        <v>693.15845630360741</v>
      </c>
      <c r="K11" s="7">
        <f t="shared" si="6"/>
        <v>26.604522014431396</v>
      </c>
    </row>
    <row r="12" spans="1:12" x14ac:dyDescent="0.3">
      <c r="A12" s="6">
        <v>109.488</v>
      </c>
      <c r="B12" s="6">
        <f t="shared" si="0"/>
        <v>1300</v>
      </c>
      <c r="C12" s="6">
        <v>7.9000000000000001E-2</v>
      </c>
      <c r="D12" s="6">
        <v>1.29895</v>
      </c>
      <c r="E12" s="4"/>
      <c r="F12" s="7">
        <f t="shared" si="1"/>
        <v>89.317682687999991</v>
      </c>
      <c r="G12" s="6">
        <f t="shared" si="2"/>
        <v>12.159323616625683</v>
      </c>
      <c r="H12" s="6">
        <f t="shared" si="3"/>
        <v>12.235487694511182</v>
      </c>
      <c r="I12" s="6">
        <f t="shared" si="4"/>
        <v>0.29054828779687847</v>
      </c>
      <c r="J12" s="7">
        <f t="shared" si="5"/>
        <v>705.91138558059129</v>
      </c>
      <c r="K12" s="7">
        <f t="shared" si="6"/>
        <v>28.159925649047597</v>
      </c>
    </row>
    <row r="13" spans="1:12" x14ac:dyDescent="0.3">
      <c r="A13" s="6">
        <v>111.797</v>
      </c>
      <c r="B13" s="6">
        <f t="shared" si="0"/>
        <v>1350</v>
      </c>
      <c r="C13" s="6">
        <v>7.9600000000000004E-2</v>
      </c>
      <c r="D13" s="6">
        <v>1.2946899999999999</v>
      </c>
      <c r="E13" s="4"/>
      <c r="F13" s="7">
        <f t="shared" si="1"/>
        <v>91.201309471999991</v>
      </c>
      <c r="G13" s="6">
        <f t="shared" si="2"/>
        <v>12.893281372575199</v>
      </c>
      <c r="H13" s="6">
        <f t="shared" si="3"/>
        <v>12.97404284563261</v>
      </c>
      <c r="I13" s="6">
        <f t="shared" si="4"/>
        <v>0.276089731059104</v>
      </c>
      <c r="J13" s="7">
        <f t="shared" si="5"/>
        <v>720.79839958491675</v>
      </c>
      <c r="K13" s="7">
        <f t="shared" si="6"/>
        <v>29.634634183719989</v>
      </c>
    </row>
    <row r="14" spans="1:12" x14ac:dyDescent="0.3">
      <c r="A14" s="6">
        <v>114.268</v>
      </c>
      <c r="B14" s="6">
        <f t="shared" si="0"/>
        <v>1400</v>
      </c>
      <c r="C14" s="6">
        <v>8.3500000000000005E-2</v>
      </c>
      <c r="D14" s="6">
        <v>1.2855000000000001</v>
      </c>
      <c r="E14" s="4"/>
      <c r="F14" s="7">
        <f t="shared" si="1"/>
        <v>93.217091967999991</v>
      </c>
      <c r="G14" s="6">
        <f t="shared" si="2"/>
        <v>13.666339461398067</v>
      </c>
      <c r="H14" s="6">
        <f t="shared" si="3"/>
        <v>13.751943247921551</v>
      </c>
      <c r="I14" s="6">
        <f t="shared" si="4"/>
        <v>0.273234111882181</v>
      </c>
      <c r="J14" s="7">
        <f t="shared" si="5"/>
        <v>736.72989010232163</v>
      </c>
      <c r="K14" s="7">
        <f t="shared" si="6"/>
        <v>29.944351111424172</v>
      </c>
    </row>
    <row r="15" spans="1:12" x14ac:dyDescent="0.3">
      <c r="A15" s="6">
        <v>115.783</v>
      </c>
      <c r="B15" s="6">
        <f t="shared" si="0"/>
        <v>1450</v>
      </c>
      <c r="C15" s="6">
        <v>8.4699999999999998E-2</v>
      </c>
      <c r="D15" s="6">
        <v>1.2781800000000001</v>
      </c>
      <c r="E15" s="4"/>
      <c r="F15" s="7">
        <f t="shared" si="1"/>
        <v>94.452992607999988</v>
      </c>
      <c r="G15" s="6">
        <f t="shared" si="2"/>
        <v>14.342086671531749</v>
      </c>
      <c r="H15" s="6">
        <f t="shared" si="3"/>
        <v>14.431923231584936</v>
      </c>
      <c r="I15" s="6">
        <f t="shared" si="4"/>
        <v>0.26410201459902133</v>
      </c>
      <c r="J15" s="7">
        <f t="shared" si="5"/>
        <v>746.49767971538063</v>
      </c>
      <c r="K15" s="7">
        <f t="shared" si="6"/>
        <v>30.979764369614543</v>
      </c>
    </row>
    <row r="16" spans="1:12" x14ac:dyDescent="0.3">
      <c r="A16" s="6">
        <v>116.985</v>
      </c>
      <c r="B16" s="6">
        <f t="shared" si="0"/>
        <v>1500</v>
      </c>
      <c r="C16" s="6">
        <v>8.8650000000000007E-2</v>
      </c>
      <c r="D16" s="6">
        <v>1.2795000000000001</v>
      </c>
      <c r="E16" s="4"/>
      <c r="F16" s="7">
        <f t="shared" si="1"/>
        <v>95.43355536</v>
      </c>
      <c r="G16" s="6">
        <f t="shared" si="2"/>
        <v>14.990667821246541</v>
      </c>
      <c r="H16" s="6">
        <f t="shared" si="3"/>
        <v>15.084566990928309</v>
      </c>
      <c r="I16" s="6">
        <f t="shared" si="4"/>
        <v>0.26445903302355922</v>
      </c>
      <c r="J16" s="7">
        <f t="shared" si="5"/>
        <v>754.24743754699568</v>
      </c>
      <c r="K16" s="7">
        <f t="shared" si="6"/>
        <v>30.937941836493476</v>
      </c>
    </row>
    <row r="17" spans="1:11" x14ac:dyDescent="0.3">
      <c r="A17" s="6">
        <v>117.788</v>
      </c>
      <c r="B17" s="6">
        <f t="shared" si="0"/>
        <v>1550</v>
      </c>
      <c r="C17" s="6">
        <v>9.3200000000000005E-2</v>
      </c>
      <c r="D17" s="6">
        <v>1.27766</v>
      </c>
      <c r="E17" s="4"/>
      <c r="F17" s="7">
        <f t="shared" si="1"/>
        <v>96.088623487999996</v>
      </c>
      <c r="G17" s="6">
        <f t="shared" si="2"/>
        <v>15.596684538245251</v>
      </c>
      <c r="H17" s="6">
        <f t="shared" si="3"/>
        <v>15.694379700688515</v>
      </c>
      <c r="I17" s="6">
        <f t="shared" si="4"/>
        <v>0.26722942097647923</v>
      </c>
      <c r="J17" s="7">
        <f t="shared" si="5"/>
        <v>759.42468841121104</v>
      </c>
      <c r="K17" s="7">
        <f t="shared" si="6"/>
        <v>30.617205814842979</v>
      </c>
    </row>
    <row r="18" spans="1:11" x14ac:dyDescent="0.3">
      <c r="A18" s="6">
        <v>118.471</v>
      </c>
      <c r="B18" s="6">
        <f t="shared" si="0"/>
        <v>1600</v>
      </c>
      <c r="C18" s="6">
        <v>9.5899999999999999E-2</v>
      </c>
      <c r="D18" s="6">
        <v>1.2823500000000001</v>
      </c>
      <c r="E18" s="4"/>
      <c r="F18" s="7">
        <f t="shared" si="1"/>
        <v>96.645798495999998</v>
      </c>
      <c r="G18" s="6">
        <f t="shared" si="2"/>
        <v>16.193158962952165</v>
      </c>
      <c r="H18" s="6">
        <f t="shared" si="3"/>
        <v>16.29459034674889</v>
      </c>
      <c r="I18" s="6">
        <f t="shared" si="4"/>
        <v>0.26484249730531162</v>
      </c>
      <c r="J18" s="7">
        <f t="shared" si="5"/>
        <v>763.82825296944156</v>
      </c>
      <c r="K18" s="7">
        <f t="shared" si="6"/>
        <v>30.893146927194788</v>
      </c>
    </row>
    <row r="19" spans="1:11" x14ac:dyDescent="0.3">
      <c r="A19" s="6">
        <v>118.77200000000001</v>
      </c>
      <c r="B19" s="6">
        <f t="shared" si="0"/>
        <v>1650</v>
      </c>
      <c r="C19" s="6">
        <v>9.8750000000000004E-2</v>
      </c>
      <c r="D19" s="6">
        <v>1.2902800000000001</v>
      </c>
      <c r="E19" s="4"/>
      <c r="F19" s="7">
        <f t="shared" si="1"/>
        <v>96.891347072000002</v>
      </c>
      <c r="G19" s="6">
        <f t="shared" si="2"/>
        <v>16.741622928679778</v>
      </c>
      <c r="H19" s="6">
        <f t="shared" si="3"/>
        <v>16.846489803916665</v>
      </c>
      <c r="I19" s="6">
        <f t="shared" si="4"/>
        <v>0.26377898611061795</v>
      </c>
      <c r="J19" s="7">
        <f t="shared" si="5"/>
        <v>765.76891612028703</v>
      </c>
      <c r="K19" s="7">
        <f t="shared" si="6"/>
        <v>31.017702745991553</v>
      </c>
    </row>
    <row r="20" spans="1:11" x14ac:dyDescent="0.3">
      <c r="A20" s="6">
        <v>118.65600000000001</v>
      </c>
      <c r="B20" s="6">
        <f t="shared" si="0"/>
        <v>1700</v>
      </c>
      <c r="C20" s="6">
        <v>0.10005</v>
      </c>
      <c r="D20" s="6">
        <v>1.29942</v>
      </c>
      <c r="E20" s="4"/>
      <c r="F20" s="7">
        <f t="shared" si="1"/>
        <v>96.796717055999991</v>
      </c>
      <c r="G20" s="6">
        <f t="shared" si="2"/>
        <v>17.232098461035232</v>
      </c>
      <c r="H20" s="6">
        <f t="shared" si="3"/>
        <v>17.340037597347248</v>
      </c>
      <c r="I20" s="6">
        <f t="shared" si="4"/>
        <v>0.2596447657465733</v>
      </c>
      <c r="J20" s="7">
        <f t="shared" si="5"/>
        <v>765.02101935783492</v>
      </c>
      <c r="K20" s="7">
        <f t="shared" si="6"/>
        <v>31.511585293439186</v>
      </c>
    </row>
    <row r="21" spans="1:11" x14ac:dyDescent="0.3">
      <c r="A21" s="6">
        <v>118.861</v>
      </c>
      <c r="B21" s="6">
        <f t="shared" si="0"/>
        <v>1750</v>
      </c>
      <c r="C21" s="6">
        <v>0.10305</v>
      </c>
      <c r="D21" s="6">
        <v>1.31053</v>
      </c>
      <c r="E21" s="4"/>
      <c r="F21" s="7">
        <f t="shared" si="1"/>
        <v>96.963951135999991</v>
      </c>
      <c r="G21" s="6">
        <f t="shared" si="2"/>
        <v>17.769572132194007</v>
      </c>
      <c r="H21" s="6">
        <f t="shared" si="3"/>
        <v>17.880877918481154</v>
      </c>
      <c r="I21" s="6">
        <f t="shared" si="4"/>
        <v>0.25934129303612513</v>
      </c>
      <c r="J21" s="7">
        <f t="shared" si="5"/>
        <v>766.3427334638925</v>
      </c>
      <c r="K21" s="7">
        <f t="shared" si="6"/>
        <v>31.548459121311197</v>
      </c>
    </row>
    <row r="22" spans="1:11" x14ac:dyDescent="0.3">
      <c r="A22" s="6">
        <v>119.584</v>
      </c>
      <c r="B22" s="6">
        <f t="shared" si="0"/>
        <v>1800</v>
      </c>
      <c r="C22" s="6">
        <v>0.10929999999999999</v>
      </c>
      <c r="D22" s="6">
        <v>1.3149</v>
      </c>
      <c r="E22" s="4"/>
      <c r="F22" s="7">
        <f t="shared" si="1"/>
        <v>97.553757183999991</v>
      </c>
      <c r="G22" s="6">
        <f t="shared" si="2"/>
        <v>18.38845001396021</v>
      </c>
      <c r="H22" s="6">
        <f t="shared" si="3"/>
        <v>18.503632353308582</v>
      </c>
      <c r="I22" s="6">
        <f t="shared" si="4"/>
        <v>0.26581267429476013</v>
      </c>
      <c r="J22" s="7">
        <f t="shared" si="5"/>
        <v>771.00419345745115</v>
      </c>
      <c r="K22" s="7">
        <f t="shared" si="6"/>
        <v>30.780391505129472</v>
      </c>
    </row>
    <row r="23" spans="1:11" x14ac:dyDescent="0.3">
      <c r="A23" s="6">
        <v>119.934</v>
      </c>
      <c r="B23" s="6">
        <f t="shared" si="0"/>
        <v>1850</v>
      </c>
      <c r="C23" s="6">
        <v>0.11415</v>
      </c>
      <c r="D23" s="6">
        <v>1.3184899999999999</v>
      </c>
      <c r="E23" s="4"/>
      <c r="F23" s="7">
        <f t="shared" si="1"/>
        <v>97.839278783999987</v>
      </c>
      <c r="G23" s="6">
        <f t="shared" si="2"/>
        <v>18.954554833387512</v>
      </c>
      <c r="H23" s="6">
        <f t="shared" si="3"/>
        <v>19.073283163690451</v>
      </c>
      <c r="I23" s="6">
        <f t="shared" si="4"/>
        <v>0.26931650706988719</v>
      </c>
      <c r="J23" s="7">
        <f t="shared" si="5"/>
        <v>773.26077851657374</v>
      </c>
      <c r="K23" s="7">
        <f t="shared" si="6"/>
        <v>30.379935752304309</v>
      </c>
    </row>
    <row r="24" spans="1:11" x14ac:dyDescent="0.3">
      <c r="A24" s="6">
        <v>120.176</v>
      </c>
      <c r="B24" s="6">
        <f t="shared" si="0"/>
        <v>1900</v>
      </c>
      <c r="C24" s="6">
        <v>0.11745</v>
      </c>
      <c r="D24" s="6">
        <v>1.3189200000000001</v>
      </c>
      <c r="E24" s="4"/>
      <c r="F24" s="7">
        <f t="shared" si="1"/>
        <v>98.036696575999997</v>
      </c>
      <c r="G24" s="6">
        <f t="shared" si="2"/>
        <v>19.506119830540307</v>
      </c>
      <c r="H24" s="6">
        <f t="shared" si="3"/>
        <v>19.628303076653253</v>
      </c>
      <c r="I24" s="6">
        <f t="shared" si="4"/>
        <v>0.26926678171616897</v>
      </c>
      <c r="J24" s="7">
        <f t="shared" si="5"/>
        <v>774.82104590031008</v>
      </c>
      <c r="K24" s="7">
        <f t="shared" si="6"/>
        <v>30.385545998921408</v>
      </c>
    </row>
    <row r="25" spans="1:11" x14ac:dyDescent="0.3">
      <c r="A25" s="6">
        <v>120.94799999999999</v>
      </c>
      <c r="B25" s="6">
        <f t="shared" si="0"/>
        <v>1950</v>
      </c>
      <c r="C25" s="6">
        <v>0.12055</v>
      </c>
      <c r="D25" s="6">
        <v>1.31484</v>
      </c>
      <c r="E25" s="4"/>
      <c r="F25" s="7">
        <f t="shared" si="1"/>
        <v>98.666475647999988</v>
      </c>
      <c r="G25" s="6">
        <f t="shared" si="2"/>
        <v>20.148041878337946</v>
      </c>
      <c r="H25" s="6">
        <f t="shared" si="3"/>
        <v>20.274246022519435</v>
      </c>
      <c r="I25" s="6">
        <f t="shared" si="4"/>
        <v>0.26756851988352653</v>
      </c>
      <c r="J25" s="7">
        <f t="shared" si="5"/>
        <v>779.79842780214585</v>
      </c>
      <c r="K25" s="7">
        <f t="shared" si="6"/>
        <v>30.578403563243363</v>
      </c>
    </row>
    <row r="26" spans="1:11" x14ac:dyDescent="0.3">
      <c r="A26" s="6">
        <v>122.157</v>
      </c>
      <c r="B26" s="6">
        <f t="shared" si="0"/>
        <v>2000</v>
      </c>
      <c r="C26" s="6">
        <v>0.12554999999999999</v>
      </c>
      <c r="D26" s="6">
        <v>1.31653</v>
      </c>
      <c r="E26" s="4"/>
      <c r="F26" s="7">
        <f t="shared" si="1"/>
        <v>99.652748831999986</v>
      </c>
      <c r="G26" s="6">
        <f t="shared" si="2"/>
        <v>20.871222909375998</v>
      </c>
      <c r="H26" s="6">
        <f t="shared" si="3"/>
        <v>21.001956945030891</v>
      </c>
      <c r="I26" s="6">
        <f t="shared" si="4"/>
        <v>0.26901064575969158</v>
      </c>
      <c r="J26" s="7">
        <f t="shared" si="5"/>
        <v>787.59331733494332</v>
      </c>
      <c r="K26" s="7">
        <f t="shared" si="6"/>
        <v>30.41447731078657</v>
      </c>
    </row>
    <row r="27" spans="1:11" x14ac:dyDescent="0.3">
      <c r="A27" s="6">
        <v>122.845</v>
      </c>
      <c r="B27" s="6">
        <f t="shared" si="0"/>
        <v>2050</v>
      </c>
      <c r="C27" s="6">
        <v>0.12784999999999999</v>
      </c>
      <c r="D27" s="6">
        <v>1.32098</v>
      </c>
      <c r="E27" s="4"/>
      <c r="F27" s="7">
        <f t="shared" si="1"/>
        <v>100.21400272</v>
      </c>
      <c r="G27" s="6">
        <f t="shared" si="2"/>
        <v>21.513490940018599</v>
      </c>
      <c r="H27" s="6">
        <f t="shared" si="3"/>
        <v>21.648248040923793</v>
      </c>
      <c r="I27" s="6">
        <f t="shared" si="4"/>
        <v>0.26576053586988058</v>
      </c>
      <c r="J27" s="7">
        <f t="shared" si="5"/>
        <v>792.02911882259002</v>
      </c>
      <c r="K27" s="7">
        <f t="shared" si="6"/>
        <v>30.786430178723357</v>
      </c>
    </row>
    <row r="28" spans="1:11" x14ac:dyDescent="0.3">
      <c r="A28" s="6">
        <v>123.79600000000001</v>
      </c>
      <c r="B28" s="6">
        <f t="shared" si="0"/>
        <v>2100</v>
      </c>
      <c r="C28" s="6">
        <v>0.13089999999999999</v>
      </c>
      <c r="D28" s="6">
        <v>1.32287</v>
      </c>
      <c r="E28" s="4"/>
      <c r="F28" s="7">
        <f t="shared" si="1"/>
        <v>100.989805696</v>
      </c>
      <c r="G28" s="6">
        <f t="shared" si="2"/>
        <v>22.208818216340998</v>
      </c>
      <c r="H28" s="6">
        <f t="shared" si="3"/>
        <v>22.347930737210287</v>
      </c>
      <c r="I28" s="6">
        <f t="shared" si="4"/>
        <v>0.26358145052741094</v>
      </c>
      <c r="J28" s="7">
        <f t="shared" si="5"/>
        <v>798.16058279752008</v>
      </c>
      <c r="K28" s="7">
        <f t="shared" si="6"/>
        <v>31.040948311980397</v>
      </c>
    </row>
    <row r="29" spans="1:11" x14ac:dyDescent="0.3">
      <c r="A29" s="6">
        <v>124.794</v>
      </c>
      <c r="B29" s="6">
        <f t="shared" si="0"/>
        <v>2150</v>
      </c>
      <c r="C29" s="6">
        <v>0.13435</v>
      </c>
      <c r="D29" s="6">
        <v>1.3216399999999999</v>
      </c>
      <c r="E29" s="4"/>
      <c r="F29" s="7">
        <f t="shared" si="1"/>
        <v>101.80395014399998</v>
      </c>
      <c r="G29" s="6">
        <f t="shared" si="2"/>
        <v>22.920902167981524</v>
      </c>
      <c r="H29" s="6">
        <f t="shared" si="3"/>
        <v>23.064475069975927</v>
      </c>
      <c r="I29" s="6">
        <f t="shared" si="4"/>
        <v>0.26212389320188895</v>
      </c>
      <c r="J29" s="7">
        <f t="shared" si="5"/>
        <v>804.59507390896067</v>
      </c>
      <c r="K29" s="7">
        <f t="shared" si="6"/>
        <v>31.213553567650205</v>
      </c>
    </row>
    <row r="30" spans="1:11" x14ac:dyDescent="0.3">
      <c r="A30" s="6">
        <v>125.137</v>
      </c>
      <c r="B30" s="6">
        <f t="shared" si="0"/>
        <v>2200</v>
      </c>
      <c r="C30" s="6">
        <v>0.13769999999999999</v>
      </c>
      <c r="D30" s="6">
        <v>1.3165199999999999</v>
      </c>
      <c r="E30" s="4"/>
      <c r="F30" s="7">
        <f t="shared" si="1"/>
        <v>102.08376131199999</v>
      </c>
      <c r="G30" s="6">
        <f t="shared" si="2"/>
        <v>23.518410269830163</v>
      </c>
      <c r="H30" s="6">
        <f t="shared" si="3"/>
        <v>23.665725867967975</v>
      </c>
      <c r="I30" s="6">
        <f t="shared" si="4"/>
        <v>0.26183435211624262</v>
      </c>
      <c r="J30" s="7">
        <f t="shared" si="5"/>
        <v>806.80652726690084</v>
      </c>
      <c r="K30" s="7">
        <f t="shared" si="6"/>
        <v>31.248070070598772</v>
      </c>
    </row>
    <row r="31" spans="1:11" x14ac:dyDescent="0.3">
      <c r="A31" s="6">
        <v>126.02800000000001</v>
      </c>
      <c r="B31" s="6">
        <f t="shared" si="0"/>
        <v>2250</v>
      </c>
      <c r="C31" s="6">
        <v>0.14105000000000001</v>
      </c>
      <c r="D31" s="6">
        <v>1.3046500000000001</v>
      </c>
      <c r="E31" s="4"/>
      <c r="F31" s="7">
        <f t="shared" si="1"/>
        <v>102.810617728</v>
      </c>
      <c r="G31" s="6">
        <f t="shared" si="2"/>
        <v>24.2241811023985</v>
      </c>
      <c r="H31" s="6">
        <f t="shared" si="3"/>
        <v>24.375917537283151</v>
      </c>
      <c r="I31" s="6">
        <f t="shared" si="4"/>
        <v>0.26039019824758736</v>
      </c>
      <c r="J31" s="7">
        <f t="shared" si="5"/>
        <v>812.55114808883854</v>
      </c>
      <c r="K31" s="7">
        <f t="shared" si="6"/>
        <v>31.42137544685399</v>
      </c>
    </row>
    <row r="32" spans="1:11" x14ac:dyDescent="0.3">
      <c r="A32" s="6">
        <v>126.66</v>
      </c>
      <c r="B32" s="6">
        <f t="shared" si="0"/>
        <v>2300</v>
      </c>
      <c r="C32" s="6">
        <v>0.14495</v>
      </c>
      <c r="D32" s="6">
        <v>1.2964599999999999</v>
      </c>
      <c r="E32" s="4"/>
      <c r="F32" s="7">
        <f t="shared" si="1"/>
        <v>103.32618815999999</v>
      </c>
      <c r="G32" s="6">
        <f t="shared" si="2"/>
        <v>24.886674179595097</v>
      </c>
      <c r="H32" s="6">
        <f t="shared" si="3"/>
        <v>25.042560366219327</v>
      </c>
      <c r="I32" s="6">
        <f t="shared" si="4"/>
        <v>0.26046657788229738</v>
      </c>
      <c r="J32" s="7">
        <f t="shared" si="5"/>
        <v>816.62589596702526</v>
      </c>
      <c r="K32" s="7">
        <f t="shared" si="6"/>
        <v>31.412161392604759</v>
      </c>
    </row>
    <row r="33" spans="1:11" x14ac:dyDescent="0.3">
      <c r="A33" s="6">
        <v>126.822</v>
      </c>
      <c r="B33" s="6">
        <f t="shared" si="0"/>
        <v>2350</v>
      </c>
      <c r="C33" s="6">
        <v>0.14985000000000001</v>
      </c>
      <c r="D33" s="6">
        <v>1.2822899999999999</v>
      </c>
      <c r="E33" s="4"/>
      <c r="F33" s="7">
        <f t="shared" si="1"/>
        <v>103.458343872</v>
      </c>
      <c r="G33" s="6">
        <f t="shared" si="2"/>
        <v>25.460211223099272</v>
      </c>
      <c r="H33" s="6">
        <f t="shared" si="3"/>
        <v>25.619689954952904</v>
      </c>
      <c r="I33" s="6">
        <f t="shared" si="4"/>
        <v>0.26320576134436663</v>
      </c>
      <c r="J33" s="7">
        <f t="shared" si="5"/>
        <v>817.67037248010513</v>
      </c>
      <c r="K33" s="7">
        <f t="shared" si="6"/>
        <v>31.085254897264413</v>
      </c>
    </row>
    <row r="34" spans="1:11" x14ac:dyDescent="0.3">
      <c r="A34" s="6">
        <v>126.69</v>
      </c>
      <c r="B34" s="6">
        <f t="shared" si="0"/>
        <v>2400</v>
      </c>
      <c r="C34" s="6">
        <v>0.1537</v>
      </c>
      <c r="D34" s="6">
        <v>1.2730399999999999</v>
      </c>
      <c r="E34" s="4"/>
      <c r="F34" s="7">
        <f t="shared" si="1"/>
        <v>103.35066144</v>
      </c>
      <c r="G34" s="6">
        <f t="shared" si="2"/>
        <v>25.97485429788399</v>
      </c>
      <c r="H34" s="6">
        <f t="shared" si="3"/>
        <v>26.137556672471955</v>
      </c>
      <c r="I34" s="6">
        <f t="shared" si="4"/>
        <v>0.26461922538017674</v>
      </c>
      <c r="J34" s="7">
        <f t="shared" si="5"/>
        <v>816.81931754352161</v>
      </c>
      <c r="K34" s="7">
        <f t="shared" si="6"/>
        <v>30.919212956138832</v>
      </c>
    </row>
    <row r="35" spans="1:11" x14ac:dyDescent="0.3">
      <c r="A35" s="6">
        <v>126.55200000000001</v>
      </c>
      <c r="B35" s="6">
        <f t="shared" si="0"/>
        <v>2450</v>
      </c>
      <c r="C35" s="6">
        <v>0.15565000000000001</v>
      </c>
      <c r="D35" s="6">
        <v>1.2698400000000001</v>
      </c>
      <c r="E35" s="4"/>
      <c r="F35" s="7">
        <f t="shared" si="1"/>
        <v>103.238084352</v>
      </c>
      <c r="G35" s="6">
        <f t="shared" si="2"/>
        <v>26.487113935292339</v>
      </c>
      <c r="H35" s="6">
        <f t="shared" si="3"/>
        <v>26.653025023140291</v>
      </c>
      <c r="I35" s="6">
        <f t="shared" si="4"/>
        <v>0.26279381023050385</v>
      </c>
      <c r="J35" s="7">
        <f t="shared" si="5"/>
        <v>815.92957829163925</v>
      </c>
      <c r="K35" s="7">
        <f t="shared" si="6"/>
        <v>31.133983614917248</v>
      </c>
    </row>
    <row r="36" spans="1:11" x14ac:dyDescent="0.3">
      <c r="A36" s="6">
        <v>126.438</v>
      </c>
      <c r="B36" s="6">
        <f t="shared" si="0"/>
        <v>2500</v>
      </c>
      <c r="C36" s="6">
        <v>0.15959999999999999</v>
      </c>
      <c r="D36" s="6">
        <v>1.2744599999999999</v>
      </c>
      <c r="E36" s="4"/>
      <c r="F36" s="7">
        <f t="shared" si="1"/>
        <v>103.145085888</v>
      </c>
      <c r="G36" s="6">
        <f t="shared" si="2"/>
        <v>27.003320339969086</v>
      </c>
      <c r="H36" s="6">
        <f t="shared" si="3"/>
        <v>27.172464863002286</v>
      </c>
      <c r="I36" s="6">
        <f t="shared" si="4"/>
        <v>0.26431168597365368</v>
      </c>
      <c r="J36" s="7">
        <f t="shared" si="5"/>
        <v>815.19457630095337</v>
      </c>
      <c r="K36" s="7">
        <f t="shared" si="6"/>
        <v>30.955188953067086</v>
      </c>
    </row>
    <row r="37" spans="1:11" x14ac:dyDescent="0.3">
      <c r="A37" s="6">
        <v>126.239</v>
      </c>
      <c r="B37" s="6">
        <f t="shared" si="0"/>
        <v>2550</v>
      </c>
      <c r="C37" s="6">
        <v>0.16259999999999999</v>
      </c>
      <c r="D37" s="6">
        <v>1.2787599999999999</v>
      </c>
      <c r="E37" s="4"/>
      <c r="F37" s="7">
        <f t="shared" si="1"/>
        <v>102.982746464</v>
      </c>
      <c r="G37" s="6">
        <f t="shared" si="2"/>
        <v>27.500036377713226</v>
      </c>
      <c r="H37" s="6">
        <f t="shared" si="3"/>
        <v>27.672292251359217</v>
      </c>
      <c r="I37" s="6">
        <f t="shared" si="4"/>
        <v>0.26441611462962927</v>
      </c>
      <c r="J37" s="7">
        <f t="shared" si="5"/>
        <v>813.91154651019531</v>
      </c>
      <c r="K37" s="7">
        <f t="shared" si="6"/>
        <v>30.942963492518409</v>
      </c>
    </row>
    <row r="38" spans="1:11" x14ac:dyDescent="0.3">
      <c r="A38" s="6">
        <v>126.161</v>
      </c>
      <c r="B38" s="6">
        <f t="shared" si="0"/>
        <v>2600</v>
      </c>
      <c r="C38" s="6">
        <v>0.16805</v>
      </c>
      <c r="D38" s="6">
        <v>1.27634</v>
      </c>
      <c r="E38" s="4"/>
      <c r="F38" s="7">
        <f t="shared" si="1"/>
        <v>102.919115936</v>
      </c>
      <c r="G38" s="6">
        <f t="shared" si="2"/>
        <v>28.021928006669459</v>
      </c>
      <c r="H38" s="6">
        <f t="shared" si="3"/>
        <v>28.197452926845411</v>
      </c>
      <c r="I38" s="6">
        <f t="shared" si="4"/>
        <v>0.26818911692553454</v>
      </c>
      <c r="J38" s="7">
        <f t="shared" si="5"/>
        <v>813.40865041130519</v>
      </c>
      <c r="K38" s="7">
        <f t="shared" si="6"/>
        <v>30.507644290763476</v>
      </c>
    </row>
    <row r="39" spans="1:11" x14ac:dyDescent="0.3">
      <c r="A39" s="6">
        <v>125.84699999999999</v>
      </c>
      <c r="B39" s="6">
        <f t="shared" ref="B39:B70" si="7">B38+50</f>
        <v>2650</v>
      </c>
      <c r="C39" s="6">
        <v>0.17144999999999999</v>
      </c>
      <c r="D39" s="6">
        <v>1.28027</v>
      </c>
      <c r="E39" s="4"/>
      <c r="F39" s="7">
        <f t="shared" si="1"/>
        <v>102.66296227199999</v>
      </c>
      <c r="G39" s="6">
        <f t="shared" si="2"/>
        <v>28.489726712804178</v>
      </c>
      <c r="H39" s="6">
        <f t="shared" si="3"/>
        <v>28.668181850006352</v>
      </c>
      <c r="I39" s="6">
        <f t="shared" si="4"/>
        <v>0.26912240337969984</v>
      </c>
      <c r="J39" s="7">
        <f t="shared" si="5"/>
        <v>811.38417124397802</v>
      </c>
      <c r="K39" s="7">
        <f t="shared" si="6"/>
        <v>30.401847185775189</v>
      </c>
    </row>
    <row r="40" spans="1:11" x14ac:dyDescent="0.3">
      <c r="A40" s="6">
        <v>124.911</v>
      </c>
      <c r="B40" s="6">
        <f t="shared" si="7"/>
        <v>2700</v>
      </c>
      <c r="C40" s="6">
        <v>0.17465</v>
      </c>
      <c r="D40" s="6">
        <v>1.2837099999999999</v>
      </c>
      <c r="E40" s="4"/>
      <c r="F40" s="7">
        <f t="shared" si="1"/>
        <v>101.89939593599999</v>
      </c>
      <c r="G40" s="6">
        <f t="shared" si="2"/>
        <v>28.811375430999771</v>
      </c>
      <c r="H40" s="6">
        <f t="shared" si="3"/>
        <v>28.991845324844405</v>
      </c>
      <c r="I40" s="6">
        <f t="shared" si="4"/>
        <v>0.27108484858206172</v>
      </c>
      <c r="J40" s="7">
        <f t="shared" si="5"/>
        <v>805.34941805729602</v>
      </c>
      <c r="K40" s="7">
        <f t="shared" si="6"/>
        <v>30.181761262623336</v>
      </c>
    </row>
    <row r="41" spans="1:11" x14ac:dyDescent="0.3">
      <c r="A41" s="6">
        <v>123.92700000000001</v>
      </c>
      <c r="B41" s="6">
        <f t="shared" si="7"/>
        <v>2750</v>
      </c>
      <c r="C41" s="6">
        <v>0.1784</v>
      </c>
      <c r="D41" s="6">
        <v>1.2811999999999999</v>
      </c>
      <c r="E41" s="4"/>
      <c r="F41" s="7">
        <f t="shared" si="1"/>
        <v>101.096672352</v>
      </c>
      <c r="G41" s="6">
        <f t="shared" si="2"/>
        <v>29.113751623313274</v>
      </c>
      <c r="H41" s="6">
        <f t="shared" si="3"/>
        <v>29.296115553749765</v>
      </c>
      <c r="I41" s="6">
        <f t="shared" si="4"/>
        <v>0.274029503511173</v>
      </c>
      <c r="J41" s="7">
        <f t="shared" si="5"/>
        <v>799.00519034822014</v>
      </c>
      <c r="K41" s="7">
        <f t="shared" si="6"/>
        <v>29.857435338106157</v>
      </c>
    </row>
    <row r="42" spans="1:11" x14ac:dyDescent="0.3">
      <c r="A42" s="6">
        <v>123.68899999999999</v>
      </c>
      <c r="B42" s="6">
        <f t="shared" si="7"/>
        <v>2800</v>
      </c>
      <c r="C42" s="6">
        <v>0.18004999999999999</v>
      </c>
      <c r="D42" s="6">
        <v>1.2744800000000001</v>
      </c>
      <c r="E42" s="4"/>
      <c r="F42" s="7">
        <f t="shared" si="1"/>
        <v>100.90251766399999</v>
      </c>
      <c r="G42" s="6">
        <f t="shared" si="2"/>
        <v>29.586163434047425</v>
      </c>
      <c r="H42" s="6">
        <f t="shared" si="3"/>
        <v>29.771486477266929</v>
      </c>
      <c r="I42" s="6">
        <f t="shared" si="4"/>
        <v>0.2721479831444345</v>
      </c>
      <c r="J42" s="7">
        <f t="shared" si="5"/>
        <v>797.47071250801685</v>
      </c>
      <c r="K42" s="7">
        <f t="shared" si="6"/>
        <v>30.063857491370506</v>
      </c>
    </row>
    <row r="43" spans="1:11" x14ac:dyDescent="0.3">
      <c r="A43" s="6">
        <v>123.389</v>
      </c>
      <c r="B43" s="6">
        <f t="shared" si="7"/>
        <v>2850</v>
      </c>
      <c r="C43" s="6">
        <v>0.18310000000000001</v>
      </c>
      <c r="D43" s="6">
        <v>1.2603599999999999</v>
      </c>
      <c r="E43" s="4"/>
      <c r="F43" s="7">
        <f t="shared" si="1"/>
        <v>100.65778486399999</v>
      </c>
      <c r="G43" s="6">
        <f t="shared" si="2"/>
        <v>30.041446958259602</v>
      </c>
      <c r="H43" s="6">
        <f t="shared" si="3"/>
        <v>30.229621825387362</v>
      </c>
      <c r="I43" s="6">
        <f t="shared" si="4"/>
        <v>0.27256378024154854</v>
      </c>
      <c r="J43" s="7">
        <f t="shared" si="5"/>
        <v>795.53649674305473</v>
      </c>
      <c r="K43" s="7">
        <f t="shared" si="6"/>
        <v>30.017994960912926</v>
      </c>
    </row>
    <row r="44" spans="1:11" x14ac:dyDescent="0.3">
      <c r="A44" s="6">
        <v>122.51900000000001</v>
      </c>
      <c r="B44" s="6">
        <f t="shared" si="7"/>
        <v>2900</v>
      </c>
      <c r="C44" s="6">
        <v>0.18790000000000001</v>
      </c>
      <c r="D44" s="6">
        <v>1.2531000000000001</v>
      </c>
      <c r="E44" s="4"/>
      <c r="F44" s="7">
        <f t="shared" si="1"/>
        <v>99.948059743999991</v>
      </c>
      <c r="G44" s="6">
        <f t="shared" si="2"/>
        <v>30.35295538912273</v>
      </c>
      <c r="H44" s="6">
        <f t="shared" si="3"/>
        <v>30.543081495738662</v>
      </c>
      <c r="I44" s="6">
        <f t="shared" si="4"/>
        <v>0.27683847162506192</v>
      </c>
      <c r="J44" s="7">
        <f t="shared" si="5"/>
        <v>789.92727102466426</v>
      </c>
      <c r="K44" s="7">
        <f t="shared" si="6"/>
        <v>29.554484005746446</v>
      </c>
    </row>
    <row r="45" spans="1:11" x14ac:dyDescent="0.3">
      <c r="A45" s="6">
        <v>121.837</v>
      </c>
      <c r="B45" s="6">
        <f t="shared" si="7"/>
        <v>2950</v>
      </c>
      <c r="C45" s="6">
        <v>0.19255</v>
      </c>
      <c r="D45" s="6">
        <v>1.23943</v>
      </c>
      <c r="E45" s="4"/>
      <c r="F45" s="7">
        <f t="shared" si="1"/>
        <v>99.391700512</v>
      </c>
      <c r="G45" s="6">
        <f t="shared" si="2"/>
        <v>30.704409888702447</v>
      </c>
      <c r="H45" s="6">
        <f t="shared" si="3"/>
        <v>30.896737450656126</v>
      </c>
      <c r="I45" s="6">
        <f t="shared" si="4"/>
        <v>0.28044223160578385</v>
      </c>
      <c r="J45" s="7">
        <f t="shared" si="5"/>
        <v>785.53015385231708</v>
      </c>
      <c r="K45" s="7">
        <f t="shared" si="6"/>
        <v>29.174700739506733</v>
      </c>
    </row>
    <row r="46" spans="1:11" x14ac:dyDescent="0.3">
      <c r="A46" s="6">
        <v>121.709</v>
      </c>
      <c r="B46" s="6">
        <f t="shared" si="7"/>
        <v>3000</v>
      </c>
      <c r="C46" s="6">
        <v>0.19900000000000001</v>
      </c>
      <c r="D46" s="6">
        <v>1.2273499999999999</v>
      </c>
      <c r="E46" s="4"/>
      <c r="F46" s="7">
        <f t="shared" si="1"/>
        <v>99.287281183999994</v>
      </c>
      <c r="G46" s="6">
        <f t="shared" si="2"/>
        <v>31.192019316255848</v>
      </c>
      <c r="H46" s="6">
        <f t="shared" si="3"/>
        <v>31.387401186457982</v>
      </c>
      <c r="I46" s="6">
        <f t="shared" si="4"/>
        <v>0.28530555769184279</v>
      </c>
      <c r="J46" s="7">
        <f t="shared" si="5"/>
        <v>784.7048884592665</v>
      </c>
      <c r="K46" s="7">
        <f t="shared" si="6"/>
        <v>28.677388018691612</v>
      </c>
    </row>
    <row r="47" spans="1:11" x14ac:dyDescent="0.3">
      <c r="A47" s="6">
        <v>121.123</v>
      </c>
      <c r="B47" s="6">
        <f t="shared" si="7"/>
        <v>3050</v>
      </c>
      <c r="C47" s="6">
        <v>0.20605000000000001</v>
      </c>
      <c r="D47" s="6">
        <v>1.2193000000000001</v>
      </c>
      <c r="E47" s="4"/>
      <c r="F47" s="7">
        <f t="shared" si="1"/>
        <v>98.809236447999993</v>
      </c>
      <c r="G47" s="6">
        <f t="shared" si="2"/>
        <v>31.559201085405117</v>
      </c>
      <c r="H47" s="6">
        <f t="shared" si="3"/>
        <v>31.756882924071398</v>
      </c>
      <c r="I47" s="6">
        <f t="shared" si="4"/>
        <v>0.29197607404257325</v>
      </c>
      <c r="J47" s="7">
        <f t="shared" si="5"/>
        <v>780.9267203317072</v>
      </c>
      <c r="K47" s="7">
        <f t="shared" si="6"/>
        <v>28.022221370868849</v>
      </c>
    </row>
    <row r="48" spans="1:11" x14ac:dyDescent="0.3">
      <c r="A48" s="6">
        <v>121.124</v>
      </c>
      <c r="B48" s="6">
        <f t="shared" si="7"/>
        <v>3100</v>
      </c>
      <c r="C48" s="6">
        <v>0.21004999999999999</v>
      </c>
      <c r="D48" s="6">
        <v>1.20692</v>
      </c>
      <c r="E48" s="4"/>
      <c r="F48" s="7">
        <f t="shared" si="1"/>
        <v>98.810052223999989</v>
      </c>
      <c r="G48" s="6">
        <f t="shared" si="2"/>
        <v>32.076829864000025</v>
      </c>
      <c r="H48" s="6">
        <f t="shared" si="3"/>
        <v>32.277754047376561</v>
      </c>
      <c r="I48" s="6">
        <f t="shared" si="4"/>
        <v>0.29284100703308535</v>
      </c>
      <c r="J48" s="7">
        <f t="shared" si="5"/>
        <v>780.93316771759032</v>
      </c>
      <c r="K48" s="7">
        <f t="shared" si="6"/>
        <v>27.939455149100052</v>
      </c>
    </row>
    <row r="49" spans="1:11" x14ac:dyDescent="0.3">
      <c r="A49" s="6">
        <v>120.851</v>
      </c>
      <c r="B49" s="6">
        <f t="shared" si="7"/>
        <v>3150</v>
      </c>
      <c r="C49" s="6">
        <v>0.21604999999999999</v>
      </c>
      <c r="D49" s="6">
        <v>1.1927399999999999</v>
      </c>
      <c r="E49" s="4"/>
      <c r="F49" s="7">
        <f t="shared" si="1"/>
        <v>98.587345375999988</v>
      </c>
      <c r="G49" s="6">
        <f t="shared" si="2"/>
        <v>32.520734396866928</v>
      </c>
      <c r="H49" s="6">
        <f t="shared" si="3"/>
        <v>32.724439127951626</v>
      </c>
      <c r="I49" s="6">
        <f t="shared" si="4"/>
        <v>0.29709447309352738</v>
      </c>
      <c r="J49" s="7">
        <f t="shared" si="5"/>
        <v>779.17303137147474</v>
      </c>
      <c r="K49" s="7">
        <f t="shared" si="6"/>
        <v>27.539449309252173</v>
      </c>
    </row>
    <row r="50" spans="1:11" x14ac:dyDescent="0.3">
      <c r="A50" s="6">
        <v>120.596</v>
      </c>
      <c r="B50" s="6">
        <f t="shared" si="7"/>
        <v>3200</v>
      </c>
      <c r="C50" s="6">
        <v>0.21795</v>
      </c>
      <c r="D50" s="6">
        <v>1.1848099999999999</v>
      </c>
      <c r="E50" s="4"/>
      <c r="F50" s="7">
        <f t="shared" si="1"/>
        <v>98.379322496</v>
      </c>
      <c r="G50" s="6">
        <f t="shared" si="2"/>
        <v>32.967227393981297</v>
      </c>
      <c r="H50" s="6">
        <f t="shared" si="3"/>
        <v>33.173728886504357</v>
      </c>
      <c r="I50" s="6">
        <f t="shared" si="4"/>
        <v>0.29564810255593432</v>
      </c>
      <c r="J50" s="7">
        <f t="shared" si="5"/>
        <v>777.52894797125691</v>
      </c>
      <c r="K50" s="7">
        <f t="shared" si="6"/>
        <v>27.674177886090934</v>
      </c>
    </row>
    <row r="51" spans="1:11" x14ac:dyDescent="0.3">
      <c r="A51" s="6">
        <v>120.84</v>
      </c>
      <c r="B51" s="6">
        <f t="shared" si="7"/>
        <v>3250</v>
      </c>
      <c r="C51" s="6">
        <v>0.22305</v>
      </c>
      <c r="D51" s="6">
        <v>1.17378</v>
      </c>
      <c r="E51" s="4"/>
      <c r="F51" s="7">
        <f t="shared" si="1"/>
        <v>98.578371840000003</v>
      </c>
      <c r="G51" s="6">
        <f t="shared" si="2"/>
        <v>33.550084617333589</v>
      </c>
      <c r="H51" s="6">
        <f t="shared" si="3"/>
        <v>33.76023703521691</v>
      </c>
      <c r="I51" s="6">
        <f t="shared" si="4"/>
        <v>0.29730982011558943</v>
      </c>
      <c r="J51" s="7">
        <f t="shared" si="5"/>
        <v>779.10211012675961</v>
      </c>
      <c r="K51" s="7">
        <f t="shared" si="6"/>
        <v>27.519501974866543</v>
      </c>
    </row>
    <row r="52" spans="1:11" x14ac:dyDescent="0.3">
      <c r="A52" s="6">
        <v>121.633</v>
      </c>
      <c r="B52" s="6">
        <f t="shared" si="7"/>
        <v>3300</v>
      </c>
      <c r="C52" s="6">
        <v>0.22550000000000001</v>
      </c>
      <c r="D52" s="6">
        <v>1.1611800000000001</v>
      </c>
      <c r="E52" s="4"/>
      <c r="F52" s="7">
        <f t="shared" si="1"/>
        <v>99.225282207999996</v>
      </c>
      <c r="G52" s="6">
        <f t="shared" si="2"/>
        <v>34.289795939852951</v>
      </c>
      <c r="H52" s="6">
        <f t="shared" si="3"/>
        <v>34.504581792338186</v>
      </c>
      <c r="I52" s="6">
        <f t="shared" si="4"/>
        <v>0.29409137780807054</v>
      </c>
      <c r="J52" s="7">
        <f t="shared" si="5"/>
        <v>784.21488713214285</v>
      </c>
      <c r="K52" s="7">
        <f t="shared" si="6"/>
        <v>27.820666633612728</v>
      </c>
    </row>
    <row r="53" spans="1:11" x14ac:dyDescent="0.3">
      <c r="A53" s="6">
        <v>122.181</v>
      </c>
      <c r="B53" s="6">
        <f t="shared" si="7"/>
        <v>3350</v>
      </c>
      <c r="C53" s="6">
        <v>0.22850000000000001</v>
      </c>
      <c r="D53" s="6">
        <v>1.1510400000000001</v>
      </c>
      <c r="E53" s="4"/>
      <c r="F53" s="7">
        <f t="shared" si="1"/>
        <v>99.672327455999991</v>
      </c>
      <c r="G53" s="6">
        <f t="shared" si="2"/>
        <v>34.966166773386185</v>
      </c>
      <c r="H53" s="6">
        <f t="shared" si="3"/>
        <v>35.185189305679359</v>
      </c>
      <c r="I53" s="6">
        <f t="shared" si="4"/>
        <v>0.29223943946040581</v>
      </c>
      <c r="J53" s="7">
        <f t="shared" si="5"/>
        <v>787.74805459614026</v>
      </c>
      <c r="K53" s="7">
        <f t="shared" si="6"/>
        <v>27.996967818324531</v>
      </c>
    </row>
    <row r="54" spans="1:11" x14ac:dyDescent="0.3">
      <c r="A54" s="6">
        <v>122.93300000000001</v>
      </c>
      <c r="B54" s="6">
        <f t="shared" si="7"/>
        <v>3400</v>
      </c>
      <c r="C54" s="6">
        <v>0.23419999999999999</v>
      </c>
      <c r="D54" s="6">
        <v>1.14117</v>
      </c>
      <c r="E54" s="4"/>
      <c r="F54" s="7">
        <f t="shared" si="1"/>
        <v>100.285791008</v>
      </c>
      <c r="G54" s="6">
        <f t="shared" si="2"/>
        <v>35.706471819553066</v>
      </c>
      <c r="H54" s="6">
        <f t="shared" si="3"/>
        <v>35.930131505439071</v>
      </c>
      <c r="I54" s="6">
        <f t="shared" si="4"/>
        <v>0.29331927155358772</v>
      </c>
      <c r="J54" s="7">
        <f t="shared" si="5"/>
        <v>792.59648878031237</v>
      </c>
      <c r="K54" s="7">
        <f t="shared" si="6"/>
        <v>27.89389915801496</v>
      </c>
    </row>
    <row r="55" spans="1:11" x14ac:dyDescent="0.3">
      <c r="A55" s="6">
        <v>123.47499999999999</v>
      </c>
      <c r="B55" s="6">
        <f t="shared" si="7"/>
        <v>3450</v>
      </c>
      <c r="C55" s="6">
        <v>0.23605000000000001</v>
      </c>
      <c r="D55" s="6">
        <v>1.12669</v>
      </c>
      <c r="E55" s="4"/>
      <c r="F55" s="7">
        <f t="shared" si="1"/>
        <v>100.72794159999999</v>
      </c>
      <c r="G55" s="6">
        <f t="shared" si="2"/>
        <v>36.391308554304892</v>
      </c>
      <c r="H55" s="6">
        <f t="shared" si="3"/>
        <v>36.619257949063616</v>
      </c>
      <c r="I55" s="6">
        <f t="shared" si="4"/>
        <v>0.29007278123372299</v>
      </c>
      <c r="J55" s="7">
        <f t="shared" si="5"/>
        <v>796.09097192901061</v>
      </c>
      <c r="K55" s="7">
        <f t="shared" si="6"/>
        <v>28.20608726892501</v>
      </c>
    </row>
    <row r="56" spans="1:11" x14ac:dyDescent="0.3">
      <c r="A56" s="6">
        <v>123.428</v>
      </c>
      <c r="B56" s="6">
        <f t="shared" si="7"/>
        <v>3500</v>
      </c>
      <c r="C56" s="6">
        <v>0.24195</v>
      </c>
      <c r="D56" s="6">
        <v>1.11975</v>
      </c>
      <c r="E56" s="4"/>
      <c r="F56" s="7">
        <f t="shared" si="1"/>
        <v>100.689600128</v>
      </c>
      <c r="G56" s="6">
        <f t="shared" si="2"/>
        <v>36.904665939752171</v>
      </c>
      <c r="H56" s="6">
        <f t="shared" si="3"/>
        <v>37.135830923890786</v>
      </c>
      <c r="I56" s="6">
        <f t="shared" si="4"/>
        <v>0.29318719223798295</v>
      </c>
      <c r="J56" s="7">
        <f t="shared" si="5"/>
        <v>795.78794479249973</v>
      </c>
      <c r="K56" s="7">
        <f t="shared" si="6"/>
        <v>27.906465215495906</v>
      </c>
    </row>
    <row r="57" spans="1:11" x14ac:dyDescent="0.3">
      <c r="A57" s="6">
        <v>124.205</v>
      </c>
      <c r="B57" s="6">
        <f t="shared" si="7"/>
        <v>3550</v>
      </c>
      <c r="C57" s="6">
        <v>0.24545</v>
      </c>
      <c r="D57" s="6">
        <v>1.10622</v>
      </c>
      <c r="E57" s="4"/>
      <c r="F57" s="7">
        <f t="shared" si="1"/>
        <v>101.32345807999999</v>
      </c>
      <c r="G57" s="6">
        <f t="shared" si="2"/>
        <v>37.667515398952226</v>
      </c>
      <c r="H57" s="6">
        <f t="shared" si="3"/>
        <v>37.903458751317345</v>
      </c>
      <c r="I57" s="6">
        <f t="shared" si="4"/>
        <v>0.29140480483502362</v>
      </c>
      <c r="J57" s="7">
        <f t="shared" si="5"/>
        <v>800.79756362375178</v>
      </c>
      <c r="K57" s="7">
        <f t="shared" si="6"/>
        <v>28.077156059421355</v>
      </c>
    </row>
    <row r="58" spans="1:11" x14ac:dyDescent="0.3">
      <c r="A58" s="6">
        <v>124.066</v>
      </c>
      <c r="B58" s="6">
        <f t="shared" si="7"/>
        <v>3600</v>
      </c>
      <c r="C58" s="6">
        <v>0.25505</v>
      </c>
      <c r="D58" s="6">
        <v>1.09697</v>
      </c>
      <c r="E58" s="4"/>
      <c r="F58" s="7">
        <f t="shared" si="1"/>
        <v>101.21006521599999</v>
      </c>
      <c r="G58" s="6">
        <f t="shared" si="2"/>
        <v>38.155295682231532</v>
      </c>
      <c r="H58" s="6">
        <f t="shared" si="3"/>
        <v>38.394294413058319</v>
      </c>
      <c r="I58" s="6">
        <f t="shared" si="4"/>
        <v>0.29893113483279599</v>
      </c>
      <c r="J58" s="7">
        <f t="shared" si="5"/>
        <v>799.90137698598596</v>
      </c>
      <c r="K58" s="7">
        <f t="shared" si="6"/>
        <v>27.370244275139143</v>
      </c>
    </row>
    <row r="59" spans="1:11" x14ac:dyDescent="0.3">
      <c r="A59" s="6">
        <v>123.967</v>
      </c>
      <c r="B59" s="6">
        <f t="shared" si="7"/>
        <v>3650</v>
      </c>
      <c r="C59" s="6">
        <v>0.25755</v>
      </c>
      <c r="D59" s="6">
        <v>1.0940099999999999</v>
      </c>
      <c r="E59" s="4"/>
      <c r="F59" s="7">
        <f t="shared" si="1"/>
        <v>101.129303392</v>
      </c>
      <c r="G59" s="6">
        <f t="shared" si="2"/>
        <v>38.654360986206868</v>
      </c>
      <c r="H59" s="6">
        <f t="shared" si="3"/>
        <v>38.896485783078148</v>
      </c>
      <c r="I59" s="6">
        <f t="shared" si="4"/>
        <v>0.29796393598729942</v>
      </c>
      <c r="J59" s="7">
        <f t="shared" si="5"/>
        <v>799.26308578354849</v>
      </c>
      <c r="K59" s="7">
        <f t="shared" si="6"/>
        <v>27.459088814583687</v>
      </c>
    </row>
    <row r="60" spans="1:11" x14ac:dyDescent="0.3">
      <c r="A60" s="6">
        <v>123.815</v>
      </c>
      <c r="B60" s="6">
        <f t="shared" si="7"/>
        <v>3700</v>
      </c>
      <c r="C60" s="6">
        <v>0.26445000000000002</v>
      </c>
      <c r="D60" s="6">
        <v>1.09659</v>
      </c>
      <c r="E60" s="4"/>
      <c r="F60" s="7">
        <f t="shared" si="1"/>
        <v>101.00530543999999</v>
      </c>
      <c r="G60" s="6">
        <f t="shared" si="2"/>
        <v>39.135828150413971</v>
      </c>
      <c r="H60" s="6">
        <f t="shared" si="3"/>
        <v>39.380968781368637</v>
      </c>
      <c r="I60" s="6">
        <f t="shared" si="4"/>
        <v>0.30218276411803452</v>
      </c>
      <c r="J60" s="7">
        <f t="shared" si="5"/>
        <v>798.28308312930096</v>
      </c>
      <c r="K60" s="7">
        <f t="shared" si="6"/>
        <v>27.075727517742582</v>
      </c>
    </row>
    <row r="61" spans="1:11" x14ac:dyDescent="0.3">
      <c r="A61" s="6">
        <v>123.767</v>
      </c>
      <c r="B61" s="6">
        <f t="shared" si="7"/>
        <v>3750</v>
      </c>
      <c r="C61" s="6">
        <v>0.2651</v>
      </c>
      <c r="D61" s="6">
        <v>1.0980799999999999</v>
      </c>
      <c r="E61" s="4"/>
      <c r="F61" s="7">
        <f t="shared" si="1"/>
        <v>100.96614819199999</v>
      </c>
      <c r="G61" s="6">
        <f t="shared" si="2"/>
        <v>39.649313677655691</v>
      </c>
      <c r="H61" s="6">
        <f t="shared" si="3"/>
        <v>39.89767070065016</v>
      </c>
      <c r="I61" s="6">
        <f t="shared" si="4"/>
        <v>0.29900241769767277</v>
      </c>
      <c r="J61" s="7">
        <f t="shared" si="5"/>
        <v>797.97360860690696</v>
      </c>
      <c r="K61" s="7">
        <f t="shared" si="6"/>
        <v>27.363719145879884</v>
      </c>
    </row>
    <row r="62" spans="1:11" x14ac:dyDescent="0.3">
      <c r="A62" s="6">
        <v>123.509</v>
      </c>
      <c r="B62" s="6">
        <f t="shared" si="7"/>
        <v>3800</v>
      </c>
      <c r="C62" s="6">
        <v>0.26929999999999998</v>
      </c>
      <c r="D62" s="6">
        <v>1.09907</v>
      </c>
      <c r="E62" s="4"/>
      <c r="F62" s="7">
        <f t="shared" si="1"/>
        <v>100.75567798399999</v>
      </c>
      <c r="G62" s="6">
        <f t="shared" si="2"/>
        <v>40.09421771651914</v>
      </c>
      <c r="H62" s="6">
        <f t="shared" si="3"/>
        <v>40.345361547969077</v>
      </c>
      <c r="I62" s="6">
        <f t="shared" si="4"/>
        <v>0.30036910155313812</v>
      </c>
      <c r="J62" s="7">
        <f t="shared" si="5"/>
        <v>796.31018304903944</v>
      </c>
      <c r="K62" s="7">
        <f t="shared" si="6"/>
        <v>27.239213818971127</v>
      </c>
    </row>
    <row r="63" spans="1:11" x14ac:dyDescent="0.3">
      <c r="A63" s="6">
        <v>122.672</v>
      </c>
      <c r="B63" s="6">
        <f t="shared" si="7"/>
        <v>3850</v>
      </c>
      <c r="C63" s="6">
        <v>0.27374999999999999</v>
      </c>
      <c r="D63" s="6">
        <v>1.1053299999999999</v>
      </c>
      <c r="E63" s="4"/>
      <c r="F63" s="7">
        <f t="shared" si="1"/>
        <v>100.072873472</v>
      </c>
      <c r="G63" s="6">
        <f t="shared" si="2"/>
        <v>40.346486195817867</v>
      </c>
      <c r="H63" s="6">
        <f t="shared" si="3"/>
        <v>40.599210197079152</v>
      </c>
      <c r="I63" s="6">
        <f t="shared" si="4"/>
        <v>0.30342339026305137</v>
      </c>
      <c r="J63" s="7">
        <f t="shared" si="5"/>
        <v>790.91372106479503</v>
      </c>
      <c r="K63" s="7">
        <f t="shared" si="6"/>
        <v>26.965021301505455</v>
      </c>
    </row>
    <row r="64" spans="1:11" x14ac:dyDescent="0.3">
      <c r="A64" s="6">
        <v>122.157</v>
      </c>
      <c r="B64" s="6">
        <f t="shared" si="7"/>
        <v>3900</v>
      </c>
      <c r="C64" s="6">
        <v>0.27589999999999998</v>
      </c>
      <c r="D64" s="6">
        <v>1.11704</v>
      </c>
      <c r="E64" s="4"/>
      <c r="F64" s="7">
        <f t="shared" si="1"/>
        <v>99.652748831999986</v>
      </c>
      <c r="G64" s="6">
        <f t="shared" si="2"/>
        <v>40.698884673283203</v>
      </c>
      <c r="H64" s="6">
        <f t="shared" si="3"/>
        <v>40.953816042810246</v>
      </c>
      <c r="I64" s="6">
        <f t="shared" si="4"/>
        <v>0.3031585624895542</v>
      </c>
      <c r="J64" s="7">
        <f t="shared" si="5"/>
        <v>787.59331733494332</v>
      </c>
      <c r="K64" s="7">
        <f t="shared" si="6"/>
        <v>26.988576917071573</v>
      </c>
    </row>
    <row r="65" spans="1:11" x14ac:dyDescent="0.3">
      <c r="A65" s="6">
        <v>121.184</v>
      </c>
      <c r="B65" s="6">
        <f t="shared" si="7"/>
        <v>3950</v>
      </c>
      <c r="C65" s="6">
        <v>0.28284999999999999</v>
      </c>
      <c r="D65" s="6">
        <v>1.12259</v>
      </c>
      <c r="E65" s="4"/>
      <c r="F65" s="7">
        <f t="shared" si="1"/>
        <v>98.858998783999994</v>
      </c>
      <c r="G65" s="6">
        <f t="shared" si="2"/>
        <v>40.892336068939137</v>
      </c>
      <c r="H65" s="6">
        <f t="shared" si="3"/>
        <v>41.148479187378399</v>
      </c>
      <c r="I65" s="6">
        <f t="shared" si="4"/>
        <v>0.3093249192039198</v>
      </c>
      <c r="J65" s="7">
        <f t="shared" si="5"/>
        <v>781.32001087058291</v>
      </c>
      <c r="K65" s="7">
        <f t="shared" si="6"/>
        <v>26.45056273796159</v>
      </c>
    </row>
    <row r="66" spans="1:11" x14ac:dyDescent="0.3">
      <c r="A66" s="6">
        <v>120.004</v>
      </c>
      <c r="B66" s="6">
        <f t="shared" si="7"/>
        <v>4000</v>
      </c>
      <c r="C66" s="6">
        <v>0.28455000000000003</v>
      </c>
      <c r="D66" s="6">
        <v>1.1246100000000001</v>
      </c>
      <c r="E66" s="4"/>
      <c r="F66" s="7">
        <f t="shared" si="1"/>
        <v>97.896383103999995</v>
      </c>
      <c r="G66" s="6">
        <f t="shared" si="2"/>
        <v>41.006741063005101</v>
      </c>
      <c r="H66" s="6">
        <f t="shared" si="3"/>
        <v>41.263600796212856</v>
      </c>
      <c r="I66" s="6">
        <f t="shared" si="4"/>
        <v>0.31031586562787827</v>
      </c>
      <c r="J66" s="7">
        <f t="shared" si="5"/>
        <v>773.71209552839832</v>
      </c>
      <c r="K66" s="7">
        <f t="shared" si="6"/>
        <v>26.366096896990694</v>
      </c>
    </row>
    <row r="67" spans="1:11" x14ac:dyDescent="0.3">
      <c r="A67" s="6">
        <v>118.73399999999999</v>
      </c>
      <c r="B67" s="6">
        <f t="shared" si="7"/>
        <v>4050</v>
      </c>
      <c r="C67" s="6">
        <v>0.28710000000000002</v>
      </c>
      <c r="D67" s="6">
        <v>1.1222000000000001</v>
      </c>
      <c r="E67" s="4"/>
      <c r="F67" s="7">
        <f t="shared" si="1"/>
        <v>96.860347583999996</v>
      </c>
      <c r="G67" s="6">
        <f t="shared" si="2"/>
        <v>41.079927113196504</v>
      </c>
      <c r="H67" s="6">
        <f t="shared" si="3"/>
        <v>41.337245272234725</v>
      </c>
      <c r="I67" s="6">
        <f t="shared" si="4"/>
        <v>0.31253896854800173</v>
      </c>
      <c r="J67" s="7">
        <f t="shared" si="5"/>
        <v>765.52391545672504</v>
      </c>
      <c r="K67" s="7">
        <f t="shared" si="6"/>
        <v>26.178553733089334</v>
      </c>
    </row>
    <row r="68" spans="1:11" x14ac:dyDescent="0.3">
      <c r="A68" s="6">
        <v>117.44199999999999</v>
      </c>
      <c r="B68" s="6">
        <f t="shared" si="7"/>
        <v>4100</v>
      </c>
      <c r="C68" s="6">
        <v>0.28894999999999998</v>
      </c>
      <c r="D68" s="6">
        <v>1.1239399999999999</v>
      </c>
      <c r="E68" s="4"/>
      <c r="F68" s="7">
        <f t="shared" si="1"/>
        <v>95.806364991999985</v>
      </c>
      <c r="G68" s="6">
        <f t="shared" si="2"/>
        <v>41.134558231554628</v>
      </c>
      <c r="H68" s="6">
        <f t="shared" si="3"/>
        <v>41.392218591268218</v>
      </c>
      <c r="I68" s="6">
        <f t="shared" si="4"/>
        <v>0.31413513076931227</v>
      </c>
      <c r="J68" s="7">
        <f t="shared" si="5"/>
        <v>757.19389289562139</v>
      </c>
      <c r="K68" s="7">
        <f t="shared" si="6"/>
        <v>26.045537032999245</v>
      </c>
    </row>
    <row r="69" spans="1:11" x14ac:dyDescent="0.3">
      <c r="A69" s="6">
        <v>116.5</v>
      </c>
      <c r="B69" s="6">
        <f t="shared" si="7"/>
        <v>4150</v>
      </c>
      <c r="C69" s="6">
        <v>0.29304999999999998</v>
      </c>
      <c r="D69" s="6">
        <v>1.12233</v>
      </c>
      <c r="E69" s="4"/>
      <c r="F69" s="7">
        <f t="shared" si="1"/>
        <v>95.037903999999997</v>
      </c>
      <c r="G69" s="6">
        <f t="shared" si="2"/>
        <v>41.302236040957787</v>
      </c>
      <c r="H69" s="6">
        <f t="shared" si="3"/>
        <v>41.560946707920174</v>
      </c>
      <c r="I69" s="6">
        <f t="shared" si="4"/>
        <v>0.31729907628612647</v>
      </c>
      <c r="J69" s="7">
        <f t="shared" si="5"/>
        <v>751.12045539364021</v>
      </c>
      <c r="K69" s="7">
        <f t="shared" si="6"/>
        <v>25.785824142898463</v>
      </c>
    </row>
    <row r="70" spans="1:11" x14ac:dyDescent="0.3">
      <c r="A70" s="6">
        <v>115.931</v>
      </c>
      <c r="B70" s="6">
        <f t="shared" si="7"/>
        <v>4200</v>
      </c>
      <c r="C70" s="6">
        <v>0.2949</v>
      </c>
      <c r="D70" s="6">
        <v>1.1217900000000001</v>
      </c>
      <c r="E70" s="4"/>
      <c r="F70" s="7">
        <f t="shared" si="1"/>
        <v>94.573727455999986</v>
      </c>
      <c r="G70" s="6">
        <f t="shared" si="2"/>
        <v>41.595697835772199</v>
      </c>
      <c r="H70" s="6">
        <f t="shared" si="3"/>
        <v>41.856246700951971</v>
      </c>
      <c r="I70" s="6">
        <f t="shared" si="4"/>
        <v>0.3170494501050945</v>
      </c>
      <c r="J70" s="7">
        <f t="shared" si="5"/>
        <v>747.45189282609522</v>
      </c>
      <c r="K70" s="7">
        <f t="shared" si="6"/>
        <v>25.806126391659408</v>
      </c>
    </row>
    <row r="71" spans="1:11" x14ac:dyDescent="0.3">
      <c r="A71" s="6">
        <v>115.03400000000001</v>
      </c>
      <c r="B71" s="6">
        <f t="shared" ref="B71:B96" si="8">B70+50</f>
        <v>4250</v>
      </c>
      <c r="C71" s="6">
        <v>0.29715000000000003</v>
      </c>
      <c r="D71" s="6">
        <v>1.12456</v>
      </c>
      <c r="E71" s="4"/>
      <c r="F71" s="7">
        <f t="shared" ref="F71:F96" si="9">SUM(A71*(815.776/1000))</f>
        <v>93.841976383999992</v>
      </c>
      <c r="G71" s="6">
        <f t="shared" ref="G71:G96" si="10">SUM(((2*PI())*B71*F71)/60)/1000</f>
        <v>41.765212344228843</v>
      </c>
      <c r="H71" s="6">
        <f t="shared" ref="H71:H96" si="11">SUM((1013.25/$G$3)*SQRT(300/293))*G71</f>
        <v>42.026823021449474</v>
      </c>
      <c r="I71" s="6">
        <f t="shared" ref="I71:I96" si="12">SUM((C71*60*0.75)/H71)</f>
        <v>0.31817180168901615</v>
      </c>
      <c r="J71" s="7">
        <f t="shared" ref="J71:J96" si="13">SUM((4*PI()*F71)/0.00159)/1000</f>
        <v>741.66858768885845</v>
      </c>
      <c r="K71" s="7">
        <f t="shared" ref="K71:K96" si="14">SUM((H71*1000)/((C71*60*0.75/3600)*44000000))*100</f>
        <v>25.715095235922767</v>
      </c>
    </row>
    <row r="72" spans="1:11" x14ac:dyDescent="0.3">
      <c r="A72" s="6">
        <v>114.39100000000001</v>
      </c>
      <c r="B72" s="6">
        <f t="shared" si="8"/>
        <v>4300</v>
      </c>
      <c r="C72" s="6">
        <v>0.30220000000000002</v>
      </c>
      <c r="D72" s="6">
        <v>1.1227799999999999</v>
      </c>
      <c r="E72" s="4"/>
      <c r="F72" s="7">
        <f t="shared" si="9"/>
        <v>93.317432416000003</v>
      </c>
      <c r="G72" s="6">
        <f t="shared" si="10"/>
        <v>42.020368285295355</v>
      </c>
      <c r="H72" s="6">
        <f t="shared" si="11"/>
        <v>42.283577218930652</v>
      </c>
      <c r="I72" s="6">
        <f t="shared" si="12"/>
        <v>0.32161422695125313</v>
      </c>
      <c r="J72" s="7">
        <f t="shared" si="13"/>
        <v>737.52291856595616</v>
      </c>
      <c r="K72" s="7">
        <f t="shared" si="14"/>
        <v>25.439851524535616</v>
      </c>
    </row>
    <row r="73" spans="1:11" x14ac:dyDescent="0.3">
      <c r="A73" s="6">
        <v>114.01600000000001</v>
      </c>
      <c r="B73" s="6">
        <f t="shared" si="8"/>
        <v>4350</v>
      </c>
      <c r="C73" s="6">
        <v>0.30604999999999999</v>
      </c>
      <c r="D73" s="6">
        <v>1.1194299999999999</v>
      </c>
      <c r="E73" s="4"/>
      <c r="F73" s="7">
        <f t="shared" si="9"/>
        <v>93.011516415999992</v>
      </c>
      <c r="G73" s="6">
        <f t="shared" si="10"/>
        <v>42.369623017404038</v>
      </c>
      <c r="H73" s="6">
        <f t="shared" si="11"/>
        <v>42.635019627381944</v>
      </c>
      <c r="I73" s="6">
        <f t="shared" si="12"/>
        <v>0.32302670716152082</v>
      </c>
      <c r="J73" s="7">
        <f t="shared" si="13"/>
        <v>735.10514885975351</v>
      </c>
      <c r="K73" s="7">
        <f t="shared" si="14"/>
        <v>25.328612156291719</v>
      </c>
    </row>
    <row r="74" spans="1:11" x14ac:dyDescent="0.3">
      <c r="A74" s="6">
        <v>113.871</v>
      </c>
      <c r="B74" s="6">
        <f t="shared" si="8"/>
        <v>4400</v>
      </c>
      <c r="C74" s="6">
        <v>0.30919999999999997</v>
      </c>
      <c r="D74" s="6">
        <v>1.1198600000000001</v>
      </c>
      <c r="E74" s="4"/>
      <c r="F74" s="7">
        <f t="shared" si="9"/>
        <v>92.893228895999997</v>
      </c>
      <c r="G74" s="6">
        <f t="shared" si="10"/>
        <v>42.802127201959941</v>
      </c>
      <c r="H74" s="6">
        <f t="shared" si="11"/>
        <v>43.070232949669268</v>
      </c>
      <c r="I74" s="6">
        <f t="shared" si="12"/>
        <v>0.32305374378307938</v>
      </c>
      <c r="J74" s="7">
        <f t="shared" si="13"/>
        <v>734.17027790668851</v>
      </c>
      <c r="K74" s="7">
        <f t="shared" si="14"/>
        <v>25.326492384846095</v>
      </c>
    </row>
    <row r="75" spans="1:11" x14ac:dyDescent="0.3">
      <c r="A75" s="6">
        <v>113.985</v>
      </c>
      <c r="B75" s="6">
        <f t="shared" si="8"/>
        <v>4450</v>
      </c>
      <c r="C75" s="6">
        <v>0.30990000000000001</v>
      </c>
      <c r="D75" s="6">
        <v>1.11873</v>
      </c>
      <c r="E75" s="4"/>
      <c r="F75" s="7">
        <f t="shared" si="9"/>
        <v>92.986227359999987</v>
      </c>
      <c r="G75" s="6">
        <f t="shared" si="10"/>
        <v>43.331852565948921</v>
      </c>
      <c r="H75" s="6">
        <f t="shared" si="11"/>
        <v>43.603276429464096</v>
      </c>
      <c r="I75" s="6">
        <f t="shared" si="12"/>
        <v>0.31982688325175013</v>
      </c>
      <c r="J75" s="7">
        <f t="shared" si="13"/>
        <v>734.90527989737416</v>
      </c>
      <c r="K75" s="7">
        <f t="shared" si="14"/>
        <v>25.582021431819115</v>
      </c>
    </row>
    <row r="76" spans="1:11" x14ac:dyDescent="0.3">
      <c r="A76" s="6">
        <v>113.306</v>
      </c>
      <c r="B76" s="6">
        <f t="shared" si="8"/>
        <v>4500</v>
      </c>
      <c r="C76" s="6">
        <v>0.31445000000000001</v>
      </c>
      <c r="D76" s="6">
        <v>1.1156299999999999</v>
      </c>
      <c r="E76" s="4"/>
      <c r="F76" s="7">
        <f t="shared" si="9"/>
        <v>92.432315455999998</v>
      </c>
      <c r="G76" s="6">
        <f t="shared" si="10"/>
        <v>43.557702478629579</v>
      </c>
      <c r="H76" s="6">
        <f t="shared" si="11"/>
        <v>43.830541030237796</v>
      </c>
      <c r="I76" s="6">
        <f t="shared" si="12"/>
        <v>0.32283995742233779</v>
      </c>
      <c r="J76" s="7">
        <f t="shared" si="13"/>
        <v>730.52750488267645</v>
      </c>
      <c r="K76" s="7">
        <f t="shared" si="14"/>
        <v>25.343263724678177</v>
      </c>
    </row>
    <row r="77" spans="1:11" x14ac:dyDescent="0.3">
      <c r="A77" s="6">
        <v>113.074</v>
      </c>
      <c r="B77" s="6">
        <f t="shared" si="8"/>
        <v>4550</v>
      </c>
      <c r="C77" s="6">
        <v>0.31709999999999999</v>
      </c>
      <c r="D77" s="6">
        <v>1.1095299999999999</v>
      </c>
      <c r="E77" s="4"/>
      <c r="F77" s="7">
        <f t="shared" si="9"/>
        <v>92.243055423999991</v>
      </c>
      <c r="G77" s="6">
        <f t="shared" si="10"/>
        <v>43.9514992984817</v>
      </c>
      <c r="H77" s="6">
        <f t="shared" si="11"/>
        <v>44.226804531017564</v>
      </c>
      <c r="I77" s="6">
        <f t="shared" si="12"/>
        <v>0.32264370332232301</v>
      </c>
      <c r="J77" s="7">
        <f t="shared" si="13"/>
        <v>729.03171135777234</v>
      </c>
      <c r="K77" s="7">
        <f t="shared" si="14"/>
        <v>25.358679241430902</v>
      </c>
    </row>
    <row r="78" spans="1:11" x14ac:dyDescent="0.3">
      <c r="A78" s="6">
        <v>112.19499999999999</v>
      </c>
      <c r="B78" s="6">
        <f t="shared" si="8"/>
        <v>4600</v>
      </c>
      <c r="C78" s="6">
        <v>0.31940000000000002</v>
      </c>
      <c r="D78" s="6">
        <v>1.1056900000000001</v>
      </c>
      <c r="E78" s="4"/>
      <c r="F78" s="7">
        <f t="shared" si="9"/>
        <v>91.525988319999982</v>
      </c>
      <c r="G78" s="6">
        <f t="shared" si="10"/>
        <v>44.089063786194089</v>
      </c>
      <c r="H78" s="6">
        <f t="shared" si="11"/>
        <v>44.365230700899687</v>
      </c>
      <c r="I78" s="6">
        <f t="shared" si="12"/>
        <v>0.32396991456889979</v>
      </c>
      <c r="J78" s="7">
        <f t="shared" si="13"/>
        <v>723.36445916643311</v>
      </c>
      <c r="K78" s="7">
        <f t="shared" si="14"/>
        <v>25.254870325553412</v>
      </c>
    </row>
    <row r="79" spans="1:11" x14ac:dyDescent="0.3">
      <c r="A79" s="6">
        <v>111.06100000000001</v>
      </c>
      <c r="B79" s="6">
        <f t="shared" si="8"/>
        <v>4650</v>
      </c>
      <c r="C79" s="6">
        <v>0.32055</v>
      </c>
      <c r="D79" s="6">
        <v>1.09782</v>
      </c>
      <c r="E79" s="4"/>
      <c r="F79" s="7">
        <f t="shared" si="9"/>
        <v>90.600898336</v>
      </c>
      <c r="G79" s="6">
        <f t="shared" si="10"/>
        <v>44.117823076257061</v>
      </c>
      <c r="H79" s="6">
        <f t="shared" si="11"/>
        <v>44.394170134602</v>
      </c>
      <c r="I79" s="6">
        <f t="shared" si="12"/>
        <v>0.32492442039719455</v>
      </c>
      <c r="J79" s="7">
        <f t="shared" si="13"/>
        <v>716.05312357487628</v>
      </c>
      <c r="K79" s="7">
        <f t="shared" si="14"/>
        <v>25.180681008268174</v>
      </c>
    </row>
    <row r="80" spans="1:11" x14ac:dyDescent="0.3">
      <c r="A80" s="6">
        <v>109.973</v>
      </c>
      <c r="B80" s="6">
        <f t="shared" si="8"/>
        <v>4700</v>
      </c>
      <c r="C80" s="6">
        <v>0.32069999999999999</v>
      </c>
      <c r="D80" s="6">
        <v>1.09558</v>
      </c>
      <c r="E80" s="4"/>
      <c r="F80" s="7">
        <f t="shared" si="9"/>
        <v>89.713334047999993</v>
      </c>
      <c r="G80" s="6">
        <f t="shared" si="10"/>
        <v>44.15536435063153</v>
      </c>
      <c r="H80" s="6">
        <f t="shared" si="11"/>
        <v>44.431946561575046</v>
      </c>
      <c r="I80" s="6">
        <f t="shared" si="12"/>
        <v>0.32480008455178566</v>
      </c>
      <c r="J80" s="7">
        <f t="shared" si="13"/>
        <v>709.03836773394676</v>
      </c>
      <c r="K80" s="7">
        <f t="shared" si="14"/>
        <v>25.190320356932311</v>
      </c>
    </row>
    <row r="81" spans="1:11" x14ac:dyDescent="0.3">
      <c r="A81" s="6">
        <v>108.654</v>
      </c>
      <c r="B81" s="6">
        <f t="shared" si="8"/>
        <v>4750</v>
      </c>
      <c r="C81" s="6">
        <v>0.32485000000000003</v>
      </c>
      <c r="D81" s="6">
        <v>1.0882700000000001</v>
      </c>
      <c r="E81" s="4"/>
      <c r="F81" s="7">
        <f t="shared" si="9"/>
        <v>88.637325503999989</v>
      </c>
      <c r="G81" s="6">
        <f t="shared" si="10"/>
        <v>44.08987535089215</v>
      </c>
      <c r="H81" s="6">
        <f t="shared" si="11"/>
        <v>44.366047349110517</v>
      </c>
      <c r="I81" s="6">
        <f t="shared" si="12"/>
        <v>0.3294918270489805</v>
      </c>
      <c r="J81" s="7">
        <f t="shared" si="13"/>
        <v>700.53426575399635</v>
      </c>
      <c r="K81" s="7">
        <f t="shared" si="14"/>
        <v>24.83162710012202</v>
      </c>
    </row>
    <row r="82" spans="1:11" x14ac:dyDescent="0.3">
      <c r="A82" s="6">
        <v>107.07599999999999</v>
      </c>
      <c r="B82" s="6">
        <f t="shared" si="8"/>
        <v>4800</v>
      </c>
      <c r="C82" s="6">
        <v>0.32455000000000001</v>
      </c>
      <c r="D82" s="6">
        <v>1.08396</v>
      </c>
      <c r="E82" s="4"/>
      <c r="F82" s="7">
        <f t="shared" si="9"/>
        <v>87.350030975999985</v>
      </c>
      <c r="G82" s="6">
        <f t="shared" si="10"/>
        <v>43.906914496806785</v>
      </c>
      <c r="H82" s="6">
        <f t="shared" si="11"/>
        <v>44.181940457204306</v>
      </c>
      <c r="I82" s="6">
        <f t="shared" si="12"/>
        <v>0.33055927034591231</v>
      </c>
      <c r="J82" s="7">
        <f t="shared" si="13"/>
        <v>690.3602908302953</v>
      </c>
      <c r="K82" s="7">
        <f t="shared" si="14"/>
        <v>24.7514407121493</v>
      </c>
    </row>
    <row r="83" spans="1:11" x14ac:dyDescent="0.3">
      <c r="A83" s="6">
        <v>105.24</v>
      </c>
      <c r="B83" s="6">
        <f t="shared" si="8"/>
        <v>4850</v>
      </c>
      <c r="C83" s="6">
        <v>0.32569999999999999</v>
      </c>
      <c r="D83" s="6">
        <v>1.0822099999999999</v>
      </c>
      <c r="E83" s="4"/>
      <c r="F83" s="7">
        <f t="shared" si="9"/>
        <v>85.852266239999992</v>
      </c>
      <c r="G83" s="6">
        <f t="shared" si="10"/>
        <v>43.603577241035069</v>
      </c>
      <c r="H83" s="6">
        <f t="shared" si="11"/>
        <v>43.876703144891401</v>
      </c>
      <c r="I83" s="6">
        <f t="shared" si="12"/>
        <v>0.33403831531281458</v>
      </c>
      <c r="J83" s="7">
        <f t="shared" si="13"/>
        <v>678.52289034872695</v>
      </c>
      <c r="K83" s="7">
        <f t="shared" si="14"/>
        <v>24.493651796070786</v>
      </c>
    </row>
    <row r="84" spans="1:11" x14ac:dyDescent="0.3">
      <c r="A84" s="6">
        <v>103.63200000000001</v>
      </c>
      <c r="B84" s="6">
        <f t="shared" si="8"/>
        <v>4900</v>
      </c>
      <c r="C84" s="6">
        <v>0.32769999999999999</v>
      </c>
      <c r="D84" s="6">
        <v>1.0846</v>
      </c>
      <c r="E84" s="4"/>
      <c r="F84" s="7">
        <f t="shared" si="9"/>
        <v>84.540498431999993</v>
      </c>
      <c r="G84" s="6">
        <f t="shared" si="10"/>
        <v>43.379995438115792</v>
      </c>
      <c r="H84" s="6">
        <f t="shared" si="11"/>
        <v>43.651720860959507</v>
      </c>
      <c r="I84" s="6">
        <f t="shared" si="12"/>
        <v>0.33782173323638032</v>
      </c>
      <c r="J84" s="7">
        <f t="shared" si="13"/>
        <v>668.15549384852989</v>
      </c>
      <c r="K84" s="7">
        <f t="shared" si="14"/>
        <v>24.219336344749639</v>
      </c>
    </row>
    <row r="85" spans="1:11" x14ac:dyDescent="0.3">
      <c r="A85" s="6">
        <v>102.33499999999999</v>
      </c>
      <c r="B85" s="6">
        <f t="shared" si="8"/>
        <v>4950</v>
      </c>
      <c r="C85" s="6">
        <v>0.32845000000000002</v>
      </c>
      <c r="D85" s="6">
        <v>1.08823</v>
      </c>
      <c r="E85" s="4"/>
      <c r="F85" s="7">
        <f t="shared" si="9"/>
        <v>83.482436959999987</v>
      </c>
      <c r="G85" s="6">
        <f t="shared" si="10"/>
        <v>43.274188758455985</v>
      </c>
      <c r="H85" s="6">
        <f t="shared" si="11"/>
        <v>43.545251425011237</v>
      </c>
      <c r="I85" s="6">
        <f t="shared" si="12"/>
        <v>0.33942277323746528</v>
      </c>
      <c r="J85" s="7">
        <f t="shared" si="13"/>
        <v>659.79323435800995</v>
      </c>
      <c r="K85" s="7">
        <f t="shared" si="14"/>
        <v>24.105094963955349</v>
      </c>
    </row>
    <row r="86" spans="1:11" x14ac:dyDescent="0.3">
      <c r="A86" s="6">
        <v>101.10599999999999</v>
      </c>
      <c r="B86" s="6">
        <f t="shared" si="8"/>
        <v>5000</v>
      </c>
      <c r="C86" s="6">
        <v>0.32869999999999999</v>
      </c>
      <c r="D86" s="6">
        <v>1.08687</v>
      </c>
      <c r="E86" s="4"/>
      <c r="F86" s="7">
        <f t="shared" si="9"/>
        <v>82.479848255999997</v>
      </c>
      <c r="G86" s="6">
        <f t="shared" si="10"/>
        <v>43.186347558375083</v>
      </c>
      <c r="H86" s="6">
        <f t="shared" si="11"/>
        <v>43.456860001561381</v>
      </c>
      <c r="I86" s="6">
        <f t="shared" si="12"/>
        <v>0.34037203791227783</v>
      </c>
      <c r="J86" s="7">
        <f t="shared" si="13"/>
        <v>651.86939710754848</v>
      </c>
      <c r="K86" s="7">
        <f t="shared" si="14"/>
        <v>24.037868186830419</v>
      </c>
    </row>
    <row r="87" spans="1:11" x14ac:dyDescent="0.3">
      <c r="A87" s="6">
        <v>99.314899999999994</v>
      </c>
      <c r="B87" s="6">
        <f t="shared" si="8"/>
        <v>5050</v>
      </c>
      <c r="C87" s="6">
        <v>0.32984999999999998</v>
      </c>
      <c r="D87" s="6">
        <v>1.0891</v>
      </c>
      <c r="E87" s="4"/>
      <c r="F87" s="7">
        <f t="shared" si="9"/>
        <v>81.018711862399996</v>
      </c>
      <c r="G87" s="6">
        <f t="shared" si="10"/>
        <v>42.845511315021049</v>
      </c>
      <c r="H87" s="6">
        <f t="shared" si="11"/>
        <v>43.113888813945358</v>
      </c>
      <c r="I87" s="6">
        <f t="shared" si="12"/>
        <v>0.34428000832991179</v>
      </c>
      <c r="J87" s="7">
        <f t="shared" si="13"/>
        <v>640.32148425213597</v>
      </c>
      <c r="K87" s="7">
        <f t="shared" si="14"/>
        <v>23.765010990640572</v>
      </c>
    </row>
    <row r="88" spans="1:11" x14ac:dyDescent="0.3">
      <c r="A88" s="6">
        <v>97.581500000000005</v>
      </c>
      <c r="B88" s="6">
        <f t="shared" si="8"/>
        <v>5100</v>
      </c>
      <c r="C88" s="6">
        <v>0.32969999999999999</v>
      </c>
      <c r="D88" s="6">
        <v>1.09185</v>
      </c>
      <c r="E88" s="4"/>
      <c r="F88" s="7">
        <f t="shared" si="9"/>
        <v>79.604645743999995</v>
      </c>
      <c r="G88" s="6">
        <f t="shared" si="10"/>
        <v>42.514512944364625</v>
      </c>
      <c r="H88" s="6">
        <f t="shared" si="11"/>
        <v>42.780817121903837</v>
      </c>
      <c r="I88" s="6">
        <f t="shared" si="12"/>
        <v>0.34680263253793003</v>
      </c>
      <c r="J88" s="7">
        <f t="shared" si="13"/>
        <v>629.14558556218458</v>
      </c>
      <c r="K88" s="7">
        <f t="shared" si="14"/>
        <v>23.592145543829837</v>
      </c>
    </row>
    <row r="89" spans="1:11" x14ac:dyDescent="0.3">
      <c r="A89" s="6">
        <v>95.848600000000005</v>
      </c>
      <c r="B89" s="6">
        <f t="shared" si="8"/>
        <v>5150</v>
      </c>
      <c r="C89" s="6">
        <v>0.33095000000000002</v>
      </c>
      <c r="D89" s="6">
        <v>1.0940700000000001</v>
      </c>
      <c r="E89" s="4"/>
      <c r="F89" s="7">
        <f t="shared" si="9"/>
        <v>78.190987513599993</v>
      </c>
      <c r="G89" s="6">
        <f t="shared" si="10"/>
        <v>42.16892648469112</v>
      </c>
      <c r="H89" s="6">
        <f t="shared" si="11"/>
        <v>42.433065963365443</v>
      </c>
      <c r="I89" s="6">
        <f t="shared" si="12"/>
        <v>0.3509703968329238</v>
      </c>
      <c r="J89" s="7">
        <f t="shared" si="13"/>
        <v>617.97291056517474</v>
      </c>
      <c r="K89" s="7">
        <f t="shared" si="14"/>
        <v>23.311989431727088</v>
      </c>
    </row>
    <row r="90" spans="1:11" x14ac:dyDescent="0.3">
      <c r="A90" s="6">
        <v>94.803299999999993</v>
      </c>
      <c r="B90" s="6">
        <f t="shared" si="8"/>
        <v>5200</v>
      </c>
      <c r="C90" s="6">
        <v>0.33379999999999999</v>
      </c>
      <c r="D90" s="6">
        <v>1.0934600000000001</v>
      </c>
      <c r="E90" s="4"/>
      <c r="F90" s="7">
        <f t="shared" si="9"/>
        <v>77.338256860799987</v>
      </c>
      <c r="G90" s="6">
        <f t="shared" si="10"/>
        <v>42.113985263190472</v>
      </c>
      <c r="H90" s="6">
        <f t="shared" si="11"/>
        <v>42.377780598752445</v>
      </c>
      <c r="I90" s="6">
        <f t="shared" si="12"/>
        <v>0.35445461720197308</v>
      </c>
      <c r="J90" s="7">
        <f t="shared" si="13"/>
        <v>611.23345810145827</v>
      </c>
      <c r="K90" s="7">
        <f t="shared" si="14"/>
        <v>23.082837081950242</v>
      </c>
    </row>
    <row r="91" spans="1:11" x14ac:dyDescent="0.3">
      <c r="A91" s="6">
        <v>93.0976</v>
      </c>
      <c r="B91" s="6">
        <f t="shared" si="8"/>
        <v>5250</v>
      </c>
      <c r="C91" s="6">
        <v>0.33129999999999998</v>
      </c>
      <c r="D91" s="6">
        <v>1.0880399999999999</v>
      </c>
      <c r="E91" s="4"/>
      <c r="F91" s="7">
        <f t="shared" si="9"/>
        <v>75.94678773759999</v>
      </c>
      <c r="G91" s="6">
        <f t="shared" si="10"/>
        <v>41.753927323532807</v>
      </c>
      <c r="H91" s="6">
        <f t="shared" si="11"/>
        <v>42.01546731317061</v>
      </c>
      <c r="I91" s="6">
        <f t="shared" si="12"/>
        <v>0.35483361136689356</v>
      </c>
      <c r="J91" s="7">
        <f t="shared" si="13"/>
        <v>600.23615200047175</v>
      </c>
      <c r="K91" s="7">
        <f t="shared" si="14"/>
        <v>23.058182538852787</v>
      </c>
    </row>
    <row r="92" spans="1:11" x14ac:dyDescent="0.3">
      <c r="A92" s="6">
        <v>91.788600000000002</v>
      </c>
      <c r="B92" s="6">
        <f t="shared" si="8"/>
        <v>5300</v>
      </c>
      <c r="C92" s="6">
        <v>0.33239999999999997</v>
      </c>
      <c r="D92" s="6">
        <v>1.0833900000000001</v>
      </c>
      <c r="E92" s="4"/>
      <c r="F92" s="7">
        <f t="shared" si="9"/>
        <v>74.878936953600004</v>
      </c>
      <c r="G92" s="6">
        <f t="shared" si="10"/>
        <v>41.558910889427615</v>
      </c>
      <c r="H92" s="6">
        <f t="shared" si="11"/>
        <v>41.819229327000151</v>
      </c>
      <c r="I92" s="6">
        <f t="shared" si="12"/>
        <v>0.3576823447184504</v>
      </c>
      <c r="J92" s="7">
        <f t="shared" si="13"/>
        <v>591.79652387935357</v>
      </c>
      <c r="K92" s="7">
        <f t="shared" si="14"/>
        <v>22.874537428618396</v>
      </c>
    </row>
    <row r="93" spans="1:11" x14ac:dyDescent="0.3">
      <c r="A93" s="6">
        <v>90.593800000000002</v>
      </c>
      <c r="B93" s="6">
        <f t="shared" si="8"/>
        <v>5350</v>
      </c>
      <c r="C93" s="6">
        <v>0.33079999999999998</v>
      </c>
      <c r="D93" s="6">
        <v>1.0800700000000001</v>
      </c>
      <c r="E93" s="4"/>
      <c r="F93" s="7">
        <f t="shared" si="9"/>
        <v>73.904247788799992</v>
      </c>
      <c r="G93" s="6">
        <f t="shared" si="10"/>
        <v>41.404905809489989</v>
      </c>
      <c r="H93" s="6">
        <f t="shared" si="11"/>
        <v>41.664259583626226</v>
      </c>
      <c r="I93" s="6">
        <f t="shared" si="12"/>
        <v>0.35728464033116042</v>
      </c>
      <c r="J93" s="7">
        <f t="shared" si="13"/>
        <v>584.0931872260976</v>
      </c>
      <c r="K93" s="7">
        <f t="shared" si="14"/>
        <v>22.899999771147755</v>
      </c>
    </row>
    <row r="94" spans="1:11" x14ac:dyDescent="0.3">
      <c r="A94" s="6">
        <v>89.6374</v>
      </c>
      <c r="B94" s="6">
        <f t="shared" si="8"/>
        <v>5400</v>
      </c>
      <c r="C94" s="6">
        <v>0.33879999999999999</v>
      </c>
      <c r="D94" s="6">
        <v>1.0789500000000001</v>
      </c>
      <c r="E94" s="4"/>
      <c r="F94" s="7">
        <f t="shared" si="9"/>
        <v>73.124039622399991</v>
      </c>
      <c r="G94" s="6">
        <f t="shared" si="10"/>
        <v>41.350670222137339</v>
      </c>
      <c r="H94" s="6">
        <f t="shared" si="11"/>
        <v>41.609684273141802</v>
      </c>
      <c r="I94" s="6">
        <f t="shared" si="12"/>
        <v>0.36640508733302213</v>
      </c>
      <c r="J94" s="7">
        <f t="shared" si="13"/>
        <v>577.92690736739814</v>
      </c>
      <c r="K94" s="7">
        <f t="shared" si="14"/>
        <v>22.329979753752173</v>
      </c>
    </row>
    <row r="95" spans="1:11" x14ac:dyDescent="0.3">
      <c r="A95" s="6">
        <v>88.925600000000003</v>
      </c>
      <c r="B95" s="6">
        <f t="shared" si="8"/>
        <v>5450</v>
      </c>
      <c r="C95" s="6">
        <v>0.34379999999999999</v>
      </c>
      <c r="D95" s="6">
        <v>1.0792299999999999</v>
      </c>
      <c r="E95" s="4"/>
      <c r="F95" s="7">
        <f t="shared" si="9"/>
        <v>72.543370265600004</v>
      </c>
      <c r="G95" s="6">
        <f t="shared" si="10"/>
        <v>41.402145635238007</v>
      </c>
      <c r="H95" s="6">
        <f t="shared" si="11"/>
        <v>41.661482120079761</v>
      </c>
      <c r="I95" s="6">
        <f t="shared" si="12"/>
        <v>0.37135020677873043</v>
      </c>
      <c r="J95" s="7">
        <f t="shared" si="13"/>
        <v>573.33765809573129</v>
      </c>
      <c r="K95" s="7">
        <f t="shared" si="14"/>
        <v>22.032620508794626</v>
      </c>
    </row>
    <row r="96" spans="1:11" x14ac:dyDescent="0.3">
      <c r="A96" s="6">
        <v>88.647400000000005</v>
      </c>
      <c r="B96" s="6">
        <f t="shared" si="8"/>
        <v>5500</v>
      </c>
      <c r="C96" s="6">
        <v>0.3488</v>
      </c>
      <c r="D96" s="6">
        <v>1.0836600000000001</v>
      </c>
      <c r="E96" s="4"/>
      <c r="F96" s="7">
        <f t="shared" si="9"/>
        <v>72.316421382399994</v>
      </c>
      <c r="G96" s="6">
        <f t="shared" si="10"/>
        <v>41.651268660622797</v>
      </c>
      <c r="H96" s="6">
        <f t="shared" si="11"/>
        <v>41.912165612650611</v>
      </c>
      <c r="I96" s="6">
        <f t="shared" si="12"/>
        <v>0.37449747037796538</v>
      </c>
      <c r="J96" s="7">
        <f t="shared" si="13"/>
        <v>571.54399534302297</v>
      </c>
      <c r="K96" s="7">
        <f t="shared" si="14"/>
        <v>21.847459139204865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3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Dafydd Pughe (2401243)</cp:lastModifiedBy>
  <cp:revision/>
  <dcterms:created xsi:type="dcterms:W3CDTF">2019-10-18T15:00:30Z</dcterms:created>
  <dcterms:modified xsi:type="dcterms:W3CDTF">2026-03-11T00:45:21Z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