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d-kl\Downloads\Module Boxes 2019 to 2020\Materials and Manufacturing for Niche Markets (FT) module box\"/>
    </mc:Choice>
  </mc:AlternateContent>
  <xr:revisionPtr revIDLastSave="0" documentId="13_ncr:1_{921091C5-E048-4112-84AB-37AD9F02CDA1}" xr6:coauthVersionLast="44" xr6:coauthVersionMax="44" xr10:uidLastSave="{00000000-0000-0000-0000-000000000000}"/>
  <bookViews>
    <workbookView xWindow="7560" yWindow="0" windowWidth="14840" windowHeight="13900" xr2:uid="{63762DA8-D2C8-4970-9DFE-7799528350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2" i="1" l="1"/>
  <c r="U11" i="1"/>
  <c r="T12" i="1"/>
  <c r="T11" i="1"/>
  <c r="B12" i="1"/>
  <c r="B11" i="1"/>
  <c r="T10" i="1" l="1"/>
  <c r="S9" i="1"/>
  <c r="S10" i="1"/>
  <c r="S8" i="1"/>
  <c r="R10" i="1"/>
  <c r="J10" i="1"/>
  <c r="F10" i="1"/>
  <c r="T8" i="1"/>
  <c r="R8" i="1"/>
  <c r="J8" i="1"/>
  <c r="F8" i="1"/>
  <c r="T9" i="1" l="1"/>
  <c r="U10" i="1"/>
  <c r="U8" i="1"/>
  <c r="R9" i="1"/>
  <c r="N9" i="1"/>
  <c r="N10" i="1"/>
  <c r="N8" i="1"/>
  <c r="J9" i="1"/>
  <c r="F9" i="1"/>
</calcChain>
</file>

<file path=xl/sharedStrings.xml><?xml version="1.0" encoding="utf-8"?>
<sst xmlns="http://schemas.openxmlformats.org/spreadsheetml/2006/main" count="29" uniqueCount="17">
  <si>
    <t>Materials and Manufacturing for Niche Markets 19/20</t>
  </si>
  <si>
    <t>Student</t>
  </si>
  <si>
    <t>Joshua Brimecombe</t>
  </si>
  <si>
    <t>Peter Payne</t>
  </si>
  <si>
    <t>Raoul Chappell</t>
  </si>
  <si>
    <t>CW</t>
  </si>
  <si>
    <t>NA</t>
  </si>
  <si>
    <t>Exam</t>
  </si>
  <si>
    <t>a</t>
  </si>
  <si>
    <t>b</t>
  </si>
  <si>
    <t>c</t>
  </si>
  <si>
    <t>%</t>
  </si>
  <si>
    <t>TOTAL</t>
  </si>
  <si>
    <t>Total</t>
  </si>
  <si>
    <t>TOTAL (%)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</si>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</sst>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3" fillId="0" borderId="2" xfId="0" applyFont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4" fillId="0" borderId="3" xfId="0" applyFont="1" applyBorder="1"/>
    <xf numFmtId="0" fontId="1" fillId="0" borderId="5" xfId="0" applyFont="1" applyBorder="1"/>
    <xf numFmtId="0" fontId="0" fillId="0" borderId="16" xfId="0" applyBorder="1"/>
    <xf numFmtId="0" fontId="0" fillId="0" borderId="15" xfId="0" applyBorder="1"/>
    <xf numFmtId="0" fontId="1" fillId="0" borderId="17" xfId="0" applyFont="1" applyBorder="1"/>
    <xf numFmtId="0" fontId="0" fillId="0" borderId="22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0" fontId="0" fillId="0" borderId="10" xfId="0" applyBorder="1" applyAlignment="1">
      <alignment horizontal="center" vertical="center"/>
    </xf>
    <xf numFmtId="0" fontId="4" fillId="2" borderId="3" xfId="0" applyFont="1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0" xfId="0" applyFill="1" applyBorder="1"/>
    <xf numFmtId="0" fontId="7" fillId="2" borderId="3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3" xfId="0" applyFill="1" applyBorder="1"/>
    <xf numFmtId="164" fontId="1" fillId="0" borderId="4" xfId="0" applyNumberFormat="1" applyFont="1" applyBorder="1"/>
    <xf numFmtId="164" fontId="1" fillId="0" borderId="3" xfId="0" applyNumberFormat="1" applyFont="1" applyBorder="1"/>
    <xf numFmtId="164" fontId="4" fillId="0" borderId="4" xfId="0" applyNumberFormat="1" applyFont="1" applyBorder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/>
    <xf numFmtId="0" fontId="0" fillId="0" borderId="31" xfId="0" applyBorder="1" applyAlignment="1"/>
    <xf numFmtId="0" fontId="0" fillId="0" borderId="30" xfId="0" applyBorder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2" fontId="0" fillId="0" borderId="26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0" fontId="0" fillId="0" borderId="0" xfId="0" applyFill="1" applyBorder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90E08-5FA1-4C15-A405-EA4F942522F8}">
  <dimension ref="A2:U12"/>
  <sheetViews>
    <sheetView tabSelected="1" zoomScale="80" zoomScaleNormal="80" workbookViewId="0">
      <selection activeCell="X13" sqref="X13"/>
    </sheetView>
  </sheetViews>
  <sheetFormatPr defaultRowHeight="18.5" x14ac:dyDescent="0.45"/>
  <cols>
    <col min="1" max="1" width="17.54296875" customWidth="1"/>
    <col min="2" max="2" width="4.6328125" style="2" customWidth="1"/>
    <col min="3" max="17" width="4.6328125" customWidth="1"/>
    <col min="18" max="18" width="3.7265625" customWidth="1"/>
    <col min="19" max="19" width="5.54296875" customWidth="1"/>
    <col min="20" max="20" width="10.90625" style="2" customWidth="1"/>
    <col min="21" max="21" width="8.7265625" style="3"/>
  </cols>
  <sheetData>
    <row r="2" spans="1:21" ht="33.5" x14ac:dyDescent="0.35">
      <c r="A2" s="32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ht="19" thickBot="1" x14ac:dyDescent="0.5"/>
    <row r="4" spans="1:21" s="1" customFormat="1" ht="14.5" x14ac:dyDescent="0.35">
      <c r="A4" s="43" t="s">
        <v>1</v>
      </c>
      <c r="B4" s="7" t="s">
        <v>5</v>
      </c>
      <c r="C4" s="56" t="s">
        <v>7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  <c r="S4" s="58"/>
      <c r="T4" s="59"/>
      <c r="U4" s="52" t="s">
        <v>12</v>
      </c>
    </row>
    <row r="5" spans="1:21" s="1" customFormat="1" ht="15" thickBot="1" x14ac:dyDescent="0.4">
      <c r="A5" s="44"/>
      <c r="B5" s="46">
        <v>0.5</v>
      </c>
      <c r="C5" s="47">
        <v>0.5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9"/>
      <c r="S5" s="50"/>
      <c r="T5" s="51"/>
      <c r="U5" s="53"/>
    </row>
    <row r="6" spans="1:21" ht="14.5" x14ac:dyDescent="0.35">
      <c r="A6" s="44"/>
      <c r="B6" s="44"/>
      <c r="C6" s="34">
        <v>1</v>
      </c>
      <c r="D6" s="35"/>
      <c r="E6" s="35"/>
      <c r="F6" s="36"/>
      <c r="G6" s="37">
        <v>2</v>
      </c>
      <c r="H6" s="38"/>
      <c r="I6" s="38"/>
      <c r="J6" s="39"/>
      <c r="K6" s="40">
        <v>3</v>
      </c>
      <c r="L6" s="41"/>
      <c r="M6" s="41"/>
      <c r="N6" s="42"/>
      <c r="O6" s="37">
        <v>4</v>
      </c>
      <c r="P6" s="38"/>
      <c r="Q6" s="38"/>
      <c r="R6" s="39"/>
      <c r="S6" s="60" t="s">
        <v>13</v>
      </c>
      <c r="T6" s="54" t="s">
        <v>14</v>
      </c>
      <c r="U6" s="53"/>
    </row>
    <row r="7" spans="1:21" ht="14.5" x14ac:dyDescent="0.35">
      <c r="A7" s="45"/>
      <c r="B7" s="45"/>
      <c r="C7" s="13" t="s">
        <v>8</v>
      </c>
      <c r="D7" s="14" t="s">
        <v>9</v>
      </c>
      <c r="E7" s="14" t="s">
        <v>10</v>
      </c>
      <c r="F7" s="16" t="s">
        <v>11</v>
      </c>
      <c r="G7" s="8" t="s">
        <v>8</v>
      </c>
      <c r="H7" s="4" t="s">
        <v>9</v>
      </c>
      <c r="I7" s="4" t="s">
        <v>10</v>
      </c>
      <c r="J7" s="19" t="s">
        <v>11</v>
      </c>
      <c r="K7" s="8" t="s">
        <v>8</v>
      </c>
      <c r="L7" s="4" t="s">
        <v>9</v>
      </c>
      <c r="M7" s="4" t="s">
        <v>10</v>
      </c>
      <c r="N7" s="19" t="s">
        <v>11</v>
      </c>
      <c r="O7" s="8" t="s">
        <v>8</v>
      </c>
      <c r="P7" s="4" t="s">
        <v>9</v>
      </c>
      <c r="Q7" s="4" t="s">
        <v>10</v>
      </c>
      <c r="R7" s="19" t="s">
        <v>11</v>
      </c>
      <c r="S7" s="61"/>
      <c r="T7" s="55"/>
      <c r="U7" s="53"/>
    </row>
    <row r="8" spans="1:21" x14ac:dyDescent="0.45">
      <c r="A8" s="5" t="s">
        <v>2</v>
      </c>
      <c r="B8" s="12">
        <v>50</v>
      </c>
      <c r="C8" s="8">
        <v>11</v>
      </c>
      <c r="D8" s="4">
        <v>7</v>
      </c>
      <c r="E8" s="4">
        <v>1</v>
      </c>
      <c r="F8" s="17">
        <f>(C8+D8+E8)/20*100</f>
        <v>95</v>
      </c>
      <c r="G8" s="8">
        <v>10</v>
      </c>
      <c r="H8" s="4">
        <v>5</v>
      </c>
      <c r="I8" s="4">
        <v>5</v>
      </c>
      <c r="J8" s="17">
        <f>(G8+H8+I8)/20*100</f>
        <v>100</v>
      </c>
      <c r="K8" s="21"/>
      <c r="L8" s="22"/>
      <c r="M8" s="22"/>
      <c r="N8" s="23">
        <f>(K8+L8+M8)/20</f>
        <v>0</v>
      </c>
      <c r="O8" s="8">
        <v>4</v>
      </c>
      <c r="P8" s="4">
        <v>8</v>
      </c>
      <c r="Q8" s="4">
        <v>6</v>
      </c>
      <c r="R8" s="17">
        <f>(O8+P8+Q8)/20*100</f>
        <v>90</v>
      </c>
      <c r="S8" s="5">
        <f>SUM(C8,D8,E8,G8,H8,I8,O8,P8,Q8)</f>
        <v>57</v>
      </c>
      <c r="T8" s="30">
        <f>(C8+D8+E8+G8+H8+I8+K8+L8+M8+O8+P8+Q8)/60*100</f>
        <v>95</v>
      </c>
      <c r="U8" s="11">
        <f>B8*$B$5+T8*$C$5</f>
        <v>72.5</v>
      </c>
    </row>
    <row r="9" spans="1:21" x14ac:dyDescent="0.45">
      <c r="A9" s="5" t="s">
        <v>3</v>
      </c>
      <c r="B9" s="12" t="s">
        <v>6</v>
      </c>
      <c r="C9" s="21"/>
      <c r="D9" s="22"/>
      <c r="E9" s="22"/>
      <c r="F9" s="23">
        <f t="shared" ref="F9" si="0">(C9+D9+E9)/20</f>
        <v>0</v>
      </c>
      <c r="G9" s="21"/>
      <c r="H9" s="22"/>
      <c r="I9" s="22"/>
      <c r="J9" s="23">
        <f t="shared" ref="J9" si="1">(G9+H9+I9)/20</f>
        <v>0</v>
      </c>
      <c r="K9" s="21"/>
      <c r="L9" s="22"/>
      <c r="M9" s="22"/>
      <c r="N9" s="23">
        <f t="shared" ref="N9:N10" si="2">(K9+L9+M9)/20</f>
        <v>0</v>
      </c>
      <c r="O9" s="21"/>
      <c r="P9" s="22"/>
      <c r="Q9" s="22"/>
      <c r="R9" s="23">
        <f t="shared" ref="R9" si="3">(O9+P9+Q9)/20</f>
        <v>0</v>
      </c>
      <c r="S9" s="28">
        <f t="shared" ref="S9:S10" si="4">SUM(C9,D9,E9,G9,H9,I9,O9,P9,Q9)</f>
        <v>0</v>
      </c>
      <c r="T9" s="24">
        <f t="shared" ref="T9" si="5">(C9+D9+E9+G9+H9+I9+K9+L9+M9+O9+P9+Q9)/60</f>
        <v>0</v>
      </c>
      <c r="U9" s="20"/>
    </row>
    <row r="10" spans="1:21" ht="19" thickBot="1" x14ac:dyDescent="0.5">
      <c r="A10" s="6" t="s">
        <v>4</v>
      </c>
      <c r="B10" s="15">
        <v>62.8</v>
      </c>
      <c r="C10" s="9">
        <v>11</v>
      </c>
      <c r="D10" s="10">
        <v>5.5</v>
      </c>
      <c r="E10" s="10">
        <v>2</v>
      </c>
      <c r="F10" s="18">
        <f>(C10+D10+E10)/20*100</f>
        <v>92.5</v>
      </c>
      <c r="G10" s="9">
        <v>10</v>
      </c>
      <c r="H10" s="10">
        <v>3.5</v>
      </c>
      <c r="I10" s="10">
        <v>5</v>
      </c>
      <c r="J10" s="18">
        <f>(G10+H10+I10)/20*100</f>
        <v>92.5</v>
      </c>
      <c r="K10" s="25"/>
      <c r="L10" s="26"/>
      <c r="M10" s="26"/>
      <c r="N10" s="27">
        <f t="shared" si="2"/>
        <v>0</v>
      </c>
      <c r="O10" s="9">
        <v>4</v>
      </c>
      <c r="P10" s="10">
        <v>8</v>
      </c>
      <c r="Q10" s="10">
        <v>0</v>
      </c>
      <c r="R10" s="18">
        <f>(O10+P10+Q10)/20*100</f>
        <v>60</v>
      </c>
      <c r="S10" s="6">
        <f t="shared" si="4"/>
        <v>49</v>
      </c>
      <c r="T10" s="29">
        <f>(C10+D10+E10+G10+H10+I10+K10+L10+M10+O10+P10+Q10)/60*100</f>
        <v>81.666666666666671</v>
      </c>
      <c r="U10" s="31">
        <f t="shared" ref="U10" si="6">B10*$B$5+T10*$C$5</f>
        <v>72.233333333333334</v>
      </c>
    </row>
    <row r="11" spans="1:21" ht="14.5" x14ac:dyDescent="0.35">
      <c r="A11" s="62" t="s">
        <v>15</v>
      </c>
      <c r="B11" s="2">
        <f>AVERAGE(B8,B10)</f>
        <v>56.4</v>
      </c>
      <c r="T11" s="63">
        <f>AVERAGE(T8,T10)</f>
        <v>88.333333333333343</v>
      </c>
      <c r="U11" s="63">
        <f>AVERAGE(U8,U10)</f>
        <v>72.366666666666674</v>
      </c>
    </row>
    <row r="12" spans="1:21" ht="14.5" x14ac:dyDescent="0.35">
      <c r="A12" s="62" t="s">
        <v>16</v>
      </c>
      <c r="B12" s="2">
        <f>STDEV(B8,B10)</f>
        <v>9.0509667991878118</v>
      </c>
      <c r="T12" s="63">
        <f>STDEV(T8,T10)</f>
        <v>9.4280904158206305</v>
      </c>
      <c r="U12" s="63">
        <f>STDEV(U8,U10)</f>
        <v>0.18856180831641201</v>
      </c>
    </row>
  </sheetData>
  <mergeCells count="12">
    <mergeCell ref="A2:U2"/>
    <mergeCell ref="C6:F6"/>
    <mergeCell ref="G6:J6"/>
    <mergeCell ref="K6:N6"/>
    <mergeCell ref="O6:R6"/>
    <mergeCell ref="A4:A7"/>
    <mergeCell ref="B5:B7"/>
    <mergeCell ref="C5:T5"/>
    <mergeCell ref="U4:U7"/>
    <mergeCell ref="T6:T7"/>
    <mergeCell ref="C4:T4"/>
    <mergeCell ref="S6:S7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8F608C28E4C14AA92A00A39936C4E9" ma:contentTypeVersion="13" ma:contentTypeDescription="Create a new document." ma:contentTypeScope="" ma:versionID="35a458df44fd46482af70b9f079f6ccc">
  <xsd:schema xmlns:xsd="http://www.w3.org/2001/XMLSchema" xmlns:xs="http://www.w3.org/2001/XMLSchema" xmlns:p="http://schemas.microsoft.com/office/2006/metadata/properties" xmlns:ns3="a88b85f8-fab3-4317-8d38-a725c20f5341" xmlns:ns4="b55e67e9-c331-48bb-9225-044246612f9d" targetNamespace="http://schemas.microsoft.com/office/2006/metadata/properties" ma:root="true" ma:fieldsID="bac7f40b3db6e31435dbfa172a6c25ef" ns3:_="" ns4:_="">
    <xsd:import namespace="a88b85f8-fab3-4317-8d38-a725c20f5341"/>
    <xsd:import namespace="b55e67e9-c331-48bb-9225-044246612f9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b85f8-fab3-4317-8d38-a725c20f53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e67e9-c331-48bb-9225-044246612f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AF5D85-71A3-48DF-B556-F1AC343AE2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8b85f8-fab3-4317-8d38-a725c20f5341"/>
    <ds:schemaRef ds:uri="b55e67e9-c331-48bb-9225-044246612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EADF0D-9D71-488C-BD02-BA14AB95B93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55e67e9-c331-48bb-9225-044246612f9d"/>
    <ds:schemaRef ds:uri="a88b85f8-fab3-4317-8d38-a725c20f534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8F981AE-0132-4E5F-A47A-D14990C8E7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Lake</dc:creator>
  <cp:lastModifiedBy>Kelvin Lake</cp:lastModifiedBy>
  <dcterms:created xsi:type="dcterms:W3CDTF">2020-05-19T13:44:52Z</dcterms:created>
  <dcterms:modified xsi:type="dcterms:W3CDTF">2020-06-25T11:17:45Z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0x010100838F608C28E4C14AA92A00A39936C4E9</vt:lpwstr>
  </property>
</Properties>
</file>