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1.xml" ContentType="application/vnd.openxmlformats-officedocument.themeOverrid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2.xml" ContentType="application/vnd.openxmlformats-officedocument.themeOverrid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uowtsd-my.sharepoint.com/personal/2312568_student_uwtsd_ac_uk/Documents/Desktop/UWTSD/Work/2nd Year/Thermo Dynamics &amp; Combustion/Assingment/Assignment 1/"/>
    </mc:Choice>
  </mc:AlternateContent>
  <xr:revisionPtr revIDLastSave="2262" documentId="8_{8744043A-4AD7-4CEF-AEAC-1310DCD6540F}" xr6:coauthVersionLast="47" xr6:coauthVersionMax="47" xr10:uidLastSave="{0AAC8684-2012-460D-90D8-FFF7947C7C73}"/>
  <bookViews>
    <workbookView xWindow="-110" yWindow="-110" windowWidth="25820" windowHeight="15500" tabRatio="599" xr2:uid="{6418C5E3-73EF-4EE7-9962-BD40FA2B817D}"/>
  </bookViews>
  <sheets>
    <sheet name="Titel Page" sheetId="9" r:id="rId1"/>
    <sheet name="Introduction" sheetId="8" r:id="rId2"/>
    <sheet name="Flow Test" sheetId="1" r:id="rId3"/>
    <sheet name="Crankshaft And Camshaft Data" sheetId="4" r:id="rId4"/>
    <sheet name="Graphs" sheetId="5" r:id="rId5"/>
    <sheet name="Formulas and Notes" sheetId="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6" i="4" l="1"/>
  <c r="F15" i="4"/>
  <c r="F14" i="4"/>
  <c r="Y6" i="4"/>
  <c r="Y7" i="4"/>
  <c r="Y8" i="4"/>
  <c r="Y9" i="4"/>
  <c r="Y10" i="4"/>
  <c r="Y11" i="4"/>
  <c r="Y12" i="4"/>
  <c r="Y13" i="4"/>
  <c r="Y14" i="4"/>
  <c r="Y15" i="4"/>
  <c r="Y16" i="4"/>
  <c r="Y17" i="4"/>
  <c r="Y18" i="4"/>
  <c r="Y19" i="4"/>
  <c r="Y20" i="4"/>
  <c r="Y21" i="4"/>
  <c r="Y22" i="4"/>
  <c r="Y23" i="4"/>
  <c r="Y24" i="4"/>
  <c r="Y25" i="4"/>
  <c r="Y26" i="4"/>
  <c r="Y27" i="4"/>
  <c r="Y28" i="4"/>
  <c r="Y29" i="4"/>
  <c r="Y30" i="4"/>
  <c r="Y31" i="4"/>
  <c r="Y32" i="4"/>
  <c r="Y33" i="4"/>
  <c r="Y34" i="4"/>
  <c r="Y35" i="4"/>
  <c r="Y36" i="4"/>
  <c r="Y37" i="4"/>
  <c r="Y38" i="4"/>
  <c r="Y39" i="4"/>
  <c r="Y40" i="4"/>
  <c r="Y41" i="4"/>
  <c r="Y42" i="4"/>
  <c r="Y43" i="4"/>
  <c r="Y44" i="4"/>
  <c r="Y45" i="4"/>
  <c r="Y46" i="4"/>
  <c r="Y47" i="4"/>
  <c r="Y48" i="4"/>
  <c r="Y49" i="4"/>
  <c r="Y50" i="4"/>
  <c r="Y51" i="4"/>
  <c r="Y52" i="4"/>
  <c r="Y53" i="4"/>
  <c r="Y54" i="4"/>
  <c r="Y55" i="4"/>
  <c r="Y56" i="4"/>
  <c r="Y57" i="4"/>
  <c r="Y58" i="4"/>
  <c r="Y59" i="4"/>
  <c r="Y60" i="4"/>
  <c r="Y61" i="4"/>
  <c r="Y62" i="4"/>
  <c r="Y63" i="4"/>
  <c r="Y64" i="4"/>
  <c r="Y65" i="4"/>
  <c r="Y66" i="4"/>
  <c r="Y67" i="4"/>
  <c r="Y68" i="4"/>
  <c r="Y69" i="4"/>
  <c r="Y70" i="4"/>
  <c r="Y71" i="4"/>
  <c r="Y72" i="4"/>
  <c r="Y73" i="4"/>
  <c r="Y74" i="4"/>
  <c r="Y75" i="4"/>
  <c r="Y76" i="4"/>
  <c r="Y77" i="4"/>
  <c r="Y78" i="4"/>
  <c r="Y79" i="4"/>
  <c r="Y80" i="4"/>
  <c r="Y81" i="4"/>
  <c r="Y82" i="4"/>
  <c r="Y83" i="4"/>
  <c r="Y84" i="4"/>
  <c r="Y85" i="4"/>
  <c r="Y86" i="4"/>
  <c r="Y87" i="4"/>
  <c r="Y88" i="4"/>
  <c r="Y89" i="4"/>
  <c r="Y90" i="4"/>
  <c r="Y91" i="4"/>
  <c r="Y92" i="4"/>
  <c r="Y93" i="4"/>
  <c r="Y94" i="4"/>
  <c r="Y95" i="4"/>
  <c r="Y96" i="4"/>
  <c r="Y97" i="4"/>
  <c r="Y98" i="4"/>
  <c r="Y99" i="4"/>
  <c r="Y100" i="4"/>
  <c r="Y101" i="4"/>
  <c r="Y102" i="4"/>
  <c r="Y103" i="4"/>
  <c r="Y104" i="4"/>
  <c r="Y105" i="4"/>
  <c r="Y5" i="4"/>
  <c r="E52" i="1"/>
  <c r="F52" i="1"/>
  <c r="G52" i="1"/>
  <c r="H52" i="1"/>
  <c r="I52" i="1"/>
  <c r="J52" i="1"/>
  <c r="K52" i="1"/>
  <c r="L52" i="1"/>
  <c r="M52" i="1"/>
  <c r="D52" i="1"/>
  <c r="E38" i="1"/>
  <c r="F38" i="1"/>
  <c r="G38" i="1"/>
  <c r="H38" i="1"/>
  <c r="I38" i="1"/>
  <c r="J38" i="1"/>
  <c r="K38" i="1"/>
  <c r="L38" i="1"/>
  <c r="D38" i="1"/>
  <c r="D37" i="1"/>
  <c r="X44" i="4" l="1"/>
  <c r="X45" i="4"/>
  <c r="X46" i="4"/>
  <c r="X92" i="4"/>
  <c r="X93" i="4"/>
  <c r="X94" i="4"/>
  <c r="X95" i="4"/>
  <c r="U6" i="4"/>
  <c r="W6" i="4" s="1"/>
  <c r="U7" i="4"/>
  <c r="V7" i="4" s="1"/>
  <c r="U8" i="4"/>
  <c r="V8" i="4" s="1"/>
  <c r="U9" i="4"/>
  <c r="W9" i="4" s="1"/>
  <c r="U10" i="4"/>
  <c r="X10" i="4" s="1"/>
  <c r="U11" i="4"/>
  <c r="V11" i="4" s="1"/>
  <c r="U12" i="4"/>
  <c r="W12" i="4" s="1"/>
  <c r="U13" i="4"/>
  <c r="W13" i="4" s="1"/>
  <c r="U14" i="4"/>
  <c r="V14" i="4" s="1"/>
  <c r="U15" i="4"/>
  <c r="V15" i="4" s="1"/>
  <c r="U16" i="4"/>
  <c r="V16" i="4" s="1"/>
  <c r="U17" i="4"/>
  <c r="V17" i="4" s="1"/>
  <c r="U18" i="4"/>
  <c r="V18" i="4" s="1"/>
  <c r="U19" i="4"/>
  <c r="V19" i="4" s="1"/>
  <c r="U20" i="4"/>
  <c r="V20" i="4" s="1"/>
  <c r="U21" i="4"/>
  <c r="V21" i="4" s="1"/>
  <c r="U22" i="4"/>
  <c r="W22" i="4" s="1"/>
  <c r="U23" i="4"/>
  <c r="W23" i="4" s="1"/>
  <c r="U24" i="4"/>
  <c r="X24" i="4" s="1"/>
  <c r="U25" i="4"/>
  <c r="X25" i="4" s="1"/>
  <c r="U26" i="4"/>
  <c r="W26" i="4" s="1"/>
  <c r="U27" i="4"/>
  <c r="W27" i="4" s="1"/>
  <c r="U28" i="4"/>
  <c r="W28" i="4" s="1"/>
  <c r="U29" i="4"/>
  <c r="W29" i="4" s="1"/>
  <c r="U30" i="4"/>
  <c r="V30" i="4" s="1"/>
  <c r="U31" i="4"/>
  <c r="V31" i="4" s="1"/>
  <c r="U32" i="4"/>
  <c r="V32" i="4" s="1"/>
  <c r="U33" i="4"/>
  <c r="V33" i="4" s="1"/>
  <c r="U34" i="4"/>
  <c r="V34" i="4" s="1"/>
  <c r="U35" i="4"/>
  <c r="V35" i="4" s="1"/>
  <c r="U36" i="4"/>
  <c r="V36" i="4" s="1"/>
  <c r="U37" i="4"/>
  <c r="V37" i="4" s="1"/>
  <c r="U38" i="4"/>
  <c r="W38" i="4" s="1"/>
  <c r="U39" i="4"/>
  <c r="V39" i="4" s="1"/>
  <c r="U40" i="4"/>
  <c r="X40" i="4" s="1"/>
  <c r="U41" i="4"/>
  <c r="W41" i="4" s="1"/>
  <c r="U42" i="4"/>
  <c r="V42" i="4" s="1"/>
  <c r="U43" i="4"/>
  <c r="X43" i="4" s="1"/>
  <c r="U44" i="4"/>
  <c r="W44" i="4" s="1"/>
  <c r="U45" i="4"/>
  <c r="W45" i="4" s="1"/>
  <c r="U46" i="4"/>
  <c r="V46" i="4" s="1"/>
  <c r="U47" i="4"/>
  <c r="V47" i="4" s="1"/>
  <c r="U48" i="4"/>
  <c r="V48" i="4" s="1"/>
  <c r="U49" i="4"/>
  <c r="V49" i="4" s="1"/>
  <c r="U50" i="4"/>
  <c r="V50" i="4" s="1"/>
  <c r="U51" i="4"/>
  <c r="V51" i="4" s="1"/>
  <c r="U52" i="4"/>
  <c r="V52" i="4" s="1"/>
  <c r="U53" i="4"/>
  <c r="V53" i="4" s="1"/>
  <c r="U54" i="4"/>
  <c r="W54" i="4" s="1"/>
  <c r="U55" i="4"/>
  <c r="X55" i="4" s="1"/>
  <c r="U56" i="4"/>
  <c r="V56" i="4" s="1"/>
  <c r="U57" i="4"/>
  <c r="V57" i="4" s="1"/>
  <c r="U58" i="4"/>
  <c r="X58" i="4" s="1"/>
  <c r="U59" i="4"/>
  <c r="W59" i="4" s="1"/>
  <c r="U60" i="4"/>
  <c r="W60" i="4" s="1"/>
  <c r="U61" i="4"/>
  <c r="W61" i="4" s="1"/>
  <c r="U62" i="4"/>
  <c r="V62" i="4" s="1"/>
  <c r="U63" i="4"/>
  <c r="V63" i="4" s="1"/>
  <c r="U64" i="4"/>
  <c r="V64" i="4" s="1"/>
  <c r="U65" i="4"/>
  <c r="V65" i="4" s="1"/>
  <c r="U66" i="4"/>
  <c r="V66" i="4" s="1"/>
  <c r="U67" i="4"/>
  <c r="V67" i="4" s="1"/>
  <c r="U68" i="4"/>
  <c r="V68" i="4" s="1"/>
  <c r="U69" i="4"/>
  <c r="V69" i="4" s="1"/>
  <c r="U70" i="4"/>
  <c r="W70" i="4" s="1"/>
  <c r="U71" i="4"/>
  <c r="V71" i="4" s="1"/>
  <c r="U72" i="4"/>
  <c r="X72" i="4" s="1"/>
  <c r="U73" i="4"/>
  <c r="W73" i="4" s="1"/>
  <c r="U74" i="4"/>
  <c r="V74" i="4" s="1"/>
  <c r="U75" i="4"/>
  <c r="X75" i="4" s="1"/>
  <c r="U76" i="4"/>
  <c r="X76" i="4" s="1"/>
  <c r="U77" i="4"/>
  <c r="X77" i="4" s="1"/>
  <c r="U78" i="4"/>
  <c r="V78" i="4" s="1"/>
  <c r="U79" i="4"/>
  <c r="V79" i="4" s="1"/>
  <c r="U80" i="4"/>
  <c r="V80" i="4" s="1"/>
  <c r="U81" i="4"/>
  <c r="V81" i="4" s="1"/>
  <c r="U82" i="4"/>
  <c r="V82" i="4" s="1"/>
  <c r="U83" i="4"/>
  <c r="V83" i="4" s="1"/>
  <c r="U84" i="4"/>
  <c r="V84" i="4" s="1"/>
  <c r="U85" i="4"/>
  <c r="V85" i="4" s="1"/>
  <c r="U86" i="4"/>
  <c r="W86" i="4" s="1"/>
  <c r="U87" i="4"/>
  <c r="X87" i="4" s="1"/>
  <c r="U88" i="4"/>
  <c r="V88" i="4" s="1"/>
  <c r="U89" i="4"/>
  <c r="X89" i="4" s="1"/>
  <c r="U90" i="4"/>
  <c r="W90" i="4" s="1"/>
  <c r="U91" i="4"/>
  <c r="V91" i="4" s="1"/>
  <c r="U92" i="4"/>
  <c r="V92" i="4" s="1"/>
  <c r="U93" i="4"/>
  <c r="V93" i="4" s="1"/>
  <c r="U94" i="4"/>
  <c r="V94" i="4" s="1"/>
  <c r="U95" i="4"/>
  <c r="V95" i="4" s="1"/>
  <c r="U96" i="4"/>
  <c r="V96" i="4" s="1"/>
  <c r="U97" i="4"/>
  <c r="V97" i="4" s="1"/>
  <c r="U98" i="4"/>
  <c r="V98" i="4" s="1"/>
  <c r="U99" i="4"/>
  <c r="V99" i="4" s="1"/>
  <c r="U100" i="4"/>
  <c r="V100" i="4" s="1"/>
  <c r="U101" i="4"/>
  <c r="V101" i="4" s="1"/>
  <c r="U102" i="4"/>
  <c r="W102" i="4" s="1"/>
  <c r="U103" i="4"/>
  <c r="V103" i="4" s="1"/>
  <c r="U104" i="4"/>
  <c r="V104" i="4" s="1"/>
  <c r="U105" i="4"/>
  <c r="V105" i="4" s="1"/>
  <c r="U5" i="4"/>
  <c r="V5" i="4" s="1"/>
  <c r="V44" i="4"/>
  <c r="V45" i="4"/>
  <c r="V60" i="4"/>
  <c r="V61" i="4"/>
  <c r="V76" i="4"/>
  <c r="V77" i="4"/>
  <c r="R6" i="4"/>
  <c r="F22" i="4"/>
  <c r="W94" i="4" l="1"/>
  <c r="W97" i="4"/>
  <c r="W95" i="4"/>
  <c r="W93" i="4"/>
  <c r="V29" i="4"/>
  <c r="W92" i="4"/>
  <c r="V102" i="4"/>
  <c r="W96" i="4"/>
  <c r="V28" i="4"/>
  <c r="W53" i="4"/>
  <c r="X32" i="4"/>
  <c r="W51" i="4"/>
  <c r="X30" i="4"/>
  <c r="X28" i="4"/>
  <c r="W48" i="4"/>
  <c r="W52" i="4"/>
  <c r="V13" i="4"/>
  <c r="W50" i="4"/>
  <c r="X15" i="4"/>
  <c r="W47" i="4"/>
  <c r="V12" i="4"/>
  <c r="X29" i="4"/>
  <c r="X14" i="4"/>
  <c r="W46" i="4"/>
  <c r="X31" i="4"/>
  <c r="W49" i="4"/>
  <c r="X13" i="4"/>
  <c r="X96" i="4"/>
  <c r="X12" i="4"/>
  <c r="W82" i="4"/>
  <c r="W80" i="4"/>
  <c r="W33" i="4"/>
  <c r="X62" i="4"/>
  <c r="W78" i="4"/>
  <c r="X61" i="4"/>
  <c r="W31" i="4"/>
  <c r="X60" i="4"/>
  <c r="W100" i="4"/>
  <c r="W76" i="4"/>
  <c r="W30" i="4"/>
  <c r="X64" i="4"/>
  <c r="W32" i="4"/>
  <c r="W101" i="4"/>
  <c r="V6" i="4"/>
  <c r="X48" i="4"/>
  <c r="W99" i="4"/>
  <c r="W83" i="4"/>
  <c r="W81" i="4"/>
  <c r="X63" i="4"/>
  <c r="W79" i="4"/>
  <c r="W77" i="4"/>
  <c r="X47" i="4"/>
  <c r="W98" i="4"/>
  <c r="V70" i="4"/>
  <c r="W21" i="4"/>
  <c r="W20" i="4"/>
  <c r="W69" i="4"/>
  <c r="W19" i="4"/>
  <c r="W68" i="4"/>
  <c r="W18" i="4"/>
  <c r="W67" i="4"/>
  <c r="W17" i="4"/>
  <c r="V38" i="4"/>
  <c r="X80" i="4"/>
  <c r="W66" i="4"/>
  <c r="W16" i="4"/>
  <c r="X79" i="4"/>
  <c r="W65" i="4"/>
  <c r="W37" i="4"/>
  <c r="W15" i="4"/>
  <c r="X78" i="4"/>
  <c r="W64" i="4"/>
  <c r="W36" i="4"/>
  <c r="W14" i="4"/>
  <c r="W85" i="4"/>
  <c r="W63" i="4"/>
  <c r="W35" i="4"/>
  <c r="X16" i="4"/>
  <c r="W84" i="4"/>
  <c r="W62" i="4"/>
  <c r="W34" i="4"/>
  <c r="V59" i="4"/>
  <c r="V58" i="4"/>
  <c r="V25" i="4"/>
  <c r="X91" i="4"/>
  <c r="X27" i="4"/>
  <c r="V24" i="4"/>
  <c r="X90" i="4"/>
  <c r="X42" i="4"/>
  <c r="V23" i="4"/>
  <c r="X105" i="4"/>
  <c r="X57" i="4"/>
  <c r="V22" i="4"/>
  <c r="X104" i="4"/>
  <c r="X56" i="4"/>
  <c r="X8" i="4"/>
  <c r="X103" i="4"/>
  <c r="X23" i="4"/>
  <c r="X102" i="4"/>
  <c r="X54" i="4"/>
  <c r="X6" i="4"/>
  <c r="W75" i="4"/>
  <c r="W43" i="4"/>
  <c r="V75" i="4"/>
  <c r="X69" i="4"/>
  <c r="W5" i="4"/>
  <c r="W74" i="4"/>
  <c r="W58" i="4"/>
  <c r="W10" i="4"/>
  <c r="V10" i="4"/>
  <c r="X100" i="4"/>
  <c r="X52" i="4"/>
  <c r="W105" i="4"/>
  <c r="W57" i="4"/>
  <c r="W25" i="4"/>
  <c r="V73" i="4"/>
  <c r="V41" i="4"/>
  <c r="V9" i="4"/>
  <c r="X99" i="4"/>
  <c r="X83" i="4"/>
  <c r="X67" i="4"/>
  <c r="X51" i="4"/>
  <c r="X35" i="4"/>
  <c r="X19" i="4"/>
  <c r="W104" i="4"/>
  <c r="W88" i="4"/>
  <c r="W72" i="4"/>
  <c r="W56" i="4"/>
  <c r="W40" i="4"/>
  <c r="W24" i="4"/>
  <c r="W8" i="4"/>
  <c r="V27" i="4"/>
  <c r="V90" i="4"/>
  <c r="V89" i="4"/>
  <c r="X59" i="4"/>
  <c r="X74" i="4"/>
  <c r="X26" i="4"/>
  <c r="V87" i="4"/>
  <c r="X73" i="4"/>
  <c r="X41" i="4"/>
  <c r="X9" i="4"/>
  <c r="V86" i="4"/>
  <c r="X88" i="4"/>
  <c r="X71" i="4"/>
  <c r="X39" i="4"/>
  <c r="X86" i="4"/>
  <c r="X38" i="4"/>
  <c r="W91" i="4"/>
  <c r="V43" i="4"/>
  <c r="X101" i="4"/>
  <c r="X53" i="4"/>
  <c r="X21" i="4"/>
  <c r="W42" i="4"/>
  <c r="X68" i="4"/>
  <c r="X36" i="4"/>
  <c r="W89" i="4"/>
  <c r="V72" i="4"/>
  <c r="V40" i="4"/>
  <c r="X98" i="4"/>
  <c r="X82" i="4"/>
  <c r="X66" i="4"/>
  <c r="X50" i="4"/>
  <c r="X34" i="4"/>
  <c r="X18" i="4"/>
  <c r="W103" i="4"/>
  <c r="W87" i="4"/>
  <c r="W71" i="4"/>
  <c r="W55" i="4"/>
  <c r="W39" i="4"/>
  <c r="W7" i="4"/>
  <c r="V26" i="4"/>
  <c r="X11" i="4"/>
  <c r="X5" i="4"/>
  <c r="V55" i="4"/>
  <c r="V54" i="4"/>
  <c r="X7" i="4"/>
  <c r="X70" i="4"/>
  <c r="X22" i="4"/>
  <c r="W11" i="4"/>
  <c r="X85" i="4"/>
  <c r="X37" i="4"/>
  <c r="X84" i="4"/>
  <c r="X20" i="4"/>
  <c r="X97" i="4"/>
  <c r="X81" i="4"/>
  <c r="X65" i="4"/>
  <c r="X49" i="4"/>
  <c r="X33" i="4"/>
  <c r="X17" i="4"/>
  <c r="S66" i="4"/>
  <c r="S67" i="4"/>
  <c r="S68" i="4"/>
  <c r="S69" i="4"/>
  <c r="S70" i="4"/>
  <c r="S71" i="4"/>
  <c r="S72" i="4"/>
  <c r="S73" i="4"/>
  <c r="S74" i="4"/>
  <c r="S75" i="4"/>
  <c r="S76" i="4"/>
  <c r="S77" i="4"/>
  <c r="S78" i="4"/>
  <c r="S79" i="4"/>
  <c r="S80" i="4"/>
  <c r="S81" i="4"/>
  <c r="S82" i="4"/>
  <c r="S83" i="4"/>
  <c r="S84" i="4"/>
  <c r="S85" i="4"/>
  <c r="S86" i="4"/>
  <c r="S87" i="4"/>
  <c r="S88" i="4"/>
  <c r="S89" i="4"/>
  <c r="S90" i="4"/>
  <c r="S91" i="4"/>
  <c r="S92" i="4"/>
  <c r="S93" i="4"/>
  <c r="S94" i="4"/>
  <c r="S95" i="4"/>
  <c r="S96" i="4"/>
  <c r="S97" i="4"/>
  <c r="S98" i="4"/>
  <c r="S99" i="4"/>
  <c r="S100" i="4"/>
  <c r="S101" i="4"/>
  <c r="S102" i="4"/>
  <c r="S103" i="4"/>
  <c r="S104" i="4"/>
  <c r="S105" i="4"/>
  <c r="R66" i="4"/>
  <c r="R67" i="4"/>
  <c r="R68" i="4"/>
  <c r="R69" i="4"/>
  <c r="R70" i="4"/>
  <c r="R71" i="4"/>
  <c r="R72" i="4"/>
  <c r="R73" i="4"/>
  <c r="R74" i="4"/>
  <c r="R75" i="4"/>
  <c r="R76" i="4"/>
  <c r="R77" i="4"/>
  <c r="R78" i="4"/>
  <c r="R79" i="4"/>
  <c r="R80" i="4"/>
  <c r="R81" i="4"/>
  <c r="R82" i="4"/>
  <c r="R83" i="4"/>
  <c r="R84" i="4"/>
  <c r="R85" i="4"/>
  <c r="R86" i="4"/>
  <c r="R87" i="4"/>
  <c r="R88" i="4"/>
  <c r="R89" i="4"/>
  <c r="R90" i="4"/>
  <c r="R91" i="4"/>
  <c r="R92" i="4"/>
  <c r="R93" i="4"/>
  <c r="R94" i="4"/>
  <c r="R95" i="4"/>
  <c r="R96" i="4"/>
  <c r="R97" i="4"/>
  <c r="R98" i="4"/>
  <c r="R99" i="4"/>
  <c r="R100" i="4"/>
  <c r="R101" i="4"/>
  <c r="R102" i="4"/>
  <c r="R103" i="4"/>
  <c r="R104" i="4"/>
  <c r="R105" i="4"/>
  <c r="S7" i="4"/>
  <c r="S8" i="4"/>
  <c r="S9" i="4"/>
  <c r="S10" i="4"/>
  <c r="S11" i="4"/>
  <c r="S12" i="4"/>
  <c r="S13" i="4"/>
  <c r="S14" i="4"/>
  <c r="S15" i="4"/>
  <c r="S16" i="4"/>
  <c r="S17" i="4"/>
  <c r="S18" i="4"/>
  <c r="S19" i="4"/>
  <c r="S20" i="4"/>
  <c r="S21" i="4"/>
  <c r="S22" i="4"/>
  <c r="S23" i="4"/>
  <c r="S24" i="4"/>
  <c r="S25" i="4"/>
  <c r="S26" i="4"/>
  <c r="S27" i="4"/>
  <c r="S28" i="4"/>
  <c r="S29" i="4"/>
  <c r="S30" i="4"/>
  <c r="S31" i="4"/>
  <c r="S32" i="4"/>
  <c r="S33" i="4"/>
  <c r="S34" i="4"/>
  <c r="S35" i="4"/>
  <c r="S36" i="4"/>
  <c r="S37" i="4"/>
  <c r="S38" i="4"/>
  <c r="S39" i="4"/>
  <c r="S40" i="4"/>
  <c r="S41" i="4"/>
  <c r="S42" i="4"/>
  <c r="S43" i="4"/>
  <c r="S44" i="4"/>
  <c r="S45" i="4"/>
  <c r="S46" i="4"/>
  <c r="S47" i="4"/>
  <c r="S48" i="4"/>
  <c r="S49" i="4"/>
  <c r="S50" i="4"/>
  <c r="S51" i="4"/>
  <c r="S52" i="4"/>
  <c r="S53" i="4"/>
  <c r="S54" i="4"/>
  <c r="S55" i="4"/>
  <c r="S56" i="4"/>
  <c r="S57" i="4"/>
  <c r="S58" i="4"/>
  <c r="S59" i="4"/>
  <c r="S60" i="4"/>
  <c r="S61" i="4"/>
  <c r="S62" i="4"/>
  <c r="S63" i="4"/>
  <c r="S64" i="4"/>
  <c r="S65" i="4"/>
  <c r="S6" i="4"/>
  <c r="R49" i="4"/>
  <c r="R50" i="4"/>
  <c r="R51" i="4"/>
  <c r="R52" i="4"/>
  <c r="R53" i="4"/>
  <c r="R54" i="4"/>
  <c r="R55" i="4"/>
  <c r="R56" i="4"/>
  <c r="R57" i="4"/>
  <c r="R58" i="4"/>
  <c r="R59" i="4"/>
  <c r="R60" i="4"/>
  <c r="R61" i="4"/>
  <c r="R62" i="4"/>
  <c r="R63" i="4"/>
  <c r="R64" i="4"/>
  <c r="R65" i="4"/>
  <c r="F21" i="4"/>
  <c r="R46" i="4"/>
  <c r="R47" i="4"/>
  <c r="R48" i="4"/>
  <c r="R7" i="4"/>
  <c r="R8" i="4"/>
  <c r="R9" i="4"/>
  <c r="R10" i="4"/>
  <c r="R11" i="4"/>
  <c r="R12" i="4"/>
  <c r="R13" i="4"/>
  <c r="R14" i="4"/>
  <c r="R15" i="4"/>
  <c r="R16" i="4"/>
  <c r="R17" i="4"/>
  <c r="R18" i="4"/>
  <c r="R19" i="4"/>
  <c r="R20" i="4"/>
  <c r="R21" i="4"/>
  <c r="R22" i="4"/>
  <c r="R23" i="4"/>
  <c r="R24" i="4"/>
  <c r="R25" i="4"/>
  <c r="R26" i="4"/>
  <c r="R27" i="4"/>
  <c r="R28" i="4"/>
  <c r="R29" i="4"/>
  <c r="R30" i="4"/>
  <c r="R31" i="4"/>
  <c r="R32" i="4"/>
  <c r="R33" i="4"/>
  <c r="R34" i="4"/>
  <c r="R35" i="4"/>
  <c r="R36" i="4"/>
  <c r="R37" i="4"/>
  <c r="R38" i="4"/>
  <c r="R39" i="4"/>
  <c r="R40" i="4"/>
  <c r="R41" i="4"/>
  <c r="R42" i="4"/>
  <c r="R43" i="4"/>
  <c r="R44" i="4"/>
  <c r="R45" i="4"/>
  <c r="R5" i="4"/>
  <c r="F19" i="4"/>
  <c r="F20" i="4"/>
  <c r="F18" i="4"/>
  <c r="G9" i="4"/>
  <c r="G10" i="4"/>
  <c r="G11" i="4"/>
  <c r="G12" i="4"/>
  <c r="G8" i="4"/>
  <c r="F9" i="4"/>
  <c r="F10" i="4"/>
  <c r="F11" i="4"/>
  <c r="F12" i="4"/>
  <c r="F8" i="4"/>
  <c r="K48" i="1"/>
  <c r="K50" i="1" s="1"/>
  <c r="K51" i="1" s="1"/>
  <c r="J48" i="1"/>
  <c r="J50" i="1" s="1"/>
  <c r="J51" i="1" s="1"/>
  <c r="E47" i="1"/>
  <c r="E48" i="1" s="1"/>
  <c r="E50" i="1" s="1"/>
  <c r="E51" i="1" s="1"/>
  <c r="F47" i="1"/>
  <c r="F48" i="1" s="1"/>
  <c r="F50" i="1" s="1"/>
  <c r="F51" i="1" s="1"/>
  <c r="G47" i="1"/>
  <c r="G48" i="1" s="1"/>
  <c r="G50" i="1" s="1"/>
  <c r="G51" i="1" s="1"/>
  <c r="H47" i="1"/>
  <c r="H48" i="1" s="1"/>
  <c r="H50" i="1" s="1"/>
  <c r="H51" i="1" s="1"/>
  <c r="I47" i="1"/>
  <c r="I48" i="1" s="1"/>
  <c r="I50" i="1" s="1"/>
  <c r="I51" i="1" s="1"/>
  <c r="J47" i="1"/>
  <c r="K47" i="1"/>
  <c r="L47" i="1"/>
  <c r="L48" i="1" s="1"/>
  <c r="L50" i="1" s="1"/>
  <c r="L51" i="1" s="1"/>
  <c r="M47" i="1"/>
  <c r="M48" i="1" s="1"/>
  <c r="M50" i="1" s="1"/>
  <c r="M51" i="1" s="1"/>
  <c r="D47" i="1"/>
  <c r="D48" i="1" s="1"/>
  <c r="D50" i="1" s="1"/>
  <c r="D51" i="1" s="1"/>
  <c r="L34" i="1"/>
  <c r="L36" i="1" s="1"/>
  <c r="L37" i="1" s="1"/>
  <c r="I33" i="1"/>
  <c r="I34" i="1" s="1"/>
  <c r="I36" i="1" s="1"/>
  <c r="I37" i="1" s="1"/>
  <c r="J33" i="1"/>
  <c r="J34" i="1" s="1"/>
  <c r="J36" i="1" s="1"/>
  <c r="J37" i="1" s="1"/>
  <c r="K33" i="1"/>
  <c r="K34" i="1" s="1"/>
  <c r="K36" i="1" s="1"/>
  <c r="K37" i="1" s="1"/>
  <c r="L33" i="1"/>
  <c r="H33" i="1"/>
  <c r="H34" i="1" s="1"/>
  <c r="H36" i="1" s="1"/>
  <c r="H37" i="1" s="1"/>
  <c r="G33" i="1"/>
  <c r="G34" i="1" s="1"/>
  <c r="G36" i="1" s="1"/>
  <c r="G37" i="1" s="1"/>
  <c r="D34" i="1"/>
  <c r="D36" i="1" s="1"/>
  <c r="F33" i="1"/>
  <c r="F34" i="1" s="1"/>
  <c r="F36" i="1" s="1"/>
  <c r="F37" i="1" s="1"/>
  <c r="E33" i="1"/>
  <c r="E34" i="1" s="1"/>
  <c r="E36" i="1" s="1"/>
  <c r="E37" i="1" s="1"/>
  <c r="D33" i="1"/>
  <c r="N21" i="1"/>
  <c r="M21" i="1"/>
  <c r="L21" i="1"/>
  <c r="K21" i="1"/>
  <c r="J21" i="1"/>
  <c r="I21" i="1"/>
  <c r="H21" i="1"/>
  <c r="G21" i="1"/>
  <c r="F21" i="1"/>
  <c r="E21" i="1"/>
  <c r="D21" i="1"/>
  <c r="F20" i="1"/>
  <c r="N20" i="1"/>
  <c r="M20" i="1"/>
  <c r="L20" i="1"/>
  <c r="J20" i="1"/>
  <c r="H20" i="1"/>
  <c r="K20" i="1"/>
  <c r="I20" i="1"/>
  <c r="G20" i="1"/>
  <c r="E20" i="1"/>
  <c r="D2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tc={DF690008-EC8F-4E83-B7BE-4AF0A897D415}</author>
  </authors>
  <commentList>
    <comment ref="J15" authorId="0" shapeId="0" xr:uid="{DF690008-EC8F-4E83-B7BE-4AF0A897D415}">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sharedStrings.xml><?xml version="1.0" encoding="utf-8"?>
<sst xmlns="http://schemas.openxmlformats.org/spreadsheetml/2006/main" count="211" uniqueCount="153">
  <si>
    <t>Intake Valve</t>
  </si>
  <si>
    <t>Exhaust Valve</t>
  </si>
  <si>
    <t>Test Number</t>
  </si>
  <si>
    <t>Serial Number</t>
  </si>
  <si>
    <t>Valve Seat Angle</t>
  </si>
  <si>
    <t>Port Volume</t>
  </si>
  <si>
    <t>Port Length</t>
  </si>
  <si>
    <t>Exhaust Seat Angle</t>
  </si>
  <si>
    <t>Runner Length</t>
  </si>
  <si>
    <t>Stroke</t>
  </si>
  <si>
    <t>Head Porter</t>
  </si>
  <si>
    <t>Degrees</t>
  </si>
  <si>
    <t>cc</t>
  </si>
  <si>
    <t>mm</t>
  </si>
  <si>
    <t>m</t>
  </si>
  <si>
    <t>Test Setup Data</t>
  </si>
  <si>
    <t>Diameter</t>
  </si>
  <si>
    <t>Stem</t>
  </si>
  <si>
    <t>Lift Increments</t>
  </si>
  <si>
    <t>Effective Area</t>
  </si>
  <si>
    <t>Leakage</t>
  </si>
  <si>
    <t>Seat Width</t>
  </si>
  <si>
    <t>sq.cm</t>
  </si>
  <si>
    <t>litres/sec</t>
  </si>
  <si>
    <t>Intake Valve Test Data</t>
  </si>
  <si>
    <t>Test Pressure</t>
  </si>
  <si>
    <t>Exhaust Valve Test Data</t>
  </si>
  <si>
    <t>Test Description:</t>
  </si>
  <si>
    <t>Head Description:</t>
  </si>
  <si>
    <t>Intake Valve:</t>
  </si>
  <si>
    <t>Radiused Inlet:</t>
  </si>
  <si>
    <t>Exhaust Valve:</t>
  </si>
  <si>
    <t>Intake Manifold:</t>
  </si>
  <si>
    <t>Cylinder Bore:</t>
  </si>
  <si>
    <t>Test Operator:</t>
  </si>
  <si>
    <t>Intake Port:</t>
  </si>
  <si>
    <t>Average Flow</t>
  </si>
  <si>
    <t>l/s</t>
  </si>
  <si>
    <t>Maximum Flow</t>
  </si>
  <si>
    <t>Intake valve dia./bore ratio:</t>
  </si>
  <si>
    <t>Exhaust valve dia./bore ratio:</t>
  </si>
  <si>
    <t>Exhaust/Intake flow ratio:</t>
  </si>
  <si>
    <t>Speed for peak power:</t>
  </si>
  <si>
    <t>Best intake runner lengths:</t>
  </si>
  <si>
    <t>cm</t>
  </si>
  <si>
    <t>l/min</t>
  </si>
  <si>
    <t>Leakage (l/s)</t>
  </si>
  <si>
    <t>Estimated KW/Cylinder:</t>
  </si>
  <si>
    <t>SuperFlow SF-110 Test Data</t>
  </si>
  <si>
    <t>Valve Lift/Diameter (L/D) Ratio</t>
  </si>
  <si>
    <t>B. Exhaust Valve Lift (mm)</t>
  </si>
  <si>
    <t>A. Intake Valve Lift (mm)</t>
  </si>
  <si>
    <t>Range</t>
  </si>
  <si>
    <t>E. Intake</t>
  </si>
  <si>
    <t>F. Exhaust</t>
  </si>
  <si>
    <t>Valve Lift (A)</t>
  </si>
  <si>
    <t>Flow Range (1-6)</t>
  </si>
  <si>
    <t>Flow Scale Reading (%)</t>
  </si>
  <si>
    <t>Flow Scale (5./100)</t>
  </si>
  <si>
    <t>Raw Test Flow l/s (6. x E)</t>
  </si>
  <si>
    <t>Test Flow (l/s/sq cm)</t>
  </si>
  <si>
    <t>Raw Test Flow l/s (6. xF.)</t>
  </si>
  <si>
    <t>Test Flow (l/s) (7-8)</t>
  </si>
  <si>
    <t>87.5 mm</t>
  </si>
  <si>
    <t>Max RPM</t>
  </si>
  <si>
    <t>Bore</t>
  </si>
  <si>
    <t>Part</t>
  </si>
  <si>
    <t>Buckets/followers</t>
  </si>
  <si>
    <t>Retainers</t>
  </si>
  <si>
    <t>Valve springs</t>
  </si>
  <si>
    <t>Valves</t>
  </si>
  <si>
    <t>Cam Shaft</t>
  </si>
  <si>
    <t>(g)</t>
  </si>
  <si>
    <t>(mm)</t>
  </si>
  <si>
    <t>Inlet</t>
  </si>
  <si>
    <t>Air Tempreture</t>
  </si>
  <si>
    <t>Air Pressure</t>
  </si>
  <si>
    <t>Air Density</t>
  </si>
  <si>
    <t>Humidity</t>
  </si>
  <si>
    <t>Maximum Lift</t>
  </si>
  <si>
    <t>Piston Position</t>
  </si>
  <si>
    <t>(°)</t>
  </si>
  <si>
    <t>Exhaust</t>
  </si>
  <si>
    <t>(m/s)</t>
  </si>
  <si>
    <t>(kg)</t>
  </si>
  <si>
    <t>Radius of Crank</t>
  </si>
  <si>
    <t>Mean Piston Velocity</t>
  </si>
  <si>
    <t>(rad)</t>
  </si>
  <si>
    <t>Crankshaft Angle</t>
  </si>
  <si>
    <t>°C</t>
  </si>
  <si>
    <t>mb</t>
  </si>
  <si>
    <t>kg/m³</t>
  </si>
  <si>
    <t>89-91</t>
  </si>
  <si>
    <t>%</t>
  </si>
  <si>
    <t>Code</t>
  </si>
  <si>
    <t>Meaning</t>
  </si>
  <si>
    <t>Top Dead Center</t>
  </si>
  <si>
    <t>Bottom Dead Center</t>
  </si>
  <si>
    <t>Inlet  Rise (CW)</t>
  </si>
  <si>
    <t>Exhaust Rise (CW)</t>
  </si>
  <si>
    <t>Con Rod Lenth</t>
  </si>
  <si>
    <t>Compression Ratio</t>
  </si>
  <si>
    <t>Peak Piston Velocity</t>
  </si>
  <si>
    <t>10.8:1</t>
  </si>
  <si>
    <t>Inlet Valve Open</t>
  </si>
  <si>
    <t>Date/Time</t>
  </si>
  <si>
    <t>Valve</t>
  </si>
  <si>
    <t>Piston</t>
  </si>
  <si>
    <t>PTDC</t>
  </si>
  <si>
    <t>PBDC</t>
  </si>
  <si>
    <t>Camshaft Angle</t>
  </si>
  <si>
    <r>
      <t>(</t>
    </r>
    <r>
      <rPr>
        <sz val="11"/>
        <color theme="1"/>
        <rFont val="Aptos Narrow"/>
        <family val="2"/>
      </rPr>
      <t>°</t>
    </r>
    <r>
      <rPr>
        <sz val="11"/>
        <color theme="1"/>
        <rFont val="Calibri"/>
        <family val="2"/>
      </rPr>
      <t>)</t>
    </r>
  </si>
  <si>
    <t>Ford 2.0 Liter Dura Tec</t>
  </si>
  <si>
    <t>Wisa</t>
  </si>
  <si>
    <t>UWTSD</t>
  </si>
  <si>
    <t>Daniel Jack Briggs</t>
  </si>
  <si>
    <t>ACHA5011</t>
  </si>
  <si>
    <t>Thermodynamics and Combustion</t>
  </si>
  <si>
    <t>Engine Performance Analysis</t>
  </si>
  <si>
    <t>2 L Ford Dura Tech</t>
  </si>
  <si>
    <t>6500 RPM</t>
  </si>
  <si>
    <t>Valve Acceleration</t>
  </si>
  <si>
    <t xml:space="preserve">Flow Coefficent </t>
  </si>
  <si>
    <t>Valve Velocity</t>
  </si>
  <si>
    <t>(RPM)</t>
  </si>
  <si>
    <t xml:space="preserve">Camshaft </t>
  </si>
  <si>
    <t>(Hz)</t>
  </si>
  <si>
    <t>Engine Speed</t>
  </si>
  <si>
    <t>Camshaft Speed</t>
  </si>
  <si>
    <r>
      <t>(m/s</t>
    </r>
    <r>
      <rPr>
        <sz val="11"/>
        <color theme="1"/>
        <rFont val="Aptos Narrow"/>
        <family val="2"/>
      </rPr>
      <t>²</t>
    </r>
    <r>
      <rPr>
        <sz val="11"/>
        <color theme="1"/>
        <rFont val="Calibri"/>
        <family val="2"/>
      </rPr>
      <t>)</t>
    </r>
  </si>
  <si>
    <t>Maximum Valve Jurk</t>
  </si>
  <si>
    <r>
      <t>(m/s</t>
    </r>
    <r>
      <rPr>
        <sz val="11"/>
        <color theme="1"/>
        <rFont val="Aptos Narrow"/>
        <family val="2"/>
      </rPr>
      <t>³</t>
    </r>
    <r>
      <rPr>
        <sz val="11"/>
        <color theme="1"/>
        <rFont val="Calibri"/>
        <family val="2"/>
        <scheme val="minor"/>
      </rPr>
      <t>)</t>
    </r>
  </si>
  <si>
    <t>Introduction</t>
  </si>
  <si>
    <t xml:space="preserve">Justifacation </t>
  </si>
  <si>
    <t>Aims</t>
  </si>
  <si>
    <t>Clearance Volume</t>
  </si>
  <si>
    <t xml:space="preserve">6800 - 7200 </t>
  </si>
  <si>
    <t>RPM</t>
  </si>
  <si>
    <t>Engine Capacity</t>
  </si>
  <si>
    <t>Cylinders</t>
  </si>
  <si>
    <t>Flow Coefficient</t>
  </si>
  <si>
    <t>Maximum Lift Of Standared Valves</t>
  </si>
  <si>
    <t>This technical report will provide a basic understanding of how a piston and valves work in an engine and demonstrate how the flow bench works.</t>
  </si>
  <si>
    <t>Minimum Lift</t>
  </si>
  <si>
    <t>MaxL</t>
  </si>
  <si>
    <t>MinL</t>
  </si>
  <si>
    <t>Valve Float Speed</t>
  </si>
  <si>
    <t>Power</t>
  </si>
  <si>
    <t>(kW)</t>
  </si>
  <si>
    <t>Open 1/4 of the valve diamiter</t>
  </si>
  <si>
    <t>Con rod</t>
  </si>
  <si>
    <t>Crankshaft</t>
  </si>
  <si>
    <t>(Kg)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</si>
</sst>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F800]dddd\,\ mmmm\ dd\,\ yyyy"/>
    <numFmt numFmtId="165" formatCode="0.0000"/>
  </numFmts>
  <fonts count="14" x14ac:knownFonts="1">
    <font>
      <sz val="11"/>
      <color theme="1"/>
      <name val="Calibri"/>
      <family val="2"/>
      <scheme val="minor"/>
    </font>
    <font>
      <sz val="11"/>
      <color theme="0"/>
      <name val="Calibri"/>
      <family val="2"/>
      <scheme val="minor"/>
    </font>
    <font>
      <i/>
      <sz val="11"/>
      <color theme="1"/>
      <name val="Calibri"/>
      <family val="2"/>
      <scheme val="minor"/>
    </font>
    <font>
      <i/>
      <sz val="8"/>
      <color theme="1"/>
      <name val="Calibri"/>
      <family val="2"/>
      <scheme val="minor"/>
    </font>
    <font>
      <b/>
      <i/>
      <sz val="11"/>
      <color theme="1"/>
      <name val="Calibri"/>
      <family val="2"/>
      <scheme val="minor"/>
    </font>
    <font>
      <sz val="11"/>
      <color theme="1"/>
      <name val="Aptos Narrow"/>
      <family val="2"/>
    </font>
    <font>
      <sz val="11"/>
      <name val="Calibri"/>
      <family val="2"/>
      <scheme val="minor"/>
    </font>
    <font>
      <sz val="11"/>
      <color theme="1"/>
      <name val="Calibri"/>
      <family val="2"/>
    </font>
    <font>
      <b/>
      <u/>
      <sz val="11"/>
      <color theme="1"/>
      <name val="Calibri"/>
      <family val="2"/>
      <scheme val="minor"/>
    </font>
    <font>
      <sz val="24"/>
      <color theme="1"/>
      <name val="Calibri"/>
      <family val="2"/>
      <scheme val="minor"/>
    </font>
    <font>
      <b/>
      <u/>
      <sz val="36"/>
      <color theme="1"/>
      <name val="Calibri"/>
      <family val="2"/>
      <scheme val="minor"/>
    </font>
    <font>
      <sz val="16"/>
      <color theme="1"/>
      <name val="Calibri"/>
      <family val="2"/>
      <scheme val="minor"/>
    </font>
    <font>
      <sz val="20"/>
      <color theme="1"/>
      <name val="Calibri"/>
      <family val="2"/>
      <scheme val="minor"/>
    </font>
    <font>
      <b/>
      <u/>
      <sz val="24"/>
      <color theme="1"/>
      <name val="Calibri"/>
      <family val="2"/>
      <scheme val="minor"/>
    </font>
  </fonts>
  <fills count="11">
    <fill>
      <patternFill patternType="none"/>
    </fill>
    <fill>
      <patternFill patternType="gray125"/>
    </fill>
    <fill>
      <patternFill patternType="solid">
        <fgColor theme="1"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theme="4" tint="0.59999389629810485"/>
        <bgColor indexed="64"/>
      </patternFill>
    </fill>
    <fill>
      <patternFill patternType="solid">
        <fgColor rgb="FFFFC000"/>
        <bgColor indexed="64"/>
      </patternFill>
    </fill>
  </fills>
  <borders count="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auto="1"/>
      </right>
      <top style="thin">
        <color auto="1"/>
      </top>
      <bottom style="thin">
        <color auto="1"/>
      </bottom>
      <diagonal/>
    </border>
  </borders>
  <cellStyleXfs count="1">
    <xf numFmtId="0" fontId="0" fillId="0" borderId="0"/>
  </cellStyleXfs>
  <cellXfs count="173">
    <xf numFmtId="0" fontId="0" fillId="0" borderId="0" xfId="0"/>
    <xf numFmtId="0" fontId="0" fillId="3" borderId="4" xfId="0" applyFill="1"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2" fillId="3" borderId="0" xfId="0" applyFont="1" applyFill="1"/>
    <xf numFmtId="0" fontId="0" fillId="3" borderId="0" xfId="0" applyFill="1"/>
    <xf numFmtId="0" fontId="0" fillId="3" borderId="5" xfId="0" applyFill="1" applyBorder="1"/>
    <xf numFmtId="0" fontId="0" fillId="0" borderId="22" xfId="0" applyBorder="1"/>
    <xf numFmtId="0" fontId="0" fillId="0" borderId="23" xfId="0" applyBorder="1"/>
    <xf numFmtId="0" fontId="0" fillId="3" borderId="25" xfId="0" applyFill="1" applyBorder="1"/>
    <xf numFmtId="0" fontId="0" fillId="3" borderId="28" xfId="0" applyFill="1" applyBorder="1"/>
    <xf numFmtId="0" fontId="0" fillId="4" borderId="24" xfId="0" applyFill="1" applyBorder="1"/>
    <xf numFmtId="0" fontId="0" fillId="4" borderId="26" xfId="0" applyFill="1" applyBorder="1"/>
    <xf numFmtId="0" fontId="0" fillId="4" borderId="27" xfId="0" applyFill="1" applyBorder="1"/>
    <xf numFmtId="0" fontId="2" fillId="4" borderId="0" xfId="0" applyFont="1" applyFill="1"/>
    <xf numFmtId="0" fontId="2" fillId="4" borderId="7" xfId="0" applyFont="1" applyFill="1" applyBorder="1"/>
    <xf numFmtId="0" fontId="0" fillId="4" borderId="1" xfId="0" applyFill="1" applyBorder="1"/>
    <xf numFmtId="0" fontId="2" fillId="4" borderId="2" xfId="0" applyFont="1" applyFill="1" applyBorder="1" applyAlignment="1">
      <alignment horizontal="right"/>
    </xf>
    <xf numFmtId="0" fontId="0" fillId="4" borderId="4" xfId="0" applyFill="1" applyBorder="1"/>
    <xf numFmtId="0" fontId="2" fillId="4" borderId="0" xfId="0" applyFont="1" applyFill="1" applyAlignment="1">
      <alignment horizontal="right"/>
    </xf>
    <xf numFmtId="0" fontId="0" fillId="4" borderId="6" xfId="0" applyFill="1" applyBorder="1"/>
    <xf numFmtId="0" fontId="2" fillId="4" borderId="7" xfId="0" applyFont="1" applyFill="1" applyBorder="1" applyAlignment="1">
      <alignment horizontal="right"/>
    </xf>
    <xf numFmtId="0" fontId="0" fillId="0" borderId="29" xfId="0" applyBorder="1"/>
    <xf numFmtId="0" fontId="0" fillId="2" borderId="1" xfId="0" applyFill="1" applyBorder="1"/>
    <xf numFmtId="0" fontId="0" fillId="2" borderId="2" xfId="0" applyFill="1" applyBorder="1"/>
    <xf numFmtId="0" fontId="1" fillId="2" borderId="2" xfId="0" applyFont="1" applyFill="1" applyBorder="1" applyAlignment="1">
      <alignment horizontal="center"/>
    </xf>
    <xf numFmtId="0" fontId="0" fillId="2" borderId="3" xfId="0" applyFill="1" applyBorder="1"/>
    <xf numFmtId="0" fontId="1" fillId="2" borderId="2" xfId="0" applyFont="1" applyFill="1" applyBorder="1"/>
    <xf numFmtId="0" fontId="2" fillId="4" borderId="5" xfId="0" applyFont="1" applyFill="1" applyBorder="1"/>
    <xf numFmtId="0" fontId="0" fillId="0" borderId="30" xfId="0" applyBorder="1"/>
    <xf numFmtId="0" fontId="2" fillId="4" borderId="8" xfId="0" applyFont="1" applyFill="1" applyBorder="1"/>
    <xf numFmtId="0" fontId="3" fillId="3" borderId="0" xfId="0" applyFont="1" applyFill="1" applyAlignment="1">
      <alignment horizontal="right"/>
    </xf>
    <xf numFmtId="0" fontId="0" fillId="2" borderId="19" xfId="0" applyFill="1" applyBorder="1"/>
    <xf numFmtId="0" fontId="0" fillId="5" borderId="18" xfId="0" applyFill="1" applyBorder="1"/>
    <xf numFmtId="0" fontId="1" fillId="5" borderId="18" xfId="0" applyFont="1" applyFill="1" applyBorder="1"/>
    <xf numFmtId="0" fontId="0" fillId="2" borderId="18" xfId="0" applyFill="1" applyBorder="1"/>
    <xf numFmtId="0" fontId="1" fillId="2" borderId="18" xfId="0" applyFont="1" applyFill="1" applyBorder="1" applyAlignment="1">
      <alignment horizontal="center"/>
    </xf>
    <xf numFmtId="0" fontId="0" fillId="2" borderId="20" xfId="0" applyFill="1" applyBorder="1"/>
    <xf numFmtId="0" fontId="0" fillId="0" borderId="21" xfId="0" applyBorder="1"/>
    <xf numFmtId="0" fontId="0" fillId="0" borderId="36" xfId="0" applyBorder="1"/>
    <xf numFmtId="0" fontId="4" fillId="3" borderId="0" xfId="0" applyFont="1" applyFill="1" applyAlignment="1">
      <alignment horizontal="right"/>
    </xf>
    <xf numFmtId="0" fontId="2" fillId="3" borderId="0" xfId="0" applyFont="1" applyFill="1" applyAlignment="1">
      <alignment horizontal="right"/>
    </xf>
    <xf numFmtId="0" fontId="2" fillId="3" borderId="37" xfId="0" applyFont="1" applyFill="1" applyBorder="1"/>
    <xf numFmtId="0" fontId="2" fillId="3" borderId="13" xfId="0" applyFont="1" applyFill="1" applyBorder="1"/>
    <xf numFmtId="164" fontId="3" fillId="3" borderId="0" xfId="0" applyNumberFormat="1" applyFont="1" applyFill="1"/>
    <xf numFmtId="0" fontId="2" fillId="4" borderId="3" xfId="0" applyFont="1" applyFill="1" applyBorder="1" applyAlignment="1">
      <alignment horizontal="right"/>
    </xf>
    <xf numFmtId="0" fontId="2" fillId="4" borderId="31" xfId="0" applyFont="1" applyFill="1" applyBorder="1"/>
    <xf numFmtId="0" fontId="2" fillId="4" borderId="32" xfId="0" applyFont="1" applyFill="1" applyBorder="1"/>
    <xf numFmtId="0" fontId="2" fillId="4" borderId="34" xfId="0" applyFont="1" applyFill="1" applyBorder="1"/>
    <xf numFmtId="0" fontId="2" fillId="4" borderId="29" xfId="0" applyFont="1" applyFill="1" applyBorder="1"/>
    <xf numFmtId="0" fontId="2" fillId="4" borderId="33" xfId="0" applyFont="1" applyFill="1" applyBorder="1"/>
    <xf numFmtId="0" fontId="0" fillId="3" borderId="29" xfId="0" applyFill="1" applyBorder="1"/>
    <xf numFmtId="0" fontId="2" fillId="4" borderId="39" xfId="0" applyFont="1" applyFill="1" applyBorder="1"/>
    <xf numFmtId="0" fontId="2" fillId="4" borderId="40" xfId="0" applyFont="1" applyFill="1" applyBorder="1"/>
    <xf numFmtId="0" fontId="0" fillId="3" borderId="34" xfId="0" applyFill="1" applyBorder="1"/>
    <xf numFmtId="0" fontId="0" fillId="3" borderId="35" xfId="0" applyFill="1" applyBorder="1"/>
    <xf numFmtId="0" fontId="0" fillId="3" borderId="30" xfId="0" applyFill="1" applyBorder="1"/>
    <xf numFmtId="0" fontId="2" fillId="3" borderId="36" xfId="0" applyFont="1" applyFill="1" applyBorder="1"/>
    <xf numFmtId="0" fontId="2" fillId="0" borderId="33" xfId="0" applyFont="1" applyBorder="1"/>
    <xf numFmtId="0" fontId="0" fillId="4" borderId="5" xfId="0" applyFill="1" applyBorder="1"/>
    <xf numFmtId="0" fontId="0" fillId="4" borderId="8" xfId="0" applyFill="1" applyBorder="1"/>
    <xf numFmtId="0" fontId="2" fillId="4" borderId="3" xfId="0" applyFont="1" applyFill="1" applyBorder="1"/>
    <xf numFmtId="0" fontId="0" fillId="4" borderId="38" xfId="0" applyFill="1" applyBorder="1" applyAlignment="1">
      <alignment horizontal="center"/>
    </xf>
    <xf numFmtId="0" fontId="0" fillId="4" borderId="39" xfId="0" applyFill="1" applyBorder="1" applyAlignment="1">
      <alignment horizontal="center"/>
    </xf>
    <xf numFmtId="0" fontId="0" fillId="4" borderId="41" xfId="0" applyFill="1" applyBorder="1" applyAlignment="1">
      <alignment horizontal="center"/>
    </xf>
    <xf numFmtId="0" fontId="0" fillId="3" borderId="42" xfId="0" applyFill="1" applyBorder="1"/>
    <xf numFmtId="0" fontId="0" fillId="3" borderId="43" xfId="0" applyFill="1" applyBorder="1"/>
    <xf numFmtId="0" fontId="2" fillId="4" borderId="44" xfId="0" applyFont="1" applyFill="1" applyBorder="1"/>
    <xf numFmtId="2" fontId="2" fillId="4" borderId="38" xfId="0" applyNumberFormat="1" applyFont="1" applyFill="1" applyBorder="1"/>
    <xf numFmtId="2" fontId="2" fillId="4" borderId="39" xfId="0" applyNumberFormat="1" applyFont="1" applyFill="1" applyBorder="1"/>
    <xf numFmtId="0" fontId="0" fillId="0" borderId="34" xfId="0" applyBorder="1"/>
    <xf numFmtId="0" fontId="0" fillId="0" borderId="35" xfId="0" applyBorder="1"/>
    <xf numFmtId="0" fontId="0" fillId="0" borderId="0" xfId="0" applyAlignment="1">
      <alignment horizontal="center"/>
    </xf>
    <xf numFmtId="0" fontId="0" fillId="0" borderId="29" xfId="0" applyBorder="1" applyAlignment="1">
      <alignment horizontal="center"/>
    </xf>
    <xf numFmtId="0" fontId="0" fillId="4" borderId="29" xfId="0" applyFill="1" applyBorder="1" applyAlignment="1">
      <alignment horizontal="center"/>
    </xf>
    <xf numFmtId="0" fontId="0" fillId="6" borderId="29" xfId="0" applyFill="1" applyBorder="1"/>
    <xf numFmtId="0" fontId="0" fillId="6" borderId="34" xfId="0" applyFill="1" applyBorder="1"/>
    <xf numFmtId="0" fontId="0" fillId="6" borderId="30" xfId="0" applyFill="1" applyBorder="1"/>
    <xf numFmtId="2" fontId="0" fillId="0" borderId="29" xfId="0" applyNumberFormat="1" applyBorder="1"/>
    <xf numFmtId="2" fontId="0" fillId="6" borderId="29" xfId="0" applyNumberFormat="1" applyFill="1" applyBorder="1"/>
    <xf numFmtId="0" fontId="0" fillId="4" borderId="29" xfId="0" applyFill="1" applyBorder="1"/>
    <xf numFmtId="0" fontId="5" fillId="4" borderId="29" xfId="0" applyFont="1" applyFill="1" applyBorder="1" applyAlignment="1">
      <alignment horizontal="center"/>
    </xf>
    <xf numFmtId="0" fontId="0" fillId="0" borderId="29" xfId="0" applyBorder="1" applyAlignment="1">
      <alignment horizontal="right"/>
    </xf>
    <xf numFmtId="2" fontId="0" fillId="8" borderId="29" xfId="0" applyNumberFormat="1" applyFill="1" applyBorder="1"/>
    <xf numFmtId="0" fontId="0" fillId="7" borderId="29" xfId="0" applyFill="1" applyBorder="1"/>
    <xf numFmtId="0" fontId="0" fillId="9" borderId="29" xfId="0" applyFill="1" applyBorder="1"/>
    <xf numFmtId="2" fontId="0" fillId="0" borderId="0" xfId="0" applyNumberFormat="1"/>
    <xf numFmtId="0" fontId="0" fillId="8" borderId="29" xfId="0" applyFill="1" applyBorder="1"/>
    <xf numFmtId="165" fontId="0" fillId="0" borderId="29" xfId="0" applyNumberFormat="1" applyBorder="1" applyAlignment="1">
      <alignment horizontal="right"/>
    </xf>
    <xf numFmtId="165" fontId="0" fillId="0" borderId="29" xfId="0" applyNumberFormat="1" applyBorder="1"/>
    <xf numFmtId="0" fontId="6" fillId="0" borderId="29" xfId="0" applyFont="1" applyBorder="1" applyAlignment="1">
      <alignment horizontal="center"/>
    </xf>
    <xf numFmtId="165" fontId="6" fillId="0" borderId="29" xfId="0" applyNumberFormat="1" applyFont="1" applyBorder="1"/>
    <xf numFmtId="2" fontId="0" fillId="10" borderId="29" xfId="0" applyNumberFormat="1" applyFill="1" applyBorder="1"/>
    <xf numFmtId="2" fontId="6" fillId="6" borderId="29" xfId="0" applyNumberFormat="1" applyFont="1" applyFill="1" applyBorder="1"/>
    <xf numFmtId="0" fontId="0" fillId="3" borderId="7" xfId="0" applyFill="1" applyBorder="1"/>
    <xf numFmtId="0" fontId="0" fillId="3" borderId="8" xfId="0" applyFill="1" applyBorder="1"/>
    <xf numFmtId="0" fontId="10" fillId="3" borderId="0" xfId="0" applyFont="1" applyFill="1" applyAlignment="1">
      <alignment vertical="center"/>
    </xf>
    <xf numFmtId="0" fontId="0" fillId="0" borderId="46" xfId="0" applyBorder="1"/>
    <xf numFmtId="0" fontId="2" fillId="4" borderId="47" xfId="0" applyFont="1" applyFill="1" applyBorder="1"/>
    <xf numFmtId="0" fontId="2" fillId="4" borderId="46" xfId="0" applyFont="1" applyFill="1" applyBorder="1"/>
    <xf numFmtId="0" fontId="0" fillId="0" borderId="48" xfId="0" applyBorder="1"/>
    <xf numFmtId="0" fontId="0" fillId="6" borderId="46" xfId="0" applyFill="1" applyBorder="1"/>
    <xf numFmtId="0" fontId="0" fillId="2" borderId="24" xfId="0" applyFill="1" applyBorder="1"/>
    <xf numFmtId="0" fontId="0" fillId="2" borderId="45" xfId="0" applyFill="1" applyBorder="1"/>
    <xf numFmtId="0" fontId="1" fillId="2" borderId="45" xfId="0" applyFont="1" applyFill="1" applyBorder="1" applyAlignment="1">
      <alignment horizontal="center"/>
    </xf>
    <xf numFmtId="0" fontId="0" fillId="2" borderId="49" xfId="0" applyFill="1" applyBorder="1"/>
    <xf numFmtId="0" fontId="2" fillId="4" borderId="38" xfId="0" applyFont="1" applyFill="1" applyBorder="1"/>
    <xf numFmtId="0" fontId="0" fillId="4" borderId="35" xfId="0" applyFill="1" applyBorder="1"/>
    <xf numFmtId="0" fontId="0" fillId="4" borderId="30" xfId="0" applyFill="1" applyBorder="1"/>
    <xf numFmtId="2" fontId="6" fillId="8" borderId="29" xfId="0" applyNumberFormat="1" applyFont="1" applyFill="1" applyBorder="1"/>
    <xf numFmtId="1" fontId="0" fillId="0" borderId="29" xfId="0" applyNumberFormat="1" applyBorder="1"/>
    <xf numFmtId="0" fontId="0" fillId="4" borderId="42" xfId="0" applyFill="1" applyBorder="1" applyAlignment="1">
      <alignment horizontal="center"/>
    </xf>
    <xf numFmtId="1" fontId="0" fillId="8" borderId="29" xfId="0" applyNumberFormat="1" applyFill="1" applyBorder="1"/>
    <xf numFmtId="165" fontId="0" fillId="8" borderId="29" xfId="0" applyNumberFormat="1" applyFill="1" applyBorder="1"/>
    <xf numFmtId="0" fontId="0" fillId="10" borderId="29" xfId="0" applyFill="1" applyBorder="1"/>
    <xf numFmtId="14" fontId="0" fillId="0" borderId="29" xfId="0" applyNumberFormat="1" applyBorder="1" applyAlignment="1">
      <alignment horizontal="center"/>
    </xf>
    <xf numFmtId="20" fontId="0" fillId="0" borderId="29" xfId="0" applyNumberFormat="1" applyBorder="1" applyAlignment="1">
      <alignment horizontal="center"/>
    </xf>
    <xf numFmtId="0" fontId="5" fillId="0" borderId="29" xfId="0" applyFont="1" applyBorder="1" applyAlignment="1">
      <alignment horizontal="left"/>
    </xf>
    <xf numFmtId="0" fontId="0" fillId="0" borderId="29" xfId="0" applyBorder="1" applyAlignment="1">
      <alignment horizontal="left"/>
    </xf>
    <xf numFmtId="0" fontId="12" fillId="0" borderId="0" xfId="0" applyFont="1"/>
    <xf numFmtId="0" fontId="0" fillId="4" borderId="50" xfId="0" applyFill="1" applyBorder="1" applyAlignment="1">
      <alignment horizontal="center"/>
    </xf>
    <xf numFmtId="0" fontId="8" fillId="3" borderId="3" xfId="0" applyFont="1" applyFill="1" applyBorder="1" applyAlignment="1">
      <alignment horizontal="center" vertical="center"/>
    </xf>
    <xf numFmtId="0" fontId="8" fillId="3" borderId="5" xfId="0" applyFont="1" applyFill="1" applyBorder="1" applyAlignment="1">
      <alignment horizontal="center" vertical="center"/>
    </xf>
    <xf numFmtId="0" fontId="0" fillId="3" borderId="5" xfId="0" applyFill="1" applyBorder="1" applyAlignment="1">
      <alignment horizontal="center"/>
    </xf>
    <xf numFmtId="0" fontId="0" fillId="3" borderId="6" xfId="0" applyFill="1" applyBorder="1"/>
    <xf numFmtId="0" fontId="0" fillId="3" borderId="1" xfId="0" applyFill="1" applyBorder="1"/>
    <xf numFmtId="14" fontId="11" fillId="3" borderId="0" xfId="0" applyNumberFormat="1" applyFont="1" applyFill="1" applyAlignment="1">
      <alignment horizontal="center" vertical="center"/>
    </xf>
    <xf numFmtId="0" fontId="11" fillId="3" borderId="0" xfId="0" applyFont="1" applyFill="1" applyAlignment="1">
      <alignment horizontal="center" vertical="center"/>
    </xf>
    <xf numFmtId="0" fontId="13" fillId="3" borderId="0" xfId="0" applyFont="1" applyFill="1" applyAlignment="1">
      <alignment horizontal="center" vertical="center"/>
    </xf>
    <xf numFmtId="0" fontId="9" fillId="3" borderId="0" xfId="0" applyFont="1" applyFill="1" applyAlignment="1">
      <alignment horizontal="center" vertical="center"/>
    </xf>
    <xf numFmtId="0" fontId="12" fillId="3" borderId="0" xfId="0" applyFont="1" applyFill="1" applyAlignment="1">
      <alignment horizontal="center" vertical="center"/>
    </xf>
    <xf numFmtId="0" fontId="10" fillId="3" borderId="0" xfId="0" applyFont="1" applyFill="1" applyAlignment="1">
      <alignment horizontal="center" vertical="center"/>
    </xf>
    <xf numFmtId="0" fontId="0" fillId="0" borderId="0" xfId="0" applyAlignment="1">
      <alignment horizontal="left" vertical="top" wrapText="1"/>
    </xf>
    <xf numFmtId="0" fontId="0" fillId="0" borderId="0" xfId="0"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3" borderId="17" xfId="0" applyFill="1" applyBorder="1" applyAlignment="1">
      <alignment horizontal="center"/>
    </xf>
    <xf numFmtId="0" fontId="2" fillId="4" borderId="4" xfId="0" applyFont="1" applyFill="1" applyBorder="1" applyAlignment="1">
      <alignment horizontal="right"/>
    </xf>
    <xf numFmtId="0" fontId="2" fillId="4" borderId="5" xfId="0" applyFont="1" applyFill="1" applyBorder="1" applyAlignment="1">
      <alignment horizontal="right"/>
    </xf>
    <xf numFmtId="0" fontId="2" fillId="4" borderId="6" xfId="0" applyFont="1" applyFill="1" applyBorder="1" applyAlignment="1">
      <alignment horizontal="right"/>
    </xf>
    <xf numFmtId="0" fontId="2" fillId="4" borderId="8" xfId="0" applyFont="1" applyFill="1" applyBorder="1" applyAlignment="1">
      <alignment horizontal="right"/>
    </xf>
    <xf numFmtId="0" fontId="0" fillId="3" borderId="9" xfId="0"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xf numFmtId="0" fontId="2" fillId="4" borderId="1" xfId="0" applyFont="1" applyFill="1" applyBorder="1" applyAlignment="1">
      <alignment horizontal="right"/>
    </xf>
    <xf numFmtId="0" fontId="2" fillId="4" borderId="3" xfId="0" applyFont="1" applyFill="1" applyBorder="1" applyAlignment="1">
      <alignment horizontal="right"/>
    </xf>
    <xf numFmtId="0" fontId="0" fillId="4" borderId="29" xfId="0" applyFill="1" applyBorder="1" applyAlignment="1">
      <alignment horizontal="center" vertical="center"/>
    </xf>
    <xf numFmtId="0" fontId="8" fillId="0" borderId="2" xfId="0" applyFont="1" applyBorder="1" applyAlignment="1">
      <alignment horizontal="center" vertical="center"/>
    </xf>
    <xf numFmtId="0" fontId="0" fillId="0" borderId="0" xfId="0" applyBorder="1" applyAlignment="1">
      <alignment horizontal="center"/>
    </xf>
    <xf numFmtId="0" fontId="0" fillId="0" borderId="0" xfId="0" applyBorder="1" applyAlignment="1">
      <alignment horizontal="center"/>
    </xf>
    <xf numFmtId="0" fontId="0" fillId="0" borderId="0" xfId="0" applyBorder="1"/>
    <xf numFmtId="0" fontId="6" fillId="8" borderId="29" xfId="0" applyFont="1" applyFill="1" applyBorder="1"/>
    <xf numFmtId="0" fontId="0" fillId="0" borderId="29" xfId="0" applyBorder="1" applyAlignment="1">
      <alignment horizontal="center"/>
    </xf>
    <xf numFmtId="0" fontId="0" fillId="7" borderId="34" xfId="0" applyFill="1" applyBorder="1"/>
    <xf numFmtId="2" fontId="0" fillId="7" borderId="29" xfId="0" applyNumberFormat="1" applyFill="1" applyBorder="1"/>
    <xf numFmtId="0" fontId="0" fillId="7" borderId="46" xfId="0" applyFill="1" applyBorder="1"/>
    <xf numFmtId="0" fontId="0" fillId="7" borderId="30" xfId="0" applyFill="1" applyBorder="1"/>
    <xf numFmtId="0" fontId="0" fillId="0" borderId="29" xfId="0" applyFill="1" applyBorder="1"/>
    <xf numFmtId="0" fontId="8" fillId="0" borderId="0" xfId="0" applyFont="1" applyBorder="1" applyAlignment="1">
      <alignment horizontal="center" vertical="center"/>
    </xf>
    <xf numFmtId="0" fontId="0" fillId="3" borderId="0" xfId="0" applyFill="1" applyBorder="1"/>
    <xf numFmtId="0" fontId="0" fillId="0" borderId="5" xfId="0" applyBorder="1"/>
    <xf numFmtId="0" fontId="0" fillId="3" borderId="0" xfId="0" applyFill="1" applyBorder="1" applyAlignment="1">
      <alignment horizontal="center"/>
    </xf>
    <xf numFmtId="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Crank</a:t>
            </a:r>
            <a:r>
              <a:rPr lang="en-GB" baseline="0"/>
              <a:t>shaft Angle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v>Inlet</c:v>
          </c:tx>
          <c:spPr>
            <a:ln w="19050" cap="rnd">
              <a:solidFill>
                <a:schemeClr val="accent1"/>
              </a:solidFill>
              <a:round/>
            </a:ln>
            <a:effectLst/>
          </c:spPr>
          <c:marker>
            <c:symbol val="none"/>
          </c:marker>
          <c:xVal>
            <c:numRef>
              <c:f>'Crankshaft And Camshaft Data'!$J$5:$J$725</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'Crankshaft And Camshaft Data'!$N$5:$N$725</c:f>
              <c:numCache>
                <c:formatCode>General</c:formatCode>
                <c:ptCount val="721"/>
                <c:pt idx="0">
                  <c:v>0.01</c:v>
                </c:pt>
                <c:pt idx="1">
                  <c:v>0.01</c:v>
                </c:pt>
                <c:pt idx="2">
                  <c:v>0.01</c:v>
                </c:pt>
                <c:pt idx="3">
                  <c:v>0.01</c:v>
                </c:pt>
                <c:pt idx="4">
                  <c:v>0.01</c:v>
                </c:pt>
                <c:pt idx="5">
                  <c:v>0.01</c:v>
                </c:pt>
                <c:pt idx="6">
                  <c:v>0.01</c:v>
                </c:pt>
                <c:pt idx="7">
                  <c:v>0.01</c:v>
                </c:pt>
                <c:pt idx="8">
                  <c:v>0.01</c:v>
                </c:pt>
                <c:pt idx="9">
                  <c:v>0.01</c:v>
                </c:pt>
                <c:pt idx="10">
                  <c:v>0.01</c:v>
                </c:pt>
                <c:pt idx="11">
                  <c:v>0.01</c:v>
                </c:pt>
                <c:pt idx="12">
                  <c:v>0.01</c:v>
                </c:pt>
                <c:pt idx="13">
                  <c:v>0.01</c:v>
                </c:pt>
                <c:pt idx="14">
                  <c:v>0.01</c:v>
                </c:pt>
                <c:pt idx="15">
                  <c:v>0.01</c:v>
                </c:pt>
                <c:pt idx="16">
                  <c:v>0.01</c:v>
                </c:pt>
                <c:pt idx="17">
                  <c:v>0.01</c:v>
                </c:pt>
                <c:pt idx="18">
                  <c:v>0.01</c:v>
                </c:pt>
                <c:pt idx="19">
                  <c:v>0.01</c:v>
                </c:pt>
                <c:pt idx="20">
                  <c:v>0.01</c:v>
                </c:pt>
                <c:pt idx="21">
                  <c:v>0.02</c:v>
                </c:pt>
                <c:pt idx="22">
                  <c:v>0.03</c:v>
                </c:pt>
                <c:pt idx="23">
                  <c:v>0.04</c:v>
                </c:pt>
                <c:pt idx="24">
                  <c:v>0.05</c:v>
                </c:pt>
                <c:pt idx="25">
                  <c:v>7.0000000000000007E-2</c:v>
                </c:pt>
                <c:pt idx="26">
                  <c:v>0.09</c:v>
                </c:pt>
                <c:pt idx="27">
                  <c:v>0.1</c:v>
                </c:pt>
                <c:pt idx="28">
                  <c:v>0.12</c:v>
                </c:pt>
                <c:pt idx="29">
                  <c:v>0.14000000000000001</c:v>
                </c:pt>
                <c:pt idx="30">
                  <c:v>0.15</c:v>
                </c:pt>
                <c:pt idx="31">
                  <c:v>0.17</c:v>
                </c:pt>
                <c:pt idx="32">
                  <c:v>0.19</c:v>
                </c:pt>
                <c:pt idx="33">
                  <c:v>0.2</c:v>
                </c:pt>
                <c:pt idx="34">
                  <c:v>0.22</c:v>
                </c:pt>
                <c:pt idx="35">
                  <c:v>0.24</c:v>
                </c:pt>
                <c:pt idx="36">
                  <c:v>0.26</c:v>
                </c:pt>
                <c:pt idx="37">
                  <c:v>0.27</c:v>
                </c:pt>
                <c:pt idx="38">
                  <c:v>0.28999999999999998</c:v>
                </c:pt>
                <c:pt idx="39">
                  <c:v>0.3</c:v>
                </c:pt>
                <c:pt idx="40">
                  <c:v>0.32</c:v>
                </c:pt>
                <c:pt idx="41">
                  <c:v>0.34</c:v>
                </c:pt>
                <c:pt idx="42">
                  <c:v>0.36</c:v>
                </c:pt>
                <c:pt idx="43">
                  <c:v>0.38</c:v>
                </c:pt>
                <c:pt idx="44">
                  <c:v>0.4</c:v>
                </c:pt>
                <c:pt idx="45">
                  <c:v>0.43</c:v>
                </c:pt>
                <c:pt idx="46">
                  <c:v>0.47</c:v>
                </c:pt>
                <c:pt idx="47">
                  <c:v>0.5</c:v>
                </c:pt>
                <c:pt idx="48">
                  <c:v>0.55000000000000004</c:v>
                </c:pt>
                <c:pt idx="49">
                  <c:v>0.59</c:v>
                </c:pt>
                <c:pt idx="50">
                  <c:v>0.65</c:v>
                </c:pt>
                <c:pt idx="51">
                  <c:v>0.71</c:v>
                </c:pt>
                <c:pt idx="52">
                  <c:v>0.76</c:v>
                </c:pt>
                <c:pt idx="53">
                  <c:v>0.83</c:v>
                </c:pt>
                <c:pt idx="54">
                  <c:v>0.91</c:v>
                </c:pt>
                <c:pt idx="55">
                  <c:v>0.99</c:v>
                </c:pt>
                <c:pt idx="56">
                  <c:v>1.06</c:v>
                </c:pt>
                <c:pt idx="57">
                  <c:v>1.1499999999999999</c:v>
                </c:pt>
                <c:pt idx="58">
                  <c:v>1.24</c:v>
                </c:pt>
                <c:pt idx="59">
                  <c:v>1.34</c:v>
                </c:pt>
                <c:pt idx="60">
                  <c:v>1.45</c:v>
                </c:pt>
                <c:pt idx="61">
                  <c:v>1.56</c:v>
                </c:pt>
                <c:pt idx="62">
                  <c:v>1.67</c:v>
                </c:pt>
                <c:pt idx="63">
                  <c:v>1.8</c:v>
                </c:pt>
                <c:pt idx="64">
                  <c:v>1.91</c:v>
                </c:pt>
                <c:pt idx="65">
                  <c:v>2.06</c:v>
                </c:pt>
                <c:pt idx="66">
                  <c:v>2.2000000000000002</c:v>
                </c:pt>
                <c:pt idx="67">
                  <c:v>2.3199999999999998</c:v>
                </c:pt>
                <c:pt idx="68">
                  <c:v>2.5</c:v>
                </c:pt>
                <c:pt idx="69">
                  <c:v>2.67</c:v>
                </c:pt>
                <c:pt idx="70">
                  <c:v>2.81</c:v>
                </c:pt>
                <c:pt idx="71">
                  <c:v>3</c:v>
                </c:pt>
                <c:pt idx="72">
                  <c:v>3.19</c:v>
                </c:pt>
                <c:pt idx="73">
                  <c:v>3.38</c:v>
                </c:pt>
                <c:pt idx="74">
                  <c:v>3.56</c:v>
                </c:pt>
                <c:pt idx="75">
                  <c:v>3.77</c:v>
                </c:pt>
                <c:pt idx="76">
                  <c:v>4.0199999999999996</c:v>
                </c:pt>
                <c:pt idx="77">
                  <c:v>4.21</c:v>
                </c:pt>
                <c:pt idx="78">
                  <c:v>4.42</c:v>
                </c:pt>
                <c:pt idx="79">
                  <c:v>4.67</c:v>
                </c:pt>
                <c:pt idx="80">
                  <c:v>4.91</c:v>
                </c:pt>
                <c:pt idx="81">
                  <c:v>5.2</c:v>
                </c:pt>
                <c:pt idx="82">
                  <c:v>5.34</c:v>
                </c:pt>
                <c:pt idx="83">
                  <c:v>5.72</c:v>
                </c:pt>
                <c:pt idx="84">
                  <c:v>6</c:v>
                </c:pt>
                <c:pt idx="85">
                  <c:v>6.27</c:v>
                </c:pt>
                <c:pt idx="86">
                  <c:v>6.57</c:v>
                </c:pt>
                <c:pt idx="87">
                  <c:v>6.89</c:v>
                </c:pt>
                <c:pt idx="88">
                  <c:v>7.15</c:v>
                </c:pt>
                <c:pt idx="89">
                  <c:v>7.45</c:v>
                </c:pt>
                <c:pt idx="90">
                  <c:v>7.76</c:v>
                </c:pt>
                <c:pt idx="91">
                  <c:v>8.01</c:v>
                </c:pt>
                <c:pt idx="92">
                  <c:v>8.2899999999999991</c:v>
                </c:pt>
                <c:pt idx="93">
                  <c:v>8.5299999999999994</c:v>
                </c:pt>
                <c:pt idx="94">
                  <c:v>8.7200000000000006</c:v>
                </c:pt>
                <c:pt idx="95">
                  <c:v>8.8699999999999992</c:v>
                </c:pt>
                <c:pt idx="96">
                  <c:v>8.94</c:v>
                </c:pt>
                <c:pt idx="97">
                  <c:v>8.99</c:v>
                </c:pt>
                <c:pt idx="98">
                  <c:v>9</c:v>
                </c:pt>
                <c:pt idx="99">
                  <c:v>8.9700000000000006</c:v>
                </c:pt>
                <c:pt idx="100">
                  <c:v>8.8800000000000008</c:v>
                </c:pt>
                <c:pt idx="101">
                  <c:v>8.7200000000000006</c:v>
                </c:pt>
                <c:pt idx="102">
                  <c:v>8.49</c:v>
                </c:pt>
                <c:pt idx="103">
                  <c:v>8.26</c:v>
                </c:pt>
                <c:pt idx="104">
                  <c:v>7.98</c:v>
                </c:pt>
                <c:pt idx="105">
                  <c:v>7.69</c:v>
                </c:pt>
                <c:pt idx="106">
                  <c:v>7.36</c:v>
                </c:pt>
                <c:pt idx="107">
                  <c:v>7.06</c:v>
                </c:pt>
                <c:pt idx="108">
                  <c:v>6.74</c:v>
                </c:pt>
                <c:pt idx="109">
                  <c:v>6.45</c:v>
                </c:pt>
                <c:pt idx="110">
                  <c:v>6.11</c:v>
                </c:pt>
                <c:pt idx="111">
                  <c:v>5.85</c:v>
                </c:pt>
                <c:pt idx="112">
                  <c:v>5.5</c:v>
                </c:pt>
                <c:pt idx="113">
                  <c:v>5.2</c:v>
                </c:pt>
                <c:pt idx="114">
                  <c:v>4.91</c:v>
                </c:pt>
                <c:pt idx="115">
                  <c:v>4.66</c:v>
                </c:pt>
                <c:pt idx="116">
                  <c:v>4.4000000000000004</c:v>
                </c:pt>
                <c:pt idx="117">
                  <c:v>4.1500000000000004</c:v>
                </c:pt>
                <c:pt idx="118">
                  <c:v>3.92</c:v>
                </c:pt>
                <c:pt idx="119">
                  <c:v>3.68</c:v>
                </c:pt>
                <c:pt idx="120">
                  <c:v>3.44</c:v>
                </c:pt>
                <c:pt idx="121">
                  <c:v>3.25</c:v>
                </c:pt>
                <c:pt idx="122">
                  <c:v>3.02</c:v>
                </c:pt>
                <c:pt idx="123">
                  <c:v>2.85</c:v>
                </c:pt>
                <c:pt idx="124">
                  <c:v>2.7</c:v>
                </c:pt>
                <c:pt idx="125">
                  <c:v>2.52</c:v>
                </c:pt>
                <c:pt idx="126">
                  <c:v>2.3199999999999998</c:v>
                </c:pt>
                <c:pt idx="127">
                  <c:v>2.1800000000000002</c:v>
                </c:pt>
                <c:pt idx="128">
                  <c:v>2.0499999999999998</c:v>
                </c:pt>
                <c:pt idx="129">
                  <c:v>1.89</c:v>
                </c:pt>
                <c:pt idx="130">
                  <c:v>1.75</c:v>
                </c:pt>
                <c:pt idx="131">
                  <c:v>1.62</c:v>
                </c:pt>
                <c:pt idx="132">
                  <c:v>1.49</c:v>
                </c:pt>
                <c:pt idx="133">
                  <c:v>1.38</c:v>
                </c:pt>
                <c:pt idx="134">
                  <c:v>1.26</c:v>
                </c:pt>
                <c:pt idx="135">
                  <c:v>1.1599999999999999</c:v>
                </c:pt>
                <c:pt idx="136">
                  <c:v>1.06</c:v>
                </c:pt>
                <c:pt idx="137">
                  <c:v>0.97</c:v>
                </c:pt>
                <c:pt idx="138">
                  <c:v>0.88</c:v>
                </c:pt>
                <c:pt idx="139">
                  <c:v>0.8</c:v>
                </c:pt>
                <c:pt idx="140">
                  <c:v>0.74</c:v>
                </c:pt>
                <c:pt idx="141">
                  <c:v>0.67</c:v>
                </c:pt>
                <c:pt idx="142">
                  <c:v>0.6</c:v>
                </c:pt>
                <c:pt idx="143">
                  <c:v>0.54</c:v>
                </c:pt>
                <c:pt idx="144">
                  <c:v>0.48</c:v>
                </c:pt>
                <c:pt idx="145">
                  <c:v>0.44</c:v>
                </c:pt>
                <c:pt idx="146">
                  <c:v>0.39</c:v>
                </c:pt>
                <c:pt idx="147">
                  <c:v>0.35</c:v>
                </c:pt>
                <c:pt idx="148">
                  <c:v>0.32</c:v>
                </c:pt>
                <c:pt idx="149">
                  <c:v>0.28999999999999998</c:v>
                </c:pt>
                <c:pt idx="150">
                  <c:v>0.26</c:v>
                </c:pt>
                <c:pt idx="151">
                  <c:v>0.24</c:v>
                </c:pt>
                <c:pt idx="152">
                  <c:v>0.21</c:v>
                </c:pt>
                <c:pt idx="153">
                  <c:v>0.2</c:v>
                </c:pt>
                <c:pt idx="154">
                  <c:v>0.18</c:v>
                </c:pt>
                <c:pt idx="155">
                  <c:v>0.16</c:v>
                </c:pt>
                <c:pt idx="156">
                  <c:v>0.14000000000000001</c:v>
                </c:pt>
                <c:pt idx="157">
                  <c:v>0.12</c:v>
                </c:pt>
                <c:pt idx="158">
                  <c:v>0.1</c:v>
                </c:pt>
                <c:pt idx="159">
                  <c:v>0.09</c:v>
                </c:pt>
                <c:pt idx="160">
                  <c:v>7.0000000000000007E-2</c:v>
                </c:pt>
                <c:pt idx="161">
                  <c:v>0.05</c:v>
                </c:pt>
                <c:pt idx="162">
                  <c:v>0.03</c:v>
                </c:pt>
                <c:pt idx="163">
                  <c:v>0.02</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0.01</c:v>
                </c:pt>
                <c:pt idx="289">
                  <c:v>0.01</c:v>
                </c:pt>
                <c:pt idx="290">
                  <c:v>0.01</c:v>
                </c:pt>
                <c:pt idx="291">
                  <c:v>0.01</c:v>
                </c:pt>
                <c:pt idx="292">
                  <c:v>0.01</c:v>
                </c:pt>
                <c:pt idx="293">
                  <c:v>0.01</c:v>
                </c:pt>
                <c:pt idx="294">
                  <c:v>0.01</c:v>
                </c:pt>
                <c:pt idx="295">
                  <c:v>0.01</c:v>
                </c:pt>
                <c:pt idx="296">
                  <c:v>0.01</c:v>
                </c:pt>
                <c:pt idx="297">
                  <c:v>0.01</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0.01</c:v>
                </c:pt>
                <c:pt idx="349">
                  <c:v>0.01</c:v>
                </c:pt>
                <c:pt idx="350">
                  <c:v>0.01</c:v>
                </c:pt>
                <c:pt idx="351">
                  <c:v>0.01</c:v>
                </c:pt>
                <c:pt idx="352">
                  <c:v>0.01</c:v>
                </c:pt>
                <c:pt idx="353">
                  <c:v>0.01</c:v>
                </c:pt>
                <c:pt idx="354">
                  <c:v>0.01</c:v>
                </c:pt>
                <c:pt idx="355">
                  <c:v>0.01</c:v>
                </c:pt>
                <c:pt idx="356">
                  <c:v>0.01</c:v>
                </c:pt>
                <c:pt idx="357">
                  <c:v>0.01</c:v>
                </c:pt>
                <c:pt idx="358">
                  <c:v>0.01</c:v>
                </c:pt>
                <c:pt idx="359">
                  <c:v>0.01</c:v>
                </c:pt>
                <c:pt idx="360">
                  <c:v>0.01</c:v>
                </c:pt>
                <c:pt idx="361">
                  <c:v>0.01</c:v>
                </c:pt>
                <c:pt idx="362">
                  <c:v>0.01</c:v>
                </c:pt>
                <c:pt idx="363">
                  <c:v>0.01</c:v>
                </c:pt>
                <c:pt idx="364">
                  <c:v>0.01</c:v>
                </c:pt>
                <c:pt idx="365">
                  <c:v>0.01</c:v>
                </c:pt>
                <c:pt idx="366">
                  <c:v>0.01</c:v>
                </c:pt>
                <c:pt idx="367">
                  <c:v>0.01</c:v>
                </c:pt>
                <c:pt idx="368">
                  <c:v>0.01</c:v>
                </c:pt>
                <c:pt idx="369">
                  <c:v>0.01</c:v>
                </c:pt>
                <c:pt idx="370">
                  <c:v>0.01</c:v>
                </c:pt>
                <c:pt idx="371">
                  <c:v>0.01</c:v>
                </c:pt>
                <c:pt idx="372">
                  <c:v>0.01</c:v>
                </c:pt>
                <c:pt idx="373">
                  <c:v>0.01</c:v>
                </c:pt>
                <c:pt idx="374">
                  <c:v>0.01</c:v>
                </c:pt>
                <c:pt idx="375">
                  <c:v>0.01</c:v>
                </c:pt>
                <c:pt idx="376">
                  <c:v>0.01</c:v>
                </c:pt>
                <c:pt idx="377">
                  <c:v>0.01</c:v>
                </c:pt>
                <c:pt idx="378">
                  <c:v>0.01</c:v>
                </c:pt>
                <c:pt idx="379">
                  <c:v>0.01</c:v>
                </c:pt>
                <c:pt idx="380">
                  <c:v>0.01</c:v>
                </c:pt>
                <c:pt idx="381">
                  <c:v>0.02</c:v>
                </c:pt>
                <c:pt idx="382">
                  <c:v>0.03</c:v>
                </c:pt>
                <c:pt idx="383">
                  <c:v>0.04</c:v>
                </c:pt>
                <c:pt idx="384">
                  <c:v>0.05</c:v>
                </c:pt>
                <c:pt idx="385">
                  <c:v>7.0000000000000007E-2</c:v>
                </c:pt>
                <c:pt idx="386">
                  <c:v>0.09</c:v>
                </c:pt>
                <c:pt idx="387">
                  <c:v>0.1</c:v>
                </c:pt>
                <c:pt idx="388">
                  <c:v>0.12</c:v>
                </c:pt>
                <c:pt idx="389">
                  <c:v>0.14000000000000001</c:v>
                </c:pt>
                <c:pt idx="390">
                  <c:v>0.15</c:v>
                </c:pt>
                <c:pt idx="391">
                  <c:v>0.17</c:v>
                </c:pt>
                <c:pt idx="392">
                  <c:v>0.19</c:v>
                </c:pt>
                <c:pt idx="393">
                  <c:v>0.2</c:v>
                </c:pt>
                <c:pt idx="394">
                  <c:v>0.22</c:v>
                </c:pt>
                <c:pt idx="395">
                  <c:v>0.24</c:v>
                </c:pt>
                <c:pt idx="396">
                  <c:v>0.26</c:v>
                </c:pt>
                <c:pt idx="397">
                  <c:v>0.27</c:v>
                </c:pt>
                <c:pt idx="398">
                  <c:v>0.28999999999999998</c:v>
                </c:pt>
                <c:pt idx="399">
                  <c:v>0.3</c:v>
                </c:pt>
                <c:pt idx="400">
                  <c:v>0.32</c:v>
                </c:pt>
                <c:pt idx="401">
                  <c:v>0.34</c:v>
                </c:pt>
                <c:pt idx="402">
                  <c:v>0.36</c:v>
                </c:pt>
                <c:pt idx="403">
                  <c:v>0.38</c:v>
                </c:pt>
                <c:pt idx="404">
                  <c:v>0.4</c:v>
                </c:pt>
                <c:pt idx="405">
                  <c:v>0.43</c:v>
                </c:pt>
                <c:pt idx="406">
                  <c:v>0.47</c:v>
                </c:pt>
                <c:pt idx="407">
                  <c:v>0.5</c:v>
                </c:pt>
                <c:pt idx="408">
                  <c:v>0.55000000000000004</c:v>
                </c:pt>
                <c:pt idx="409">
                  <c:v>0.59</c:v>
                </c:pt>
                <c:pt idx="410">
                  <c:v>0.65</c:v>
                </c:pt>
                <c:pt idx="411">
                  <c:v>0.71</c:v>
                </c:pt>
                <c:pt idx="412">
                  <c:v>0.76</c:v>
                </c:pt>
                <c:pt idx="413">
                  <c:v>0.83</c:v>
                </c:pt>
                <c:pt idx="414">
                  <c:v>0.91</c:v>
                </c:pt>
                <c:pt idx="415">
                  <c:v>0.99</c:v>
                </c:pt>
                <c:pt idx="416">
                  <c:v>1.06</c:v>
                </c:pt>
                <c:pt idx="417">
                  <c:v>1.1499999999999999</c:v>
                </c:pt>
                <c:pt idx="418">
                  <c:v>1.24</c:v>
                </c:pt>
                <c:pt idx="419">
                  <c:v>1.34</c:v>
                </c:pt>
                <c:pt idx="420">
                  <c:v>1.45</c:v>
                </c:pt>
                <c:pt idx="421">
                  <c:v>1.56</c:v>
                </c:pt>
                <c:pt idx="422">
                  <c:v>1.67</c:v>
                </c:pt>
                <c:pt idx="423">
                  <c:v>1.8</c:v>
                </c:pt>
                <c:pt idx="424">
                  <c:v>1.91</c:v>
                </c:pt>
                <c:pt idx="425">
                  <c:v>2.06</c:v>
                </c:pt>
                <c:pt idx="426">
                  <c:v>2.2000000000000002</c:v>
                </c:pt>
                <c:pt idx="427">
                  <c:v>2.3199999999999998</c:v>
                </c:pt>
                <c:pt idx="428">
                  <c:v>2.5</c:v>
                </c:pt>
                <c:pt idx="429">
                  <c:v>2.67</c:v>
                </c:pt>
                <c:pt idx="430">
                  <c:v>2.81</c:v>
                </c:pt>
                <c:pt idx="431">
                  <c:v>3</c:v>
                </c:pt>
                <c:pt idx="432">
                  <c:v>3.19</c:v>
                </c:pt>
                <c:pt idx="433">
                  <c:v>3.38</c:v>
                </c:pt>
                <c:pt idx="434">
                  <c:v>3.56</c:v>
                </c:pt>
                <c:pt idx="435">
                  <c:v>3.77</c:v>
                </c:pt>
                <c:pt idx="436">
                  <c:v>4.0199999999999996</c:v>
                </c:pt>
                <c:pt idx="437">
                  <c:v>4.21</c:v>
                </c:pt>
                <c:pt idx="438">
                  <c:v>4.42</c:v>
                </c:pt>
                <c:pt idx="439">
                  <c:v>4.67</c:v>
                </c:pt>
                <c:pt idx="440">
                  <c:v>4.91</c:v>
                </c:pt>
                <c:pt idx="441">
                  <c:v>5.2</c:v>
                </c:pt>
                <c:pt idx="442">
                  <c:v>5.34</c:v>
                </c:pt>
                <c:pt idx="443">
                  <c:v>5.72</c:v>
                </c:pt>
                <c:pt idx="444">
                  <c:v>6</c:v>
                </c:pt>
                <c:pt idx="445">
                  <c:v>6.27</c:v>
                </c:pt>
                <c:pt idx="446">
                  <c:v>6.57</c:v>
                </c:pt>
                <c:pt idx="447">
                  <c:v>6.89</c:v>
                </c:pt>
                <c:pt idx="448">
                  <c:v>7.15</c:v>
                </c:pt>
                <c:pt idx="449">
                  <c:v>7.45</c:v>
                </c:pt>
                <c:pt idx="450">
                  <c:v>7.76</c:v>
                </c:pt>
                <c:pt idx="451">
                  <c:v>8.01</c:v>
                </c:pt>
                <c:pt idx="452">
                  <c:v>8.2899999999999991</c:v>
                </c:pt>
                <c:pt idx="453">
                  <c:v>8.5299999999999994</c:v>
                </c:pt>
                <c:pt idx="454">
                  <c:v>8.7200000000000006</c:v>
                </c:pt>
                <c:pt idx="455">
                  <c:v>8.8699999999999992</c:v>
                </c:pt>
                <c:pt idx="456">
                  <c:v>8.94</c:v>
                </c:pt>
                <c:pt idx="457">
                  <c:v>8.99</c:v>
                </c:pt>
                <c:pt idx="458">
                  <c:v>9</c:v>
                </c:pt>
                <c:pt idx="459">
                  <c:v>8.9700000000000006</c:v>
                </c:pt>
                <c:pt idx="460">
                  <c:v>8.8800000000000008</c:v>
                </c:pt>
                <c:pt idx="461">
                  <c:v>8.7200000000000006</c:v>
                </c:pt>
                <c:pt idx="462">
                  <c:v>8.49</c:v>
                </c:pt>
                <c:pt idx="463">
                  <c:v>8.26</c:v>
                </c:pt>
                <c:pt idx="464">
                  <c:v>7.98</c:v>
                </c:pt>
                <c:pt idx="465">
                  <c:v>7.69</c:v>
                </c:pt>
                <c:pt idx="466">
                  <c:v>7.36</c:v>
                </c:pt>
                <c:pt idx="467">
                  <c:v>7.06</c:v>
                </c:pt>
                <c:pt idx="468">
                  <c:v>6.74</c:v>
                </c:pt>
                <c:pt idx="469">
                  <c:v>6.45</c:v>
                </c:pt>
                <c:pt idx="470">
                  <c:v>6.11</c:v>
                </c:pt>
                <c:pt idx="471">
                  <c:v>5.85</c:v>
                </c:pt>
                <c:pt idx="472">
                  <c:v>5.5</c:v>
                </c:pt>
                <c:pt idx="473">
                  <c:v>5.2</c:v>
                </c:pt>
                <c:pt idx="474">
                  <c:v>4.91</c:v>
                </c:pt>
                <c:pt idx="475">
                  <c:v>4.66</c:v>
                </c:pt>
                <c:pt idx="476">
                  <c:v>4.4000000000000004</c:v>
                </c:pt>
                <c:pt idx="477">
                  <c:v>4.1500000000000004</c:v>
                </c:pt>
                <c:pt idx="478">
                  <c:v>3.92</c:v>
                </c:pt>
                <c:pt idx="479">
                  <c:v>3.68</c:v>
                </c:pt>
                <c:pt idx="480">
                  <c:v>3.44</c:v>
                </c:pt>
                <c:pt idx="481">
                  <c:v>3.25</c:v>
                </c:pt>
                <c:pt idx="482">
                  <c:v>3.02</c:v>
                </c:pt>
                <c:pt idx="483">
                  <c:v>2.85</c:v>
                </c:pt>
                <c:pt idx="484">
                  <c:v>2.7</c:v>
                </c:pt>
                <c:pt idx="485">
                  <c:v>2.52</c:v>
                </c:pt>
                <c:pt idx="486">
                  <c:v>2.3199999999999998</c:v>
                </c:pt>
                <c:pt idx="487">
                  <c:v>2.1800000000000002</c:v>
                </c:pt>
                <c:pt idx="488">
                  <c:v>2.0499999999999998</c:v>
                </c:pt>
                <c:pt idx="489">
                  <c:v>1.89</c:v>
                </c:pt>
                <c:pt idx="490">
                  <c:v>1.75</c:v>
                </c:pt>
                <c:pt idx="491">
                  <c:v>1.62</c:v>
                </c:pt>
                <c:pt idx="492">
                  <c:v>1.49</c:v>
                </c:pt>
                <c:pt idx="493">
                  <c:v>1.38</c:v>
                </c:pt>
                <c:pt idx="494">
                  <c:v>1.26</c:v>
                </c:pt>
                <c:pt idx="495">
                  <c:v>1.1599999999999999</c:v>
                </c:pt>
                <c:pt idx="496">
                  <c:v>1.06</c:v>
                </c:pt>
                <c:pt idx="497">
                  <c:v>0.97</c:v>
                </c:pt>
                <c:pt idx="498">
                  <c:v>0.88</c:v>
                </c:pt>
                <c:pt idx="499">
                  <c:v>0.8</c:v>
                </c:pt>
                <c:pt idx="500">
                  <c:v>0.74</c:v>
                </c:pt>
                <c:pt idx="501">
                  <c:v>0.67</c:v>
                </c:pt>
                <c:pt idx="502">
                  <c:v>0.6</c:v>
                </c:pt>
                <c:pt idx="503">
                  <c:v>0.54</c:v>
                </c:pt>
                <c:pt idx="504">
                  <c:v>0.48</c:v>
                </c:pt>
                <c:pt idx="505">
                  <c:v>0.44</c:v>
                </c:pt>
                <c:pt idx="506">
                  <c:v>0.39</c:v>
                </c:pt>
                <c:pt idx="507">
                  <c:v>0.35</c:v>
                </c:pt>
                <c:pt idx="508">
                  <c:v>0.32</c:v>
                </c:pt>
                <c:pt idx="509">
                  <c:v>0.28999999999999998</c:v>
                </c:pt>
                <c:pt idx="510">
                  <c:v>0.26</c:v>
                </c:pt>
                <c:pt idx="511">
                  <c:v>0.24</c:v>
                </c:pt>
                <c:pt idx="512">
                  <c:v>0.21</c:v>
                </c:pt>
                <c:pt idx="513">
                  <c:v>0.2</c:v>
                </c:pt>
                <c:pt idx="514">
                  <c:v>0.18</c:v>
                </c:pt>
                <c:pt idx="515">
                  <c:v>0.16</c:v>
                </c:pt>
                <c:pt idx="516">
                  <c:v>0.14000000000000001</c:v>
                </c:pt>
                <c:pt idx="517">
                  <c:v>0.12</c:v>
                </c:pt>
                <c:pt idx="518">
                  <c:v>0.1</c:v>
                </c:pt>
                <c:pt idx="519">
                  <c:v>0.09</c:v>
                </c:pt>
                <c:pt idx="520">
                  <c:v>7.0000000000000007E-2</c:v>
                </c:pt>
                <c:pt idx="521">
                  <c:v>0.05</c:v>
                </c:pt>
                <c:pt idx="522">
                  <c:v>0.03</c:v>
                </c:pt>
                <c:pt idx="523">
                  <c:v>0.02</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0.01</c:v>
                </c:pt>
                <c:pt idx="649">
                  <c:v>0.01</c:v>
                </c:pt>
                <c:pt idx="650">
                  <c:v>0.01</c:v>
                </c:pt>
                <c:pt idx="651">
                  <c:v>0.01</c:v>
                </c:pt>
                <c:pt idx="652">
                  <c:v>0.01</c:v>
                </c:pt>
                <c:pt idx="653">
                  <c:v>0.01</c:v>
                </c:pt>
                <c:pt idx="654">
                  <c:v>0.01</c:v>
                </c:pt>
                <c:pt idx="655">
                  <c:v>0.01</c:v>
                </c:pt>
                <c:pt idx="656">
                  <c:v>0.01</c:v>
                </c:pt>
                <c:pt idx="657">
                  <c:v>0.01</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0.01</c:v>
                </c:pt>
                <c:pt idx="709">
                  <c:v>0.01</c:v>
                </c:pt>
                <c:pt idx="710">
                  <c:v>0.01</c:v>
                </c:pt>
                <c:pt idx="711">
                  <c:v>0.01</c:v>
                </c:pt>
                <c:pt idx="712">
                  <c:v>0.01</c:v>
                </c:pt>
                <c:pt idx="713">
                  <c:v>0.01</c:v>
                </c:pt>
                <c:pt idx="714">
                  <c:v>0.01</c:v>
                </c:pt>
                <c:pt idx="715">
                  <c:v>0.01</c:v>
                </c:pt>
                <c:pt idx="716">
                  <c:v>0.01</c:v>
                </c:pt>
                <c:pt idx="717">
                  <c:v>0.01</c:v>
                </c:pt>
                <c:pt idx="718">
                  <c:v>0.01</c:v>
                </c:pt>
                <c:pt idx="719">
                  <c:v>0.01</c:v>
                </c:pt>
                <c:pt idx="720">
                  <c:v>0.01</c:v>
                </c:pt>
              </c:numCache>
            </c:numRef>
          </c:yVal>
          <c:smooth val="1"/>
          <c:extLst>
            <c:ext xmlns:c16="http://schemas.microsoft.com/office/drawing/2014/chart" uri="{C3380CC4-5D6E-409C-BE32-E72D297353CC}">
              <c16:uniqueId val="{00000000-51A8-416F-ACDC-41C532B3B246}"/>
            </c:ext>
          </c:extLst>
        </c:ser>
        <c:ser>
          <c:idx val="1"/>
          <c:order val="1"/>
          <c:tx>
            <c:v>Exhaust</c:v>
          </c:tx>
          <c:spPr>
            <a:ln w="19050" cap="rnd">
              <a:solidFill>
                <a:schemeClr val="accent2"/>
              </a:solidFill>
              <a:round/>
            </a:ln>
            <a:effectLst/>
          </c:spPr>
          <c:marker>
            <c:symbol val="none"/>
          </c:marker>
          <c:xVal>
            <c:numRef>
              <c:f>'Crankshaft And Camshaft Data'!$J$5:$J$725</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'Crankshaft And Camshaft Data'!$O$5:$O$725</c:f>
              <c:numCache>
                <c:formatCode>General</c:formatCode>
                <c:ptCount val="721"/>
                <c:pt idx="0">
                  <c:v>0.03</c:v>
                </c:pt>
                <c:pt idx="1">
                  <c:v>0.02</c:v>
                </c:pt>
                <c:pt idx="2">
                  <c:v>0.02</c:v>
                </c:pt>
                <c:pt idx="3">
                  <c:v>0.02</c:v>
                </c:pt>
                <c:pt idx="4">
                  <c:v>0.02</c:v>
                </c:pt>
                <c:pt idx="5">
                  <c:v>0.02</c:v>
                </c:pt>
                <c:pt idx="6">
                  <c:v>0.01</c:v>
                </c:pt>
                <c:pt idx="7">
                  <c:v>0.01</c:v>
                </c:pt>
                <c:pt idx="8">
                  <c:v>0.01</c:v>
                </c:pt>
                <c:pt idx="9">
                  <c:v>0.01</c:v>
                </c:pt>
                <c:pt idx="10">
                  <c:v>0.01</c:v>
                </c:pt>
                <c:pt idx="11">
                  <c:v>0.01</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0.01</c:v>
                </c:pt>
                <c:pt idx="80">
                  <c:v>0.01</c:v>
                </c:pt>
                <c:pt idx="81">
                  <c:v>0.01</c:v>
                </c:pt>
                <c:pt idx="82">
                  <c:v>0.01</c:v>
                </c:pt>
                <c:pt idx="83">
                  <c:v>0.02</c:v>
                </c:pt>
                <c:pt idx="84">
                  <c:v>0.02</c:v>
                </c:pt>
                <c:pt idx="85">
                  <c:v>0.02</c:v>
                </c:pt>
                <c:pt idx="86">
                  <c:v>0.02</c:v>
                </c:pt>
                <c:pt idx="87">
                  <c:v>0.02</c:v>
                </c:pt>
                <c:pt idx="88">
                  <c:v>0.02</c:v>
                </c:pt>
                <c:pt idx="89">
                  <c:v>0.03</c:v>
                </c:pt>
                <c:pt idx="90">
                  <c:v>0.03</c:v>
                </c:pt>
                <c:pt idx="91">
                  <c:v>0.03</c:v>
                </c:pt>
                <c:pt idx="92">
                  <c:v>0.03</c:v>
                </c:pt>
                <c:pt idx="93">
                  <c:v>0.03</c:v>
                </c:pt>
                <c:pt idx="94">
                  <c:v>0.03</c:v>
                </c:pt>
                <c:pt idx="95">
                  <c:v>0.04</c:v>
                </c:pt>
                <c:pt idx="96">
                  <c:v>0.04</c:v>
                </c:pt>
                <c:pt idx="97">
                  <c:v>0.04</c:v>
                </c:pt>
                <c:pt idx="98">
                  <c:v>0.04</c:v>
                </c:pt>
                <c:pt idx="99">
                  <c:v>0.04</c:v>
                </c:pt>
                <c:pt idx="100">
                  <c:v>0.04</c:v>
                </c:pt>
                <c:pt idx="101">
                  <c:v>0.05</c:v>
                </c:pt>
                <c:pt idx="102">
                  <c:v>0.05</c:v>
                </c:pt>
                <c:pt idx="103">
                  <c:v>0.05</c:v>
                </c:pt>
                <c:pt idx="104">
                  <c:v>0.05</c:v>
                </c:pt>
                <c:pt idx="105">
                  <c:v>0.05</c:v>
                </c:pt>
                <c:pt idx="106">
                  <c:v>0.05</c:v>
                </c:pt>
                <c:pt idx="107">
                  <c:v>0.06</c:v>
                </c:pt>
                <c:pt idx="108">
                  <c:v>0.06</c:v>
                </c:pt>
                <c:pt idx="109">
                  <c:v>0.06</c:v>
                </c:pt>
                <c:pt idx="110">
                  <c:v>0.06</c:v>
                </c:pt>
                <c:pt idx="111">
                  <c:v>0.06</c:v>
                </c:pt>
                <c:pt idx="112">
                  <c:v>0.06</c:v>
                </c:pt>
                <c:pt idx="113">
                  <c:v>7.0000000000000007E-2</c:v>
                </c:pt>
                <c:pt idx="114">
                  <c:v>7.0000000000000007E-2</c:v>
                </c:pt>
                <c:pt idx="115">
                  <c:v>7.0000000000000007E-2</c:v>
                </c:pt>
                <c:pt idx="116">
                  <c:v>7.0000000000000007E-2</c:v>
                </c:pt>
                <c:pt idx="117">
                  <c:v>7.0000000000000007E-2</c:v>
                </c:pt>
                <c:pt idx="118">
                  <c:v>7.0000000000000007E-2</c:v>
                </c:pt>
                <c:pt idx="119">
                  <c:v>0.08</c:v>
                </c:pt>
                <c:pt idx="120">
                  <c:v>0.08</c:v>
                </c:pt>
                <c:pt idx="121">
                  <c:v>0.08</c:v>
                </c:pt>
                <c:pt idx="122">
                  <c:v>0.08</c:v>
                </c:pt>
                <c:pt idx="123">
                  <c:v>0.08</c:v>
                </c:pt>
                <c:pt idx="124">
                  <c:v>0.08</c:v>
                </c:pt>
                <c:pt idx="125">
                  <c:v>0.08</c:v>
                </c:pt>
                <c:pt idx="126">
                  <c:v>0.08</c:v>
                </c:pt>
                <c:pt idx="127">
                  <c:v>0.08</c:v>
                </c:pt>
                <c:pt idx="128">
                  <c:v>0.09</c:v>
                </c:pt>
                <c:pt idx="129">
                  <c:v>0.09</c:v>
                </c:pt>
                <c:pt idx="130">
                  <c:v>0.09</c:v>
                </c:pt>
                <c:pt idx="131">
                  <c:v>0.09</c:v>
                </c:pt>
                <c:pt idx="132">
                  <c:v>0.09</c:v>
                </c:pt>
                <c:pt idx="133">
                  <c:v>0.09</c:v>
                </c:pt>
                <c:pt idx="134">
                  <c:v>0.1</c:v>
                </c:pt>
                <c:pt idx="135">
                  <c:v>0.1</c:v>
                </c:pt>
                <c:pt idx="136">
                  <c:v>0.1</c:v>
                </c:pt>
                <c:pt idx="137">
                  <c:v>0.1</c:v>
                </c:pt>
                <c:pt idx="138">
                  <c:v>0.1</c:v>
                </c:pt>
                <c:pt idx="139">
                  <c:v>0.1</c:v>
                </c:pt>
                <c:pt idx="140">
                  <c:v>0.1</c:v>
                </c:pt>
                <c:pt idx="141">
                  <c:v>0.1</c:v>
                </c:pt>
                <c:pt idx="142">
                  <c:v>0.1</c:v>
                </c:pt>
                <c:pt idx="143">
                  <c:v>0.1</c:v>
                </c:pt>
                <c:pt idx="144">
                  <c:v>0.1</c:v>
                </c:pt>
                <c:pt idx="145">
                  <c:v>0.1</c:v>
                </c:pt>
                <c:pt idx="146">
                  <c:v>0.1</c:v>
                </c:pt>
                <c:pt idx="147">
                  <c:v>0.1</c:v>
                </c:pt>
                <c:pt idx="148">
                  <c:v>0.1</c:v>
                </c:pt>
                <c:pt idx="149">
                  <c:v>0.1</c:v>
                </c:pt>
                <c:pt idx="150">
                  <c:v>0.1</c:v>
                </c:pt>
                <c:pt idx="151">
                  <c:v>0.11</c:v>
                </c:pt>
                <c:pt idx="152">
                  <c:v>0.11</c:v>
                </c:pt>
                <c:pt idx="153">
                  <c:v>0.11</c:v>
                </c:pt>
                <c:pt idx="154">
                  <c:v>0.11</c:v>
                </c:pt>
                <c:pt idx="155">
                  <c:v>0.11</c:v>
                </c:pt>
                <c:pt idx="156">
                  <c:v>0.11</c:v>
                </c:pt>
                <c:pt idx="157">
                  <c:v>0.11</c:v>
                </c:pt>
                <c:pt idx="158">
                  <c:v>0.11</c:v>
                </c:pt>
                <c:pt idx="159">
                  <c:v>0.11</c:v>
                </c:pt>
                <c:pt idx="160">
                  <c:v>0.11</c:v>
                </c:pt>
                <c:pt idx="161">
                  <c:v>0.11</c:v>
                </c:pt>
                <c:pt idx="162">
                  <c:v>0.11</c:v>
                </c:pt>
                <c:pt idx="163">
                  <c:v>0.11</c:v>
                </c:pt>
                <c:pt idx="164">
                  <c:v>0.11</c:v>
                </c:pt>
                <c:pt idx="165">
                  <c:v>0.11</c:v>
                </c:pt>
                <c:pt idx="166">
                  <c:v>0.11</c:v>
                </c:pt>
                <c:pt idx="167">
                  <c:v>0.11</c:v>
                </c:pt>
                <c:pt idx="168">
                  <c:v>0.11</c:v>
                </c:pt>
                <c:pt idx="169">
                  <c:v>0.11</c:v>
                </c:pt>
                <c:pt idx="170">
                  <c:v>0.11</c:v>
                </c:pt>
                <c:pt idx="171">
                  <c:v>0.11</c:v>
                </c:pt>
                <c:pt idx="172">
                  <c:v>0.11</c:v>
                </c:pt>
                <c:pt idx="173">
                  <c:v>0.11</c:v>
                </c:pt>
                <c:pt idx="174">
                  <c:v>0.11</c:v>
                </c:pt>
                <c:pt idx="175">
                  <c:v>0.11</c:v>
                </c:pt>
                <c:pt idx="176">
                  <c:v>0.11</c:v>
                </c:pt>
                <c:pt idx="177">
                  <c:v>0.11</c:v>
                </c:pt>
                <c:pt idx="178">
                  <c:v>0.11</c:v>
                </c:pt>
                <c:pt idx="179">
                  <c:v>0.11</c:v>
                </c:pt>
                <c:pt idx="180">
                  <c:v>0.11</c:v>
                </c:pt>
                <c:pt idx="181">
                  <c:v>0.11</c:v>
                </c:pt>
                <c:pt idx="182">
                  <c:v>0.11</c:v>
                </c:pt>
                <c:pt idx="183">
                  <c:v>0.12</c:v>
                </c:pt>
                <c:pt idx="184">
                  <c:v>0.13</c:v>
                </c:pt>
                <c:pt idx="185">
                  <c:v>0.14000000000000001</c:v>
                </c:pt>
                <c:pt idx="186">
                  <c:v>0.15</c:v>
                </c:pt>
                <c:pt idx="187">
                  <c:v>0.16</c:v>
                </c:pt>
                <c:pt idx="188">
                  <c:v>0.18</c:v>
                </c:pt>
                <c:pt idx="189">
                  <c:v>0.2</c:v>
                </c:pt>
                <c:pt idx="190">
                  <c:v>0.22</c:v>
                </c:pt>
                <c:pt idx="191">
                  <c:v>0.23</c:v>
                </c:pt>
                <c:pt idx="192">
                  <c:v>0.25</c:v>
                </c:pt>
                <c:pt idx="193">
                  <c:v>0.27</c:v>
                </c:pt>
                <c:pt idx="194">
                  <c:v>0.28999999999999998</c:v>
                </c:pt>
                <c:pt idx="195">
                  <c:v>0.3</c:v>
                </c:pt>
                <c:pt idx="196">
                  <c:v>0.32</c:v>
                </c:pt>
                <c:pt idx="197">
                  <c:v>0.34</c:v>
                </c:pt>
                <c:pt idx="198">
                  <c:v>0.36</c:v>
                </c:pt>
                <c:pt idx="199">
                  <c:v>0.38</c:v>
                </c:pt>
                <c:pt idx="200">
                  <c:v>0.4</c:v>
                </c:pt>
                <c:pt idx="201">
                  <c:v>0.41</c:v>
                </c:pt>
                <c:pt idx="202">
                  <c:v>0.43</c:v>
                </c:pt>
                <c:pt idx="203">
                  <c:v>0.45</c:v>
                </c:pt>
                <c:pt idx="204">
                  <c:v>0.47</c:v>
                </c:pt>
                <c:pt idx="205">
                  <c:v>0.49</c:v>
                </c:pt>
                <c:pt idx="206">
                  <c:v>0.51</c:v>
                </c:pt>
                <c:pt idx="207">
                  <c:v>0.53</c:v>
                </c:pt>
                <c:pt idx="208">
                  <c:v>0.56000000000000005</c:v>
                </c:pt>
                <c:pt idx="209">
                  <c:v>0.59</c:v>
                </c:pt>
                <c:pt idx="210">
                  <c:v>0.63</c:v>
                </c:pt>
                <c:pt idx="211">
                  <c:v>0.67</c:v>
                </c:pt>
                <c:pt idx="212">
                  <c:v>0.71</c:v>
                </c:pt>
                <c:pt idx="213">
                  <c:v>0.77</c:v>
                </c:pt>
                <c:pt idx="214">
                  <c:v>0.82</c:v>
                </c:pt>
                <c:pt idx="215">
                  <c:v>0.89</c:v>
                </c:pt>
                <c:pt idx="216">
                  <c:v>0.96</c:v>
                </c:pt>
                <c:pt idx="217">
                  <c:v>1.04</c:v>
                </c:pt>
                <c:pt idx="218">
                  <c:v>1.1100000000000001</c:v>
                </c:pt>
                <c:pt idx="219">
                  <c:v>1.2</c:v>
                </c:pt>
                <c:pt idx="220">
                  <c:v>1.29</c:v>
                </c:pt>
                <c:pt idx="221">
                  <c:v>1.38</c:v>
                </c:pt>
                <c:pt idx="222">
                  <c:v>1.48</c:v>
                </c:pt>
                <c:pt idx="223">
                  <c:v>1.56</c:v>
                </c:pt>
                <c:pt idx="224">
                  <c:v>1.69</c:v>
                </c:pt>
                <c:pt idx="225">
                  <c:v>1.81</c:v>
                </c:pt>
                <c:pt idx="226">
                  <c:v>1.93</c:v>
                </c:pt>
                <c:pt idx="227">
                  <c:v>2.06</c:v>
                </c:pt>
                <c:pt idx="228">
                  <c:v>2.2000000000000002</c:v>
                </c:pt>
                <c:pt idx="229">
                  <c:v>2.34</c:v>
                </c:pt>
                <c:pt idx="230">
                  <c:v>2.4900000000000002</c:v>
                </c:pt>
                <c:pt idx="231">
                  <c:v>2.63</c:v>
                </c:pt>
                <c:pt idx="232">
                  <c:v>2.7</c:v>
                </c:pt>
                <c:pt idx="233">
                  <c:v>2.94</c:v>
                </c:pt>
                <c:pt idx="234">
                  <c:v>3.15</c:v>
                </c:pt>
                <c:pt idx="235">
                  <c:v>3.3</c:v>
                </c:pt>
                <c:pt idx="236">
                  <c:v>3.51</c:v>
                </c:pt>
                <c:pt idx="237">
                  <c:v>3.69</c:v>
                </c:pt>
                <c:pt idx="238">
                  <c:v>3.89</c:v>
                </c:pt>
                <c:pt idx="239">
                  <c:v>4.12</c:v>
                </c:pt>
                <c:pt idx="240">
                  <c:v>4.32</c:v>
                </c:pt>
                <c:pt idx="241">
                  <c:v>4.5599999999999996</c:v>
                </c:pt>
                <c:pt idx="242">
                  <c:v>4.75</c:v>
                </c:pt>
                <c:pt idx="243">
                  <c:v>5.0599999999999996</c:v>
                </c:pt>
                <c:pt idx="244">
                  <c:v>5.27</c:v>
                </c:pt>
                <c:pt idx="245">
                  <c:v>5.53</c:v>
                </c:pt>
                <c:pt idx="246">
                  <c:v>5.79</c:v>
                </c:pt>
                <c:pt idx="247">
                  <c:v>6.12</c:v>
                </c:pt>
                <c:pt idx="248">
                  <c:v>6.38</c:v>
                </c:pt>
                <c:pt idx="249">
                  <c:v>6.59</c:v>
                </c:pt>
                <c:pt idx="250">
                  <c:v>6.89</c:v>
                </c:pt>
                <c:pt idx="251">
                  <c:v>7.16</c:v>
                </c:pt>
                <c:pt idx="252">
                  <c:v>7.41</c:v>
                </c:pt>
                <c:pt idx="253">
                  <c:v>7.63</c:v>
                </c:pt>
                <c:pt idx="254">
                  <c:v>7.84</c:v>
                </c:pt>
                <c:pt idx="255">
                  <c:v>8.02</c:v>
                </c:pt>
                <c:pt idx="256">
                  <c:v>8.11</c:v>
                </c:pt>
                <c:pt idx="257">
                  <c:v>8.17</c:v>
                </c:pt>
                <c:pt idx="258">
                  <c:v>8.19</c:v>
                </c:pt>
                <c:pt idx="259">
                  <c:v>8.16</c:v>
                </c:pt>
                <c:pt idx="260">
                  <c:v>8.09</c:v>
                </c:pt>
                <c:pt idx="261">
                  <c:v>7.94</c:v>
                </c:pt>
                <c:pt idx="262">
                  <c:v>7.58</c:v>
                </c:pt>
                <c:pt idx="263">
                  <c:v>7.37</c:v>
                </c:pt>
                <c:pt idx="264">
                  <c:v>7.08</c:v>
                </c:pt>
                <c:pt idx="265">
                  <c:v>6.76</c:v>
                </c:pt>
                <c:pt idx="266">
                  <c:v>6.54</c:v>
                </c:pt>
                <c:pt idx="267">
                  <c:v>6.24</c:v>
                </c:pt>
                <c:pt idx="268">
                  <c:v>5.98</c:v>
                </c:pt>
                <c:pt idx="269">
                  <c:v>5.7</c:v>
                </c:pt>
                <c:pt idx="270">
                  <c:v>5.42</c:v>
                </c:pt>
                <c:pt idx="271">
                  <c:v>5.14</c:v>
                </c:pt>
                <c:pt idx="272">
                  <c:v>4.84</c:v>
                </c:pt>
                <c:pt idx="273">
                  <c:v>4.62</c:v>
                </c:pt>
                <c:pt idx="274">
                  <c:v>4.3600000000000003</c:v>
                </c:pt>
                <c:pt idx="275">
                  <c:v>4.1100000000000003</c:v>
                </c:pt>
                <c:pt idx="276">
                  <c:v>3.92</c:v>
                </c:pt>
                <c:pt idx="277">
                  <c:v>3.69</c:v>
                </c:pt>
                <c:pt idx="278">
                  <c:v>3.48</c:v>
                </c:pt>
                <c:pt idx="279">
                  <c:v>3.32</c:v>
                </c:pt>
                <c:pt idx="280">
                  <c:v>3.11</c:v>
                </c:pt>
                <c:pt idx="281">
                  <c:v>2.93</c:v>
                </c:pt>
                <c:pt idx="282">
                  <c:v>2.77</c:v>
                </c:pt>
                <c:pt idx="283">
                  <c:v>2.61</c:v>
                </c:pt>
                <c:pt idx="284">
                  <c:v>2.44</c:v>
                </c:pt>
                <c:pt idx="285">
                  <c:v>2.2999999999999998</c:v>
                </c:pt>
                <c:pt idx="286">
                  <c:v>2.16</c:v>
                </c:pt>
                <c:pt idx="287">
                  <c:v>2.02</c:v>
                </c:pt>
                <c:pt idx="288">
                  <c:v>1.9</c:v>
                </c:pt>
                <c:pt idx="289">
                  <c:v>1.79</c:v>
                </c:pt>
                <c:pt idx="290">
                  <c:v>1.66</c:v>
                </c:pt>
                <c:pt idx="291">
                  <c:v>1.55</c:v>
                </c:pt>
                <c:pt idx="292">
                  <c:v>1.45</c:v>
                </c:pt>
                <c:pt idx="293">
                  <c:v>1.37</c:v>
                </c:pt>
                <c:pt idx="294">
                  <c:v>1.28</c:v>
                </c:pt>
                <c:pt idx="295">
                  <c:v>1.19</c:v>
                </c:pt>
                <c:pt idx="296">
                  <c:v>1.1000000000000001</c:v>
                </c:pt>
                <c:pt idx="297">
                  <c:v>1.02</c:v>
                </c:pt>
                <c:pt idx="298">
                  <c:v>0.97</c:v>
                </c:pt>
                <c:pt idx="299">
                  <c:v>0.9</c:v>
                </c:pt>
                <c:pt idx="300">
                  <c:v>0.84</c:v>
                </c:pt>
                <c:pt idx="301">
                  <c:v>0.8</c:v>
                </c:pt>
                <c:pt idx="302">
                  <c:v>0.75</c:v>
                </c:pt>
                <c:pt idx="303">
                  <c:v>0.7</c:v>
                </c:pt>
                <c:pt idx="304">
                  <c:v>0.68</c:v>
                </c:pt>
                <c:pt idx="305">
                  <c:v>0.65</c:v>
                </c:pt>
                <c:pt idx="306">
                  <c:v>0.62</c:v>
                </c:pt>
                <c:pt idx="307">
                  <c:v>0.59</c:v>
                </c:pt>
                <c:pt idx="308">
                  <c:v>0.57999999999999996</c:v>
                </c:pt>
                <c:pt idx="309">
                  <c:v>0.55000000000000004</c:v>
                </c:pt>
                <c:pt idx="310">
                  <c:v>0.53</c:v>
                </c:pt>
                <c:pt idx="311">
                  <c:v>0.51</c:v>
                </c:pt>
                <c:pt idx="312">
                  <c:v>0.5</c:v>
                </c:pt>
                <c:pt idx="313">
                  <c:v>0.48</c:v>
                </c:pt>
                <c:pt idx="314">
                  <c:v>0.46</c:v>
                </c:pt>
                <c:pt idx="315">
                  <c:v>0.44</c:v>
                </c:pt>
                <c:pt idx="316">
                  <c:v>0.42</c:v>
                </c:pt>
                <c:pt idx="317">
                  <c:v>0.4</c:v>
                </c:pt>
                <c:pt idx="318">
                  <c:v>0.38</c:v>
                </c:pt>
                <c:pt idx="319">
                  <c:v>0.36</c:v>
                </c:pt>
                <c:pt idx="320">
                  <c:v>0.34</c:v>
                </c:pt>
                <c:pt idx="321">
                  <c:v>0.32</c:v>
                </c:pt>
                <c:pt idx="322">
                  <c:v>0.3</c:v>
                </c:pt>
                <c:pt idx="323">
                  <c:v>0.28000000000000003</c:v>
                </c:pt>
                <c:pt idx="324">
                  <c:v>0.26</c:v>
                </c:pt>
                <c:pt idx="325">
                  <c:v>0.24</c:v>
                </c:pt>
                <c:pt idx="326">
                  <c:v>0.22</c:v>
                </c:pt>
                <c:pt idx="327">
                  <c:v>0.2</c:v>
                </c:pt>
                <c:pt idx="328">
                  <c:v>0.19</c:v>
                </c:pt>
                <c:pt idx="329">
                  <c:v>0.17</c:v>
                </c:pt>
                <c:pt idx="330">
                  <c:v>0.15</c:v>
                </c:pt>
                <c:pt idx="331">
                  <c:v>0.13</c:v>
                </c:pt>
                <c:pt idx="332">
                  <c:v>0.11</c:v>
                </c:pt>
                <c:pt idx="333">
                  <c:v>0.1</c:v>
                </c:pt>
                <c:pt idx="334">
                  <c:v>0.09</c:v>
                </c:pt>
                <c:pt idx="335">
                  <c:v>0.08</c:v>
                </c:pt>
                <c:pt idx="336">
                  <c:v>7.0000000000000007E-2</c:v>
                </c:pt>
                <c:pt idx="337">
                  <c:v>7.0000000000000007E-2</c:v>
                </c:pt>
                <c:pt idx="338">
                  <c:v>7.0000000000000007E-2</c:v>
                </c:pt>
                <c:pt idx="339">
                  <c:v>0.06</c:v>
                </c:pt>
                <c:pt idx="340">
                  <c:v>0.06</c:v>
                </c:pt>
                <c:pt idx="341">
                  <c:v>0.06</c:v>
                </c:pt>
                <c:pt idx="342">
                  <c:v>0.06</c:v>
                </c:pt>
                <c:pt idx="343">
                  <c:v>0.06</c:v>
                </c:pt>
                <c:pt idx="344">
                  <c:v>0.05</c:v>
                </c:pt>
                <c:pt idx="345">
                  <c:v>0.05</c:v>
                </c:pt>
                <c:pt idx="346">
                  <c:v>0.05</c:v>
                </c:pt>
                <c:pt idx="347">
                  <c:v>0.05</c:v>
                </c:pt>
                <c:pt idx="348">
                  <c:v>0.05</c:v>
                </c:pt>
                <c:pt idx="349">
                  <c:v>0.04</c:v>
                </c:pt>
                <c:pt idx="350">
                  <c:v>0.04</c:v>
                </c:pt>
                <c:pt idx="351">
                  <c:v>0.04</c:v>
                </c:pt>
                <c:pt idx="352">
                  <c:v>0.04</c:v>
                </c:pt>
                <c:pt idx="353">
                  <c:v>0.04</c:v>
                </c:pt>
                <c:pt idx="354">
                  <c:v>0.04</c:v>
                </c:pt>
                <c:pt idx="355">
                  <c:v>0.03</c:v>
                </c:pt>
                <c:pt idx="356">
                  <c:v>0.03</c:v>
                </c:pt>
                <c:pt idx="357">
                  <c:v>0.03</c:v>
                </c:pt>
                <c:pt idx="358">
                  <c:v>0.03</c:v>
                </c:pt>
                <c:pt idx="359">
                  <c:v>0.03</c:v>
                </c:pt>
                <c:pt idx="360">
                  <c:v>0.03</c:v>
                </c:pt>
                <c:pt idx="361">
                  <c:v>0.02</c:v>
                </c:pt>
                <c:pt idx="362">
                  <c:v>0.02</c:v>
                </c:pt>
                <c:pt idx="363">
                  <c:v>0.02</c:v>
                </c:pt>
                <c:pt idx="364">
                  <c:v>0.02</c:v>
                </c:pt>
                <c:pt idx="365">
                  <c:v>0.02</c:v>
                </c:pt>
                <c:pt idx="366">
                  <c:v>0.01</c:v>
                </c:pt>
                <c:pt idx="367">
                  <c:v>0.01</c:v>
                </c:pt>
                <c:pt idx="368">
                  <c:v>0.01</c:v>
                </c:pt>
                <c:pt idx="369">
                  <c:v>0.01</c:v>
                </c:pt>
                <c:pt idx="370">
                  <c:v>0.01</c:v>
                </c:pt>
                <c:pt idx="371">
                  <c:v>0.01</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0.01</c:v>
                </c:pt>
                <c:pt idx="440">
                  <c:v>0.01</c:v>
                </c:pt>
                <c:pt idx="441">
                  <c:v>0.01</c:v>
                </c:pt>
                <c:pt idx="442">
                  <c:v>0.01</c:v>
                </c:pt>
                <c:pt idx="443">
                  <c:v>0.02</c:v>
                </c:pt>
                <c:pt idx="444">
                  <c:v>0.02</c:v>
                </c:pt>
                <c:pt idx="445">
                  <c:v>0.02</c:v>
                </c:pt>
                <c:pt idx="446">
                  <c:v>0.02</c:v>
                </c:pt>
                <c:pt idx="447">
                  <c:v>0.02</c:v>
                </c:pt>
                <c:pt idx="448">
                  <c:v>0.02</c:v>
                </c:pt>
                <c:pt idx="449">
                  <c:v>0.03</c:v>
                </c:pt>
                <c:pt idx="450">
                  <c:v>0.03</c:v>
                </c:pt>
                <c:pt idx="451">
                  <c:v>0.03</c:v>
                </c:pt>
                <c:pt idx="452">
                  <c:v>0.03</c:v>
                </c:pt>
                <c:pt idx="453">
                  <c:v>0.03</c:v>
                </c:pt>
                <c:pt idx="454">
                  <c:v>0.03</c:v>
                </c:pt>
                <c:pt idx="455">
                  <c:v>0.04</c:v>
                </c:pt>
                <c:pt idx="456">
                  <c:v>0.04</c:v>
                </c:pt>
                <c:pt idx="457">
                  <c:v>0.04</c:v>
                </c:pt>
                <c:pt idx="458">
                  <c:v>0.04</c:v>
                </c:pt>
                <c:pt idx="459">
                  <c:v>0.04</c:v>
                </c:pt>
                <c:pt idx="460">
                  <c:v>0.04</c:v>
                </c:pt>
                <c:pt idx="461">
                  <c:v>0.05</c:v>
                </c:pt>
                <c:pt idx="462">
                  <c:v>0.05</c:v>
                </c:pt>
                <c:pt idx="463">
                  <c:v>0.05</c:v>
                </c:pt>
                <c:pt idx="464">
                  <c:v>0.05</c:v>
                </c:pt>
                <c:pt idx="465">
                  <c:v>0.05</c:v>
                </c:pt>
                <c:pt idx="466">
                  <c:v>0.05</c:v>
                </c:pt>
                <c:pt idx="467">
                  <c:v>0.06</c:v>
                </c:pt>
                <c:pt idx="468">
                  <c:v>0.06</c:v>
                </c:pt>
                <c:pt idx="469">
                  <c:v>0.06</c:v>
                </c:pt>
                <c:pt idx="470">
                  <c:v>0.06</c:v>
                </c:pt>
                <c:pt idx="471">
                  <c:v>0.06</c:v>
                </c:pt>
                <c:pt idx="472">
                  <c:v>0.06</c:v>
                </c:pt>
                <c:pt idx="473">
                  <c:v>7.0000000000000007E-2</c:v>
                </c:pt>
                <c:pt idx="474">
                  <c:v>7.0000000000000007E-2</c:v>
                </c:pt>
                <c:pt idx="475">
                  <c:v>7.0000000000000007E-2</c:v>
                </c:pt>
                <c:pt idx="476">
                  <c:v>7.0000000000000007E-2</c:v>
                </c:pt>
                <c:pt idx="477">
                  <c:v>7.0000000000000007E-2</c:v>
                </c:pt>
                <c:pt idx="478">
                  <c:v>7.0000000000000007E-2</c:v>
                </c:pt>
                <c:pt idx="479">
                  <c:v>0.08</c:v>
                </c:pt>
                <c:pt idx="480">
                  <c:v>0.08</c:v>
                </c:pt>
                <c:pt idx="481">
                  <c:v>0.08</c:v>
                </c:pt>
                <c:pt idx="482">
                  <c:v>0.08</c:v>
                </c:pt>
                <c:pt idx="483">
                  <c:v>0.08</c:v>
                </c:pt>
                <c:pt idx="484">
                  <c:v>0.08</c:v>
                </c:pt>
                <c:pt idx="485">
                  <c:v>0.08</c:v>
                </c:pt>
                <c:pt idx="486">
                  <c:v>0.08</c:v>
                </c:pt>
                <c:pt idx="487">
                  <c:v>0.08</c:v>
                </c:pt>
                <c:pt idx="488">
                  <c:v>0.09</c:v>
                </c:pt>
                <c:pt idx="489">
                  <c:v>0.09</c:v>
                </c:pt>
                <c:pt idx="490">
                  <c:v>0.09</c:v>
                </c:pt>
                <c:pt idx="491">
                  <c:v>0.09</c:v>
                </c:pt>
                <c:pt idx="492">
                  <c:v>0.09</c:v>
                </c:pt>
                <c:pt idx="493">
                  <c:v>0.09</c:v>
                </c:pt>
                <c:pt idx="494">
                  <c:v>0.1</c:v>
                </c:pt>
                <c:pt idx="495">
                  <c:v>0.1</c:v>
                </c:pt>
                <c:pt idx="496">
                  <c:v>0.1</c:v>
                </c:pt>
                <c:pt idx="497">
                  <c:v>0.1</c:v>
                </c:pt>
                <c:pt idx="498">
                  <c:v>0.1</c:v>
                </c:pt>
                <c:pt idx="499">
                  <c:v>0.1</c:v>
                </c:pt>
                <c:pt idx="500">
                  <c:v>0.1</c:v>
                </c:pt>
                <c:pt idx="501">
                  <c:v>0.1</c:v>
                </c:pt>
                <c:pt idx="502">
                  <c:v>0.1</c:v>
                </c:pt>
                <c:pt idx="503">
                  <c:v>0.1</c:v>
                </c:pt>
                <c:pt idx="504">
                  <c:v>0.1</c:v>
                </c:pt>
                <c:pt idx="505">
                  <c:v>0.1</c:v>
                </c:pt>
                <c:pt idx="506">
                  <c:v>0.1</c:v>
                </c:pt>
                <c:pt idx="507">
                  <c:v>0.1</c:v>
                </c:pt>
                <c:pt idx="508">
                  <c:v>0.1</c:v>
                </c:pt>
                <c:pt idx="509">
                  <c:v>0.1</c:v>
                </c:pt>
                <c:pt idx="510">
                  <c:v>0.1</c:v>
                </c:pt>
                <c:pt idx="511">
                  <c:v>0.11</c:v>
                </c:pt>
                <c:pt idx="512">
                  <c:v>0.11</c:v>
                </c:pt>
                <c:pt idx="513">
                  <c:v>0.11</c:v>
                </c:pt>
                <c:pt idx="514">
                  <c:v>0.11</c:v>
                </c:pt>
                <c:pt idx="515">
                  <c:v>0.11</c:v>
                </c:pt>
                <c:pt idx="516">
                  <c:v>0.11</c:v>
                </c:pt>
                <c:pt idx="517">
                  <c:v>0.11</c:v>
                </c:pt>
                <c:pt idx="518">
                  <c:v>0.11</c:v>
                </c:pt>
                <c:pt idx="519">
                  <c:v>0.11</c:v>
                </c:pt>
                <c:pt idx="520">
                  <c:v>0.11</c:v>
                </c:pt>
                <c:pt idx="521">
                  <c:v>0.11</c:v>
                </c:pt>
                <c:pt idx="522">
                  <c:v>0.11</c:v>
                </c:pt>
                <c:pt idx="523">
                  <c:v>0.11</c:v>
                </c:pt>
                <c:pt idx="524">
                  <c:v>0.11</c:v>
                </c:pt>
                <c:pt idx="525">
                  <c:v>0.11</c:v>
                </c:pt>
                <c:pt idx="526">
                  <c:v>0.11</c:v>
                </c:pt>
                <c:pt idx="527">
                  <c:v>0.11</c:v>
                </c:pt>
                <c:pt idx="528">
                  <c:v>0.11</c:v>
                </c:pt>
                <c:pt idx="529">
                  <c:v>0.11</c:v>
                </c:pt>
                <c:pt idx="530">
                  <c:v>0.11</c:v>
                </c:pt>
                <c:pt idx="531">
                  <c:v>0.11</c:v>
                </c:pt>
                <c:pt idx="532">
                  <c:v>0.11</c:v>
                </c:pt>
                <c:pt idx="533">
                  <c:v>0.11</c:v>
                </c:pt>
                <c:pt idx="534">
                  <c:v>0.11</c:v>
                </c:pt>
                <c:pt idx="535">
                  <c:v>0.11</c:v>
                </c:pt>
                <c:pt idx="536">
                  <c:v>0.11</c:v>
                </c:pt>
                <c:pt idx="537">
                  <c:v>0.11</c:v>
                </c:pt>
                <c:pt idx="538">
                  <c:v>0.11</c:v>
                </c:pt>
                <c:pt idx="539">
                  <c:v>0.11</c:v>
                </c:pt>
                <c:pt idx="540">
                  <c:v>0.11</c:v>
                </c:pt>
                <c:pt idx="541">
                  <c:v>0.11</c:v>
                </c:pt>
                <c:pt idx="542">
                  <c:v>0.11</c:v>
                </c:pt>
                <c:pt idx="543">
                  <c:v>0.12</c:v>
                </c:pt>
                <c:pt idx="544">
                  <c:v>0.13</c:v>
                </c:pt>
                <c:pt idx="545">
                  <c:v>0.14000000000000001</c:v>
                </c:pt>
                <c:pt idx="546">
                  <c:v>0.15</c:v>
                </c:pt>
                <c:pt idx="547">
                  <c:v>0.16</c:v>
                </c:pt>
                <c:pt idx="548">
                  <c:v>0.18</c:v>
                </c:pt>
                <c:pt idx="549">
                  <c:v>0.2</c:v>
                </c:pt>
                <c:pt idx="550">
                  <c:v>0.22</c:v>
                </c:pt>
                <c:pt idx="551">
                  <c:v>0.23</c:v>
                </c:pt>
                <c:pt idx="552">
                  <c:v>0.25</c:v>
                </c:pt>
                <c:pt idx="553">
                  <c:v>0.27</c:v>
                </c:pt>
                <c:pt idx="554">
                  <c:v>0.28999999999999998</c:v>
                </c:pt>
                <c:pt idx="555">
                  <c:v>0.3</c:v>
                </c:pt>
                <c:pt idx="556">
                  <c:v>0.32</c:v>
                </c:pt>
                <c:pt idx="557">
                  <c:v>0.34</c:v>
                </c:pt>
                <c:pt idx="558">
                  <c:v>0.36</c:v>
                </c:pt>
                <c:pt idx="559">
                  <c:v>0.38</c:v>
                </c:pt>
                <c:pt idx="560">
                  <c:v>0.4</c:v>
                </c:pt>
                <c:pt idx="561">
                  <c:v>0.41</c:v>
                </c:pt>
                <c:pt idx="562">
                  <c:v>0.43</c:v>
                </c:pt>
                <c:pt idx="563">
                  <c:v>0.45</c:v>
                </c:pt>
                <c:pt idx="564">
                  <c:v>0.47</c:v>
                </c:pt>
                <c:pt idx="565">
                  <c:v>0.49</c:v>
                </c:pt>
                <c:pt idx="566">
                  <c:v>0.51</c:v>
                </c:pt>
                <c:pt idx="567">
                  <c:v>0.53</c:v>
                </c:pt>
                <c:pt idx="568">
                  <c:v>0.56000000000000005</c:v>
                </c:pt>
                <c:pt idx="569">
                  <c:v>0.59</c:v>
                </c:pt>
                <c:pt idx="570">
                  <c:v>0.63</c:v>
                </c:pt>
                <c:pt idx="571">
                  <c:v>0.67</c:v>
                </c:pt>
                <c:pt idx="572">
                  <c:v>0.71</c:v>
                </c:pt>
                <c:pt idx="573">
                  <c:v>0.77</c:v>
                </c:pt>
                <c:pt idx="574">
                  <c:v>0.82</c:v>
                </c:pt>
                <c:pt idx="575">
                  <c:v>0.89</c:v>
                </c:pt>
                <c:pt idx="576">
                  <c:v>0.96</c:v>
                </c:pt>
                <c:pt idx="577">
                  <c:v>1.04</c:v>
                </c:pt>
                <c:pt idx="578">
                  <c:v>1.1100000000000001</c:v>
                </c:pt>
                <c:pt idx="579">
                  <c:v>1.2</c:v>
                </c:pt>
                <c:pt idx="580">
                  <c:v>1.29</c:v>
                </c:pt>
                <c:pt idx="581">
                  <c:v>1.38</c:v>
                </c:pt>
                <c:pt idx="582">
                  <c:v>1.48</c:v>
                </c:pt>
                <c:pt idx="583">
                  <c:v>1.56</c:v>
                </c:pt>
                <c:pt idx="584">
                  <c:v>1.69</c:v>
                </c:pt>
                <c:pt idx="585">
                  <c:v>1.81</c:v>
                </c:pt>
                <c:pt idx="586">
                  <c:v>1.93</c:v>
                </c:pt>
                <c:pt idx="587">
                  <c:v>2.06</c:v>
                </c:pt>
                <c:pt idx="588">
                  <c:v>2.2000000000000002</c:v>
                </c:pt>
                <c:pt idx="589">
                  <c:v>2.34</c:v>
                </c:pt>
                <c:pt idx="590">
                  <c:v>2.4900000000000002</c:v>
                </c:pt>
                <c:pt idx="591">
                  <c:v>2.63</c:v>
                </c:pt>
                <c:pt idx="592">
                  <c:v>2.7</c:v>
                </c:pt>
                <c:pt idx="593">
                  <c:v>2.94</c:v>
                </c:pt>
                <c:pt idx="594">
                  <c:v>3.15</c:v>
                </c:pt>
                <c:pt idx="595">
                  <c:v>3.3</c:v>
                </c:pt>
                <c:pt idx="596">
                  <c:v>3.51</c:v>
                </c:pt>
                <c:pt idx="597">
                  <c:v>3.69</c:v>
                </c:pt>
                <c:pt idx="598">
                  <c:v>3.89</c:v>
                </c:pt>
                <c:pt idx="599">
                  <c:v>4.12</c:v>
                </c:pt>
                <c:pt idx="600">
                  <c:v>4.32</c:v>
                </c:pt>
                <c:pt idx="601">
                  <c:v>4.5599999999999996</c:v>
                </c:pt>
                <c:pt idx="602">
                  <c:v>4.75</c:v>
                </c:pt>
                <c:pt idx="603">
                  <c:v>5.0599999999999996</c:v>
                </c:pt>
                <c:pt idx="604">
                  <c:v>5.27</c:v>
                </c:pt>
                <c:pt idx="605">
                  <c:v>5.53</c:v>
                </c:pt>
                <c:pt idx="606">
                  <c:v>5.79</c:v>
                </c:pt>
                <c:pt idx="607">
                  <c:v>6.12</c:v>
                </c:pt>
                <c:pt idx="608">
                  <c:v>6.38</c:v>
                </c:pt>
                <c:pt idx="609">
                  <c:v>6.59</c:v>
                </c:pt>
                <c:pt idx="610">
                  <c:v>6.89</c:v>
                </c:pt>
                <c:pt idx="611">
                  <c:v>7.16</c:v>
                </c:pt>
                <c:pt idx="612">
                  <c:v>7.41</c:v>
                </c:pt>
                <c:pt idx="613">
                  <c:v>7.63</c:v>
                </c:pt>
                <c:pt idx="614">
                  <c:v>7.84</c:v>
                </c:pt>
                <c:pt idx="615">
                  <c:v>8.02</c:v>
                </c:pt>
                <c:pt idx="616">
                  <c:v>8.11</c:v>
                </c:pt>
                <c:pt idx="617">
                  <c:v>8.17</c:v>
                </c:pt>
                <c:pt idx="618">
                  <c:v>8.19</c:v>
                </c:pt>
                <c:pt idx="619">
                  <c:v>8.16</c:v>
                </c:pt>
                <c:pt idx="620">
                  <c:v>8.09</c:v>
                </c:pt>
                <c:pt idx="621">
                  <c:v>7.94</c:v>
                </c:pt>
                <c:pt idx="622">
                  <c:v>7.58</c:v>
                </c:pt>
                <c:pt idx="623">
                  <c:v>7.37</c:v>
                </c:pt>
                <c:pt idx="624">
                  <c:v>7.08</c:v>
                </c:pt>
                <c:pt idx="625">
                  <c:v>6.76</c:v>
                </c:pt>
                <c:pt idx="626">
                  <c:v>6.54</c:v>
                </c:pt>
                <c:pt idx="627">
                  <c:v>6.24</c:v>
                </c:pt>
                <c:pt idx="628">
                  <c:v>5.98</c:v>
                </c:pt>
                <c:pt idx="629">
                  <c:v>5.7</c:v>
                </c:pt>
                <c:pt idx="630">
                  <c:v>5.42</c:v>
                </c:pt>
                <c:pt idx="631">
                  <c:v>5.14</c:v>
                </c:pt>
                <c:pt idx="632">
                  <c:v>4.84</c:v>
                </c:pt>
                <c:pt idx="633">
                  <c:v>4.62</c:v>
                </c:pt>
                <c:pt idx="634">
                  <c:v>4.3600000000000003</c:v>
                </c:pt>
                <c:pt idx="635">
                  <c:v>4.1100000000000003</c:v>
                </c:pt>
                <c:pt idx="636">
                  <c:v>3.92</c:v>
                </c:pt>
                <c:pt idx="637">
                  <c:v>3.69</c:v>
                </c:pt>
                <c:pt idx="638">
                  <c:v>3.48</c:v>
                </c:pt>
                <c:pt idx="639">
                  <c:v>3.32</c:v>
                </c:pt>
                <c:pt idx="640">
                  <c:v>3.11</c:v>
                </c:pt>
                <c:pt idx="641">
                  <c:v>2.93</c:v>
                </c:pt>
                <c:pt idx="642">
                  <c:v>2.77</c:v>
                </c:pt>
                <c:pt idx="643">
                  <c:v>2.61</c:v>
                </c:pt>
                <c:pt idx="644">
                  <c:v>2.44</c:v>
                </c:pt>
                <c:pt idx="645">
                  <c:v>2.2999999999999998</c:v>
                </c:pt>
                <c:pt idx="646">
                  <c:v>2.16</c:v>
                </c:pt>
                <c:pt idx="647">
                  <c:v>2.02</c:v>
                </c:pt>
                <c:pt idx="648">
                  <c:v>1.9</c:v>
                </c:pt>
                <c:pt idx="649">
                  <c:v>1.79</c:v>
                </c:pt>
                <c:pt idx="650">
                  <c:v>1.66</c:v>
                </c:pt>
                <c:pt idx="651">
                  <c:v>1.55</c:v>
                </c:pt>
                <c:pt idx="652">
                  <c:v>1.45</c:v>
                </c:pt>
                <c:pt idx="653">
                  <c:v>1.37</c:v>
                </c:pt>
                <c:pt idx="654">
                  <c:v>1.28</c:v>
                </c:pt>
                <c:pt idx="655">
                  <c:v>1.19</c:v>
                </c:pt>
                <c:pt idx="656">
                  <c:v>1.1000000000000001</c:v>
                </c:pt>
                <c:pt idx="657">
                  <c:v>1.02</c:v>
                </c:pt>
                <c:pt idx="658">
                  <c:v>0.97</c:v>
                </c:pt>
                <c:pt idx="659">
                  <c:v>0.9</c:v>
                </c:pt>
                <c:pt idx="660">
                  <c:v>0.84</c:v>
                </c:pt>
                <c:pt idx="661">
                  <c:v>0.8</c:v>
                </c:pt>
                <c:pt idx="662">
                  <c:v>0.75</c:v>
                </c:pt>
                <c:pt idx="663">
                  <c:v>0.7</c:v>
                </c:pt>
                <c:pt idx="664">
                  <c:v>0.68</c:v>
                </c:pt>
                <c:pt idx="665">
                  <c:v>0.65</c:v>
                </c:pt>
                <c:pt idx="666">
                  <c:v>0.62</c:v>
                </c:pt>
                <c:pt idx="667">
                  <c:v>0.59</c:v>
                </c:pt>
                <c:pt idx="668">
                  <c:v>0.57999999999999996</c:v>
                </c:pt>
                <c:pt idx="669">
                  <c:v>0.55000000000000004</c:v>
                </c:pt>
                <c:pt idx="670">
                  <c:v>0.53</c:v>
                </c:pt>
                <c:pt idx="671">
                  <c:v>0.51</c:v>
                </c:pt>
                <c:pt idx="672">
                  <c:v>0.5</c:v>
                </c:pt>
                <c:pt idx="673">
                  <c:v>0.48</c:v>
                </c:pt>
                <c:pt idx="674">
                  <c:v>0.46</c:v>
                </c:pt>
                <c:pt idx="675">
                  <c:v>0.44</c:v>
                </c:pt>
                <c:pt idx="676">
                  <c:v>0.42</c:v>
                </c:pt>
                <c:pt idx="677">
                  <c:v>0.4</c:v>
                </c:pt>
                <c:pt idx="678">
                  <c:v>0.38</c:v>
                </c:pt>
                <c:pt idx="679">
                  <c:v>0.36</c:v>
                </c:pt>
                <c:pt idx="680">
                  <c:v>0.34</c:v>
                </c:pt>
                <c:pt idx="681">
                  <c:v>0.32</c:v>
                </c:pt>
                <c:pt idx="682">
                  <c:v>0.3</c:v>
                </c:pt>
                <c:pt idx="683">
                  <c:v>0.28000000000000003</c:v>
                </c:pt>
                <c:pt idx="684">
                  <c:v>0.26</c:v>
                </c:pt>
                <c:pt idx="685">
                  <c:v>0.24</c:v>
                </c:pt>
                <c:pt idx="686">
                  <c:v>0.22</c:v>
                </c:pt>
                <c:pt idx="687">
                  <c:v>0.2</c:v>
                </c:pt>
                <c:pt idx="688">
                  <c:v>0.19</c:v>
                </c:pt>
                <c:pt idx="689">
                  <c:v>0.17</c:v>
                </c:pt>
                <c:pt idx="690">
                  <c:v>0.15</c:v>
                </c:pt>
                <c:pt idx="691">
                  <c:v>0.13</c:v>
                </c:pt>
                <c:pt idx="692">
                  <c:v>0.11</c:v>
                </c:pt>
                <c:pt idx="693">
                  <c:v>0.1</c:v>
                </c:pt>
                <c:pt idx="694">
                  <c:v>0.09</c:v>
                </c:pt>
                <c:pt idx="695">
                  <c:v>0.08</c:v>
                </c:pt>
                <c:pt idx="696">
                  <c:v>7.0000000000000007E-2</c:v>
                </c:pt>
                <c:pt idx="697">
                  <c:v>7.0000000000000007E-2</c:v>
                </c:pt>
                <c:pt idx="698">
                  <c:v>7.0000000000000007E-2</c:v>
                </c:pt>
                <c:pt idx="699">
                  <c:v>0.06</c:v>
                </c:pt>
                <c:pt idx="700">
                  <c:v>0.06</c:v>
                </c:pt>
                <c:pt idx="701">
                  <c:v>0.06</c:v>
                </c:pt>
                <c:pt idx="702">
                  <c:v>0.06</c:v>
                </c:pt>
                <c:pt idx="703">
                  <c:v>0.06</c:v>
                </c:pt>
                <c:pt idx="704">
                  <c:v>0.05</c:v>
                </c:pt>
                <c:pt idx="705">
                  <c:v>0.05</c:v>
                </c:pt>
                <c:pt idx="706">
                  <c:v>0.05</c:v>
                </c:pt>
                <c:pt idx="707">
                  <c:v>0.05</c:v>
                </c:pt>
                <c:pt idx="708">
                  <c:v>0.05</c:v>
                </c:pt>
                <c:pt idx="709">
                  <c:v>0.04</c:v>
                </c:pt>
                <c:pt idx="710">
                  <c:v>0.04</c:v>
                </c:pt>
                <c:pt idx="711">
                  <c:v>0.04</c:v>
                </c:pt>
                <c:pt idx="712">
                  <c:v>0.04</c:v>
                </c:pt>
                <c:pt idx="713">
                  <c:v>0.04</c:v>
                </c:pt>
                <c:pt idx="714">
                  <c:v>0.04</c:v>
                </c:pt>
                <c:pt idx="715">
                  <c:v>0.03</c:v>
                </c:pt>
                <c:pt idx="716">
                  <c:v>0.03</c:v>
                </c:pt>
                <c:pt idx="717">
                  <c:v>0.03</c:v>
                </c:pt>
                <c:pt idx="718">
                  <c:v>0.03</c:v>
                </c:pt>
                <c:pt idx="719">
                  <c:v>0.03</c:v>
                </c:pt>
                <c:pt idx="720">
                  <c:v>0.03</c:v>
                </c:pt>
              </c:numCache>
            </c:numRef>
          </c:yVal>
          <c:smooth val="1"/>
          <c:extLst>
            <c:ext xmlns:c16="http://schemas.microsoft.com/office/drawing/2014/chart" uri="{C3380CC4-5D6E-409C-BE32-E72D297353CC}">
              <c16:uniqueId val="{00000001-51A8-416F-ACDC-41C532B3B246}"/>
            </c:ext>
          </c:extLst>
        </c:ser>
        <c:dLbls>
          <c:showLegendKey val="0"/>
          <c:showVal val="0"/>
          <c:showCatName val="0"/>
          <c:showSerName val="0"/>
          <c:showPercent val="0"/>
          <c:showBubbleSize val="0"/>
        </c:dLbls>
        <c:axId val="1056399375"/>
        <c:axId val="1056409935"/>
      </c:scatterChart>
      <c:valAx>
        <c:axId val="1056399375"/>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Crankshaft Angle (°)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6409935"/>
        <c:crosses val="autoZero"/>
        <c:crossBetween val="midCat"/>
        <c:majorUnit val="90"/>
      </c:valAx>
      <c:valAx>
        <c:axId val="1056409935"/>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a:t>
                </a:r>
                <a:r>
                  <a:rPr lang="en-GB" baseline="0"/>
                  <a: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639937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Crankshaft</a:t>
            </a:r>
            <a:r>
              <a:rPr lang="en-US" baseline="0"/>
              <a:t> Angle vs Piston Position</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a</c:v>
          </c:tx>
          <c:spPr>
            <a:ln w="19050" cap="rnd">
              <a:solidFill>
                <a:schemeClr val="accent1"/>
              </a:solidFill>
              <a:round/>
            </a:ln>
            <a:effectLst/>
          </c:spPr>
          <c:marker>
            <c:symbol val="none"/>
          </c:marker>
          <c:xVal>
            <c:numRef>
              <c:f>'Crankshaft And Camshaft Data'!$J$5:$J$725</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'Crankshaft And Camshaft Data'!$L$5:$L$725</c:f>
              <c:numCache>
                <c:formatCode>0.00</c:formatCode>
                <c:ptCount val="721"/>
                <c:pt idx="0">
                  <c:v>0</c:v>
                </c:pt>
                <c:pt idx="1">
                  <c:v>8.1259999999999995E-3</c:v>
                </c:pt>
                <c:pt idx="2">
                  <c:v>3.2500000000000001E-2</c:v>
                </c:pt>
                <c:pt idx="3">
                  <c:v>7.3109999999999994E-2</c:v>
                </c:pt>
                <c:pt idx="4">
                  <c:v>0.129937</c:v>
                </c:pt>
                <c:pt idx="5">
                  <c:v>0.20295099999999999</c:v>
                </c:pt>
                <c:pt idx="6">
                  <c:v>0.29211799999999999</c:v>
                </c:pt>
                <c:pt idx="7">
                  <c:v>0.39739400000000002</c:v>
                </c:pt>
                <c:pt idx="8">
                  <c:v>0.51872799999999997</c:v>
                </c:pt>
                <c:pt idx="9">
                  <c:v>0.65605899999999995</c:v>
                </c:pt>
                <c:pt idx="10">
                  <c:v>0.80932000000000004</c:v>
                </c:pt>
                <c:pt idx="11">
                  <c:v>0.978437</c:v>
                </c:pt>
                <c:pt idx="12">
                  <c:v>1.163327</c:v>
                </c:pt>
                <c:pt idx="13">
                  <c:v>1.3638999999999999</c:v>
                </c:pt>
                <c:pt idx="14">
                  <c:v>1.580057</c:v>
                </c:pt>
                <c:pt idx="15">
                  <c:v>1.8116920000000001</c:v>
                </c:pt>
                <c:pt idx="16">
                  <c:v>2.058694</c:v>
                </c:pt>
                <c:pt idx="17">
                  <c:v>2.3209409999999999</c:v>
                </c:pt>
                <c:pt idx="18">
                  <c:v>2.5983049999999999</c:v>
                </c:pt>
                <c:pt idx="19">
                  <c:v>2.8906520000000002</c:v>
                </c:pt>
                <c:pt idx="20">
                  <c:v>3.1978390000000001</c:v>
                </c:pt>
                <c:pt idx="21">
                  <c:v>3.519717</c:v>
                </c:pt>
                <c:pt idx="22">
                  <c:v>3.8561299999999998</c:v>
                </c:pt>
                <c:pt idx="23">
                  <c:v>4.2069150000000004</c:v>
                </c:pt>
                <c:pt idx="24">
                  <c:v>4.5719019999999997</c:v>
                </c:pt>
                <c:pt idx="25">
                  <c:v>4.9509129999999999</c:v>
                </c:pt>
                <c:pt idx="26">
                  <c:v>5.3437669999999997</c:v>
                </c:pt>
                <c:pt idx="27">
                  <c:v>5.7502740000000001</c:v>
                </c:pt>
                <c:pt idx="28">
                  <c:v>6.1702380000000003</c:v>
                </c:pt>
                <c:pt idx="29">
                  <c:v>6.6034560000000004</c:v>
                </c:pt>
                <c:pt idx="30">
                  <c:v>7.049722</c:v>
                </c:pt>
                <c:pt idx="31">
                  <c:v>7.5088210000000002</c:v>
                </c:pt>
                <c:pt idx="32">
                  <c:v>7.9805330000000003</c:v>
                </c:pt>
                <c:pt idx="33">
                  <c:v>8.4646329999999992</c:v>
                </c:pt>
                <c:pt idx="34">
                  <c:v>8.9608919999999994</c:v>
                </c:pt>
                <c:pt idx="35">
                  <c:v>9.4690720000000006</c:v>
                </c:pt>
                <c:pt idx="36">
                  <c:v>9.9889320000000001</c:v>
                </c:pt>
                <c:pt idx="37">
                  <c:v>10.520227999999999</c:v>
                </c:pt>
                <c:pt idx="38">
                  <c:v>11.062707</c:v>
                </c:pt>
                <c:pt idx="39">
                  <c:v>11.616115000000001</c:v>
                </c:pt>
                <c:pt idx="40">
                  <c:v>12.180191000000001</c:v>
                </c:pt>
                <c:pt idx="41">
                  <c:v>12.754671999999999</c:v>
                </c:pt>
                <c:pt idx="42">
                  <c:v>13.339289000000001</c:v>
                </c:pt>
                <c:pt idx="43">
                  <c:v>13.933771</c:v>
                </c:pt>
                <c:pt idx="44">
                  <c:v>14.537839999999999</c:v>
                </c:pt>
                <c:pt idx="45">
                  <c:v>15.15122</c:v>
                </c:pt>
                <c:pt idx="46">
                  <c:v>15.773626</c:v>
                </c:pt>
                <c:pt idx="47">
                  <c:v>16.404772000000001</c:v>
                </c:pt>
                <c:pt idx="48">
                  <c:v>17.044371999999999</c:v>
                </c:pt>
                <c:pt idx="49">
                  <c:v>17.692132000000001</c:v>
                </c:pt>
                <c:pt idx="50">
                  <c:v>18.347760000000001</c:v>
                </c:pt>
                <c:pt idx="51">
                  <c:v>19.010960000000001</c:v>
                </c:pt>
                <c:pt idx="52">
                  <c:v>19.681432000000001</c:v>
                </c:pt>
                <c:pt idx="53">
                  <c:v>20.358878000000001</c:v>
                </c:pt>
                <c:pt idx="54">
                  <c:v>21.042995999999999</c:v>
                </c:pt>
                <c:pt idx="55">
                  <c:v>21.733483</c:v>
                </c:pt>
                <c:pt idx="56">
                  <c:v>22.430035</c:v>
                </c:pt>
                <c:pt idx="57">
                  <c:v>23.132345999999998</c:v>
                </c:pt>
                <c:pt idx="58">
                  <c:v>23.840109999999999</c:v>
                </c:pt>
                <c:pt idx="59">
                  <c:v>24.553021999999999</c:v>
                </c:pt>
                <c:pt idx="60">
                  <c:v>25.270773999999999</c:v>
                </c:pt>
                <c:pt idx="61">
                  <c:v>25.993058999999999</c:v>
                </c:pt>
                <c:pt idx="62">
                  <c:v>26.719570000000001</c:v>
                </c:pt>
                <c:pt idx="63">
                  <c:v>27.450002000000001</c:v>
                </c:pt>
                <c:pt idx="64">
                  <c:v>28.184047</c:v>
                </c:pt>
                <c:pt idx="65">
                  <c:v>28.921400999999999</c:v>
                </c:pt>
                <c:pt idx="66">
                  <c:v>29.661759</c:v>
                </c:pt>
                <c:pt idx="67">
                  <c:v>30.404817999999999</c:v>
                </c:pt>
                <c:pt idx="68">
                  <c:v>31.150276999999999</c:v>
                </c:pt>
                <c:pt idx="69">
                  <c:v>31.897835000000001</c:v>
                </c:pt>
                <c:pt idx="70">
                  <c:v>32.647193000000001</c:v>
                </c:pt>
                <c:pt idx="71">
                  <c:v>33.398055999999997</c:v>
                </c:pt>
                <c:pt idx="72">
                  <c:v>34.150128000000002</c:v>
                </c:pt>
                <c:pt idx="73">
                  <c:v>34.903118999999997</c:v>
                </c:pt>
                <c:pt idx="74">
                  <c:v>35.656737999999997</c:v>
                </c:pt>
                <c:pt idx="75">
                  <c:v>36.410699999999999</c:v>
                </c:pt>
                <c:pt idx="76">
                  <c:v>37.164718999999998</c:v>
                </c:pt>
                <c:pt idx="77">
                  <c:v>37.918514999999999</c:v>
                </c:pt>
                <c:pt idx="78">
                  <c:v>38.671812000000003</c:v>
                </c:pt>
                <c:pt idx="79">
                  <c:v>39.424334000000002</c:v>
                </c:pt>
                <c:pt idx="80">
                  <c:v>40.175811000000003</c:v>
                </c:pt>
                <c:pt idx="81">
                  <c:v>40.925975999999999</c:v>
                </c:pt>
                <c:pt idx="82">
                  <c:v>41.674567000000003</c:v>
                </c:pt>
                <c:pt idx="83">
                  <c:v>42.421323000000001</c:v>
                </c:pt>
                <c:pt idx="84">
                  <c:v>43.165990999999998</c:v>
                </c:pt>
                <c:pt idx="85">
                  <c:v>43.908318999999999</c:v>
                </c:pt>
                <c:pt idx="86">
                  <c:v>44.648060000000001</c:v>
                </c:pt>
                <c:pt idx="87">
                  <c:v>45.384974</c:v>
                </c:pt>
                <c:pt idx="88">
                  <c:v>46.118820999999997</c:v>
                </c:pt>
                <c:pt idx="89">
                  <c:v>46.84937</c:v>
                </c:pt>
                <c:pt idx="90">
                  <c:v>47.576393000000003</c:v>
                </c:pt>
                <c:pt idx="91">
                  <c:v>48.299664999999997</c:v>
                </c:pt>
                <c:pt idx="92">
                  <c:v>49.018968999999998</c:v>
                </c:pt>
                <c:pt idx="93">
                  <c:v>49.734091999999997</c:v>
                </c:pt>
                <c:pt idx="94">
                  <c:v>50.444823</c:v>
                </c:pt>
                <c:pt idx="95">
                  <c:v>51.150961000000002</c:v>
                </c:pt>
                <c:pt idx="96">
                  <c:v>51.852305999999999</c:v>
                </c:pt>
                <c:pt idx="97">
                  <c:v>52.548665999999997</c:v>
                </c:pt>
                <c:pt idx="98">
                  <c:v>53.239851000000002</c:v>
                </c:pt>
                <c:pt idx="99">
                  <c:v>53.92568</c:v>
                </c:pt>
                <c:pt idx="100">
                  <c:v>54.605975000000001</c:v>
                </c:pt>
                <c:pt idx="101">
                  <c:v>55.280560999999999</c:v>
                </c:pt>
                <c:pt idx="102">
                  <c:v>55.949272999999998</c:v>
                </c:pt>
                <c:pt idx="103">
                  <c:v>56.611947999999998</c:v>
                </c:pt>
                <c:pt idx="104">
                  <c:v>57.268428</c:v>
                </c:pt>
                <c:pt idx="105">
                  <c:v>57.918562000000001</c:v>
                </c:pt>
                <c:pt idx="106">
                  <c:v>58.562202999999997</c:v>
                </c:pt>
                <c:pt idx="107">
                  <c:v>59.199207999999999</c:v>
                </c:pt>
                <c:pt idx="108">
                  <c:v>59.829441000000003</c:v>
                </c:pt>
                <c:pt idx="109">
                  <c:v>60.452769000000004</c:v>
                </c:pt>
                <c:pt idx="110">
                  <c:v>61.069066999999997</c:v>
                </c:pt>
                <c:pt idx="111">
                  <c:v>61.678210999999997</c:v>
                </c:pt>
                <c:pt idx="112">
                  <c:v>62.280085</c:v>
                </c:pt>
                <c:pt idx="113">
                  <c:v>62.874575</c:v>
                </c:pt>
                <c:pt idx="114">
                  <c:v>63.461573999999999</c:v>
                </c:pt>
                <c:pt idx="115">
                  <c:v>64.040977999999996</c:v>
                </c:pt>
                <c:pt idx="116">
                  <c:v>64.612689000000003</c:v>
                </c:pt>
                <c:pt idx="117">
                  <c:v>65.176612000000006</c:v>
                </c:pt>
                <c:pt idx="118">
                  <c:v>65.732657000000003</c:v>
                </c:pt>
                <c:pt idx="119">
                  <c:v>66.280737999999999</c:v>
                </c:pt>
                <c:pt idx="120">
                  <c:v>66.820774</c:v>
                </c:pt>
                <c:pt idx="121">
                  <c:v>67.352686000000006</c:v>
                </c:pt>
                <c:pt idx="122">
                  <c:v>67.876401000000001</c:v>
                </c:pt>
                <c:pt idx="123">
                  <c:v>68.391850000000005</c:v>
                </c:pt>
                <c:pt idx="124">
                  <c:v>68.898965000000004</c:v>
                </c:pt>
                <c:pt idx="125">
                  <c:v>69.397684999999996</c:v>
                </c:pt>
                <c:pt idx="126">
                  <c:v>69.887951000000001</c:v>
                </c:pt>
                <c:pt idx="127">
                  <c:v>70.369707000000005</c:v>
                </c:pt>
                <c:pt idx="128">
                  <c:v>70.842900999999998</c:v>
                </c:pt>
                <c:pt idx="129">
                  <c:v>71.307484000000002</c:v>
                </c:pt>
                <c:pt idx="130">
                  <c:v>71.763409999999993</c:v>
                </c:pt>
                <c:pt idx="131">
                  <c:v>72.210637000000006</c:v>
                </c:pt>
                <c:pt idx="132">
                  <c:v>72.649124999999998</c:v>
                </c:pt>
                <c:pt idx="133">
                  <c:v>73.078835999999995</c:v>
                </c:pt>
                <c:pt idx="134">
                  <c:v>73.499735999999999</c:v>
                </c:pt>
                <c:pt idx="135">
                  <c:v>73.911793000000003</c:v>
                </c:pt>
                <c:pt idx="136">
                  <c:v>74.314977999999996</c:v>
                </c:pt>
                <c:pt idx="137">
                  <c:v>74.709263000000007</c:v>
                </c:pt>
                <c:pt idx="138">
                  <c:v>75.094623999999996</c:v>
                </c:pt>
                <c:pt idx="139">
                  <c:v>75.471037999999993</c:v>
                </c:pt>
                <c:pt idx="140">
                  <c:v>75.838483999999994</c:v>
                </c:pt>
                <c:pt idx="141">
                  <c:v>76.196944000000002</c:v>
                </c:pt>
                <c:pt idx="142">
                  <c:v>76.546401000000003</c:v>
                </c:pt>
                <c:pt idx="143">
                  <c:v>76.886838999999995</c:v>
                </c:pt>
                <c:pt idx="144">
                  <c:v>77.218244999999996</c:v>
                </c:pt>
                <c:pt idx="145">
                  <c:v>77.540606999999994</c:v>
                </c:pt>
                <c:pt idx="146">
                  <c:v>77.853914000000003</c:v>
                </c:pt>
                <c:pt idx="147">
                  <c:v>78.158158</c:v>
                </c:pt>
                <c:pt idx="148">
                  <c:v>78.453329999999994</c:v>
                </c:pt>
                <c:pt idx="149">
                  <c:v>78.739423000000002</c:v>
                </c:pt>
                <c:pt idx="150">
                  <c:v>79.016433000000006</c:v>
                </c:pt>
                <c:pt idx="151">
                  <c:v>79.284353999999993</c:v>
                </c:pt>
                <c:pt idx="152">
                  <c:v>79.543182999999999</c:v>
                </c:pt>
                <c:pt idx="153">
                  <c:v>79.792916000000005</c:v>
                </c:pt>
                <c:pt idx="154">
                  <c:v>80.033552999999998</c:v>
                </c:pt>
                <c:pt idx="155">
                  <c:v>80.265090000000001</c:v>
                </c:pt>
                <c:pt idx="156">
                  <c:v>80.487528999999995</c:v>
                </c:pt>
                <c:pt idx="157">
                  <c:v>80.700868</c:v>
                </c:pt>
                <c:pt idx="158">
                  <c:v>80.905108999999996</c:v>
                </c:pt>
                <c:pt idx="159">
                  <c:v>81.100251</c:v>
                </c:pt>
                <c:pt idx="160">
                  <c:v>81.286295999999993</c:v>
                </c:pt>
                <c:pt idx="161">
                  <c:v>81.463245000000001</c:v>
                </c:pt>
                <c:pt idx="162">
                  <c:v>81.631101000000001</c:v>
                </c:pt>
                <c:pt idx="163">
                  <c:v>81.789866000000004</c:v>
                </c:pt>
                <c:pt idx="164">
                  <c:v>81.939541000000006</c:v>
                </c:pt>
                <c:pt idx="165">
                  <c:v>82.080128000000002</c:v>
                </c:pt>
                <c:pt idx="166">
                  <c:v>82.211631999999994</c:v>
                </c:pt>
                <c:pt idx="167">
                  <c:v>82.334052</c:v>
                </c:pt>
                <c:pt idx="168">
                  <c:v>82.447393000000005</c:v>
                </c:pt>
                <c:pt idx="169">
                  <c:v>82.551655999999994</c:v>
                </c:pt>
                <c:pt idx="170">
                  <c:v>82.646844999999999</c:v>
                </c:pt>
                <c:pt idx="171">
                  <c:v>82.732960000000006</c:v>
                </c:pt>
                <c:pt idx="172">
                  <c:v>82.810004000000006</c:v>
                </c:pt>
                <c:pt idx="173">
                  <c:v>82.877979999999994</c:v>
                </c:pt>
                <c:pt idx="174">
                  <c:v>82.936887999999996</c:v>
                </c:pt>
                <c:pt idx="175">
                  <c:v>82.986731000000006</c:v>
                </c:pt>
                <c:pt idx="176">
                  <c:v>83.027508999999995</c:v>
                </c:pt>
                <c:pt idx="177">
                  <c:v>83.059224999999998</c:v>
                </c:pt>
                <c:pt idx="178">
                  <c:v>83.081878000000003</c:v>
                </c:pt>
                <c:pt idx="179">
                  <c:v>83.095468999999994</c:v>
                </c:pt>
                <c:pt idx="180">
                  <c:v>83.1</c:v>
                </c:pt>
                <c:pt idx="181">
                  <c:v>83.095468999999994</c:v>
                </c:pt>
                <c:pt idx="182">
                  <c:v>83.081878000000003</c:v>
                </c:pt>
                <c:pt idx="183">
                  <c:v>83.059224999999998</c:v>
                </c:pt>
                <c:pt idx="184">
                  <c:v>83.027508999999995</c:v>
                </c:pt>
                <c:pt idx="185">
                  <c:v>82.986731000000006</c:v>
                </c:pt>
                <c:pt idx="186">
                  <c:v>82.936887999999996</c:v>
                </c:pt>
                <c:pt idx="187">
                  <c:v>82.877979999999994</c:v>
                </c:pt>
                <c:pt idx="188">
                  <c:v>82.810004000000006</c:v>
                </c:pt>
                <c:pt idx="189">
                  <c:v>82.732960000000006</c:v>
                </c:pt>
                <c:pt idx="190">
                  <c:v>82.646844999999999</c:v>
                </c:pt>
                <c:pt idx="191">
                  <c:v>82.551655999999994</c:v>
                </c:pt>
                <c:pt idx="192">
                  <c:v>82.447393000000005</c:v>
                </c:pt>
                <c:pt idx="193">
                  <c:v>82.334052</c:v>
                </c:pt>
                <c:pt idx="194">
                  <c:v>82.211631999999994</c:v>
                </c:pt>
                <c:pt idx="195">
                  <c:v>82.080128000000002</c:v>
                </c:pt>
                <c:pt idx="196">
                  <c:v>81.939541000000006</c:v>
                </c:pt>
                <c:pt idx="197">
                  <c:v>81.789866000000004</c:v>
                </c:pt>
                <c:pt idx="198">
                  <c:v>81.631101000000001</c:v>
                </c:pt>
                <c:pt idx="199">
                  <c:v>81.463245000000001</c:v>
                </c:pt>
                <c:pt idx="200">
                  <c:v>81.286295999999993</c:v>
                </c:pt>
                <c:pt idx="201">
                  <c:v>81.100251</c:v>
                </c:pt>
                <c:pt idx="202">
                  <c:v>80.905108999999996</c:v>
                </c:pt>
                <c:pt idx="203">
                  <c:v>80.700868</c:v>
                </c:pt>
                <c:pt idx="204">
                  <c:v>80.487528999999995</c:v>
                </c:pt>
                <c:pt idx="205">
                  <c:v>80.265090000000001</c:v>
                </c:pt>
                <c:pt idx="206">
                  <c:v>80.033552999999998</c:v>
                </c:pt>
                <c:pt idx="207">
                  <c:v>79.792916000000005</c:v>
                </c:pt>
                <c:pt idx="208">
                  <c:v>79.543182999999999</c:v>
                </c:pt>
                <c:pt idx="209">
                  <c:v>79.284353999999993</c:v>
                </c:pt>
                <c:pt idx="210">
                  <c:v>79.016433000000006</c:v>
                </c:pt>
                <c:pt idx="211">
                  <c:v>78.739423000000002</c:v>
                </c:pt>
                <c:pt idx="212">
                  <c:v>78.453329999999994</c:v>
                </c:pt>
                <c:pt idx="213">
                  <c:v>78.158158</c:v>
                </c:pt>
                <c:pt idx="214">
                  <c:v>77.853914000000003</c:v>
                </c:pt>
                <c:pt idx="215">
                  <c:v>77.540606999999994</c:v>
                </c:pt>
                <c:pt idx="216">
                  <c:v>77.218244999999996</c:v>
                </c:pt>
                <c:pt idx="217">
                  <c:v>76.886838999999995</c:v>
                </c:pt>
                <c:pt idx="218">
                  <c:v>76.546401000000003</c:v>
                </c:pt>
                <c:pt idx="219">
                  <c:v>76.196944000000002</c:v>
                </c:pt>
                <c:pt idx="220">
                  <c:v>75.838483999999994</c:v>
                </c:pt>
                <c:pt idx="221">
                  <c:v>75.471037999999993</c:v>
                </c:pt>
                <c:pt idx="222">
                  <c:v>75.094623999999996</c:v>
                </c:pt>
                <c:pt idx="223">
                  <c:v>74.709263000000007</c:v>
                </c:pt>
                <c:pt idx="224">
                  <c:v>74.314977999999996</c:v>
                </c:pt>
                <c:pt idx="225">
                  <c:v>73.911793000000003</c:v>
                </c:pt>
                <c:pt idx="226">
                  <c:v>73.499735999999999</c:v>
                </c:pt>
                <c:pt idx="227">
                  <c:v>73.078835999999995</c:v>
                </c:pt>
                <c:pt idx="228">
                  <c:v>72.649124999999998</c:v>
                </c:pt>
                <c:pt idx="229">
                  <c:v>72.210637000000006</c:v>
                </c:pt>
                <c:pt idx="230">
                  <c:v>71.763409999999993</c:v>
                </c:pt>
                <c:pt idx="231">
                  <c:v>71.307484000000002</c:v>
                </c:pt>
                <c:pt idx="232">
                  <c:v>70.842900999999998</c:v>
                </c:pt>
                <c:pt idx="233">
                  <c:v>70.369707000000005</c:v>
                </c:pt>
                <c:pt idx="234">
                  <c:v>69.887951000000001</c:v>
                </c:pt>
                <c:pt idx="235">
                  <c:v>69.397684999999996</c:v>
                </c:pt>
                <c:pt idx="236">
                  <c:v>68.898965000000004</c:v>
                </c:pt>
                <c:pt idx="237">
                  <c:v>68.391850000000005</c:v>
                </c:pt>
                <c:pt idx="238">
                  <c:v>67.876401000000001</c:v>
                </c:pt>
                <c:pt idx="239">
                  <c:v>67.352686000000006</c:v>
                </c:pt>
                <c:pt idx="240">
                  <c:v>66.820774</c:v>
                </c:pt>
                <c:pt idx="241">
                  <c:v>66.280737999999999</c:v>
                </c:pt>
                <c:pt idx="242">
                  <c:v>65.732657000000003</c:v>
                </c:pt>
                <c:pt idx="243">
                  <c:v>65.176612000000006</c:v>
                </c:pt>
                <c:pt idx="244">
                  <c:v>64.612689000000003</c:v>
                </c:pt>
                <c:pt idx="245">
                  <c:v>64.040977999999996</c:v>
                </c:pt>
                <c:pt idx="246">
                  <c:v>63.461573999999999</c:v>
                </c:pt>
                <c:pt idx="247">
                  <c:v>62.874575</c:v>
                </c:pt>
                <c:pt idx="248">
                  <c:v>62.280085</c:v>
                </c:pt>
                <c:pt idx="249">
                  <c:v>61.678210999999997</c:v>
                </c:pt>
                <c:pt idx="250">
                  <c:v>61.069066999999997</c:v>
                </c:pt>
                <c:pt idx="251">
                  <c:v>60.452769000000004</c:v>
                </c:pt>
                <c:pt idx="252">
                  <c:v>59.829441000000003</c:v>
                </c:pt>
                <c:pt idx="253">
                  <c:v>59.199207999999999</c:v>
                </c:pt>
                <c:pt idx="254">
                  <c:v>58.562202999999997</c:v>
                </c:pt>
                <c:pt idx="255">
                  <c:v>57.918562000000001</c:v>
                </c:pt>
                <c:pt idx="256">
                  <c:v>57.268428</c:v>
                </c:pt>
                <c:pt idx="257">
                  <c:v>56.611947999999998</c:v>
                </c:pt>
                <c:pt idx="258">
                  <c:v>55.949272999999998</c:v>
                </c:pt>
                <c:pt idx="259">
                  <c:v>55.280560999999999</c:v>
                </c:pt>
                <c:pt idx="260">
                  <c:v>54.605975000000001</c:v>
                </c:pt>
                <c:pt idx="261">
                  <c:v>53.92568</c:v>
                </c:pt>
                <c:pt idx="262">
                  <c:v>53.239851000000002</c:v>
                </c:pt>
                <c:pt idx="263">
                  <c:v>52.548665999999997</c:v>
                </c:pt>
                <c:pt idx="264">
                  <c:v>51.852305999999999</c:v>
                </c:pt>
                <c:pt idx="265">
                  <c:v>51.150961000000002</c:v>
                </c:pt>
                <c:pt idx="266">
                  <c:v>50.444823</c:v>
                </c:pt>
                <c:pt idx="267">
                  <c:v>49.734091999999997</c:v>
                </c:pt>
                <c:pt idx="268">
                  <c:v>49.018968999999998</c:v>
                </c:pt>
                <c:pt idx="269">
                  <c:v>48.299664999999997</c:v>
                </c:pt>
                <c:pt idx="270">
                  <c:v>47.576393000000003</c:v>
                </c:pt>
                <c:pt idx="271">
                  <c:v>46.84937</c:v>
                </c:pt>
                <c:pt idx="272">
                  <c:v>46.118820999999997</c:v>
                </c:pt>
                <c:pt idx="273">
                  <c:v>45.384974</c:v>
                </c:pt>
                <c:pt idx="274">
                  <c:v>44.648060000000001</c:v>
                </c:pt>
                <c:pt idx="275">
                  <c:v>43.908318999999999</c:v>
                </c:pt>
                <c:pt idx="276">
                  <c:v>43.165990999999998</c:v>
                </c:pt>
                <c:pt idx="277">
                  <c:v>42.421323000000001</c:v>
                </c:pt>
                <c:pt idx="278">
                  <c:v>41.674567000000003</c:v>
                </c:pt>
                <c:pt idx="279">
                  <c:v>40.925975999999999</c:v>
                </c:pt>
                <c:pt idx="280">
                  <c:v>40.175811000000003</c:v>
                </c:pt>
                <c:pt idx="281">
                  <c:v>39.424334000000002</c:v>
                </c:pt>
                <c:pt idx="282">
                  <c:v>38.671812000000003</c:v>
                </c:pt>
                <c:pt idx="283">
                  <c:v>37.918514999999999</c:v>
                </c:pt>
                <c:pt idx="284">
                  <c:v>37.164718999999998</c:v>
                </c:pt>
                <c:pt idx="285">
                  <c:v>36.410699999999999</c:v>
                </c:pt>
                <c:pt idx="286">
                  <c:v>35.656737999999997</c:v>
                </c:pt>
                <c:pt idx="287">
                  <c:v>34.903118999999997</c:v>
                </c:pt>
                <c:pt idx="288">
                  <c:v>34.150128000000002</c:v>
                </c:pt>
                <c:pt idx="289">
                  <c:v>33.398055999999997</c:v>
                </c:pt>
                <c:pt idx="290">
                  <c:v>32.647193000000001</c:v>
                </c:pt>
                <c:pt idx="291">
                  <c:v>31.897835000000001</c:v>
                </c:pt>
                <c:pt idx="292">
                  <c:v>31.150276999999999</c:v>
                </c:pt>
                <c:pt idx="293">
                  <c:v>30.404817999999999</c:v>
                </c:pt>
                <c:pt idx="294">
                  <c:v>29.661759</c:v>
                </c:pt>
                <c:pt idx="295">
                  <c:v>28.921400999999999</c:v>
                </c:pt>
                <c:pt idx="296">
                  <c:v>28.184047</c:v>
                </c:pt>
                <c:pt idx="297">
                  <c:v>27.450002000000001</c:v>
                </c:pt>
                <c:pt idx="298">
                  <c:v>26.719570000000001</c:v>
                </c:pt>
                <c:pt idx="299">
                  <c:v>25.993058999999999</c:v>
                </c:pt>
                <c:pt idx="300">
                  <c:v>25.270773999999999</c:v>
                </c:pt>
                <c:pt idx="301">
                  <c:v>24.553021999999999</c:v>
                </c:pt>
                <c:pt idx="302">
                  <c:v>23.840109999999999</c:v>
                </c:pt>
                <c:pt idx="303">
                  <c:v>23.132345999999998</c:v>
                </c:pt>
                <c:pt idx="304">
                  <c:v>22.430035</c:v>
                </c:pt>
                <c:pt idx="305">
                  <c:v>21.733483</c:v>
                </c:pt>
                <c:pt idx="306">
                  <c:v>21.042995999999999</c:v>
                </c:pt>
                <c:pt idx="307">
                  <c:v>20.358878000000001</c:v>
                </c:pt>
                <c:pt idx="308">
                  <c:v>19.681432000000001</c:v>
                </c:pt>
                <c:pt idx="309">
                  <c:v>19.010960000000001</c:v>
                </c:pt>
                <c:pt idx="310">
                  <c:v>18.347760000000001</c:v>
                </c:pt>
                <c:pt idx="311">
                  <c:v>17.692132000000001</c:v>
                </c:pt>
                <c:pt idx="312">
                  <c:v>17.044371999999999</c:v>
                </c:pt>
                <c:pt idx="313">
                  <c:v>16.404772000000001</c:v>
                </c:pt>
                <c:pt idx="314">
                  <c:v>15.773626</c:v>
                </c:pt>
                <c:pt idx="315">
                  <c:v>15.15122</c:v>
                </c:pt>
                <c:pt idx="316">
                  <c:v>14.537839999999999</c:v>
                </c:pt>
                <c:pt idx="317">
                  <c:v>13.933771</c:v>
                </c:pt>
                <c:pt idx="318">
                  <c:v>13.339289000000001</c:v>
                </c:pt>
                <c:pt idx="319">
                  <c:v>12.754671999999999</c:v>
                </c:pt>
                <c:pt idx="320">
                  <c:v>12.180191000000001</c:v>
                </c:pt>
                <c:pt idx="321">
                  <c:v>11.616115000000001</c:v>
                </c:pt>
                <c:pt idx="322">
                  <c:v>11.062707</c:v>
                </c:pt>
                <c:pt idx="323">
                  <c:v>10.520227999999999</c:v>
                </c:pt>
                <c:pt idx="324">
                  <c:v>9.9889320000000001</c:v>
                </c:pt>
                <c:pt idx="325">
                  <c:v>9.4690720000000006</c:v>
                </c:pt>
                <c:pt idx="326">
                  <c:v>8.9608919999999994</c:v>
                </c:pt>
                <c:pt idx="327">
                  <c:v>8.4646329999999992</c:v>
                </c:pt>
                <c:pt idx="328">
                  <c:v>7.9805330000000003</c:v>
                </c:pt>
                <c:pt idx="329">
                  <c:v>7.5088210000000002</c:v>
                </c:pt>
                <c:pt idx="330">
                  <c:v>7.049722</c:v>
                </c:pt>
                <c:pt idx="331">
                  <c:v>6.6034560000000004</c:v>
                </c:pt>
                <c:pt idx="332">
                  <c:v>6.1702380000000003</c:v>
                </c:pt>
                <c:pt idx="333">
                  <c:v>5.7502740000000001</c:v>
                </c:pt>
                <c:pt idx="334">
                  <c:v>5.3437669999999997</c:v>
                </c:pt>
                <c:pt idx="335">
                  <c:v>4.9509129999999999</c:v>
                </c:pt>
                <c:pt idx="336">
                  <c:v>4.5719019999999997</c:v>
                </c:pt>
                <c:pt idx="337">
                  <c:v>4.2069150000000004</c:v>
                </c:pt>
                <c:pt idx="338">
                  <c:v>3.8561299999999998</c:v>
                </c:pt>
                <c:pt idx="339">
                  <c:v>3.519717</c:v>
                </c:pt>
                <c:pt idx="340">
                  <c:v>3.1978390000000001</c:v>
                </c:pt>
                <c:pt idx="341">
                  <c:v>2.8906520000000002</c:v>
                </c:pt>
                <c:pt idx="342">
                  <c:v>2.5983049999999999</c:v>
                </c:pt>
                <c:pt idx="343">
                  <c:v>2.3209409999999999</c:v>
                </c:pt>
                <c:pt idx="344">
                  <c:v>2.058694</c:v>
                </c:pt>
                <c:pt idx="345">
                  <c:v>1.8116920000000001</c:v>
                </c:pt>
                <c:pt idx="346">
                  <c:v>1.580057</c:v>
                </c:pt>
                <c:pt idx="347">
                  <c:v>1.3638999999999999</c:v>
                </c:pt>
                <c:pt idx="348">
                  <c:v>1.163327</c:v>
                </c:pt>
                <c:pt idx="349">
                  <c:v>0.978437</c:v>
                </c:pt>
                <c:pt idx="350">
                  <c:v>0.80932000000000004</c:v>
                </c:pt>
                <c:pt idx="351">
                  <c:v>0.65605899999999995</c:v>
                </c:pt>
                <c:pt idx="352">
                  <c:v>0.51872799999999997</c:v>
                </c:pt>
                <c:pt idx="353">
                  <c:v>0.39739400000000002</c:v>
                </c:pt>
                <c:pt idx="354">
                  <c:v>0.29211799999999999</c:v>
                </c:pt>
                <c:pt idx="355">
                  <c:v>0.20295099999999999</c:v>
                </c:pt>
                <c:pt idx="356">
                  <c:v>0.129937</c:v>
                </c:pt>
                <c:pt idx="357">
                  <c:v>7.3109999999999994E-2</c:v>
                </c:pt>
                <c:pt idx="358">
                  <c:v>3.2500000000000001E-2</c:v>
                </c:pt>
                <c:pt idx="359">
                  <c:v>8.1259999999999995E-3</c:v>
                </c:pt>
                <c:pt idx="360">
                  <c:v>0</c:v>
                </c:pt>
                <c:pt idx="361">
                  <c:v>8.1259999999999995E-3</c:v>
                </c:pt>
                <c:pt idx="362">
                  <c:v>3.2500000000000001E-2</c:v>
                </c:pt>
                <c:pt idx="363">
                  <c:v>7.3109999999999994E-2</c:v>
                </c:pt>
                <c:pt idx="364">
                  <c:v>0.129937</c:v>
                </c:pt>
                <c:pt idx="365">
                  <c:v>0.20295099999999999</c:v>
                </c:pt>
                <c:pt idx="366">
                  <c:v>0.29211799999999999</c:v>
                </c:pt>
                <c:pt idx="367">
                  <c:v>0.39739400000000002</c:v>
                </c:pt>
                <c:pt idx="368">
                  <c:v>0.51872799999999997</c:v>
                </c:pt>
                <c:pt idx="369">
                  <c:v>0.65605899999999995</c:v>
                </c:pt>
                <c:pt idx="370">
                  <c:v>0.80932000000000004</c:v>
                </c:pt>
                <c:pt idx="371">
                  <c:v>0.978437</c:v>
                </c:pt>
                <c:pt idx="372">
                  <c:v>1.163327</c:v>
                </c:pt>
                <c:pt idx="373">
                  <c:v>1.3638999999999999</c:v>
                </c:pt>
                <c:pt idx="374">
                  <c:v>1.580057</c:v>
                </c:pt>
                <c:pt idx="375">
                  <c:v>1.8116920000000001</c:v>
                </c:pt>
                <c:pt idx="376">
                  <c:v>2.058694</c:v>
                </c:pt>
                <c:pt idx="377">
                  <c:v>2.3209409999999999</c:v>
                </c:pt>
                <c:pt idx="378">
                  <c:v>2.5983049999999999</c:v>
                </c:pt>
                <c:pt idx="379">
                  <c:v>2.8906520000000002</c:v>
                </c:pt>
                <c:pt idx="380">
                  <c:v>3.1978390000000001</c:v>
                </c:pt>
                <c:pt idx="381">
                  <c:v>3.519717</c:v>
                </c:pt>
                <c:pt idx="382">
                  <c:v>3.8561299999999998</c:v>
                </c:pt>
                <c:pt idx="383">
                  <c:v>4.2069150000000004</c:v>
                </c:pt>
                <c:pt idx="384">
                  <c:v>4.5719019999999997</c:v>
                </c:pt>
                <c:pt idx="385">
                  <c:v>4.9509129999999999</c:v>
                </c:pt>
                <c:pt idx="386">
                  <c:v>5.3437669999999997</c:v>
                </c:pt>
                <c:pt idx="387">
                  <c:v>5.7502740000000001</c:v>
                </c:pt>
                <c:pt idx="388">
                  <c:v>6.1702380000000003</c:v>
                </c:pt>
                <c:pt idx="389">
                  <c:v>6.6034560000000004</c:v>
                </c:pt>
                <c:pt idx="390">
                  <c:v>7.049722</c:v>
                </c:pt>
                <c:pt idx="391">
                  <c:v>7.5088210000000002</c:v>
                </c:pt>
                <c:pt idx="392">
                  <c:v>7.9805330000000003</c:v>
                </c:pt>
                <c:pt idx="393">
                  <c:v>8.4646329999999992</c:v>
                </c:pt>
                <c:pt idx="394">
                  <c:v>8.9608919999999994</c:v>
                </c:pt>
                <c:pt idx="395">
                  <c:v>9.4690720000000006</c:v>
                </c:pt>
                <c:pt idx="396">
                  <c:v>9.9889320000000001</c:v>
                </c:pt>
                <c:pt idx="397">
                  <c:v>10.520227999999999</c:v>
                </c:pt>
                <c:pt idx="398">
                  <c:v>11.062707</c:v>
                </c:pt>
                <c:pt idx="399">
                  <c:v>11.616115000000001</c:v>
                </c:pt>
                <c:pt idx="400">
                  <c:v>12.180191000000001</c:v>
                </c:pt>
                <c:pt idx="401">
                  <c:v>12.754671999999999</c:v>
                </c:pt>
                <c:pt idx="402">
                  <c:v>13.339289000000001</c:v>
                </c:pt>
                <c:pt idx="403">
                  <c:v>13.933771</c:v>
                </c:pt>
                <c:pt idx="404">
                  <c:v>14.537839999999999</c:v>
                </c:pt>
                <c:pt idx="405">
                  <c:v>15.15122</c:v>
                </c:pt>
                <c:pt idx="406">
                  <c:v>15.773626</c:v>
                </c:pt>
                <c:pt idx="407">
                  <c:v>16.404772000000001</c:v>
                </c:pt>
                <c:pt idx="408">
                  <c:v>17.044371999999999</c:v>
                </c:pt>
                <c:pt idx="409">
                  <c:v>17.692132000000001</c:v>
                </c:pt>
                <c:pt idx="410">
                  <c:v>18.347760000000001</c:v>
                </c:pt>
                <c:pt idx="411">
                  <c:v>19.010960000000001</c:v>
                </c:pt>
                <c:pt idx="412">
                  <c:v>19.681432000000001</c:v>
                </c:pt>
                <c:pt idx="413">
                  <c:v>20.358878000000001</c:v>
                </c:pt>
                <c:pt idx="414">
                  <c:v>21.042995999999999</c:v>
                </c:pt>
                <c:pt idx="415">
                  <c:v>21.733483</c:v>
                </c:pt>
                <c:pt idx="416">
                  <c:v>22.430035</c:v>
                </c:pt>
                <c:pt idx="417">
                  <c:v>23.132345999999998</c:v>
                </c:pt>
                <c:pt idx="418">
                  <c:v>23.840109999999999</c:v>
                </c:pt>
                <c:pt idx="419">
                  <c:v>24.553021999999999</c:v>
                </c:pt>
                <c:pt idx="420">
                  <c:v>25.270773999999999</c:v>
                </c:pt>
                <c:pt idx="421">
                  <c:v>25.993058999999999</c:v>
                </c:pt>
                <c:pt idx="422">
                  <c:v>26.719570000000001</c:v>
                </c:pt>
                <c:pt idx="423">
                  <c:v>27.450002000000001</c:v>
                </c:pt>
                <c:pt idx="424">
                  <c:v>28.184047</c:v>
                </c:pt>
                <c:pt idx="425">
                  <c:v>28.921400999999999</c:v>
                </c:pt>
                <c:pt idx="426">
                  <c:v>29.661759</c:v>
                </c:pt>
                <c:pt idx="427">
                  <c:v>30.404817999999999</c:v>
                </c:pt>
                <c:pt idx="428">
                  <c:v>31.150276999999999</c:v>
                </c:pt>
                <c:pt idx="429">
                  <c:v>31.897835000000001</c:v>
                </c:pt>
                <c:pt idx="430">
                  <c:v>32.647193000000001</c:v>
                </c:pt>
                <c:pt idx="431">
                  <c:v>33.398055999999997</c:v>
                </c:pt>
                <c:pt idx="432">
                  <c:v>34.150128000000002</c:v>
                </c:pt>
                <c:pt idx="433">
                  <c:v>34.903118999999997</c:v>
                </c:pt>
                <c:pt idx="434">
                  <c:v>35.656737999999997</c:v>
                </c:pt>
                <c:pt idx="435">
                  <c:v>36.410699999999999</c:v>
                </c:pt>
                <c:pt idx="436">
                  <c:v>37.164718999999998</c:v>
                </c:pt>
                <c:pt idx="437">
                  <c:v>37.918514999999999</c:v>
                </c:pt>
                <c:pt idx="438">
                  <c:v>38.671812000000003</c:v>
                </c:pt>
                <c:pt idx="439">
                  <c:v>39.424334000000002</c:v>
                </c:pt>
                <c:pt idx="440">
                  <c:v>40.175811000000003</c:v>
                </c:pt>
                <c:pt idx="441">
                  <c:v>40.925975999999999</c:v>
                </c:pt>
                <c:pt idx="442">
                  <c:v>41.674567000000003</c:v>
                </c:pt>
                <c:pt idx="443">
                  <c:v>42.421323000000001</c:v>
                </c:pt>
                <c:pt idx="444">
                  <c:v>43.165990999999998</c:v>
                </c:pt>
                <c:pt idx="445">
                  <c:v>43.908318999999999</c:v>
                </c:pt>
                <c:pt idx="446">
                  <c:v>44.648060000000001</c:v>
                </c:pt>
                <c:pt idx="447">
                  <c:v>45.384974</c:v>
                </c:pt>
                <c:pt idx="448">
                  <c:v>46.118820999999997</c:v>
                </c:pt>
                <c:pt idx="449">
                  <c:v>46.84937</c:v>
                </c:pt>
                <c:pt idx="450">
                  <c:v>47.576393000000003</c:v>
                </c:pt>
                <c:pt idx="451">
                  <c:v>48.299664999999997</c:v>
                </c:pt>
                <c:pt idx="452">
                  <c:v>49.018968999999998</c:v>
                </c:pt>
                <c:pt idx="453">
                  <c:v>49.734091999999997</c:v>
                </c:pt>
                <c:pt idx="454">
                  <c:v>50.444823</c:v>
                </c:pt>
                <c:pt idx="455">
                  <c:v>51.150961000000002</c:v>
                </c:pt>
                <c:pt idx="456">
                  <c:v>51.852305999999999</c:v>
                </c:pt>
                <c:pt idx="457">
                  <c:v>52.548665999999997</c:v>
                </c:pt>
                <c:pt idx="458">
                  <c:v>53.239851000000002</c:v>
                </c:pt>
                <c:pt idx="459">
                  <c:v>53.92568</c:v>
                </c:pt>
                <c:pt idx="460">
                  <c:v>54.605975000000001</c:v>
                </c:pt>
                <c:pt idx="461">
                  <c:v>55.280560999999999</c:v>
                </c:pt>
                <c:pt idx="462">
                  <c:v>55.949272999999998</c:v>
                </c:pt>
                <c:pt idx="463">
                  <c:v>56.611947999999998</c:v>
                </c:pt>
                <c:pt idx="464">
                  <c:v>57.268428</c:v>
                </c:pt>
                <c:pt idx="465">
                  <c:v>57.918562000000001</c:v>
                </c:pt>
                <c:pt idx="466">
                  <c:v>58.562202999999997</c:v>
                </c:pt>
                <c:pt idx="467">
                  <c:v>59.199207999999999</c:v>
                </c:pt>
                <c:pt idx="468">
                  <c:v>59.829441000000003</c:v>
                </c:pt>
                <c:pt idx="469">
                  <c:v>60.452769000000004</c:v>
                </c:pt>
                <c:pt idx="470">
                  <c:v>61.069066999999997</c:v>
                </c:pt>
                <c:pt idx="471">
                  <c:v>61.678210999999997</c:v>
                </c:pt>
                <c:pt idx="472">
                  <c:v>62.280085</c:v>
                </c:pt>
                <c:pt idx="473">
                  <c:v>62.874575</c:v>
                </c:pt>
                <c:pt idx="474">
                  <c:v>63.461573999999999</c:v>
                </c:pt>
                <c:pt idx="475">
                  <c:v>64.040977999999996</c:v>
                </c:pt>
                <c:pt idx="476">
                  <c:v>64.612689000000003</c:v>
                </c:pt>
                <c:pt idx="477">
                  <c:v>65.176612000000006</c:v>
                </c:pt>
                <c:pt idx="478">
                  <c:v>65.732657000000003</c:v>
                </c:pt>
                <c:pt idx="479">
                  <c:v>66.280737999999999</c:v>
                </c:pt>
                <c:pt idx="480">
                  <c:v>66.820774</c:v>
                </c:pt>
                <c:pt idx="481">
                  <c:v>67.352686000000006</c:v>
                </c:pt>
                <c:pt idx="482">
                  <c:v>67.876401000000001</c:v>
                </c:pt>
                <c:pt idx="483">
                  <c:v>68.391850000000005</c:v>
                </c:pt>
                <c:pt idx="484">
                  <c:v>68.898965000000004</c:v>
                </c:pt>
                <c:pt idx="485">
                  <c:v>69.397684999999996</c:v>
                </c:pt>
                <c:pt idx="486">
                  <c:v>69.887951000000001</c:v>
                </c:pt>
                <c:pt idx="487">
                  <c:v>70.369707000000005</c:v>
                </c:pt>
                <c:pt idx="488">
                  <c:v>70.842900999999998</c:v>
                </c:pt>
                <c:pt idx="489">
                  <c:v>71.307484000000002</c:v>
                </c:pt>
                <c:pt idx="490">
                  <c:v>71.763409999999993</c:v>
                </c:pt>
                <c:pt idx="491">
                  <c:v>72.210637000000006</c:v>
                </c:pt>
                <c:pt idx="492">
                  <c:v>72.649124999999998</c:v>
                </c:pt>
                <c:pt idx="493">
                  <c:v>73.078835999999995</c:v>
                </c:pt>
                <c:pt idx="494">
                  <c:v>73.499735999999999</c:v>
                </c:pt>
                <c:pt idx="495">
                  <c:v>73.911793000000003</c:v>
                </c:pt>
                <c:pt idx="496">
                  <c:v>74.314977999999996</c:v>
                </c:pt>
                <c:pt idx="497">
                  <c:v>74.709263000000007</c:v>
                </c:pt>
                <c:pt idx="498">
                  <c:v>75.094623999999996</c:v>
                </c:pt>
                <c:pt idx="499">
                  <c:v>75.471037999999993</c:v>
                </c:pt>
                <c:pt idx="500">
                  <c:v>75.838483999999994</c:v>
                </c:pt>
                <c:pt idx="501">
                  <c:v>76.196944000000002</c:v>
                </c:pt>
                <c:pt idx="502">
                  <c:v>76.546401000000003</c:v>
                </c:pt>
                <c:pt idx="503">
                  <c:v>76.886838999999995</c:v>
                </c:pt>
                <c:pt idx="504">
                  <c:v>77.218244999999996</c:v>
                </c:pt>
                <c:pt idx="505">
                  <c:v>77.540606999999994</c:v>
                </c:pt>
                <c:pt idx="506">
                  <c:v>77.853914000000003</c:v>
                </c:pt>
                <c:pt idx="507">
                  <c:v>78.158158</c:v>
                </c:pt>
                <c:pt idx="508">
                  <c:v>78.453329999999994</c:v>
                </c:pt>
                <c:pt idx="509">
                  <c:v>78.739423000000002</c:v>
                </c:pt>
                <c:pt idx="510">
                  <c:v>79.016433000000006</c:v>
                </c:pt>
                <c:pt idx="511">
                  <c:v>79.284353999999993</c:v>
                </c:pt>
                <c:pt idx="512">
                  <c:v>79.543182999999999</c:v>
                </c:pt>
                <c:pt idx="513">
                  <c:v>79.792916000000005</c:v>
                </c:pt>
                <c:pt idx="514">
                  <c:v>80.033552999999998</c:v>
                </c:pt>
                <c:pt idx="515">
                  <c:v>80.265090000000001</c:v>
                </c:pt>
                <c:pt idx="516">
                  <c:v>80.487528999999995</c:v>
                </c:pt>
                <c:pt idx="517">
                  <c:v>80.700868</c:v>
                </c:pt>
                <c:pt idx="518">
                  <c:v>80.905108999999996</c:v>
                </c:pt>
                <c:pt idx="519">
                  <c:v>81.100251</c:v>
                </c:pt>
                <c:pt idx="520">
                  <c:v>81.286295999999993</c:v>
                </c:pt>
                <c:pt idx="521">
                  <c:v>81.463245000000001</c:v>
                </c:pt>
                <c:pt idx="522">
                  <c:v>81.631101000000001</c:v>
                </c:pt>
                <c:pt idx="523">
                  <c:v>81.789866000000004</c:v>
                </c:pt>
                <c:pt idx="524">
                  <c:v>81.939541000000006</c:v>
                </c:pt>
                <c:pt idx="525">
                  <c:v>82.080128000000002</c:v>
                </c:pt>
                <c:pt idx="526">
                  <c:v>82.211631999999994</c:v>
                </c:pt>
                <c:pt idx="527">
                  <c:v>82.334052</c:v>
                </c:pt>
                <c:pt idx="528">
                  <c:v>82.447393000000005</c:v>
                </c:pt>
                <c:pt idx="529">
                  <c:v>82.551655999999994</c:v>
                </c:pt>
                <c:pt idx="530">
                  <c:v>82.646844999999999</c:v>
                </c:pt>
                <c:pt idx="531">
                  <c:v>82.732960000000006</c:v>
                </c:pt>
                <c:pt idx="532">
                  <c:v>82.810004000000006</c:v>
                </c:pt>
                <c:pt idx="533">
                  <c:v>82.877979999999994</c:v>
                </c:pt>
                <c:pt idx="534">
                  <c:v>82.936887999999996</c:v>
                </c:pt>
                <c:pt idx="535">
                  <c:v>82.986731000000006</c:v>
                </c:pt>
                <c:pt idx="536">
                  <c:v>83.027508999999995</c:v>
                </c:pt>
                <c:pt idx="537">
                  <c:v>83.059224999999998</c:v>
                </c:pt>
                <c:pt idx="538">
                  <c:v>83.081878000000003</c:v>
                </c:pt>
                <c:pt idx="539">
                  <c:v>83.095468999999994</c:v>
                </c:pt>
                <c:pt idx="540">
                  <c:v>83.1</c:v>
                </c:pt>
                <c:pt idx="541">
                  <c:v>83.095468999999994</c:v>
                </c:pt>
                <c:pt idx="542">
                  <c:v>83.081878000000003</c:v>
                </c:pt>
                <c:pt idx="543">
                  <c:v>83.059224999999998</c:v>
                </c:pt>
                <c:pt idx="544">
                  <c:v>83.027508999999995</c:v>
                </c:pt>
                <c:pt idx="545">
                  <c:v>82.986731000000006</c:v>
                </c:pt>
                <c:pt idx="546">
                  <c:v>82.936887999999996</c:v>
                </c:pt>
                <c:pt idx="547">
                  <c:v>82.877979999999994</c:v>
                </c:pt>
                <c:pt idx="548">
                  <c:v>82.810004000000006</c:v>
                </c:pt>
                <c:pt idx="549">
                  <c:v>82.732960000000006</c:v>
                </c:pt>
                <c:pt idx="550">
                  <c:v>82.646844999999999</c:v>
                </c:pt>
                <c:pt idx="551">
                  <c:v>82.551655999999994</c:v>
                </c:pt>
                <c:pt idx="552">
                  <c:v>82.447393000000005</c:v>
                </c:pt>
                <c:pt idx="553">
                  <c:v>82.334052</c:v>
                </c:pt>
                <c:pt idx="554">
                  <c:v>82.211631999999994</c:v>
                </c:pt>
                <c:pt idx="555">
                  <c:v>82.080128000000002</c:v>
                </c:pt>
                <c:pt idx="556">
                  <c:v>81.939541000000006</c:v>
                </c:pt>
                <c:pt idx="557">
                  <c:v>81.789866000000004</c:v>
                </c:pt>
                <c:pt idx="558">
                  <c:v>81.631101000000001</c:v>
                </c:pt>
                <c:pt idx="559">
                  <c:v>81.463245000000001</c:v>
                </c:pt>
                <c:pt idx="560">
                  <c:v>81.286295999999993</c:v>
                </c:pt>
                <c:pt idx="561">
                  <c:v>81.100251</c:v>
                </c:pt>
                <c:pt idx="562">
                  <c:v>80.905108999999996</c:v>
                </c:pt>
                <c:pt idx="563">
                  <c:v>80.700868</c:v>
                </c:pt>
                <c:pt idx="564">
                  <c:v>80.487528999999995</c:v>
                </c:pt>
                <c:pt idx="565">
                  <c:v>80.265090000000001</c:v>
                </c:pt>
                <c:pt idx="566">
                  <c:v>80.033552999999998</c:v>
                </c:pt>
                <c:pt idx="567">
                  <c:v>79.792916000000005</c:v>
                </c:pt>
                <c:pt idx="568">
                  <c:v>79.543182999999999</c:v>
                </c:pt>
                <c:pt idx="569">
                  <c:v>79.284353999999993</c:v>
                </c:pt>
                <c:pt idx="570">
                  <c:v>79.016433000000006</c:v>
                </c:pt>
                <c:pt idx="571">
                  <c:v>78.739423000000002</c:v>
                </c:pt>
                <c:pt idx="572">
                  <c:v>78.453329999999994</c:v>
                </c:pt>
                <c:pt idx="573">
                  <c:v>78.158158</c:v>
                </c:pt>
                <c:pt idx="574">
                  <c:v>77.853914000000003</c:v>
                </c:pt>
                <c:pt idx="575">
                  <c:v>77.540606999999994</c:v>
                </c:pt>
                <c:pt idx="576">
                  <c:v>77.218244999999996</c:v>
                </c:pt>
                <c:pt idx="577">
                  <c:v>76.886838999999995</c:v>
                </c:pt>
                <c:pt idx="578">
                  <c:v>76.546401000000003</c:v>
                </c:pt>
                <c:pt idx="579">
                  <c:v>76.196944000000002</c:v>
                </c:pt>
                <c:pt idx="580">
                  <c:v>75.838483999999994</c:v>
                </c:pt>
                <c:pt idx="581">
                  <c:v>75.471037999999993</c:v>
                </c:pt>
                <c:pt idx="582">
                  <c:v>75.094623999999996</c:v>
                </c:pt>
                <c:pt idx="583">
                  <c:v>74.709263000000007</c:v>
                </c:pt>
                <c:pt idx="584">
                  <c:v>74.314977999999996</c:v>
                </c:pt>
                <c:pt idx="585">
                  <c:v>73.911793000000003</c:v>
                </c:pt>
                <c:pt idx="586">
                  <c:v>73.499735999999999</c:v>
                </c:pt>
                <c:pt idx="587">
                  <c:v>73.078835999999995</c:v>
                </c:pt>
                <c:pt idx="588">
                  <c:v>72.649124999999998</c:v>
                </c:pt>
                <c:pt idx="589">
                  <c:v>72.210637000000006</c:v>
                </c:pt>
                <c:pt idx="590">
                  <c:v>71.763409999999993</c:v>
                </c:pt>
                <c:pt idx="591">
                  <c:v>71.307484000000002</c:v>
                </c:pt>
                <c:pt idx="592">
                  <c:v>70.842900999999998</c:v>
                </c:pt>
                <c:pt idx="593">
                  <c:v>70.369707000000005</c:v>
                </c:pt>
                <c:pt idx="594">
                  <c:v>69.887951000000001</c:v>
                </c:pt>
                <c:pt idx="595">
                  <c:v>69.397684999999996</c:v>
                </c:pt>
                <c:pt idx="596">
                  <c:v>68.898965000000004</c:v>
                </c:pt>
                <c:pt idx="597">
                  <c:v>68.391850000000005</c:v>
                </c:pt>
                <c:pt idx="598">
                  <c:v>67.876401000000001</c:v>
                </c:pt>
                <c:pt idx="599">
                  <c:v>67.352686000000006</c:v>
                </c:pt>
                <c:pt idx="600">
                  <c:v>66.820774</c:v>
                </c:pt>
                <c:pt idx="601">
                  <c:v>66.280737999999999</c:v>
                </c:pt>
                <c:pt idx="602">
                  <c:v>65.732657000000003</c:v>
                </c:pt>
                <c:pt idx="603">
                  <c:v>65.176612000000006</c:v>
                </c:pt>
                <c:pt idx="604">
                  <c:v>64.612689000000003</c:v>
                </c:pt>
                <c:pt idx="605">
                  <c:v>64.040977999999996</c:v>
                </c:pt>
                <c:pt idx="606">
                  <c:v>63.461573999999999</c:v>
                </c:pt>
                <c:pt idx="607">
                  <c:v>62.874575</c:v>
                </c:pt>
                <c:pt idx="608">
                  <c:v>62.280085</c:v>
                </c:pt>
                <c:pt idx="609">
                  <c:v>61.678210999999997</c:v>
                </c:pt>
                <c:pt idx="610">
                  <c:v>61.069066999999997</c:v>
                </c:pt>
                <c:pt idx="611">
                  <c:v>60.452769000000004</c:v>
                </c:pt>
                <c:pt idx="612">
                  <c:v>59.829441000000003</c:v>
                </c:pt>
                <c:pt idx="613">
                  <c:v>59.199207999999999</c:v>
                </c:pt>
                <c:pt idx="614">
                  <c:v>58.562202999999997</c:v>
                </c:pt>
                <c:pt idx="615">
                  <c:v>57.918562000000001</c:v>
                </c:pt>
                <c:pt idx="616">
                  <c:v>57.268428</c:v>
                </c:pt>
                <c:pt idx="617">
                  <c:v>56.611947999999998</c:v>
                </c:pt>
                <c:pt idx="618">
                  <c:v>55.949272999999998</c:v>
                </c:pt>
                <c:pt idx="619">
                  <c:v>55.280560999999999</c:v>
                </c:pt>
                <c:pt idx="620">
                  <c:v>54.605975000000001</c:v>
                </c:pt>
                <c:pt idx="621">
                  <c:v>53.92568</c:v>
                </c:pt>
                <c:pt idx="622">
                  <c:v>53.239851000000002</c:v>
                </c:pt>
                <c:pt idx="623">
                  <c:v>52.548665999999997</c:v>
                </c:pt>
                <c:pt idx="624">
                  <c:v>51.852305999999999</c:v>
                </c:pt>
                <c:pt idx="625">
                  <c:v>51.150961000000002</c:v>
                </c:pt>
                <c:pt idx="626">
                  <c:v>50.444823</c:v>
                </c:pt>
                <c:pt idx="627">
                  <c:v>49.734091999999997</c:v>
                </c:pt>
                <c:pt idx="628">
                  <c:v>49.018968999999998</c:v>
                </c:pt>
                <c:pt idx="629">
                  <c:v>48.299664999999997</c:v>
                </c:pt>
                <c:pt idx="630">
                  <c:v>47.576393000000003</c:v>
                </c:pt>
                <c:pt idx="631">
                  <c:v>46.84937</c:v>
                </c:pt>
                <c:pt idx="632">
                  <c:v>46.118820999999997</c:v>
                </c:pt>
                <c:pt idx="633">
                  <c:v>45.384974</c:v>
                </c:pt>
                <c:pt idx="634">
                  <c:v>44.648060000000001</c:v>
                </c:pt>
                <c:pt idx="635">
                  <c:v>43.908318999999999</c:v>
                </c:pt>
                <c:pt idx="636">
                  <c:v>43.165990999999998</c:v>
                </c:pt>
                <c:pt idx="637">
                  <c:v>42.421323000000001</c:v>
                </c:pt>
                <c:pt idx="638">
                  <c:v>41.674567000000003</c:v>
                </c:pt>
                <c:pt idx="639">
                  <c:v>40.925975999999999</c:v>
                </c:pt>
                <c:pt idx="640">
                  <c:v>40.175811000000003</c:v>
                </c:pt>
                <c:pt idx="641">
                  <c:v>39.424334000000002</c:v>
                </c:pt>
                <c:pt idx="642">
                  <c:v>38.671812000000003</c:v>
                </c:pt>
                <c:pt idx="643">
                  <c:v>37.918514999999999</c:v>
                </c:pt>
                <c:pt idx="644">
                  <c:v>37.164718999999998</c:v>
                </c:pt>
                <c:pt idx="645">
                  <c:v>36.410699999999999</c:v>
                </c:pt>
                <c:pt idx="646">
                  <c:v>35.656737999999997</c:v>
                </c:pt>
                <c:pt idx="647">
                  <c:v>34.903118999999997</c:v>
                </c:pt>
                <c:pt idx="648">
                  <c:v>34.150128000000002</c:v>
                </c:pt>
                <c:pt idx="649">
                  <c:v>33.398055999999997</c:v>
                </c:pt>
                <c:pt idx="650">
                  <c:v>32.647193000000001</c:v>
                </c:pt>
                <c:pt idx="651">
                  <c:v>31.897835000000001</c:v>
                </c:pt>
                <c:pt idx="652">
                  <c:v>31.150276999999999</c:v>
                </c:pt>
                <c:pt idx="653">
                  <c:v>30.404817999999999</c:v>
                </c:pt>
                <c:pt idx="654">
                  <c:v>29.661759</c:v>
                </c:pt>
                <c:pt idx="655">
                  <c:v>28.921400999999999</c:v>
                </c:pt>
                <c:pt idx="656">
                  <c:v>28.184047</c:v>
                </c:pt>
                <c:pt idx="657">
                  <c:v>27.450002000000001</c:v>
                </c:pt>
                <c:pt idx="658">
                  <c:v>26.719570000000001</c:v>
                </c:pt>
                <c:pt idx="659">
                  <c:v>25.993058999999999</c:v>
                </c:pt>
                <c:pt idx="660">
                  <c:v>25.270773999999999</c:v>
                </c:pt>
                <c:pt idx="661">
                  <c:v>24.553021999999999</c:v>
                </c:pt>
                <c:pt idx="662">
                  <c:v>23.840109999999999</c:v>
                </c:pt>
                <c:pt idx="663">
                  <c:v>23.132345999999998</c:v>
                </c:pt>
                <c:pt idx="664">
                  <c:v>22.430035</c:v>
                </c:pt>
                <c:pt idx="665">
                  <c:v>21.733483</c:v>
                </c:pt>
                <c:pt idx="666">
                  <c:v>21.042995999999999</c:v>
                </c:pt>
                <c:pt idx="667">
                  <c:v>20.358878000000001</c:v>
                </c:pt>
                <c:pt idx="668">
                  <c:v>19.681432000000001</c:v>
                </c:pt>
                <c:pt idx="669">
                  <c:v>19.010960000000001</c:v>
                </c:pt>
                <c:pt idx="670">
                  <c:v>18.347760000000001</c:v>
                </c:pt>
                <c:pt idx="671">
                  <c:v>17.692132000000001</c:v>
                </c:pt>
                <c:pt idx="672">
                  <c:v>17.044371999999999</c:v>
                </c:pt>
                <c:pt idx="673">
                  <c:v>16.404772000000001</c:v>
                </c:pt>
                <c:pt idx="674">
                  <c:v>15.773626</c:v>
                </c:pt>
                <c:pt idx="675">
                  <c:v>15.15122</c:v>
                </c:pt>
                <c:pt idx="676">
                  <c:v>14.537839999999999</c:v>
                </c:pt>
                <c:pt idx="677">
                  <c:v>13.933771</c:v>
                </c:pt>
                <c:pt idx="678">
                  <c:v>13.339289000000001</c:v>
                </c:pt>
                <c:pt idx="679">
                  <c:v>12.754671999999999</c:v>
                </c:pt>
                <c:pt idx="680">
                  <c:v>12.180191000000001</c:v>
                </c:pt>
                <c:pt idx="681">
                  <c:v>11.616115000000001</c:v>
                </c:pt>
                <c:pt idx="682">
                  <c:v>11.062707</c:v>
                </c:pt>
                <c:pt idx="683">
                  <c:v>10.520227999999999</c:v>
                </c:pt>
                <c:pt idx="684">
                  <c:v>9.9889320000000001</c:v>
                </c:pt>
                <c:pt idx="685">
                  <c:v>9.4690720000000006</c:v>
                </c:pt>
                <c:pt idx="686">
                  <c:v>8.9608919999999994</c:v>
                </c:pt>
                <c:pt idx="687">
                  <c:v>8.4646329999999992</c:v>
                </c:pt>
                <c:pt idx="688">
                  <c:v>7.9805330000000003</c:v>
                </c:pt>
                <c:pt idx="689">
                  <c:v>7.5088210000000002</c:v>
                </c:pt>
                <c:pt idx="690">
                  <c:v>7.049722</c:v>
                </c:pt>
                <c:pt idx="691">
                  <c:v>6.6034560000000004</c:v>
                </c:pt>
                <c:pt idx="692">
                  <c:v>6.1702380000000003</c:v>
                </c:pt>
                <c:pt idx="693">
                  <c:v>5.7502740000000001</c:v>
                </c:pt>
                <c:pt idx="694">
                  <c:v>5.3437669999999997</c:v>
                </c:pt>
                <c:pt idx="695">
                  <c:v>4.9509129999999999</c:v>
                </c:pt>
                <c:pt idx="696">
                  <c:v>4.5719019999999997</c:v>
                </c:pt>
                <c:pt idx="697">
                  <c:v>4.2069150000000004</c:v>
                </c:pt>
                <c:pt idx="698">
                  <c:v>3.8561299999999998</c:v>
                </c:pt>
                <c:pt idx="699">
                  <c:v>3.519717</c:v>
                </c:pt>
                <c:pt idx="700">
                  <c:v>3.1978390000000001</c:v>
                </c:pt>
                <c:pt idx="701">
                  <c:v>2.8906520000000002</c:v>
                </c:pt>
                <c:pt idx="702">
                  <c:v>2.5983049999999999</c:v>
                </c:pt>
                <c:pt idx="703">
                  <c:v>2.3209409999999999</c:v>
                </c:pt>
                <c:pt idx="704">
                  <c:v>2.058694</c:v>
                </c:pt>
                <c:pt idx="705">
                  <c:v>1.8116920000000001</c:v>
                </c:pt>
                <c:pt idx="706">
                  <c:v>1.580057</c:v>
                </c:pt>
                <c:pt idx="707">
                  <c:v>1.3638999999999999</c:v>
                </c:pt>
                <c:pt idx="708">
                  <c:v>1.163327</c:v>
                </c:pt>
                <c:pt idx="709">
                  <c:v>0.978437</c:v>
                </c:pt>
                <c:pt idx="710">
                  <c:v>0.80932000000000004</c:v>
                </c:pt>
                <c:pt idx="711">
                  <c:v>0.65605899999999995</c:v>
                </c:pt>
                <c:pt idx="712">
                  <c:v>0.51872799999999997</c:v>
                </c:pt>
                <c:pt idx="713">
                  <c:v>0.39739400000000002</c:v>
                </c:pt>
                <c:pt idx="714">
                  <c:v>0.29211799999999999</c:v>
                </c:pt>
                <c:pt idx="715">
                  <c:v>0.20295099999999999</c:v>
                </c:pt>
                <c:pt idx="716">
                  <c:v>0.129937</c:v>
                </c:pt>
                <c:pt idx="717">
                  <c:v>7.3109999999999994E-2</c:v>
                </c:pt>
                <c:pt idx="718">
                  <c:v>3.2500000000000001E-2</c:v>
                </c:pt>
                <c:pt idx="719">
                  <c:v>8.1259999999999995E-3</c:v>
                </c:pt>
                <c:pt idx="720">
                  <c:v>0</c:v>
                </c:pt>
              </c:numCache>
            </c:numRef>
          </c:yVal>
          <c:smooth val="1"/>
          <c:extLst>
            <c:ext xmlns:c16="http://schemas.microsoft.com/office/drawing/2014/chart" uri="{C3380CC4-5D6E-409C-BE32-E72D297353CC}">
              <c16:uniqueId val="{00000001-C1E0-44CB-93DA-CECCFA8B8BB9}"/>
            </c:ext>
          </c:extLst>
        </c:ser>
        <c:dLbls>
          <c:showLegendKey val="0"/>
          <c:showVal val="0"/>
          <c:showCatName val="0"/>
          <c:showSerName val="0"/>
          <c:showPercent val="0"/>
          <c:showBubbleSize val="0"/>
        </c:dLbls>
        <c:axId val="1542886016"/>
        <c:axId val="1542887456"/>
      </c:scatterChart>
      <c:valAx>
        <c:axId val="1542886016"/>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Crankshaft</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2887456"/>
        <c:crosses val="autoZero"/>
        <c:crossBetween val="midCat"/>
        <c:majorUnit val="90"/>
      </c:valAx>
      <c:valAx>
        <c:axId val="1542887456"/>
        <c:scaling>
          <c:orientation val="minMax"/>
          <c:max val="1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Position From TDC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288601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Test Flow (l/s) vs Valve List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v>Intake Valve</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'Flow Test'!$D$30:$L$30</c:f>
              <c:numCache>
                <c:formatCode>General</c:formatCode>
                <c:ptCount val="9"/>
                <c:pt idx="0">
                  <c:v>1.75</c:v>
                </c:pt>
                <c:pt idx="1">
                  <c:v>3.5</c:v>
                </c:pt>
                <c:pt idx="2">
                  <c:v>5.25</c:v>
                </c:pt>
                <c:pt idx="3">
                  <c:v>7</c:v>
                </c:pt>
                <c:pt idx="4">
                  <c:v>8.75</c:v>
                </c:pt>
                <c:pt idx="5">
                  <c:v>10.5</c:v>
                </c:pt>
                <c:pt idx="6">
                  <c:v>12.25</c:v>
                </c:pt>
                <c:pt idx="7">
                  <c:v>14</c:v>
                </c:pt>
                <c:pt idx="8">
                  <c:v>15.2</c:v>
                </c:pt>
              </c:numCache>
            </c:numRef>
          </c:xVal>
          <c:yVal>
            <c:numRef>
              <c:f>'Flow Test'!$D$36:$L$36</c:f>
              <c:numCache>
                <c:formatCode>0.00</c:formatCode>
                <c:ptCount val="9"/>
                <c:pt idx="0">
                  <c:v>29.050000000000004</c:v>
                </c:pt>
                <c:pt idx="1">
                  <c:v>56.457000000000008</c:v>
                </c:pt>
                <c:pt idx="2">
                  <c:v>77.391999999999996</c:v>
                </c:pt>
                <c:pt idx="3">
                  <c:v>97.430999999999983</c:v>
                </c:pt>
                <c:pt idx="4">
                  <c:v>108.48699999999999</c:v>
                </c:pt>
                <c:pt idx="5">
                  <c:v>117.46999999999998</c:v>
                </c:pt>
                <c:pt idx="6">
                  <c:v>116.77899999999998</c:v>
                </c:pt>
                <c:pt idx="7">
                  <c:v>116.77899999999998</c:v>
                </c:pt>
                <c:pt idx="8">
                  <c:v>118.16099999999999</c:v>
                </c:pt>
              </c:numCache>
            </c:numRef>
          </c:yVal>
          <c:smooth val="1"/>
          <c:extLst>
            <c:ext xmlns:c16="http://schemas.microsoft.com/office/drawing/2014/chart" uri="{C3380CC4-5D6E-409C-BE32-E72D297353CC}">
              <c16:uniqueId val="{00000000-C8E0-4BDF-9C37-BE0D9F25F10F}"/>
            </c:ext>
          </c:extLst>
        </c:ser>
        <c:ser>
          <c:idx val="1"/>
          <c:order val="1"/>
          <c:tx>
            <c:v>Exhaust Valve</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'Flow Test'!$D$44:$M$44</c:f>
              <c:numCache>
                <c:formatCode>General</c:formatCode>
                <c:ptCount val="10"/>
                <c:pt idx="0">
                  <c:v>1.5</c:v>
                </c:pt>
                <c:pt idx="1">
                  <c:v>3</c:v>
                </c:pt>
                <c:pt idx="2">
                  <c:v>4.5</c:v>
                </c:pt>
                <c:pt idx="3">
                  <c:v>6</c:v>
                </c:pt>
                <c:pt idx="4">
                  <c:v>7.5</c:v>
                </c:pt>
                <c:pt idx="5">
                  <c:v>9</c:v>
                </c:pt>
                <c:pt idx="6">
                  <c:v>10.5</c:v>
                </c:pt>
                <c:pt idx="7">
                  <c:v>12</c:v>
                </c:pt>
                <c:pt idx="8">
                  <c:v>13.5</c:v>
                </c:pt>
                <c:pt idx="9">
                  <c:v>14.8</c:v>
                </c:pt>
              </c:numCache>
            </c:numRef>
          </c:xVal>
          <c:yVal>
            <c:numRef>
              <c:f>'Flow Test'!$D$50:$M$50</c:f>
              <c:numCache>
                <c:formatCode>General</c:formatCode>
                <c:ptCount val="10"/>
                <c:pt idx="0">
                  <c:v>18.920999999999999</c:v>
                </c:pt>
                <c:pt idx="1">
                  <c:v>42.000000000000007</c:v>
                </c:pt>
                <c:pt idx="2">
                  <c:v>57</c:v>
                </c:pt>
                <c:pt idx="3">
                  <c:v>65.25</c:v>
                </c:pt>
                <c:pt idx="4">
                  <c:v>70.125</c:v>
                </c:pt>
                <c:pt idx="5">
                  <c:v>71.28</c:v>
                </c:pt>
                <c:pt idx="6">
                  <c:v>74.25</c:v>
                </c:pt>
                <c:pt idx="7">
                  <c:v>75.734999999999999</c:v>
                </c:pt>
                <c:pt idx="8">
                  <c:v>75.734999999999999</c:v>
                </c:pt>
                <c:pt idx="9">
                  <c:v>75.734999999999999</c:v>
                </c:pt>
              </c:numCache>
            </c:numRef>
          </c:yVal>
          <c:smooth val="1"/>
          <c:extLst>
            <c:ext xmlns:c16="http://schemas.microsoft.com/office/drawing/2014/chart" uri="{C3380CC4-5D6E-409C-BE32-E72D297353CC}">
              <c16:uniqueId val="{00000001-C8E0-4BDF-9C37-BE0D9F25F10F}"/>
            </c:ext>
          </c:extLst>
        </c:ser>
        <c:dLbls>
          <c:showLegendKey val="0"/>
          <c:showVal val="0"/>
          <c:showCatName val="0"/>
          <c:showSerName val="0"/>
          <c:showPercent val="0"/>
          <c:showBubbleSize val="0"/>
        </c:dLbls>
        <c:axId val="1110655919"/>
        <c:axId val="1110656879"/>
      </c:scatterChart>
      <c:valAx>
        <c:axId val="11106559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0656879"/>
        <c:crosses val="autoZero"/>
        <c:crossBetween val="midCat"/>
      </c:valAx>
      <c:valAx>
        <c:axId val="111065687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06559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Flow</a:t>
            </a:r>
            <a:r>
              <a:rPr lang="en-GB" baseline="0"/>
              <a:t> Test (l/s/sq cm)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v>Inlet Valve</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'Flow Test'!$D$30:$L$30</c:f>
              <c:numCache>
                <c:formatCode>General</c:formatCode>
                <c:ptCount val="9"/>
                <c:pt idx="0">
                  <c:v>1.75</c:v>
                </c:pt>
                <c:pt idx="1">
                  <c:v>3.5</c:v>
                </c:pt>
                <c:pt idx="2">
                  <c:v>5.25</c:v>
                </c:pt>
                <c:pt idx="3">
                  <c:v>7</c:v>
                </c:pt>
                <c:pt idx="4">
                  <c:v>8.75</c:v>
                </c:pt>
                <c:pt idx="5">
                  <c:v>10.5</c:v>
                </c:pt>
                <c:pt idx="6">
                  <c:v>12.25</c:v>
                </c:pt>
                <c:pt idx="7">
                  <c:v>14</c:v>
                </c:pt>
                <c:pt idx="8">
                  <c:v>15.2</c:v>
                </c:pt>
              </c:numCache>
            </c:numRef>
          </c:xVal>
          <c:yVal>
            <c:numRef>
              <c:f>'Flow Test'!$D$37:$L$37</c:f>
              <c:numCache>
                <c:formatCode>General</c:formatCode>
                <c:ptCount val="9"/>
                <c:pt idx="0">
                  <c:v>1.547682472029835</c:v>
                </c:pt>
                <c:pt idx="1">
                  <c:v>3.0078316462440067</c:v>
                </c:pt>
                <c:pt idx="2">
                  <c:v>4.1231752797016519</c:v>
                </c:pt>
                <c:pt idx="3">
                  <c:v>5.1907831646244</c:v>
                </c:pt>
                <c:pt idx="4">
                  <c:v>5.7798082045817791</c:v>
                </c:pt>
                <c:pt idx="5">
                  <c:v>6.2583910495471491</c:v>
                </c:pt>
                <c:pt idx="6">
                  <c:v>6.221576984549813</c:v>
                </c:pt>
                <c:pt idx="7">
                  <c:v>6.221576984549813</c:v>
                </c:pt>
                <c:pt idx="8">
                  <c:v>6.2952051145444852</c:v>
                </c:pt>
              </c:numCache>
            </c:numRef>
          </c:yVal>
          <c:smooth val="1"/>
          <c:extLst>
            <c:ext xmlns:c16="http://schemas.microsoft.com/office/drawing/2014/chart" uri="{C3380CC4-5D6E-409C-BE32-E72D297353CC}">
              <c16:uniqueId val="{00000000-3DAD-494F-97B2-A47DBE34859B}"/>
            </c:ext>
          </c:extLst>
        </c:ser>
        <c:ser>
          <c:idx val="1"/>
          <c:order val="1"/>
          <c:tx>
            <c:v>Exhaust Valve</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'Flow Test'!$D$44:$M$44</c:f>
              <c:numCache>
                <c:formatCode>General</c:formatCode>
                <c:ptCount val="10"/>
                <c:pt idx="0">
                  <c:v>1.5</c:v>
                </c:pt>
                <c:pt idx="1">
                  <c:v>3</c:v>
                </c:pt>
                <c:pt idx="2">
                  <c:v>4.5</c:v>
                </c:pt>
                <c:pt idx="3">
                  <c:v>6</c:v>
                </c:pt>
                <c:pt idx="4">
                  <c:v>7.5</c:v>
                </c:pt>
                <c:pt idx="5">
                  <c:v>9</c:v>
                </c:pt>
                <c:pt idx="6">
                  <c:v>10.5</c:v>
                </c:pt>
                <c:pt idx="7">
                  <c:v>12</c:v>
                </c:pt>
                <c:pt idx="8">
                  <c:v>13.5</c:v>
                </c:pt>
                <c:pt idx="9">
                  <c:v>14.8</c:v>
                </c:pt>
              </c:numCache>
            </c:numRef>
          </c:xVal>
          <c:yVal>
            <c:numRef>
              <c:f>'Flow Test'!$D$51:$M$51</c:f>
              <c:numCache>
                <c:formatCode>General</c:formatCode>
                <c:ptCount val="10"/>
                <c:pt idx="0">
                  <c:v>1.3770742358078603</c:v>
                </c:pt>
                <c:pt idx="1">
                  <c:v>3.0567685589519655</c:v>
                </c:pt>
                <c:pt idx="2">
                  <c:v>4.1484716157205241</c:v>
                </c:pt>
                <c:pt idx="3">
                  <c:v>4.748908296943231</c:v>
                </c:pt>
                <c:pt idx="4">
                  <c:v>5.1037117903930129</c:v>
                </c:pt>
                <c:pt idx="5">
                  <c:v>5.1877729257641922</c:v>
                </c:pt>
                <c:pt idx="6">
                  <c:v>5.4039301310043664</c:v>
                </c:pt>
                <c:pt idx="7">
                  <c:v>5.5120087336244543</c:v>
                </c:pt>
                <c:pt idx="8">
                  <c:v>5.5120087336244543</c:v>
                </c:pt>
                <c:pt idx="9">
                  <c:v>5.5120087336244543</c:v>
                </c:pt>
              </c:numCache>
            </c:numRef>
          </c:yVal>
          <c:smooth val="1"/>
          <c:extLst>
            <c:ext xmlns:c16="http://schemas.microsoft.com/office/drawing/2014/chart" uri="{C3380CC4-5D6E-409C-BE32-E72D297353CC}">
              <c16:uniqueId val="{00000001-3DAD-494F-97B2-A47DBE34859B}"/>
            </c:ext>
          </c:extLst>
        </c:ser>
        <c:dLbls>
          <c:showLegendKey val="0"/>
          <c:showVal val="0"/>
          <c:showCatName val="0"/>
          <c:showSerName val="0"/>
          <c:showPercent val="0"/>
          <c:showBubbleSize val="0"/>
        </c:dLbls>
        <c:axId val="1042578672"/>
        <c:axId val="1454565311"/>
      </c:scatterChart>
      <c:valAx>
        <c:axId val="104257867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Valve Lift (mm)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4565311"/>
        <c:crosses val="autoZero"/>
        <c:crossBetween val="midCat"/>
      </c:valAx>
      <c:valAx>
        <c:axId val="14545653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a:t>
                </a:r>
                <a:r>
                  <a:rPr lang="en-GB" baseline="0"/>
                  <a:t> Flow (l/s/sq cm)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257867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a:t>
            </a:r>
            <a:r>
              <a:rPr lang="en-GB" baseline="0"/>
              <a:t> Position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1"/>
          <c:order val="1"/>
          <c:tx>
            <c:v>Inlet Valve</c:v>
          </c:tx>
          <c:spPr>
            <a:ln w="19050" cap="rnd">
              <a:solidFill>
                <a:schemeClr val="accent2"/>
              </a:solidFill>
              <a:round/>
            </a:ln>
            <a:effectLst/>
          </c:spPr>
          <c:marker>
            <c:symbol val="none"/>
          </c:marker>
          <c:xVal>
            <c:numRef>
              <c:f>'Crankshaft And Camshaft Data'!$J$5:$J$725</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'Crankshaft And Camshaft Data'!$N$5:$N$725</c:f>
              <c:numCache>
                <c:formatCode>General</c:formatCode>
                <c:ptCount val="721"/>
                <c:pt idx="0">
                  <c:v>0.01</c:v>
                </c:pt>
                <c:pt idx="1">
                  <c:v>0.01</c:v>
                </c:pt>
                <c:pt idx="2">
                  <c:v>0.01</c:v>
                </c:pt>
                <c:pt idx="3">
                  <c:v>0.01</c:v>
                </c:pt>
                <c:pt idx="4">
                  <c:v>0.01</c:v>
                </c:pt>
                <c:pt idx="5">
                  <c:v>0.01</c:v>
                </c:pt>
                <c:pt idx="6">
                  <c:v>0.01</c:v>
                </c:pt>
                <c:pt idx="7">
                  <c:v>0.01</c:v>
                </c:pt>
                <c:pt idx="8">
                  <c:v>0.01</c:v>
                </c:pt>
                <c:pt idx="9">
                  <c:v>0.01</c:v>
                </c:pt>
                <c:pt idx="10">
                  <c:v>0.01</c:v>
                </c:pt>
                <c:pt idx="11">
                  <c:v>0.01</c:v>
                </c:pt>
                <c:pt idx="12">
                  <c:v>0.01</c:v>
                </c:pt>
                <c:pt idx="13">
                  <c:v>0.01</c:v>
                </c:pt>
                <c:pt idx="14">
                  <c:v>0.01</c:v>
                </c:pt>
                <c:pt idx="15">
                  <c:v>0.01</c:v>
                </c:pt>
                <c:pt idx="16">
                  <c:v>0.01</c:v>
                </c:pt>
                <c:pt idx="17">
                  <c:v>0.01</c:v>
                </c:pt>
                <c:pt idx="18">
                  <c:v>0.01</c:v>
                </c:pt>
                <c:pt idx="19">
                  <c:v>0.01</c:v>
                </c:pt>
                <c:pt idx="20">
                  <c:v>0.01</c:v>
                </c:pt>
                <c:pt idx="21">
                  <c:v>0.02</c:v>
                </c:pt>
                <c:pt idx="22">
                  <c:v>0.03</c:v>
                </c:pt>
                <c:pt idx="23">
                  <c:v>0.04</c:v>
                </c:pt>
                <c:pt idx="24">
                  <c:v>0.05</c:v>
                </c:pt>
                <c:pt idx="25">
                  <c:v>7.0000000000000007E-2</c:v>
                </c:pt>
                <c:pt idx="26">
                  <c:v>0.09</c:v>
                </c:pt>
                <c:pt idx="27">
                  <c:v>0.1</c:v>
                </c:pt>
                <c:pt idx="28">
                  <c:v>0.12</c:v>
                </c:pt>
                <c:pt idx="29">
                  <c:v>0.14000000000000001</c:v>
                </c:pt>
                <c:pt idx="30">
                  <c:v>0.15</c:v>
                </c:pt>
                <c:pt idx="31">
                  <c:v>0.17</c:v>
                </c:pt>
                <c:pt idx="32">
                  <c:v>0.19</c:v>
                </c:pt>
                <c:pt idx="33">
                  <c:v>0.2</c:v>
                </c:pt>
                <c:pt idx="34">
                  <c:v>0.22</c:v>
                </c:pt>
                <c:pt idx="35">
                  <c:v>0.24</c:v>
                </c:pt>
                <c:pt idx="36">
                  <c:v>0.26</c:v>
                </c:pt>
                <c:pt idx="37">
                  <c:v>0.27</c:v>
                </c:pt>
                <c:pt idx="38">
                  <c:v>0.28999999999999998</c:v>
                </c:pt>
                <c:pt idx="39">
                  <c:v>0.3</c:v>
                </c:pt>
                <c:pt idx="40">
                  <c:v>0.32</c:v>
                </c:pt>
                <c:pt idx="41">
                  <c:v>0.34</c:v>
                </c:pt>
                <c:pt idx="42">
                  <c:v>0.36</c:v>
                </c:pt>
                <c:pt idx="43">
                  <c:v>0.38</c:v>
                </c:pt>
                <c:pt idx="44">
                  <c:v>0.4</c:v>
                </c:pt>
                <c:pt idx="45">
                  <c:v>0.43</c:v>
                </c:pt>
                <c:pt idx="46">
                  <c:v>0.47</c:v>
                </c:pt>
                <c:pt idx="47">
                  <c:v>0.5</c:v>
                </c:pt>
                <c:pt idx="48">
                  <c:v>0.55000000000000004</c:v>
                </c:pt>
                <c:pt idx="49">
                  <c:v>0.59</c:v>
                </c:pt>
                <c:pt idx="50">
                  <c:v>0.65</c:v>
                </c:pt>
                <c:pt idx="51">
                  <c:v>0.71</c:v>
                </c:pt>
                <c:pt idx="52">
                  <c:v>0.76</c:v>
                </c:pt>
                <c:pt idx="53">
                  <c:v>0.83</c:v>
                </c:pt>
                <c:pt idx="54">
                  <c:v>0.91</c:v>
                </c:pt>
                <c:pt idx="55">
                  <c:v>0.99</c:v>
                </c:pt>
                <c:pt idx="56">
                  <c:v>1.06</c:v>
                </c:pt>
                <c:pt idx="57">
                  <c:v>1.1499999999999999</c:v>
                </c:pt>
                <c:pt idx="58">
                  <c:v>1.24</c:v>
                </c:pt>
                <c:pt idx="59">
                  <c:v>1.34</c:v>
                </c:pt>
                <c:pt idx="60">
                  <c:v>1.45</c:v>
                </c:pt>
                <c:pt idx="61">
                  <c:v>1.56</c:v>
                </c:pt>
                <c:pt idx="62">
                  <c:v>1.67</c:v>
                </c:pt>
                <c:pt idx="63">
                  <c:v>1.8</c:v>
                </c:pt>
                <c:pt idx="64">
                  <c:v>1.91</c:v>
                </c:pt>
                <c:pt idx="65">
                  <c:v>2.06</c:v>
                </c:pt>
                <c:pt idx="66">
                  <c:v>2.2000000000000002</c:v>
                </c:pt>
                <c:pt idx="67">
                  <c:v>2.3199999999999998</c:v>
                </c:pt>
                <c:pt idx="68">
                  <c:v>2.5</c:v>
                </c:pt>
                <c:pt idx="69">
                  <c:v>2.67</c:v>
                </c:pt>
                <c:pt idx="70">
                  <c:v>2.81</c:v>
                </c:pt>
                <c:pt idx="71">
                  <c:v>3</c:v>
                </c:pt>
                <c:pt idx="72">
                  <c:v>3.19</c:v>
                </c:pt>
                <c:pt idx="73">
                  <c:v>3.38</c:v>
                </c:pt>
                <c:pt idx="74">
                  <c:v>3.56</c:v>
                </c:pt>
                <c:pt idx="75">
                  <c:v>3.77</c:v>
                </c:pt>
                <c:pt idx="76">
                  <c:v>4.0199999999999996</c:v>
                </c:pt>
                <c:pt idx="77">
                  <c:v>4.21</c:v>
                </c:pt>
                <c:pt idx="78">
                  <c:v>4.42</c:v>
                </c:pt>
                <c:pt idx="79">
                  <c:v>4.67</c:v>
                </c:pt>
                <c:pt idx="80">
                  <c:v>4.91</c:v>
                </c:pt>
                <c:pt idx="81">
                  <c:v>5.2</c:v>
                </c:pt>
                <c:pt idx="82">
                  <c:v>5.34</c:v>
                </c:pt>
                <c:pt idx="83">
                  <c:v>5.72</c:v>
                </c:pt>
                <c:pt idx="84">
                  <c:v>6</c:v>
                </c:pt>
                <c:pt idx="85">
                  <c:v>6.27</c:v>
                </c:pt>
                <c:pt idx="86">
                  <c:v>6.57</c:v>
                </c:pt>
                <c:pt idx="87">
                  <c:v>6.89</c:v>
                </c:pt>
                <c:pt idx="88">
                  <c:v>7.15</c:v>
                </c:pt>
                <c:pt idx="89">
                  <c:v>7.45</c:v>
                </c:pt>
                <c:pt idx="90">
                  <c:v>7.76</c:v>
                </c:pt>
                <c:pt idx="91">
                  <c:v>8.01</c:v>
                </c:pt>
                <c:pt idx="92">
                  <c:v>8.2899999999999991</c:v>
                </c:pt>
                <c:pt idx="93">
                  <c:v>8.5299999999999994</c:v>
                </c:pt>
                <c:pt idx="94">
                  <c:v>8.7200000000000006</c:v>
                </c:pt>
                <c:pt idx="95">
                  <c:v>8.8699999999999992</c:v>
                </c:pt>
                <c:pt idx="96">
                  <c:v>8.94</c:v>
                </c:pt>
                <c:pt idx="97">
                  <c:v>8.99</c:v>
                </c:pt>
                <c:pt idx="98">
                  <c:v>9</c:v>
                </c:pt>
                <c:pt idx="99">
                  <c:v>8.9700000000000006</c:v>
                </c:pt>
                <c:pt idx="100">
                  <c:v>8.8800000000000008</c:v>
                </c:pt>
                <c:pt idx="101">
                  <c:v>8.7200000000000006</c:v>
                </c:pt>
                <c:pt idx="102">
                  <c:v>8.49</c:v>
                </c:pt>
                <c:pt idx="103">
                  <c:v>8.26</c:v>
                </c:pt>
                <c:pt idx="104">
                  <c:v>7.98</c:v>
                </c:pt>
                <c:pt idx="105">
                  <c:v>7.69</c:v>
                </c:pt>
                <c:pt idx="106">
                  <c:v>7.36</c:v>
                </c:pt>
                <c:pt idx="107">
                  <c:v>7.06</c:v>
                </c:pt>
                <c:pt idx="108">
                  <c:v>6.74</c:v>
                </c:pt>
                <c:pt idx="109">
                  <c:v>6.45</c:v>
                </c:pt>
                <c:pt idx="110">
                  <c:v>6.11</c:v>
                </c:pt>
                <c:pt idx="111">
                  <c:v>5.85</c:v>
                </c:pt>
                <c:pt idx="112">
                  <c:v>5.5</c:v>
                </c:pt>
                <c:pt idx="113">
                  <c:v>5.2</c:v>
                </c:pt>
                <c:pt idx="114">
                  <c:v>4.91</c:v>
                </c:pt>
                <c:pt idx="115">
                  <c:v>4.66</c:v>
                </c:pt>
                <c:pt idx="116">
                  <c:v>4.4000000000000004</c:v>
                </c:pt>
                <c:pt idx="117">
                  <c:v>4.1500000000000004</c:v>
                </c:pt>
                <c:pt idx="118">
                  <c:v>3.92</c:v>
                </c:pt>
                <c:pt idx="119">
                  <c:v>3.68</c:v>
                </c:pt>
                <c:pt idx="120">
                  <c:v>3.44</c:v>
                </c:pt>
                <c:pt idx="121">
                  <c:v>3.25</c:v>
                </c:pt>
                <c:pt idx="122">
                  <c:v>3.02</c:v>
                </c:pt>
                <c:pt idx="123">
                  <c:v>2.85</c:v>
                </c:pt>
                <c:pt idx="124">
                  <c:v>2.7</c:v>
                </c:pt>
                <c:pt idx="125">
                  <c:v>2.52</c:v>
                </c:pt>
                <c:pt idx="126">
                  <c:v>2.3199999999999998</c:v>
                </c:pt>
                <c:pt idx="127">
                  <c:v>2.1800000000000002</c:v>
                </c:pt>
                <c:pt idx="128">
                  <c:v>2.0499999999999998</c:v>
                </c:pt>
                <c:pt idx="129">
                  <c:v>1.89</c:v>
                </c:pt>
                <c:pt idx="130">
                  <c:v>1.75</c:v>
                </c:pt>
                <c:pt idx="131">
                  <c:v>1.62</c:v>
                </c:pt>
                <c:pt idx="132">
                  <c:v>1.49</c:v>
                </c:pt>
                <c:pt idx="133">
                  <c:v>1.38</c:v>
                </c:pt>
                <c:pt idx="134">
                  <c:v>1.26</c:v>
                </c:pt>
                <c:pt idx="135">
                  <c:v>1.1599999999999999</c:v>
                </c:pt>
                <c:pt idx="136">
                  <c:v>1.06</c:v>
                </c:pt>
                <c:pt idx="137">
                  <c:v>0.97</c:v>
                </c:pt>
                <c:pt idx="138">
                  <c:v>0.88</c:v>
                </c:pt>
                <c:pt idx="139">
                  <c:v>0.8</c:v>
                </c:pt>
                <c:pt idx="140">
                  <c:v>0.74</c:v>
                </c:pt>
                <c:pt idx="141">
                  <c:v>0.67</c:v>
                </c:pt>
                <c:pt idx="142">
                  <c:v>0.6</c:v>
                </c:pt>
                <c:pt idx="143">
                  <c:v>0.54</c:v>
                </c:pt>
                <c:pt idx="144">
                  <c:v>0.48</c:v>
                </c:pt>
                <c:pt idx="145">
                  <c:v>0.44</c:v>
                </c:pt>
                <c:pt idx="146">
                  <c:v>0.39</c:v>
                </c:pt>
                <c:pt idx="147">
                  <c:v>0.35</c:v>
                </c:pt>
                <c:pt idx="148">
                  <c:v>0.32</c:v>
                </c:pt>
                <c:pt idx="149">
                  <c:v>0.28999999999999998</c:v>
                </c:pt>
                <c:pt idx="150">
                  <c:v>0.26</c:v>
                </c:pt>
                <c:pt idx="151">
                  <c:v>0.24</c:v>
                </c:pt>
                <c:pt idx="152">
                  <c:v>0.21</c:v>
                </c:pt>
                <c:pt idx="153">
                  <c:v>0.2</c:v>
                </c:pt>
                <c:pt idx="154">
                  <c:v>0.18</c:v>
                </c:pt>
                <c:pt idx="155">
                  <c:v>0.16</c:v>
                </c:pt>
                <c:pt idx="156">
                  <c:v>0.14000000000000001</c:v>
                </c:pt>
                <c:pt idx="157">
                  <c:v>0.12</c:v>
                </c:pt>
                <c:pt idx="158">
                  <c:v>0.1</c:v>
                </c:pt>
                <c:pt idx="159">
                  <c:v>0.09</c:v>
                </c:pt>
                <c:pt idx="160">
                  <c:v>7.0000000000000007E-2</c:v>
                </c:pt>
                <c:pt idx="161">
                  <c:v>0.05</c:v>
                </c:pt>
                <c:pt idx="162">
                  <c:v>0.03</c:v>
                </c:pt>
                <c:pt idx="163">
                  <c:v>0.02</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0.01</c:v>
                </c:pt>
                <c:pt idx="289">
                  <c:v>0.01</c:v>
                </c:pt>
                <c:pt idx="290">
                  <c:v>0.01</c:v>
                </c:pt>
                <c:pt idx="291">
                  <c:v>0.01</c:v>
                </c:pt>
                <c:pt idx="292">
                  <c:v>0.01</c:v>
                </c:pt>
                <c:pt idx="293">
                  <c:v>0.01</c:v>
                </c:pt>
                <c:pt idx="294">
                  <c:v>0.01</c:v>
                </c:pt>
                <c:pt idx="295">
                  <c:v>0.01</c:v>
                </c:pt>
                <c:pt idx="296">
                  <c:v>0.01</c:v>
                </c:pt>
                <c:pt idx="297">
                  <c:v>0.01</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0.01</c:v>
                </c:pt>
                <c:pt idx="349">
                  <c:v>0.01</c:v>
                </c:pt>
                <c:pt idx="350">
                  <c:v>0.01</c:v>
                </c:pt>
                <c:pt idx="351">
                  <c:v>0.01</c:v>
                </c:pt>
                <c:pt idx="352">
                  <c:v>0.01</c:v>
                </c:pt>
                <c:pt idx="353">
                  <c:v>0.01</c:v>
                </c:pt>
                <c:pt idx="354">
                  <c:v>0.01</c:v>
                </c:pt>
                <c:pt idx="355">
                  <c:v>0.01</c:v>
                </c:pt>
                <c:pt idx="356">
                  <c:v>0.01</c:v>
                </c:pt>
                <c:pt idx="357">
                  <c:v>0.01</c:v>
                </c:pt>
                <c:pt idx="358">
                  <c:v>0.01</c:v>
                </c:pt>
                <c:pt idx="359">
                  <c:v>0.01</c:v>
                </c:pt>
                <c:pt idx="360">
                  <c:v>0.01</c:v>
                </c:pt>
                <c:pt idx="361">
                  <c:v>0.01</c:v>
                </c:pt>
                <c:pt idx="362">
                  <c:v>0.01</c:v>
                </c:pt>
                <c:pt idx="363">
                  <c:v>0.01</c:v>
                </c:pt>
                <c:pt idx="364">
                  <c:v>0.01</c:v>
                </c:pt>
                <c:pt idx="365">
                  <c:v>0.01</c:v>
                </c:pt>
                <c:pt idx="366">
                  <c:v>0.01</c:v>
                </c:pt>
                <c:pt idx="367">
                  <c:v>0.01</c:v>
                </c:pt>
                <c:pt idx="368">
                  <c:v>0.01</c:v>
                </c:pt>
                <c:pt idx="369">
                  <c:v>0.01</c:v>
                </c:pt>
                <c:pt idx="370">
                  <c:v>0.01</c:v>
                </c:pt>
                <c:pt idx="371">
                  <c:v>0.01</c:v>
                </c:pt>
                <c:pt idx="372">
                  <c:v>0.01</c:v>
                </c:pt>
                <c:pt idx="373">
                  <c:v>0.01</c:v>
                </c:pt>
                <c:pt idx="374">
                  <c:v>0.01</c:v>
                </c:pt>
                <c:pt idx="375">
                  <c:v>0.01</c:v>
                </c:pt>
                <c:pt idx="376">
                  <c:v>0.01</c:v>
                </c:pt>
                <c:pt idx="377">
                  <c:v>0.01</c:v>
                </c:pt>
                <c:pt idx="378">
                  <c:v>0.01</c:v>
                </c:pt>
                <c:pt idx="379">
                  <c:v>0.01</c:v>
                </c:pt>
                <c:pt idx="380">
                  <c:v>0.01</c:v>
                </c:pt>
                <c:pt idx="381">
                  <c:v>0.02</c:v>
                </c:pt>
                <c:pt idx="382">
                  <c:v>0.03</c:v>
                </c:pt>
                <c:pt idx="383">
                  <c:v>0.04</c:v>
                </c:pt>
                <c:pt idx="384">
                  <c:v>0.05</c:v>
                </c:pt>
                <c:pt idx="385">
                  <c:v>7.0000000000000007E-2</c:v>
                </c:pt>
                <c:pt idx="386">
                  <c:v>0.09</c:v>
                </c:pt>
                <c:pt idx="387">
                  <c:v>0.1</c:v>
                </c:pt>
                <c:pt idx="388">
                  <c:v>0.12</c:v>
                </c:pt>
                <c:pt idx="389">
                  <c:v>0.14000000000000001</c:v>
                </c:pt>
                <c:pt idx="390">
                  <c:v>0.15</c:v>
                </c:pt>
                <c:pt idx="391">
                  <c:v>0.17</c:v>
                </c:pt>
                <c:pt idx="392">
                  <c:v>0.19</c:v>
                </c:pt>
                <c:pt idx="393">
                  <c:v>0.2</c:v>
                </c:pt>
                <c:pt idx="394">
                  <c:v>0.22</c:v>
                </c:pt>
                <c:pt idx="395">
                  <c:v>0.24</c:v>
                </c:pt>
                <c:pt idx="396">
                  <c:v>0.26</c:v>
                </c:pt>
                <c:pt idx="397">
                  <c:v>0.27</c:v>
                </c:pt>
                <c:pt idx="398">
                  <c:v>0.28999999999999998</c:v>
                </c:pt>
                <c:pt idx="399">
                  <c:v>0.3</c:v>
                </c:pt>
                <c:pt idx="400">
                  <c:v>0.32</c:v>
                </c:pt>
                <c:pt idx="401">
                  <c:v>0.34</c:v>
                </c:pt>
                <c:pt idx="402">
                  <c:v>0.36</c:v>
                </c:pt>
                <c:pt idx="403">
                  <c:v>0.38</c:v>
                </c:pt>
                <c:pt idx="404">
                  <c:v>0.4</c:v>
                </c:pt>
                <c:pt idx="405">
                  <c:v>0.43</c:v>
                </c:pt>
                <c:pt idx="406">
                  <c:v>0.47</c:v>
                </c:pt>
                <c:pt idx="407">
                  <c:v>0.5</c:v>
                </c:pt>
                <c:pt idx="408">
                  <c:v>0.55000000000000004</c:v>
                </c:pt>
                <c:pt idx="409">
                  <c:v>0.59</c:v>
                </c:pt>
                <c:pt idx="410">
                  <c:v>0.65</c:v>
                </c:pt>
                <c:pt idx="411">
                  <c:v>0.71</c:v>
                </c:pt>
                <c:pt idx="412">
                  <c:v>0.76</c:v>
                </c:pt>
                <c:pt idx="413">
                  <c:v>0.83</c:v>
                </c:pt>
                <c:pt idx="414">
                  <c:v>0.91</c:v>
                </c:pt>
                <c:pt idx="415">
                  <c:v>0.99</c:v>
                </c:pt>
                <c:pt idx="416">
                  <c:v>1.06</c:v>
                </c:pt>
                <c:pt idx="417">
                  <c:v>1.1499999999999999</c:v>
                </c:pt>
                <c:pt idx="418">
                  <c:v>1.24</c:v>
                </c:pt>
                <c:pt idx="419">
                  <c:v>1.34</c:v>
                </c:pt>
                <c:pt idx="420">
                  <c:v>1.45</c:v>
                </c:pt>
                <c:pt idx="421">
                  <c:v>1.56</c:v>
                </c:pt>
                <c:pt idx="422">
                  <c:v>1.67</c:v>
                </c:pt>
                <c:pt idx="423">
                  <c:v>1.8</c:v>
                </c:pt>
                <c:pt idx="424">
                  <c:v>1.91</c:v>
                </c:pt>
                <c:pt idx="425">
                  <c:v>2.06</c:v>
                </c:pt>
                <c:pt idx="426">
                  <c:v>2.2000000000000002</c:v>
                </c:pt>
                <c:pt idx="427">
                  <c:v>2.3199999999999998</c:v>
                </c:pt>
                <c:pt idx="428">
                  <c:v>2.5</c:v>
                </c:pt>
                <c:pt idx="429">
                  <c:v>2.67</c:v>
                </c:pt>
                <c:pt idx="430">
                  <c:v>2.81</c:v>
                </c:pt>
                <c:pt idx="431">
                  <c:v>3</c:v>
                </c:pt>
                <c:pt idx="432">
                  <c:v>3.19</c:v>
                </c:pt>
                <c:pt idx="433">
                  <c:v>3.38</c:v>
                </c:pt>
                <c:pt idx="434">
                  <c:v>3.56</c:v>
                </c:pt>
                <c:pt idx="435">
                  <c:v>3.77</c:v>
                </c:pt>
                <c:pt idx="436">
                  <c:v>4.0199999999999996</c:v>
                </c:pt>
                <c:pt idx="437">
                  <c:v>4.21</c:v>
                </c:pt>
                <c:pt idx="438">
                  <c:v>4.42</c:v>
                </c:pt>
                <c:pt idx="439">
                  <c:v>4.67</c:v>
                </c:pt>
                <c:pt idx="440">
                  <c:v>4.91</c:v>
                </c:pt>
                <c:pt idx="441">
                  <c:v>5.2</c:v>
                </c:pt>
                <c:pt idx="442">
                  <c:v>5.34</c:v>
                </c:pt>
                <c:pt idx="443">
                  <c:v>5.72</c:v>
                </c:pt>
                <c:pt idx="444">
                  <c:v>6</c:v>
                </c:pt>
                <c:pt idx="445">
                  <c:v>6.27</c:v>
                </c:pt>
                <c:pt idx="446">
                  <c:v>6.57</c:v>
                </c:pt>
                <c:pt idx="447">
                  <c:v>6.89</c:v>
                </c:pt>
                <c:pt idx="448">
                  <c:v>7.15</c:v>
                </c:pt>
                <c:pt idx="449">
                  <c:v>7.45</c:v>
                </c:pt>
                <c:pt idx="450">
                  <c:v>7.76</c:v>
                </c:pt>
                <c:pt idx="451">
                  <c:v>8.01</c:v>
                </c:pt>
                <c:pt idx="452">
                  <c:v>8.2899999999999991</c:v>
                </c:pt>
                <c:pt idx="453">
                  <c:v>8.5299999999999994</c:v>
                </c:pt>
                <c:pt idx="454">
                  <c:v>8.7200000000000006</c:v>
                </c:pt>
                <c:pt idx="455">
                  <c:v>8.8699999999999992</c:v>
                </c:pt>
                <c:pt idx="456">
                  <c:v>8.94</c:v>
                </c:pt>
                <c:pt idx="457">
                  <c:v>8.99</c:v>
                </c:pt>
                <c:pt idx="458">
                  <c:v>9</c:v>
                </c:pt>
                <c:pt idx="459">
                  <c:v>8.9700000000000006</c:v>
                </c:pt>
                <c:pt idx="460">
                  <c:v>8.8800000000000008</c:v>
                </c:pt>
                <c:pt idx="461">
                  <c:v>8.7200000000000006</c:v>
                </c:pt>
                <c:pt idx="462">
                  <c:v>8.49</c:v>
                </c:pt>
                <c:pt idx="463">
                  <c:v>8.26</c:v>
                </c:pt>
                <c:pt idx="464">
                  <c:v>7.98</c:v>
                </c:pt>
                <c:pt idx="465">
                  <c:v>7.69</c:v>
                </c:pt>
                <c:pt idx="466">
                  <c:v>7.36</c:v>
                </c:pt>
                <c:pt idx="467">
                  <c:v>7.06</c:v>
                </c:pt>
                <c:pt idx="468">
                  <c:v>6.74</c:v>
                </c:pt>
                <c:pt idx="469">
                  <c:v>6.45</c:v>
                </c:pt>
                <c:pt idx="470">
                  <c:v>6.11</c:v>
                </c:pt>
                <c:pt idx="471">
                  <c:v>5.85</c:v>
                </c:pt>
                <c:pt idx="472">
                  <c:v>5.5</c:v>
                </c:pt>
                <c:pt idx="473">
                  <c:v>5.2</c:v>
                </c:pt>
                <c:pt idx="474">
                  <c:v>4.91</c:v>
                </c:pt>
                <c:pt idx="475">
                  <c:v>4.66</c:v>
                </c:pt>
                <c:pt idx="476">
                  <c:v>4.4000000000000004</c:v>
                </c:pt>
                <c:pt idx="477">
                  <c:v>4.1500000000000004</c:v>
                </c:pt>
                <c:pt idx="478">
                  <c:v>3.92</c:v>
                </c:pt>
                <c:pt idx="479">
                  <c:v>3.68</c:v>
                </c:pt>
                <c:pt idx="480">
                  <c:v>3.44</c:v>
                </c:pt>
                <c:pt idx="481">
                  <c:v>3.25</c:v>
                </c:pt>
                <c:pt idx="482">
                  <c:v>3.02</c:v>
                </c:pt>
                <c:pt idx="483">
                  <c:v>2.85</c:v>
                </c:pt>
                <c:pt idx="484">
                  <c:v>2.7</c:v>
                </c:pt>
                <c:pt idx="485">
                  <c:v>2.52</c:v>
                </c:pt>
                <c:pt idx="486">
                  <c:v>2.3199999999999998</c:v>
                </c:pt>
                <c:pt idx="487">
                  <c:v>2.1800000000000002</c:v>
                </c:pt>
                <c:pt idx="488">
                  <c:v>2.0499999999999998</c:v>
                </c:pt>
                <c:pt idx="489">
                  <c:v>1.89</c:v>
                </c:pt>
                <c:pt idx="490">
                  <c:v>1.75</c:v>
                </c:pt>
                <c:pt idx="491">
                  <c:v>1.62</c:v>
                </c:pt>
                <c:pt idx="492">
                  <c:v>1.49</c:v>
                </c:pt>
                <c:pt idx="493">
                  <c:v>1.38</c:v>
                </c:pt>
                <c:pt idx="494">
                  <c:v>1.26</c:v>
                </c:pt>
                <c:pt idx="495">
                  <c:v>1.1599999999999999</c:v>
                </c:pt>
                <c:pt idx="496">
                  <c:v>1.06</c:v>
                </c:pt>
                <c:pt idx="497">
                  <c:v>0.97</c:v>
                </c:pt>
                <c:pt idx="498">
                  <c:v>0.88</c:v>
                </c:pt>
                <c:pt idx="499">
                  <c:v>0.8</c:v>
                </c:pt>
                <c:pt idx="500">
                  <c:v>0.74</c:v>
                </c:pt>
                <c:pt idx="501">
                  <c:v>0.67</c:v>
                </c:pt>
                <c:pt idx="502">
                  <c:v>0.6</c:v>
                </c:pt>
                <c:pt idx="503">
                  <c:v>0.54</c:v>
                </c:pt>
                <c:pt idx="504">
                  <c:v>0.48</c:v>
                </c:pt>
                <c:pt idx="505">
                  <c:v>0.44</c:v>
                </c:pt>
                <c:pt idx="506">
                  <c:v>0.39</c:v>
                </c:pt>
                <c:pt idx="507">
                  <c:v>0.35</c:v>
                </c:pt>
                <c:pt idx="508">
                  <c:v>0.32</c:v>
                </c:pt>
                <c:pt idx="509">
                  <c:v>0.28999999999999998</c:v>
                </c:pt>
                <c:pt idx="510">
                  <c:v>0.26</c:v>
                </c:pt>
                <c:pt idx="511">
                  <c:v>0.24</c:v>
                </c:pt>
                <c:pt idx="512">
                  <c:v>0.21</c:v>
                </c:pt>
                <c:pt idx="513">
                  <c:v>0.2</c:v>
                </c:pt>
                <c:pt idx="514">
                  <c:v>0.18</c:v>
                </c:pt>
                <c:pt idx="515">
                  <c:v>0.16</c:v>
                </c:pt>
                <c:pt idx="516">
                  <c:v>0.14000000000000001</c:v>
                </c:pt>
                <c:pt idx="517">
                  <c:v>0.12</c:v>
                </c:pt>
                <c:pt idx="518">
                  <c:v>0.1</c:v>
                </c:pt>
                <c:pt idx="519">
                  <c:v>0.09</c:v>
                </c:pt>
                <c:pt idx="520">
                  <c:v>7.0000000000000007E-2</c:v>
                </c:pt>
                <c:pt idx="521">
                  <c:v>0.05</c:v>
                </c:pt>
                <c:pt idx="522">
                  <c:v>0.03</c:v>
                </c:pt>
                <c:pt idx="523">
                  <c:v>0.02</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0.01</c:v>
                </c:pt>
                <c:pt idx="649">
                  <c:v>0.01</c:v>
                </c:pt>
                <c:pt idx="650">
                  <c:v>0.01</c:v>
                </c:pt>
                <c:pt idx="651">
                  <c:v>0.01</c:v>
                </c:pt>
                <c:pt idx="652">
                  <c:v>0.01</c:v>
                </c:pt>
                <c:pt idx="653">
                  <c:v>0.01</c:v>
                </c:pt>
                <c:pt idx="654">
                  <c:v>0.01</c:v>
                </c:pt>
                <c:pt idx="655">
                  <c:v>0.01</c:v>
                </c:pt>
                <c:pt idx="656">
                  <c:v>0.01</c:v>
                </c:pt>
                <c:pt idx="657">
                  <c:v>0.01</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0.01</c:v>
                </c:pt>
                <c:pt idx="709">
                  <c:v>0.01</c:v>
                </c:pt>
                <c:pt idx="710">
                  <c:v>0.01</c:v>
                </c:pt>
                <c:pt idx="711">
                  <c:v>0.01</c:v>
                </c:pt>
                <c:pt idx="712">
                  <c:v>0.01</c:v>
                </c:pt>
                <c:pt idx="713">
                  <c:v>0.01</c:v>
                </c:pt>
                <c:pt idx="714">
                  <c:v>0.01</c:v>
                </c:pt>
                <c:pt idx="715">
                  <c:v>0.01</c:v>
                </c:pt>
                <c:pt idx="716">
                  <c:v>0.01</c:v>
                </c:pt>
                <c:pt idx="717">
                  <c:v>0.01</c:v>
                </c:pt>
                <c:pt idx="718">
                  <c:v>0.01</c:v>
                </c:pt>
                <c:pt idx="719">
                  <c:v>0.01</c:v>
                </c:pt>
                <c:pt idx="720">
                  <c:v>0.01</c:v>
                </c:pt>
              </c:numCache>
            </c:numRef>
          </c:yVal>
          <c:smooth val="1"/>
          <c:extLst>
            <c:ext xmlns:c16="http://schemas.microsoft.com/office/drawing/2014/chart" uri="{C3380CC4-5D6E-409C-BE32-E72D297353CC}">
              <c16:uniqueId val="{00000001-5B00-4B92-9595-531F8D1A26EB}"/>
            </c:ext>
          </c:extLst>
        </c:ser>
        <c:ser>
          <c:idx val="2"/>
          <c:order val="2"/>
          <c:tx>
            <c:v>Exhaust Valve</c:v>
          </c:tx>
          <c:spPr>
            <a:ln w="19050" cap="rnd">
              <a:solidFill>
                <a:schemeClr val="accent3"/>
              </a:solidFill>
              <a:round/>
            </a:ln>
            <a:effectLst/>
          </c:spPr>
          <c:marker>
            <c:symbol val="none"/>
          </c:marker>
          <c:xVal>
            <c:numRef>
              <c:f>'Crankshaft And Camshaft Data'!$J$5:$J$725</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'Crankshaft And Camshaft Data'!$O$5:$O$725</c:f>
              <c:numCache>
                <c:formatCode>General</c:formatCode>
                <c:ptCount val="721"/>
                <c:pt idx="0">
                  <c:v>0.03</c:v>
                </c:pt>
                <c:pt idx="1">
                  <c:v>0.02</c:v>
                </c:pt>
                <c:pt idx="2">
                  <c:v>0.02</c:v>
                </c:pt>
                <c:pt idx="3">
                  <c:v>0.02</c:v>
                </c:pt>
                <c:pt idx="4">
                  <c:v>0.02</c:v>
                </c:pt>
                <c:pt idx="5">
                  <c:v>0.02</c:v>
                </c:pt>
                <c:pt idx="6">
                  <c:v>0.01</c:v>
                </c:pt>
                <c:pt idx="7">
                  <c:v>0.01</c:v>
                </c:pt>
                <c:pt idx="8">
                  <c:v>0.01</c:v>
                </c:pt>
                <c:pt idx="9">
                  <c:v>0.01</c:v>
                </c:pt>
                <c:pt idx="10">
                  <c:v>0.01</c:v>
                </c:pt>
                <c:pt idx="11">
                  <c:v>0.01</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0.01</c:v>
                </c:pt>
                <c:pt idx="80">
                  <c:v>0.01</c:v>
                </c:pt>
                <c:pt idx="81">
                  <c:v>0.01</c:v>
                </c:pt>
                <c:pt idx="82">
                  <c:v>0.01</c:v>
                </c:pt>
                <c:pt idx="83">
                  <c:v>0.02</c:v>
                </c:pt>
                <c:pt idx="84">
                  <c:v>0.02</c:v>
                </c:pt>
                <c:pt idx="85">
                  <c:v>0.02</c:v>
                </c:pt>
                <c:pt idx="86">
                  <c:v>0.02</c:v>
                </c:pt>
                <c:pt idx="87">
                  <c:v>0.02</c:v>
                </c:pt>
                <c:pt idx="88">
                  <c:v>0.02</c:v>
                </c:pt>
                <c:pt idx="89">
                  <c:v>0.03</c:v>
                </c:pt>
                <c:pt idx="90">
                  <c:v>0.03</c:v>
                </c:pt>
                <c:pt idx="91">
                  <c:v>0.03</c:v>
                </c:pt>
                <c:pt idx="92">
                  <c:v>0.03</c:v>
                </c:pt>
                <c:pt idx="93">
                  <c:v>0.03</c:v>
                </c:pt>
                <c:pt idx="94">
                  <c:v>0.03</c:v>
                </c:pt>
                <c:pt idx="95">
                  <c:v>0.04</c:v>
                </c:pt>
                <c:pt idx="96">
                  <c:v>0.04</c:v>
                </c:pt>
                <c:pt idx="97">
                  <c:v>0.04</c:v>
                </c:pt>
                <c:pt idx="98">
                  <c:v>0.04</c:v>
                </c:pt>
                <c:pt idx="99">
                  <c:v>0.04</c:v>
                </c:pt>
                <c:pt idx="100">
                  <c:v>0.04</c:v>
                </c:pt>
                <c:pt idx="101">
                  <c:v>0.05</c:v>
                </c:pt>
                <c:pt idx="102">
                  <c:v>0.05</c:v>
                </c:pt>
                <c:pt idx="103">
                  <c:v>0.05</c:v>
                </c:pt>
                <c:pt idx="104">
                  <c:v>0.05</c:v>
                </c:pt>
                <c:pt idx="105">
                  <c:v>0.05</c:v>
                </c:pt>
                <c:pt idx="106">
                  <c:v>0.05</c:v>
                </c:pt>
                <c:pt idx="107">
                  <c:v>0.06</c:v>
                </c:pt>
                <c:pt idx="108">
                  <c:v>0.06</c:v>
                </c:pt>
                <c:pt idx="109">
                  <c:v>0.06</c:v>
                </c:pt>
                <c:pt idx="110">
                  <c:v>0.06</c:v>
                </c:pt>
                <c:pt idx="111">
                  <c:v>0.06</c:v>
                </c:pt>
                <c:pt idx="112">
                  <c:v>0.06</c:v>
                </c:pt>
                <c:pt idx="113">
                  <c:v>7.0000000000000007E-2</c:v>
                </c:pt>
                <c:pt idx="114">
                  <c:v>7.0000000000000007E-2</c:v>
                </c:pt>
                <c:pt idx="115">
                  <c:v>7.0000000000000007E-2</c:v>
                </c:pt>
                <c:pt idx="116">
                  <c:v>7.0000000000000007E-2</c:v>
                </c:pt>
                <c:pt idx="117">
                  <c:v>7.0000000000000007E-2</c:v>
                </c:pt>
                <c:pt idx="118">
                  <c:v>7.0000000000000007E-2</c:v>
                </c:pt>
                <c:pt idx="119">
                  <c:v>0.08</c:v>
                </c:pt>
                <c:pt idx="120">
                  <c:v>0.08</c:v>
                </c:pt>
                <c:pt idx="121">
                  <c:v>0.08</c:v>
                </c:pt>
                <c:pt idx="122">
                  <c:v>0.08</c:v>
                </c:pt>
                <c:pt idx="123">
                  <c:v>0.08</c:v>
                </c:pt>
                <c:pt idx="124">
                  <c:v>0.08</c:v>
                </c:pt>
                <c:pt idx="125">
                  <c:v>0.08</c:v>
                </c:pt>
                <c:pt idx="126">
                  <c:v>0.08</c:v>
                </c:pt>
                <c:pt idx="127">
                  <c:v>0.08</c:v>
                </c:pt>
                <c:pt idx="128">
                  <c:v>0.09</c:v>
                </c:pt>
                <c:pt idx="129">
                  <c:v>0.09</c:v>
                </c:pt>
                <c:pt idx="130">
                  <c:v>0.09</c:v>
                </c:pt>
                <c:pt idx="131">
                  <c:v>0.09</c:v>
                </c:pt>
                <c:pt idx="132">
                  <c:v>0.09</c:v>
                </c:pt>
                <c:pt idx="133">
                  <c:v>0.09</c:v>
                </c:pt>
                <c:pt idx="134">
                  <c:v>0.1</c:v>
                </c:pt>
                <c:pt idx="135">
                  <c:v>0.1</c:v>
                </c:pt>
                <c:pt idx="136">
                  <c:v>0.1</c:v>
                </c:pt>
                <c:pt idx="137">
                  <c:v>0.1</c:v>
                </c:pt>
                <c:pt idx="138">
                  <c:v>0.1</c:v>
                </c:pt>
                <c:pt idx="139">
                  <c:v>0.1</c:v>
                </c:pt>
                <c:pt idx="140">
                  <c:v>0.1</c:v>
                </c:pt>
                <c:pt idx="141">
                  <c:v>0.1</c:v>
                </c:pt>
                <c:pt idx="142">
                  <c:v>0.1</c:v>
                </c:pt>
                <c:pt idx="143">
                  <c:v>0.1</c:v>
                </c:pt>
                <c:pt idx="144">
                  <c:v>0.1</c:v>
                </c:pt>
                <c:pt idx="145">
                  <c:v>0.1</c:v>
                </c:pt>
                <c:pt idx="146">
                  <c:v>0.1</c:v>
                </c:pt>
                <c:pt idx="147">
                  <c:v>0.1</c:v>
                </c:pt>
                <c:pt idx="148">
                  <c:v>0.1</c:v>
                </c:pt>
                <c:pt idx="149">
                  <c:v>0.1</c:v>
                </c:pt>
                <c:pt idx="150">
                  <c:v>0.1</c:v>
                </c:pt>
                <c:pt idx="151">
                  <c:v>0.11</c:v>
                </c:pt>
                <c:pt idx="152">
                  <c:v>0.11</c:v>
                </c:pt>
                <c:pt idx="153">
                  <c:v>0.11</c:v>
                </c:pt>
                <c:pt idx="154">
                  <c:v>0.11</c:v>
                </c:pt>
                <c:pt idx="155">
                  <c:v>0.11</c:v>
                </c:pt>
                <c:pt idx="156">
                  <c:v>0.11</c:v>
                </c:pt>
                <c:pt idx="157">
                  <c:v>0.11</c:v>
                </c:pt>
                <c:pt idx="158">
                  <c:v>0.11</c:v>
                </c:pt>
                <c:pt idx="159">
                  <c:v>0.11</c:v>
                </c:pt>
                <c:pt idx="160">
                  <c:v>0.11</c:v>
                </c:pt>
                <c:pt idx="161">
                  <c:v>0.11</c:v>
                </c:pt>
                <c:pt idx="162">
                  <c:v>0.11</c:v>
                </c:pt>
                <c:pt idx="163">
                  <c:v>0.11</c:v>
                </c:pt>
                <c:pt idx="164">
                  <c:v>0.11</c:v>
                </c:pt>
                <c:pt idx="165">
                  <c:v>0.11</c:v>
                </c:pt>
                <c:pt idx="166">
                  <c:v>0.11</c:v>
                </c:pt>
                <c:pt idx="167">
                  <c:v>0.11</c:v>
                </c:pt>
                <c:pt idx="168">
                  <c:v>0.11</c:v>
                </c:pt>
                <c:pt idx="169">
                  <c:v>0.11</c:v>
                </c:pt>
                <c:pt idx="170">
                  <c:v>0.11</c:v>
                </c:pt>
                <c:pt idx="171">
                  <c:v>0.11</c:v>
                </c:pt>
                <c:pt idx="172">
                  <c:v>0.11</c:v>
                </c:pt>
                <c:pt idx="173">
                  <c:v>0.11</c:v>
                </c:pt>
                <c:pt idx="174">
                  <c:v>0.11</c:v>
                </c:pt>
                <c:pt idx="175">
                  <c:v>0.11</c:v>
                </c:pt>
                <c:pt idx="176">
                  <c:v>0.11</c:v>
                </c:pt>
                <c:pt idx="177">
                  <c:v>0.11</c:v>
                </c:pt>
                <c:pt idx="178">
                  <c:v>0.11</c:v>
                </c:pt>
                <c:pt idx="179">
                  <c:v>0.11</c:v>
                </c:pt>
                <c:pt idx="180">
                  <c:v>0.11</c:v>
                </c:pt>
                <c:pt idx="181">
                  <c:v>0.11</c:v>
                </c:pt>
                <c:pt idx="182">
                  <c:v>0.11</c:v>
                </c:pt>
                <c:pt idx="183">
                  <c:v>0.12</c:v>
                </c:pt>
                <c:pt idx="184">
                  <c:v>0.13</c:v>
                </c:pt>
                <c:pt idx="185">
                  <c:v>0.14000000000000001</c:v>
                </c:pt>
                <c:pt idx="186">
                  <c:v>0.15</c:v>
                </c:pt>
                <c:pt idx="187">
                  <c:v>0.16</c:v>
                </c:pt>
                <c:pt idx="188">
                  <c:v>0.18</c:v>
                </c:pt>
                <c:pt idx="189">
                  <c:v>0.2</c:v>
                </c:pt>
                <c:pt idx="190">
                  <c:v>0.22</c:v>
                </c:pt>
                <c:pt idx="191">
                  <c:v>0.23</c:v>
                </c:pt>
                <c:pt idx="192">
                  <c:v>0.25</c:v>
                </c:pt>
                <c:pt idx="193">
                  <c:v>0.27</c:v>
                </c:pt>
                <c:pt idx="194">
                  <c:v>0.28999999999999998</c:v>
                </c:pt>
                <c:pt idx="195">
                  <c:v>0.3</c:v>
                </c:pt>
                <c:pt idx="196">
                  <c:v>0.32</c:v>
                </c:pt>
                <c:pt idx="197">
                  <c:v>0.34</c:v>
                </c:pt>
                <c:pt idx="198">
                  <c:v>0.36</c:v>
                </c:pt>
                <c:pt idx="199">
                  <c:v>0.38</c:v>
                </c:pt>
                <c:pt idx="200">
                  <c:v>0.4</c:v>
                </c:pt>
                <c:pt idx="201">
                  <c:v>0.41</c:v>
                </c:pt>
                <c:pt idx="202">
                  <c:v>0.43</c:v>
                </c:pt>
                <c:pt idx="203">
                  <c:v>0.45</c:v>
                </c:pt>
                <c:pt idx="204">
                  <c:v>0.47</c:v>
                </c:pt>
                <c:pt idx="205">
                  <c:v>0.49</c:v>
                </c:pt>
                <c:pt idx="206">
                  <c:v>0.51</c:v>
                </c:pt>
                <c:pt idx="207">
                  <c:v>0.53</c:v>
                </c:pt>
                <c:pt idx="208">
                  <c:v>0.56000000000000005</c:v>
                </c:pt>
                <c:pt idx="209">
                  <c:v>0.59</c:v>
                </c:pt>
                <c:pt idx="210">
                  <c:v>0.63</c:v>
                </c:pt>
                <c:pt idx="211">
                  <c:v>0.67</c:v>
                </c:pt>
                <c:pt idx="212">
                  <c:v>0.71</c:v>
                </c:pt>
                <c:pt idx="213">
                  <c:v>0.77</c:v>
                </c:pt>
                <c:pt idx="214">
                  <c:v>0.82</c:v>
                </c:pt>
                <c:pt idx="215">
                  <c:v>0.89</c:v>
                </c:pt>
                <c:pt idx="216">
                  <c:v>0.96</c:v>
                </c:pt>
                <c:pt idx="217">
                  <c:v>1.04</c:v>
                </c:pt>
                <c:pt idx="218">
                  <c:v>1.1100000000000001</c:v>
                </c:pt>
                <c:pt idx="219">
                  <c:v>1.2</c:v>
                </c:pt>
                <c:pt idx="220">
                  <c:v>1.29</c:v>
                </c:pt>
                <c:pt idx="221">
                  <c:v>1.38</c:v>
                </c:pt>
                <c:pt idx="222">
                  <c:v>1.48</c:v>
                </c:pt>
                <c:pt idx="223">
                  <c:v>1.56</c:v>
                </c:pt>
                <c:pt idx="224">
                  <c:v>1.69</c:v>
                </c:pt>
                <c:pt idx="225">
                  <c:v>1.81</c:v>
                </c:pt>
                <c:pt idx="226">
                  <c:v>1.93</c:v>
                </c:pt>
                <c:pt idx="227">
                  <c:v>2.06</c:v>
                </c:pt>
                <c:pt idx="228">
                  <c:v>2.2000000000000002</c:v>
                </c:pt>
                <c:pt idx="229">
                  <c:v>2.34</c:v>
                </c:pt>
                <c:pt idx="230">
                  <c:v>2.4900000000000002</c:v>
                </c:pt>
                <c:pt idx="231">
                  <c:v>2.63</c:v>
                </c:pt>
                <c:pt idx="232">
                  <c:v>2.7</c:v>
                </c:pt>
                <c:pt idx="233">
                  <c:v>2.94</c:v>
                </c:pt>
                <c:pt idx="234">
                  <c:v>3.15</c:v>
                </c:pt>
                <c:pt idx="235">
                  <c:v>3.3</c:v>
                </c:pt>
                <c:pt idx="236">
                  <c:v>3.51</c:v>
                </c:pt>
                <c:pt idx="237">
                  <c:v>3.69</c:v>
                </c:pt>
                <c:pt idx="238">
                  <c:v>3.89</c:v>
                </c:pt>
                <c:pt idx="239">
                  <c:v>4.12</c:v>
                </c:pt>
                <c:pt idx="240">
                  <c:v>4.32</c:v>
                </c:pt>
                <c:pt idx="241">
                  <c:v>4.5599999999999996</c:v>
                </c:pt>
                <c:pt idx="242">
                  <c:v>4.75</c:v>
                </c:pt>
                <c:pt idx="243">
                  <c:v>5.0599999999999996</c:v>
                </c:pt>
                <c:pt idx="244">
                  <c:v>5.27</c:v>
                </c:pt>
                <c:pt idx="245">
                  <c:v>5.53</c:v>
                </c:pt>
                <c:pt idx="246">
                  <c:v>5.79</c:v>
                </c:pt>
                <c:pt idx="247">
                  <c:v>6.12</c:v>
                </c:pt>
                <c:pt idx="248">
                  <c:v>6.38</c:v>
                </c:pt>
                <c:pt idx="249">
                  <c:v>6.59</c:v>
                </c:pt>
                <c:pt idx="250">
                  <c:v>6.89</c:v>
                </c:pt>
                <c:pt idx="251">
                  <c:v>7.16</c:v>
                </c:pt>
                <c:pt idx="252">
                  <c:v>7.41</c:v>
                </c:pt>
                <c:pt idx="253">
                  <c:v>7.63</c:v>
                </c:pt>
                <c:pt idx="254">
                  <c:v>7.84</c:v>
                </c:pt>
                <c:pt idx="255">
                  <c:v>8.02</c:v>
                </c:pt>
                <c:pt idx="256">
                  <c:v>8.11</c:v>
                </c:pt>
                <c:pt idx="257">
                  <c:v>8.17</c:v>
                </c:pt>
                <c:pt idx="258">
                  <c:v>8.19</c:v>
                </c:pt>
                <c:pt idx="259">
                  <c:v>8.16</c:v>
                </c:pt>
                <c:pt idx="260">
                  <c:v>8.09</c:v>
                </c:pt>
                <c:pt idx="261">
                  <c:v>7.94</c:v>
                </c:pt>
                <c:pt idx="262">
                  <c:v>7.58</c:v>
                </c:pt>
                <c:pt idx="263">
                  <c:v>7.37</c:v>
                </c:pt>
                <c:pt idx="264">
                  <c:v>7.08</c:v>
                </c:pt>
                <c:pt idx="265">
                  <c:v>6.76</c:v>
                </c:pt>
                <c:pt idx="266">
                  <c:v>6.54</c:v>
                </c:pt>
                <c:pt idx="267">
                  <c:v>6.24</c:v>
                </c:pt>
                <c:pt idx="268">
                  <c:v>5.98</c:v>
                </c:pt>
                <c:pt idx="269">
                  <c:v>5.7</c:v>
                </c:pt>
                <c:pt idx="270">
                  <c:v>5.42</c:v>
                </c:pt>
                <c:pt idx="271">
                  <c:v>5.14</c:v>
                </c:pt>
                <c:pt idx="272">
                  <c:v>4.84</c:v>
                </c:pt>
                <c:pt idx="273">
                  <c:v>4.62</c:v>
                </c:pt>
                <c:pt idx="274">
                  <c:v>4.3600000000000003</c:v>
                </c:pt>
                <c:pt idx="275">
                  <c:v>4.1100000000000003</c:v>
                </c:pt>
                <c:pt idx="276">
                  <c:v>3.92</c:v>
                </c:pt>
                <c:pt idx="277">
                  <c:v>3.69</c:v>
                </c:pt>
                <c:pt idx="278">
                  <c:v>3.48</c:v>
                </c:pt>
                <c:pt idx="279">
                  <c:v>3.32</c:v>
                </c:pt>
                <c:pt idx="280">
                  <c:v>3.11</c:v>
                </c:pt>
                <c:pt idx="281">
                  <c:v>2.93</c:v>
                </c:pt>
                <c:pt idx="282">
                  <c:v>2.77</c:v>
                </c:pt>
                <c:pt idx="283">
                  <c:v>2.61</c:v>
                </c:pt>
                <c:pt idx="284">
                  <c:v>2.44</c:v>
                </c:pt>
                <c:pt idx="285">
                  <c:v>2.2999999999999998</c:v>
                </c:pt>
                <c:pt idx="286">
                  <c:v>2.16</c:v>
                </c:pt>
                <c:pt idx="287">
                  <c:v>2.02</c:v>
                </c:pt>
                <c:pt idx="288">
                  <c:v>1.9</c:v>
                </c:pt>
                <c:pt idx="289">
                  <c:v>1.79</c:v>
                </c:pt>
                <c:pt idx="290">
                  <c:v>1.66</c:v>
                </c:pt>
                <c:pt idx="291">
                  <c:v>1.55</c:v>
                </c:pt>
                <c:pt idx="292">
                  <c:v>1.45</c:v>
                </c:pt>
                <c:pt idx="293">
                  <c:v>1.37</c:v>
                </c:pt>
                <c:pt idx="294">
                  <c:v>1.28</c:v>
                </c:pt>
                <c:pt idx="295">
                  <c:v>1.19</c:v>
                </c:pt>
                <c:pt idx="296">
                  <c:v>1.1000000000000001</c:v>
                </c:pt>
                <c:pt idx="297">
                  <c:v>1.02</c:v>
                </c:pt>
                <c:pt idx="298">
                  <c:v>0.97</c:v>
                </c:pt>
                <c:pt idx="299">
                  <c:v>0.9</c:v>
                </c:pt>
                <c:pt idx="300">
                  <c:v>0.84</c:v>
                </c:pt>
                <c:pt idx="301">
                  <c:v>0.8</c:v>
                </c:pt>
                <c:pt idx="302">
                  <c:v>0.75</c:v>
                </c:pt>
                <c:pt idx="303">
                  <c:v>0.7</c:v>
                </c:pt>
                <c:pt idx="304">
                  <c:v>0.68</c:v>
                </c:pt>
                <c:pt idx="305">
                  <c:v>0.65</c:v>
                </c:pt>
                <c:pt idx="306">
                  <c:v>0.62</c:v>
                </c:pt>
                <c:pt idx="307">
                  <c:v>0.59</c:v>
                </c:pt>
                <c:pt idx="308">
                  <c:v>0.57999999999999996</c:v>
                </c:pt>
                <c:pt idx="309">
                  <c:v>0.55000000000000004</c:v>
                </c:pt>
                <c:pt idx="310">
                  <c:v>0.53</c:v>
                </c:pt>
                <c:pt idx="311">
                  <c:v>0.51</c:v>
                </c:pt>
                <c:pt idx="312">
                  <c:v>0.5</c:v>
                </c:pt>
                <c:pt idx="313">
                  <c:v>0.48</c:v>
                </c:pt>
                <c:pt idx="314">
                  <c:v>0.46</c:v>
                </c:pt>
                <c:pt idx="315">
                  <c:v>0.44</c:v>
                </c:pt>
                <c:pt idx="316">
                  <c:v>0.42</c:v>
                </c:pt>
                <c:pt idx="317">
                  <c:v>0.4</c:v>
                </c:pt>
                <c:pt idx="318">
                  <c:v>0.38</c:v>
                </c:pt>
                <c:pt idx="319">
                  <c:v>0.36</c:v>
                </c:pt>
                <c:pt idx="320">
                  <c:v>0.34</c:v>
                </c:pt>
                <c:pt idx="321">
                  <c:v>0.32</c:v>
                </c:pt>
                <c:pt idx="322">
                  <c:v>0.3</c:v>
                </c:pt>
                <c:pt idx="323">
                  <c:v>0.28000000000000003</c:v>
                </c:pt>
                <c:pt idx="324">
                  <c:v>0.26</c:v>
                </c:pt>
                <c:pt idx="325">
                  <c:v>0.24</c:v>
                </c:pt>
                <c:pt idx="326">
                  <c:v>0.22</c:v>
                </c:pt>
                <c:pt idx="327">
                  <c:v>0.2</c:v>
                </c:pt>
                <c:pt idx="328">
                  <c:v>0.19</c:v>
                </c:pt>
                <c:pt idx="329">
                  <c:v>0.17</c:v>
                </c:pt>
                <c:pt idx="330">
                  <c:v>0.15</c:v>
                </c:pt>
                <c:pt idx="331">
                  <c:v>0.13</c:v>
                </c:pt>
                <c:pt idx="332">
                  <c:v>0.11</c:v>
                </c:pt>
                <c:pt idx="333">
                  <c:v>0.1</c:v>
                </c:pt>
                <c:pt idx="334">
                  <c:v>0.09</c:v>
                </c:pt>
                <c:pt idx="335">
                  <c:v>0.08</c:v>
                </c:pt>
                <c:pt idx="336">
                  <c:v>7.0000000000000007E-2</c:v>
                </c:pt>
                <c:pt idx="337">
                  <c:v>7.0000000000000007E-2</c:v>
                </c:pt>
                <c:pt idx="338">
                  <c:v>7.0000000000000007E-2</c:v>
                </c:pt>
                <c:pt idx="339">
                  <c:v>0.06</c:v>
                </c:pt>
                <c:pt idx="340">
                  <c:v>0.06</c:v>
                </c:pt>
                <c:pt idx="341">
                  <c:v>0.06</c:v>
                </c:pt>
                <c:pt idx="342">
                  <c:v>0.06</c:v>
                </c:pt>
                <c:pt idx="343">
                  <c:v>0.06</c:v>
                </c:pt>
                <c:pt idx="344">
                  <c:v>0.05</c:v>
                </c:pt>
                <c:pt idx="345">
                  <c:v>0.05</c:v>
                </c:pt>
                <c:pt idx="346">
                  <c:v>0.05</c:v>
                </c:pt>
                <c:pt idx="347">
                  <c:v>0.05</c:v>
                </c:pt>
                <c:pt idx="348">
                  <c:v>0.05</c:v>
                </c:pt>
                <c:pt idx="349">
                  <c:v>0.04</c:v>
                </c:pt>
                <c:pt idx="350">
                  <c:v>0.04</c:v>
                </c:pt>
                <c:pt idx="351">
                  <c:v>0.04</c:v>
                </c:pt>
                <c:pt idx="352">
                  <c:v>0.04</c:v>
                </c:pt>
                <c:pt idx="353">
                  <c:v>0.04</c:v>
                </c:pt>
                <c:pt idx="354">
                  <c:v>0.04</c:v>
                </c:pt>
                <c:pt idx="355">
                  <c:v>0.03</c:v>
                </c:pt>
                <c:pt idx="356">
                  <c:v>0.03</c:v>
                </c:pt>
                <c:pt idx="357">
                  <c:v>0.03</c:v>
                </c:pt>
                <c:pt idx="358">
                  <c:v>0.03</c:v>
                </c:pt>
                <c:pt idx="359">
                  <c:v>0.03</c:v>
                </c:pt>
                <c:pt idx="360">
                  <c:v>0.03</c:v>
                </c:pt>
                <c:pt idx="361">
                  <c:v>0.02</c:v>
                </c:pt>
                <c:pt idx="362">
                  <c:v>0.02</c:v>
                </c:pt>
                <c:pt idx="363">
                  <c:v>0.02</c:v>
                </c:pt>
                <c:pt idx="364">
                  <c:v>0.02</c:v>
                </c:pt>
                <c:pt idx="365">
                  <c:v>0.02</c:v>
                </c:pt>
                <c:pt idx="366">
                  <c:v>0.01</c:v>
                </c:pt>
                <c:pt idx="367">
                  <c:v>0.01</c:v>
                </c:pt>
                <c:pt idx="368">
                  <c:v>0.01</c:v>
                </c:pt>
                <c:pt idx="369">
                  <c:v>0.01</c:v>
                </c:pt>
                <c:pt idx="370">
                  <c:v>0.01</c:v>
                </c:pt>
                <c:pt idx="371">
                  <c:v>0.01</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0.01</c:v>
                </c:pt>
                <c:pt idx="440">
                  <c:v>0.01</c:v>
                </c:pt>
                <c:pt idx="441">
                  <c:v>0.01</c:v>
                </c:pt>
                <c:pt idx="442">
                  <c:v>0.01</c:v>
                </c:pt>
                <c:pt idx="443">
                  <c:v>0.02</c:v>
                </c:pt>
                <c:pt idx="444">
                  <c:v>0.02</c:v>
                </c:pt>
                <c:pt idx="445">
                  <c:v>0.02</c:v>
                </c:pt>
                <c:pt idx="446">
                  <c:v>0.02</c:v>
                </c:pt>
                <c:pt idx="447">
                  <c:v>0.02</c:v>
                </c:pt>
                <c:pt idx="448">
                  <c:v>0.02</c:v>
                </c:pt>
                <c:pt idx="449">
                  <c:v>0.03</c:v>
                </c:pt>
                <c:pt idx="450">
                  <c:v>0.03</c:v>
                </c:pt>
                <c:pt idx="451">
                  <c:v>0.03</c:v>
                </c:pt>
                <c:pt idx="452">
                  <c:v>0.03</c:v>
                </c:pt>
                <c:pt idx="453">
                  <c:v>0.03</c:v>
                </c:pt>
                <c:pt idx="454">
                  <c:v>0.03</c:v>
                </c:pt>
                <c:pt idx="455">
                  <c:v>0.04</c:v>
                </c:pt>
                <c:pt idx="456">
                  <c:v>0.04</c:v>
                </c:pt>
                <c:pt idx="457">
                  <c:v>0.04</c:v>
                </c:pt>
                <c:pt idx="458">
                  <c:v>0.04</c:v>
                </c:pt>
                <c:pt idx="459">
                  <c:v>0.04</c:v>
                </c:pt>
                <c:pt idx="460">
                  <c:v>0.04</c:v>
                </c:pt>
                <c:pt idx="461">
                  <c:v>0.05</c:v>
                </c:pt>
                <c:pt idx="462">
                  <c:v>0.05</c:v>
                </c:pt>
                <c:pt idx="463">
                  <c:v>0.05</c:v>
                </c:pt>
                <c:pt idx="464">
                  <c:v>0.05</c:v>
                </c:pt>
                <c:pt idx="465">
                  <c:v>0.05</c:v>
                </c:pt>
                <c:pt idx="466">
                  <c:v>0.05</c:v>
                </c:pt>
                <c:pt idx="467">
                  <c:v>0.06</c:v>
                </c:pt>
                <c:pt idx="468">
                  <c:v>0.06</c:v>
                </c:pt>
                <c:pt idx="469">
                  <c:v>0.06</c:v>
                </c:pt>
                <c:pt idx="470">
                  <c:v>0.06</c:v>
                </c:pt>
                <c:pt idx="471">
                  <c:v>0.06</c:v>
                </c:pt>
                <c:pt idx="472">
                  <c:v>0.06</c:v>
                </c:pt>
                <c:pt idx="473">
                  <c:v>7.0000000000000007E-2</c:v>
                </c:pt>
                <c:pt idx="474">
                  <c:v>7.0000000000000007E-2</c:v>
                </c:pt>
                <c:pt idx="475">
                  <c:v>7.0000000000000007E-2</c:v>
                </c:pt>
                <c:pt idx="476">
                  <c:v>7.0000000000000007E-2</c:v>
                </c:pt>
                <c:pt idx="477">
                  <c:v>7.0000000000000007E-2</c:v>
                </c:pt>
                <c:pt idx="478">
                  <c:v>7.0000000000000007E-2</c:v>
                </c:pt>
                <c:pt idx="479">
                  <c:v>0.08</c:v>
                </c:pt>
                <c:pt idx="480">
                  <c:v>0.08</c:v>
                </c:pt>
                <c:pt idx="481">
                  <c:v>0.08</c:v>
                </c:pt>
                <c:pt idx="482">
                  <c:v>0.08</c:v>
                </c:pt>
                <c:pt idx="483">
                  <c:v>0.08</c:v>
                </c:pt>
                <c:pt idx="484">
                  <c:v>0.08</c:v>
                </c:pt>
                <c:pt idx="485">
                  <c:v>0.08</c:v>
                </c:pt>
                <c:pt idx="486">
                  <c:v>0.08</c:v>
                </c:pt>
                <c:pt idx="487">
                  <c:v>0.08</c:v>
                </c:pt>
                <c:pt idx="488">
                  <c:v>0.09</c:v>
                </c:pt>
                <c:pt idx="489">
                  <c:v>0.09</c:v>
                </c:pt>
                <c:pt idx="490">
                  <c:v>0.09</c:v>
                </c:pt>
                <c:pt idx="491">
                  <c:v>0.09</c:v>
                </c:pt>
                <c:pt idx="492">
                  <c:v>0.09</c:v>
                </c:pt>
                <c:pt idx="493">
                  <c:v>0.09</c:v>
                </c:pt>
                <c:pt idx="494">
                  <c:v>0.1</c:v>
                </c:pt>
                <c:pt idx="495">
                  <c:v>0.1</c:v>
                </c:pt>
                <c:pt idx="496">
                  <c:v>0.1</c:v>
                </c:pt>
                <c:pt idx="497">
                  <c:v>0.1</c:v>
                </c:pt>
                <c:pt idx="498">
                  <c:v>0.1</c:v>
                </c:pt>
                <c:pt idx="499">
                  <c:v>0.1</c:v>
                </c:pt>
                <c:pt idx="500">
                  <c:v>0.1</c:v>
                </c:pt>
                <c:pt idx="501">
                  <c:v>0.1</c:v>
                </c:pt>
                <c:pt idx="502">
                  <c:v>0.1</c:v>
                </c:pt>
                <c:pt idx="503">
                  <c:v>0.1</c:v>
                </c:pt>
                <c:pt idx="504">
                  <c:v>0.1</c:v>
                </c:pt>
                <c:pt idx="505">
                  <c:v>0.1</c:v>
                </c:pt>
                <c:pt idx="506">
                  <c:v>0.1</c:v>
                </c:pt>
                <c:pt idx="507">
                  <c:v>0.1</c:v>
                </c:pt>
                <c:pt idx="508">
                  <c:v>0.1</c:v>
                </c:pt>
                <c:pt idx="509">
                  <c:v>0.1</c:v>
                </c:pt>
                <c:pt idx="510">
                  <c:v>0.1</c:v>
                </c:pt>
                <c:pt idx="511">
                  <c:v>0.11</c:v>
                </c:pt>
                <c:pt idx="512">
                  <c:v>0.11</c:v>
                </c:pt>
                <c:pt idx="513">
                  <c:v>0.11</c:v>
                </c:pt>
                <c:pt idx="514">
                  <c:v>0.11</c:v>
                </c:pt>
                <c:pt idx="515">
                  <c:v>0.11</c:v>
                </c:pt>
                <c:pt idx="516">
                  <c:v>0.11</c:v>
                </c:pt>
                <c:pt idx="517">
                  <c:v>0.11</c:v>
                </c:pt>
                <c:pt idx="518">
                  <c:v>0.11</c:v>
                </c:pt>
                <c:pt idx="519">
                  <c:v>0.11</c:v>
                </c:pt>
                <c:pt idx="520">
                  <c:v>0.11</c:v>
                </c:pt>
                <c:pt idx="521">
                  <c:v>0.11</c:v>
                </c:pt>
                <c:pt idx="522">
                  <c:v>0.11</c:v>
                </c:pt>
                <c:pt idx="523">
                  <c:v>0.11</c:v>
                </c:pt>
                <c:pt idx="524">
                  <c:v>0.11</c:v>
                </c:pt>
                <c:pt idx="525">
                  <c:v>0.11</c:v>
                </c:pt>
                <c:pt idx="526">
                  <c:v>0.11</c:v>
                </c:pt>
                <c:pt idx="527">
                  <c:v>0.11</c:v>
                </c:pt>
                <c:pt idx="528">
                  <c:v>0.11</c:v>
                </c:pt>
                <c:pt idx="529">
                  <c:v>0.11</c:v>
                </c:pt>
                <c:pt idx="530">
                  <c:v>0.11</c:v>
                </c:pt>
                <c:pt idx="531">
                  <c:v>0.11</c:v>
                </c:pt>
                <c:pt idx="532">
                  <c:v>0.11</c:v>
                </c:pt>
                <c:pt idx="533">
                  <c:v>0.11</c:v>
                </c:pt>
                <c:pt idx="534">
                  <c:v>0.11</c:v>
                </c:pt>
                <c:pt idx="535">
                  <c:v>0.11</c:v>
                </c:pt>
                <c:pt idx="536">
                  <c:v>0.11</c:v>
                </c:pt>
                <c:pt idx="537">
                  <c:v>0.11</c:v>
                </c:pt>
                <c:pt idx="538">
                  <c:v>0.11</c:v>
                </c:pt>
                <c:pt idx="539">
                  <c:v>0.11</c:v>
                </c:pt>
                <c:pt idx="540">
                  <c:v>0.11</c:v>
                </c:pt>
                <c:pt idx="541">
                  <c:v>0.11</c:v>
                </c:pt>
                <c:pt idx="542">
                  <c:v>0.11</c:v>
                </c:pt>
                <c:pt idx="543">
                  <c:v>0.12</c:v>
                </c:pt>
                <c:pt idx="544">
                  <c:v>0.13</c:v>
                </c:pt>
                <c:pt idx="545">
                  <c:v>0.14000000000000001</c:v>
                </c:pt>
                <c:pt idx="546">
                  <c:v>0.15</c:v>
                </c:pt>
                <c:pt idx="547">
                  <c:v>0.16</c:v>
                </c:pt>
                <c:pt idx="548">
                  <c:v>0.18</c:v>
                </c:pt>
                <c:pt idx="549">
                  <c:v>0.2</c:v>
                </c:pt>
                <c:pt idx="550">
                  <c:v>0.22</c:v>
                </c:pt>
                <c:pt idx="551">
                  <c:v>0.23</c:v>
                </c:pt>
                <c:pt idx="552">
                  <c:v>0.25</c:v>
                </c:pt>
                <c:pt idx="553">
                  <c:v>0.27</c:v>
                </c:pt>
                <c:pt idx="554">
                  <c:v>0.28999999999999998</c:v>
                </c:pt>
                <c:pt idx="555">
                  <c:v>0.3</c:v>
                </c:pt>
                <c:pt idx="556">
                  <c:v>0.32</c:v>
                </c:pt>
                <c:pt idx="557">
                  <c:v>0.34</c:v>
                </c:pt>
                <c:pt idx="558">
                  <c:v>0.36</c:v>
                </c:pt>
                <c:pt idx="559">
                  <c:v>0.38</c:v>
                </c:pt>
                <c:pt idx="560">
                  <c:v>0.4</c:v>
                </c:pt>
                <c:pt idx="561">
                  <c:v>0.41</c:v>
                </c:pt>
                <c:pt idx="562">
                  <c:v>0.43</c:v>
                </c:pt>
                <c:pt idx="563">
                  <c:v>0.45</c:v>
                </c:pt>
                <c:pt idx="564">
                  <c:v>0.47</c:v>
                </c:pt>
                <c:pt idx="565">
                  <c:v>0.49</c:v>
                </c:pt>
                <c:pt idx="566">
                  <c:v>0.51</c:v>
                </c:pt>
                <c:pt idx="567">
                  <c:v>0.53</c:v>
                </c:pt>
                <c:pt idx="568">
                  <c:v>0.56000000000000005</c:v>
                </c:pt>
                <c:pt idx="569">
                  <c:v>0.59</c:v>
                </c:pt>
                <c:pt idx="570">
                  <c:v>0.63</c:v>
                </c:pt>
                <c:pt idx="571">
                  <c:v>0.67</c:v>
                </c:pt>
                <c:pt idx="572">
                  <c:v>0.71</c:v>
                </c:pt>
                <c:pt idx="573">
                  <c:v>0.77</c:v>
                </c:pt>
                <c:pt idx="574">
                  <c:v>0.82</c:v>
                </c:pt>
                <c:pt idx="575">
                  <c:v>0.89</c:v>
                </c:pt>
                <c:pt idx="576">
                  <c:v>0.96</c:v>
                </c:pt>
                <c:pt idx="577">
                  <c:v>1.04</c:v>
                </c:pt>
                <c:pt idx="578">
                  <c:v>1.1100000000000001</c:v>
                </c:pt>
                <c:pt idx="579">
                  <c:v>1.2</c:v>
                </c:pt>
                <c:pt idx="580">
                  <c:v>1.29</c:v>
                </c:pt>
                <c:pt idx="581">
                  <c:v>1.38</c:v>
                </c:pt>
                <c:pt idx="582">
                  <c:v>1.48</c:v>
                </c:pt>
                <c:pt idx="583">
                  <c:v>1.56</c:v>
                </c:pt>
                <c:pt idx="584">
                  <c:v>1.69</c:v>
                </c:pt>
                <c:pt idx="585">
                  <c:v>1.81</c:v>
                </c:pt>
                <c:pt idx="586">
                  <c:v>1.93</c:v>
                </c:pt>
                <c:pt idx="587">
                  <c:v>2.06</c:v>
                </c:pt>
                <c:pt idx="588">
                  <c:v>2.2000000000000002</c:v>
                </c:pt>
                <c:pt idx="589">
                  <c:v>2.34</c:v>
                </c:pt>
                <c:pt idx="590">
                  <c:v>2.4900000000000002</c:v>
                </c:pt>
                <c:pt idx="591">
                  <c:v>2.63</c:v>
                </c:pt>
                <c:pt idx="592">
                  <c:v>2.7</c:v>
                </c:pt>
                <c:pt idx="593">
                  <c:v>2.94</c:v>
                </c:pt>
                <c:pt idx="594">
                  <c:v>3.15</c:v>
                </c:pt>
                <c:pt idx="595">
                  <c:v>3.3</c:v>
                </c:pt>
                <c:pt idx="596">
                  <c:v>3.51</c:v>
                </c:pt>
                <c:pt idx="597">
                  <c:v>3.69</c:v>
                </c:pt>
                <c:pt idx="598">
                  <c:v>3.89</c:v>
                </c:pt>
                <c:pt idx="599">
                  <c:v>4.12</c:v>
                </c:pt>
                <c:pt idx="600">
                  <c:v>4.32</c:v>
                </c:pt>
                <c:pt idx="601">
                  <c:v>4.5599999999999996</c:v>
                </c:pt>
                <c:pt idx="602">
                  <c:v>4.75</c:v>
                </c:pt>
                <c:pt idx="603">
                  <c:v>5.0599999999999996</c:v>
                </c:pt>
                <c:pt idx="604">
                  <c:v>5.27</c:v>
                </c:pt>
                <c:pt idx="605">
                  <c:v>5.53</c:v>
                </c:pt>
                <c:pt idx="606">
                  <c:v>5.79</c:v>
                </c:pt>
                <c:pt idx="607">
                  <c:v>6.12</c:v>
                </c:pt>
                <c:pt idx="608">
                  <c:v>6.38</c:v>
                </c:pt>
                <c:pt idx="609">
                  <c:v>6.59</c:v>
                </c:pt>
                <c:pt idx="610">
                  <c:v>6.89</c:v>
                </c:pt>
                <c:pt idx="611">
                  <c:v>7.16</c:v>
                </c:pt>
                <c:pt idx="612">
                  <c:v>7.41</c:v>
                </c:pt>
                <c:pt idx="613">
                  <c:v>7.63</c:v>
                </c:pt>
                <c:pt idx="614">
                  <c:v>7.84</c:v>
                </c:pt>
                <c:pt idx="615">
                  <c:v>8.02</c:v>
                </c:pt>
                <c:pt idx="616">
                  <c:v>8.11</c:v>
                </c:pt>
                <c:pt idx="617">
                  <c:v>8.17</c:v>
                </c:pt>
                <c:pt idx="618">
                  <c:v>8.19</c:v>
                </c:pt>
                <c:pt idx="619">
                  <c:v>8.16</c:v>
                </c:pt>
                <c:pt idx="620">
                  <c:v>8.09</c:v>
                </c:pt>
                <c:pt idx="621">
                  <c:v>7.94</c:v>
                </c:pt>
                <c:pt idx="622">
                  <c:v>7.58</c:v>
                </c:pt>
                <c:pt idx="623">
                  <c:v>7.37</c:v>
                </c:pt>
                <c:pt idx="624">
                  <c:v>7.08</c:v>
                </c:pt>
                <c:pt idx="625">
                  <c:v>6.76</c:v>
                </c:pt>
                <c:pt idx="626">
                  <c:v>6.54</c:v>
                </c:pt>
                <c:pt idx="627">
                  <c:v>6.24</c:v>
                </c:pt>
                <c:pt idx="628">
                  <c:v>5.98</c:v>
                </c:pt>
                <c:pt idx="629">
                  <c:v>5.7</c:v>
                </c:pt>
                <c:pt idx="630">
                  <c:v>5.42</c:v>
                </c:pt>
                <c:pt idx="631">
                  <c:v>5.14</c:v>
                </c:pt>
                <c:pt idx="632">
                  <c:v>4.84</c:v>
                </c:pt>
                <c:pt idx="633">
                  <c:v>4.62</c:v>
                </c:pt>
                <c:pt idx="634">
                  <c:v>4.3600000000000003</c:v>
                </c:pt>
                <c:pt idx="635">
                  <c:v>4.1100000000000003</c:v>
                </c:pt>
                <c:pt idx="636">
                  <c:v>3.92</c:v>
                </c:pt>
                <c:pt idx="637">
                  <c:v>3.69</c:v>
                </c:pt>
                <c:pt idx="638">
                  <c:v>3.48</c:v>
                </c:pt>
                <c:pt idx="639">
                  <c:v>3.32</c:v>
                </c:pt>
                <c:pt idx="640">
                  <c:v>3.11</c:v>
                </c:pt>
                <c:pt idx="641">
                  <c:v>2.93</c:v>
                </c:pt>
                <c:pt idx="642">
                  <c:v>2.77</c:v>
                </c:pt>
                <c:pt idx="643">
                  <c:v>2.61</c:v>
                </c:pt>
                <c:pt idx="644">
                  <c:v>2.44</c:v>
                </c:pt>
                <c:pt idx="645">
                  <c:v>2.2999999999999998</c:v>
                </c:pt>
                <c:pt idx="646">
                  <c:v>2.16</c:v>
                </c:pt>
                <c:pt idx="647">
                  <c:v>2.02</c:v>
                </c:pt>
                <c:pt idx="648">
                  <c:v>1.9</c:v>
                </c:pt>
                <c:pt idx="649">
                  <c:v>1.79</c:v>
                </c:pt>
                <c:pt idx="650">
                  <c:v>1.66</c:v>
                </c:pt>
                <c:pt idx="651">
                  <c:v>1.55</c:v>
                </c:pt>
                <c:pt idx="652">
                  <c:v>1.45</c:v>
                </c:pt>
                <c:pt idx="653">
                  <c:v>1.37</c:v>
                </c:pt>
                <c:pt idx="654">
                  <c:v>1.28</c:v>
                </c:pt>
                <c:pt idx="655">
                  <c:v>1.19</c:v>
                </c:pt>
                <c:pt idx="656">
                  <c:v>1.1000000000000001</c:v>
                </c:pt>
                <c:pt idx="657">
                  <c:v>1.02</c:v>
                </c:pt>
                <c:pt idx="658">
                  <c:v>0.97</c:v>
                </c:pt>
                <c:pt idx="659">
                  <c:v>0.9</c:v>
                </c:pt>
                <c:pt idx="660">
                  <c:v>0.84</c:v>
                </c:pt>
                <c:pt idx="661">
                  <c:v>0.8</c:v>
                </c:pt>
                <c:pt idx="662">
                  <c:v>0.75</c:v>
                </c:pt>
                <c:pt idx="663">
                  <c:v>0.7</c:v>
                </c:pt>
                <c:pt idx="664">
                  <c:v>0.68</c:v>
                </c:pt>
                <c:pt idx="665">
                  <c:v>0.65</c:v>
                </c:pt>
                <c:pt idx="666">
                  <c:v>0.62</c:v>
                </c:pt>
                <c:pt idx="667">
                  <c:v>0.59</c:v>
                </c:pt>
                <c:pt idx="668">
                  <c:v>0.57999999999999996</c:v>
                </c:pt>
                <c:pt idx="669">
                  <c:v>0.55000000000000004</c:v>
                </c:pt>
                <c:pt idx="670">
                  <c:v>0.53</c:v>
                </c:pt>
                <c:pt idx="671">
                  <c:v>0.51</c:v>
                </c:pt>
                <c:pt idx="672">
                  <c:v>0.5</c:v>
                </c:pt>
                <c:pt idx="673">
                  <c:v>0.48</c:v>
                </c:pt>
                <c:pt idx="674">
                  <c:v>0.46</c:v>
                </c:pt>
                <c:pt idx="675">
                  <c:v>0.44</c:v>
                </c:pt>
                <c:pt idx="676">
                  <c:v>0.42</c:v>
                </c:pt>
                <c:pt idx="677">
                  <c:v>0.4</c:v>
                </c:pt>
                <c:pt idx="678">
                  <c:v>0.38</c:v>
                </c:pt>
                <c:pt idx="679">
                  <c:v>0.36</c:v>
                </c:pt>
                <c:pt idx="680">
                  <c:v>0.34</c:v>
                </c:pt>
                <c:pt idx="681">
                  <c:v>0.32</c:v>
                </c:pt>
                <c:pt idx="682">
                  <c:v>0.3</c:v>
                </c:pt>
                <c:pt idx="683">
                  <c:v>0.28000000000000003</c:v>
                </c:pt>
                <c:pt idx="684">
                  <c:v>0.26</c:v>
                </c:pt>
                <c:pt idx="685">
                  <c:v>0.24</c:v>
                </c:pt>
                <c:pt idx="686">
                  <c:v>0.22</c:v>
                </c:pt>
                <c:pt idx="687">
                  <c:v>0.2</c:v>
                </c:pt>
                <c:pt idx="688">
                  <c:v>0.19</c:v>
                </c:pt>
                <c:pt idx="689">
                  <c:v>0.17</c:v>
                </c:pt>
                <c:pt idx="690">
                  <c:v>0.15</c:v>
                </c:pt>
                <c:pt idx="691">
                  <c:v>0.13</c:v>
                </c:pt>
                <c:pt idx="692">
                  <c:v>0.11</c:v>
                </c:pt>
                <c:pt idx="693">
                  <c:v>0.1</c:v>
                </c:pt>
                <c:pt idx="694">
                  <c:v>0.09</c:v>
                </c:pt>
                <c:pt idx="695">
                  <c:v>0.08</c:v>
                </c:pt>
                <c:pt idx="696">
                  <c:v>7.0000000000000007E-2</c:v>
                </c:pt>
                <c:pt idx="697">
                  <c:v>7.0000000000000007E-2</c:v>
                </c:pt>
                <c:pt idx="698">
                  <c:v>7.0000000000000007E-2</c:v>
                </c:pt>
                <c:pt idx="699">
                  <c:v>0.06</c:v>
                </c:pt>
                <c:pt idx="700">
                  <c:v>0.06</c:v>
                </c:pt>
                <c:pt idx="701">
                  <c:v>0.06</c:v>
                </c:pt>
                <c:pt idx="702">
                  <c:v>0.06</c:v>
                </c:pt>
                <c:pt idx="703">
                  <c:v>0.06</c:v>
                </c:pt>
                <c:pt idx="704">
                  <c:v>0.05</c:v>
                </c:pt>
                <c:pt idx="705">
                  <c:v>0.05</c:v>
                </c:pt>
                <c:pt idx="706">
                  <c:v>0.05</c:v>
                </c:pt>
                <c:pt idx="707">
                  <c:v>0.05</c:v>
                </c:pt>
                <c:pt idx="708">
                  <c:v>0.05</c:v>
                </c:pt>
                <c:pt idx="709">
                  <c:v>0.04</c:v>
                </c:pt>
                <c:pt idx="710">
                  <c:v>0.04</c:v>
                </c:pt>
                <c:pt idx="711">
                  <c:v>0.04</c:v>
                </c:pt>
                <c:pt idx="712">
                  <c:v>0.04</c:v>
                </c:pt>
                <c:pt idx="713">
                  <c:v>0.04</c:v>
                </c:pt>
                <c:pt idx="714">
                  <c:v>0.04</c:v>
                </c:pt>
                <c:pt idx="715">
                  <c:v>0.03</c:v>
                </c:pt>
                <c:pt idx="716">
                  <c:v>0.03</c:v>
                </c:pt>
                <c:pt idx="717">
                  <c:v>0.03</c:v>
                </c:pt>
                <c:pt idx="718">
                  <c:v>0.03</c:v>
                </c:pt>
                <c:pt idx="719">
                  <c:v>0.03</c:v>
                </c:pt>
                <c:pt idx="720">
                  <c:v>0.03</c:v>
                </c:pt>
              </c:numCache>
            </c:numRef>
          </c:yVal>
          <c:smooth val="1"/>
          <c:extLst>
            <c:ext xmlns:c16="http://schemas.microsoft.com/office/drawing/2014/chart" uri="{C3380CC4-5D6E-409C-BE32-E72D297353CC}">
              <c16:uniqueId val="{00000002-5B00-4B92-9595-531F8D1A26EB}"/>
            </c:ext>
          </c:extLst>
        </c:ser>
        <c:dLbls>
          <c:showLegendKey val="0"/>
          <c:showVal val="0"/>
          <c:showCatName val="0"/>
          <c:showSerName val="0"/>
          <c:showPercent val="0"/>
          <c:showBubbleSize val="0"/>
        </c:dLbls>
        <c:axId val="486568559"/>
        <c:axId val="486569519"/>
      </c:scatterChart>
      <c:scatterChart>
        <c:scatterStyle val="smoothMarker"/>
        <c:varyColors val="0"/>
        <c:ser>
          <c:idx val="0"/>
          <c:order val="0"/>
          <c:tx>
            <c:v>Piston Position</c:v>
          </c:tx>
          <c:spPr>
            <a:ln w="19050" cap="rnd">
              <a:solidFill>
                <a:schemeClr val="accent1"/>
              </a:solidFill>
              <a:round/>
            </a:ln>
            <a:effectLst/>
          </c:spPr>
          <c:marker>
            <c:symbol val="none"/>
          </c:marker>
          <c:xVal>
            <c:numRef>
              <c:f>'Crankshaft And Camshaft Data'!$J$5:$J$725</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'Crankshaft And Camshaft Data'!$L$5:$L$725</c:f>
              <c:numCache>
                <c:formatCode>0.00</c:formatCode>
                <c:ptCount val="721"/>
                <c:pt idx="0">
                  <c:v>0</c:v>
                </c:pt>
                <c:pt idx="1">
                  <c:v>8.1259999999999995E-3</c:v>
                </c:pt>
                <c:pt idx="2">
                  <c:v>3.2500000000000001E-2</c:v>
                </c:pt>
                <c:pt idx="3">
                  <c:v>7.3109999999999994E-2</c:v>
                </c:pt>
                <c:pt idx="4">
                  <c:v>0.129937</c:v>
                </c:pt>
                <c:pt idx="5">
                  <c:v>0.20295099999999999</c:v>
                </c:pt>
                <c:pt idx="6">
                  <c:v>0.29211799999999999</c:v>
                </c:pt>
                <c:pt idx="7">
                  <c:v>0.39739400000000002</c:v>
                </c:pt>
                <c:pt idx="8">
                  <c:v>0.51872799999999997</c:v>
                </c:pt>
                <c:pt idx="9">
                  <c:v>0.65605899999999995</c:v>
                </c:pt>
                <c:pt idx="10">
                  <c:v>0.80932000000000004</c:v>
                </c:pt>
                <c:pt idx="11">
                  <c:v>0.978437</c:v>
                </c:pt>
                <c:pt idx="12">
                  <c:v>1.163327</c:v>
                </c:pt>
                <c:pt idx="13">
                  <c:v>1.3638999999999999</c:v>
                </c:pt>
                <c:pt idx="14">
                  <c:v>1.580057</c:v>
                </c:pt>
                <c:pt idx="15">
                  <c:v>1.8116920000000001</c:v>
                </c:pt>
                <c:pt idx="16">
                  <c:v>2.058694</c:v>
                </c:pt>
                <c:pt idx="17">
                  <c:v>2.3209409999999999</c:v>
                </c:pt>
                <c:pt idx="18">
                  <c:v>2.5983049999999999</c:v>
                </c:pt>
                <c:pt idx="19">
                  <c:v>2.8906520000000002</c:v>
                </c:pt>
                <c:pt idx="20">
                  <c:v>3.1978390000000001</c:v>
                </c:pt>
                <c:pt idx="21">
                  <c:v>3.519717</c:v>
                </c:pt>
                <c:pt idx="22">
                  <c:v>3.8561299999999998</c:v>
                </c:pt>
                <c:pt idx="23">
                  <c:v>4.2069150000000004</c:v>
                </c:pt>
                <c:pt idx="24">
                  <c:v>4.5719019999999997</c:v>
                </c:pt>
                <c:pt idx="25">
                  <c:v>4.9509129999999999</c:v>
                </c:pt>
                <c:pt idx="26">
                  <c:v>5.3437669999999997</c:v>
                </c:pt>
                <c:pt idx="27">
                  <c:v>5.7502740000000001</c:v>
                </c:pt>
                <c:pt idx="28">
                  <c:v>6.1702380000000003</c:v>
                </c:pt>
                <c:pt idx="29">
                  <c:v>6.6034560000000004</c:v>
                </c:pt>
                <c:pt idx="30">
                  <c:v>7.049722</c:v>
                </c:pt>
                <c:pt idx="31">
                  <c:v>7.5088210000000002</c:v>
                </c:pt>
                <c:pt idx="32">
                  <c:v>7.9805330000000003</c:v>
                </c:pt>
                <c:pt idx="33">
                  <c:v>8.4646329999999992</c:v>
                </c:pt>
                <c:pt idx="34">
                  <c:v>8.9608919999999994</c:v>
                </c:pt>
                <c:pt idx="35">
                  <c:v>9.4690720000000006</c:v>
                </c:pt>
                <c:pt idx="36">
                  <c:v>9.9889320000000001</c:v>
                </c:pt>
                <c:pt idx="37">
                  <c:v>10.520227999999999</c:v>
                </c:pt>
                <c:pt idx="38">
                  <c:v>11.062707</c:v>
                </c:pt>
                <c:pt idx="39">
                  <c:v>11.616115000000001</c:v>
                </c:pt>
                <c:pt idx="40">
                  <c:v>12.180191000000001</c:v>
                </c:pt>
                <c:pt idx="41">
                  <c:v>12.754671999999999</c:v>
                </c:pt>
                <c:pt idx="42">
                  <c:v>13.339289000000001</c:v>
                </c:pt>
                <c:pt idx="43">
                  <c:v>13.933771</c:v>
                </c:pt>
                <c:pt idx="44">
                  <c:v>14.537839999999999</c:v>
                </c:pt>
                <c:pt idx="45">
                  <c:v>15.15122</c:v>
                </c:pt>
                <c:pt idx="46">
                  <c:v>15.773626</c:v>
                </c:pt>
                <c:pt idx="47">
                  <c:v>16.404772000000001</c:v>
                </c:pt>
                <c:pt idx="48">
                  <c:v>17.044371999999999</c:v>
                </c:pt>
                <c:pt idx="49">
                  <c:v>17.692132000000001</c:v>
                </c:pt>
                <c:pt idx="50">
                  <c:v>18.347760000000001</c:v>
                </c:pt>
                <c:pt idx="51">
                  <c:v>19.010960000000001</c:v>
                </c:pt>
                <c:pt idx="52">
                  <c:v>19.681432000000001</c:v>
                </c:pt>
                <c:pt idx="53">
                  <c:v>20.358878000000001</c:v>
                </c:pt>
                <c:pt idx="54">
                  <c:v>21.042995999999999</c:v>
                </c:pt>
                <c:pt idx="55">
                  <c:v>21.733483</c:v>
                </c:pt>
                <c:pt idx="56">
                  <c:v>22.430035</c:v>
                </c:pt>
                <c:pt idx="57">
                  <c:v>23.132345999999998</c:v>
                </c:pt>
                <c:pt idx="58">
                  <c:v>23.840109999999999</c:v>
                </c:pt>
                <c:pt idx="59">
                  <c:v>24.553021999999999</c:v>
                </c:pt>
                <c:pt idx="60">
                  <c:v>25.270773999999999</c:v>
                </c:pt>
                <c:pt idx="61">
                  <c:v>25.993058999999999</c:v>
                </c:pt>
                <c:pt idx="62">
                  <c:v>26.719570000000001</c:v>
                </c:pt>
                <c:pt idx="63">
                  <c:v>27.450002000000001</c:v>
                </c:pt>
                <c:pt idx="64">
                  <c:v>28.184047</c:v>
                </c:pt>
                <c:pt idx="65">
                  <c:v>28.921400999999999</c:v>
                </c:pt>
                <c:pt idx="66">
                  <c:v>29.661759</c:v>
                </c:pt>
                <c:pt idx="67">
                  <c:v>30.404817999999999</c:v>
                </c:pt>
                <c:pt idx="68">
                  <c:v>31.150276999999999</c:v>
                </c:pt>
                <c:pt idx="69">
                  <c:v>31.897835000000001</c:v>
                </c:pt>
                <c:pt idx="70">
                  <c:v>32.647193000000001</c:v>
                </c:pt>
                <c:pt idx="71">
                  <c:v>33.398055999999997</c:v>
                </c:pt>
                <c:pt idx="72">
                  <c:v>34.150128000000002</c:v>
                </c:pt>
                <c:pt idx="73">
                  <c:v>34.903118999999997</c:v>
                </c:pt>
                <c:pt idx="74">
                  <c:v>35.656737999999997</c:v>
                </c:pt>
                <c:pt idx="75">
                  <c:v>36.410699999999999</c:v>
                </c:pt>
                <c:pt idx="76">
                  <c:v>37.164718999999998</c:v>
                </c:pt>
                <c:pt idx="77">
                  <c:v>37.918514999999999</c:v>
                </c:pt>
                <c:pt idx="78">
                  <c:v>38.671812000000003</c:v>
                </c:pt>
                <c:pt idx="79">
                  <c:v>39.424334000000002</c:v>
                </c:pt>
                <c:pt idx="80">
                  <c:v>40.175811000000003</c:v>
                </c:pt>
                <c:pt idx="81">
                  <c:v>40.925975999999999</c:v>
                </c:pt>
                <c:pt idx="82">
                  <c:v>41.674567000000003</c:v>
                </c:pt>
                <c:pt idx="83">
                  <c:v>42.421323000000001</c:v>
                </c:pt>
                <c:pt idx="84">
                  <c:v>43.165990999999998</c:v>
                </c:pt>
                <c:pt idx="85">
                  <c:v>43.908318999999999</c:v>
                </c:pt>
                <c:pt idx="86">
                  <c:v>44.648060000000001</c:v>
                </c:pt>
                <c:pt idx="87">
                  <c:v>45.384974</c:v>
                </c:pt>
                <c:pt idx="88">
                  <c:v>46.118820999999997</c:v>
                </c:pt>
                <c:pt idx="89">
                  <c:v>46.84937</c:v>
                </c:pt>
                <c:pt idx="90">
                  <c:v>47.576393000000003</c:v>
                </c:pt>
                <c:pt idx="91">
                  <c:v>48.299664999999997</c:v>
                </c:pt>
                <c:pt idx="92">
                  <c:v>49.018968999999998</c:v>
                </c:pt>
                <c:pt idx="93">
                  <c:v>49.734091999999997</c:v>
                </c:pt>
                <c:pt idx="94">
                  <c:v>50.444823</c:v>
                </c:pt>
                <c:pt idx="95">
                  <c:v>51.150961000000002</c:v>
                </c:pt>
                <c:pt idx="96">
                  <c:v>51.852305999999999</c:v>
                </c:pt>
                <c:pt idx="97">
                  <c:v>52.548665999999997</c:v>
                </c:pt>
                <c:pt idx="98">
                  <c:v>53.239851000000002</c:v>
                </c:pt>
                <c:pt idx="99">
                  <c:v>53.92568</c:v>
                </c:pt>
                <c:pt idx="100">
                  <c:v>54.605975000000001</c:v>
                </c:pt>
                <c:pt idx="101">
                  <c:v>55.280560999999999</c:v>
                </c:pt>
                <c:pt idx="102">
                  <c:v>55.949272999999998</c:v>
                </c:pt>
                <c:pt idx="103">
                  <c:v>56.611947999999998</c:v>
                </c:pt>
                <c:pt idx="104">
                  <c:v>57.268428</c:v>
                </c:pt>
                <c:pt idx="105">
                  <c:v>57.918562000000001</c:v>
                </c:pt>
                <c:pt idx="106">
                  <c:v>58.562202999999997</c:v>
                </c:pt>
                <c:pt idx="107">
                  <c:v>59.199207999999999</c:v>
                </c:pt>
                <c:pt idx="108">
                  <c:v>59.829441000000003</c:v>
                </c:pt>
                <c:pt idx="109">
                  <c:v>60.452769000000004</c:v>
                </c:pt>
                <c:pt idx="110">
                  <c:v>61.069066999999997</c:v>
                </c:pt>
                <c:pt idx="111">
                  <c:v>61.678210999999997</c:v>
                </c:pt>
                <c:pt idx="112">
                  <c:v>62.280085</c:v>
                </c:pt>
                <c:pt idx="113">
                  <c:v>62.874575</c:v>
                </c:pt>
                <c:pt idx="114">
                  <c:v>63.461573999999999</c:v>
                </c:pt>
                <c:pt idx="115">
                  <c:v>64.040977999999996</c:v>
                </c:pt>
                <c:pt idx="116">
                  <c:v>64.612689000000003</c:v>
                </c:pt>
                <c:pt idx="117">
                  <c:v>65.176612000000006</c:v>
                </c:pt>
                <c:pt idx="118">
                  <c:v>65.732657000000003</c:v>
                </c:pt>
                <c:pt idx="119">
                  <c:v>66.280737999999999</c:v>
                </c:pt>
                <c:pt idx="120">
                  <c:v>66.820774</c:v>
                </c:pt>
                <c:pt idx="121">
                  <c:v>67.352686000000006</c:v>
                </c:pt>
                <c:pt idx="122">
                  <c:v>67.876401000000001</c:v>
                </c:pt>
                <c:pt idx="123">
                  <c:v>68.391850000000005</c:v>
                </c:pt>
                <c:pt idx="124">
                  <c:v>68.898965000000004</c:v>
                </c:pt>
                <c:pt idx="125">
                  <c:v>69.397684999999996</c:v>
                </c:pt>
                <c:pt idx="126">
                  <c:v>69.887951000000001</c:v>
                </c:pt>
                <c:pt idx="127">
                  <c:v>70.369707000000005</c:v>
                </c:pt>
                <c:pt idx="128">
                  <c:v>70.842900999999998</c:v>
                </c:pt>
                <c:pt idx="129">
                  <c:v>71.307484000000002</c:v>
                </c:pt>
                <c:pt idx="130">
                  <c:v>71.763409999999993</c:v>
                </c:pt>
                <c:pt idx="131">
                  <c:v>72.210637000000006</c:v>
                </c:pt>
                <c:pt idx="132">
                  <c:v>72.649124999999998</c:v>
                </c:pt>
                <c:pt idx="133">
                  <c:v>73.078835999999995</c:v>
                </c:pt>
                <c:pt idx="134">
                  <c:v>73.499735999999999</c:v>
                </c:pt>
                <c:pt idx="135">
                  <c:v>73.911793000000003</c:v>
                </c:pt>
                <c:pt idx="136">
                  <c:v>74.314977999999996</c:v>
                </c:pt>
                <c:pt idx="137">
                  <c:v>74.709263000000007</c:v>
                </c:pt>
                <c:pt idx="138">
                  <c:v>75.094623999999996</c:v>
                </c:pt>
                <c:pt idx="139">
                  <c:v>75.471037999999993</c:v>
                </c:pt>
                <c:pt idx="140">
                  <c:v>75.838483999999994</c:v>
                </c:pt>
                <c:pt idx="141">
                  <c:v>76.196944000000002</c:v>
                </c:pt>
                <c:pt idx="142">
                  <c:v>76.546401000000003</c:v>
                </c:pt>
                <c:pt idx="143">
                  <c:v>76.886838999999995</c:v>
                </c:pt>
                <c:pt idx="144">
                  <c:v>77.218244999999996</c:v>
                </c:pt>
                <c:pt idx="145">
                  <c:v>77.540606999999994</c:v>
                </c:pt>
                <c:pt idx="146">
                  <c:v>77.853914000000003</c:v>
                </c:pt>
                <c:pt idx="147">
                  <c:v>78.158158</c:v>
                </c:pt>
                <c:pt idx="148">
                  <c:v>78.453329999999994</c:v>
                </c:pt>
                <c:pt idx="149">
                  <c:v>78.739423000000002</c:v>
                </c:pt>
                <c:pt idx="150">
                  <c:v>79.016433000000006</c:v>
                </c:pt>
                <c:pt idx="151">
                  <c:v>79.284353999999993</c:v>
                </c:pt>
                <c:pt idx="152">
                  <c:v>79.543182999999999</c:v>
                </c:pt>
                <c:pt idx="153">
                  <c:v>79.792916000000005</c:v>
                </c:pt>
                <c:pt idx="154">
                  <c:v>80.033552999999998</c:v>
                </c:pt>
                <c:pt idx="155">
                  <c:v>80.265090000000001</c:v>
                </c:pt>
                <c:pt idx="156">
                  <c:v>80.487528999999995</c:v>
                </c:pt>
                <c:pt idx="157">
                  <c:v>80.700868</c:v>
                </c:pt>
                <c:pt idx="158">
                  <c:v>80.905108999999996</c:v>
                </c:pt>
                <c:pt idx="159">
                  <c:v>81.100251</c:v>
                </c:pt>
                <c:pt idx="160">
                  <c:v>81.286295999999993</c:v>
                </c:pt>
                <c:pt idx="161">
                  <c:v>81.463245000000001</c:v>
                </c:pt>
                <c:pt idx="162">
                  <c:v>81.631101000000001</c:v>
                </c:pt>
                <c:pt idx="163">
                  <c:v>81.789866000000004</c:v>
                </c:pt>
                <c:pt idx="164">
                  <c:v>81.939541000000006</c:v>
                </c:pt>
                <c:pt idx="165">
                  <c:v>82.080128000000002</c:v>
                </c:pt>
                <c:pt idx="166">
                  <c:v>82.211631999999994</c:v>
                </c:pt>
                <c:pt idx="167">
                  <c:v>82.334052</c:v>
                </c:pt>
                <c:pt idx="168">
                  <c:v>82.447393000000005</c:v>
                </c:pt>
                <c:pt idx="169">
                  <c:v>82.551655999999994</c:v>
                </c:pt>
                <c:pt idx="170">
                  <c:v>82.646844999999999</c:v>
                </c:pt>
                <c:pt idx="171">
                  <c:v>82.732960000000006</c:v>
                </c:pt>
                <c:pt idx="172">
                  <c:v>82.810004000000006</c:v>
                </c:pt>
                <c:pt idx="173">
                  <c:v>82.877979999999994</c:v>
                </c:pt>
                <c:pt idx="174">
                  <c:v>82.936887999999996</c:v>
                </c:pt>
                <c:pt idx="175">
                  <c:v>82.986731000000006</c:v>
                </c:pt>
                <c:pt idx="176">
                  <c:v>83.027508999999995</c:v>
                </c:pt>
                <c:pt idx="177">
                  <c:v>83.059224999999998</c:v>
                </c:pt>
                <c:pt idx="178">
                  <c:v>83.081878000000003</c:v>
                </c:pt>
                <c:pt idx="179">
                  <c:v>83.095468999999994</c:v>
                </c:pt>
                <c:pt idx="180">
                  <c:v>83.1</c:v>
                </c:pt>
                <c:pt idx="181">
                  <c:v>83.095468999999994</c:v>
                </c:pt>
                <c:pt idx="182">
                  <c:v>83.081878000000003</c:v>
                </c:pt>
                <c:pt idx="183">
                  <c:v>83.059224999999998</c:v>
                </c:pt>
                <c:pt idx="184">
                  <c:v>83.027508999999995</c:v>
                </c:pt>
                <c:pt idx="185">
                  <c:v>82.986731000000006</c:v>
                </c:pt>
                <c:pt idx="186">
                  <c:v>82.936887999999996</c:v>
                </c:pt>
                <c:pt idx="187">
                  <c:v>82.877979999999994</c:v>
                </c:pt>
                <c:pt idx="188">
                  <c:v>82.810004000000006</c:v>
                </c:pt>
                <c:pt idx="189">
                  <c:v>82.732960000000006</c:v>
                </c:pt>
                <c:pt idx="190">
                  <c:v>82.646844999999999</c:v>
                </c:pt>
                <c:pt idx="191">
                  <c:v>82.551655999999994</c:v>
                </c:pt>
                <c:pt idx="192">
                  <c:v>82.447393000000005</c:v>
                </c:pt>
                <c:pt idx="193">
                  <c:v>82.334052</c:v>
                </c:pt>
                <c:pt idx="194">
                  <c:v>82.211631999999994</c:v>
                </c:pt>
                <c:pt idx="195">
                  <c:v>82.080128000000002</c:v>
                </c:pt>
                <c:pt idx="196">
                  <c:v>81.939541000000006</c:v>
                </c:pt>
                <c:pt idx="197">
                  <c:v>81.789866000000004</c:v>
                </c:pt>
                <c:pt idx="198">
                  <c:v>81.631101000000001</c:v>
                </c:pt>
                <c:pt idx="199">
                  <c:v>81.463245000000001</c:v>
                </c:pt>
                <c:pt idx="200">
                  <c:v>81.286295999999993</c:v>
                </c:pt>
                <c:pt idx="201">
                  <c:v>81.100251</c:v>
                </c:pt>
                <c:pt idx="202">
                  <c:v>80.905108999999996</c:v>
                </c:pt>
                <c:pt idx="203">
                  <c:v>80.700868</c:v>
                </c:pt>
                <c:pt idx="204">
                  <c:v>80.487528999999995</c:v>
                </c:pt>
                <c:pt idx="205">
                  <c:v>80.265090000000001</c:v>
                </c:pt>
                <c:pt idx="206">
                  <c:v>80.033552999999998</c:v>
                </c:pt>
                <c:pt idx="207">
                  <c:v>79.792916000000005</c:v>
                </c:pt>
                <c:pt idx="208">
                  <c:v>79.543182999999999</c:v>
                </c:pt>
                <c:pt idx="209">
                  <c:v>79.284353999999993</c:v>
                </c:pt>
                <c:pt idx="210">
                  <c:v>79.016433000000006</c:v>
                </c:pt>
                <c:pt idx="211">
                  <c:v>78.739423000000002</c:v>
                </c:pt>
                <c:pt idx="212">
                  <c:v>78.453329999999994</c:v>
                </c:pt>
                <c:pt idx="213">
                  <c:v>78.158158</c:v>
                </c:pt>
                <c:pt idx="214">
                  <c:v>77.853914000000003</c:v>
                </c:pt>
                <c:pt idx="215">
                  <c:v>77.540606999999994</c:v>
                </c:pt>
                <c:pt idx="216">
                  <c:v>77.218244999999996</c:v>
                </c:pt>
                <c:pt idx="217">
                  <c:v>76.886838999999995</c:v>
                </c:pt>
                <c:pt idx="218">
                  <c:v>76.546401000000003</c:v>
                </c:pt>
                <c:pt idx="219">
                  <c:v>76.196944000000002</c:v>
                </c:pt>
                <c:pt idx="220">
                  <c:v>75.838483999999994</c:v>
                </c:pt>
                <c:pt idx="221">
                  <c:v>75.471037999999993</c:v>
                </c:pt>
                <c:pt idx="222">
                  <c:v>75.094623999999996</c:v>
                </c:pt>
                <c:pt idx="223">
                  <c:v>74.709263000000007</c:v>
                </c:pt>
                <c:pt idx="224">
                  <c:v>74.314977999999996</c:v>
                </c:pt>
                <c:pt idx="225">
                  <c:v>73.911793000000003</c:v>
                </c:pt>
                <c:pt idx="226">
                  <c:v>73.499735999999999</c:v>
                </c:pt>
                <c:pt idx="227">
                  <c:v>73.078835999999995</c:v>
                </c:pt>
                <c:pt idx="228">
                  <c:v>72.649124999999998</c:v>
                </c:pt>
                <c:pt idx="229">
                  <c:v>72.210637000000006</c:v>
                </c:pt>
                <c:pt idx="230">
                  <c:v>71.763409999999993</c:v>
                </c:pt>
                <c:pt idx="231">
                  <c:v>71.307484000000002</c:v>
                </c:pt>
                <c:pt idx="232">
                  <c:v>70.842900999999998</c:v>
                </c:pt>
                <c:pt idx="233">
                  <c:v>70.369707000000005</c:v>
                </c:pt>
                <c:pt idx="234">
                  <c:v>69.887951000000001</c:v>
                </c:pt>
                <c:pt idx="235">
                  <c:v>69.397684999999996</c:v>
                </c:pt>
                <c:pt idx="236">
                  <c:v>68.898965000000004</c:v>
                </c:pt>
                <c:pt idx="237">
                  <c:v>68.391850000000005</c:v>
                </c:pt>
                <c:pt idx="238">
                  <c:v>67.876401000000001</c:v>
                </c:pt>
                <c:pt idx="239">
                  <c:v>67.352686000000006</c:v>
                </c:pt>
                <c:pt idx="240">
                  <c:v>66.820774</c:v>
                </c:pt>
                <c:pt idx="241">
                  <c:v>66.280737999999999</c:v>
                </c:pt>
                <c:pt idx="242">
                  <c:v>65.732657000000003</c:v>
                </c:pt>
                <c:pt idx="243">
                  <c:v>65.176612000000006</c:v>
                </c:pt>
                <c:pt idx="244">
                  <c:v>64.612689000000003</c:v>
                </c:pt>
                <c:pt idx="245">
                  <c:v>64.040977999999996</c:v>
                </c:pt>
                <c:pt idx="246">
                  <c:v>63.461573999999999</c:v>
                </c:pt>
                <c:pt idx="247">
                  <c:v>62.874575</c:v>
                </c:pt>
                <c:pt idx="248">
                  <c:v>62.280085</c:v>
                </c:pt>
                <c:pt idx="249">
                  <c:v>61.678210999999997</c:v>
                </c:pt>
                <c:pt idx="250">
                  <c:v>61.069066999999997</c:v>
                </c:pt>
                <c:pt idx="251">
                  <c:v>60.452769000000004</c:v>
                </c:pt>
                <c:pt idx="252">
                  <c:v>59.829441000000003</c:v>
                </c:pt>
                <c:pt idx="253">
                  <c:v>59.199207999999999</c:v>
                </c:pt>
                <c:pt idx="254">
                  <c:v>58.562202999999997</c:v>
                </c:pt>
                <c:pt idx="255">
                  <c:v>57.918562000000001</c:v>
                </c:pt>
                <c:pt idx="256">
                  <c:v>57.268428</c:v>
                </c:pt>
                <c:pt idx="257">
                  <c:v>56.611947999999998</c:v>
                </c:pt>
                <c:pt idx="258">
                  <c:v>55.949272999999998</c:v>
                </c:pt>
                <c:pt idx="259">
                  <c:v>55.280560999999999</c:v>
                </c:pt>
                <c:pt idx="260">
                  <c:v>54.605975000000001</c:v>
                </c:pt>
                <c:pt idx="261">
                  <c:v>53.92568</c:v>
                </c:pt>
                <c:pt idx="262">
                  <c:v>53.239851000000002</c:v>
                </c:pt>
                <c:pt idx="263">
                  <c:v>52.548665999999997</c:v>
                </c:pt>
                <c:pt idx="264">
                  <c:v>51.852305999999999</c:v>
                </c:pt>
                <c:pt idx="265">
                  <c:v>51.150961000000002</c:v>
                </c:pt>
                <c:pt idx="266">
                  <c:v>50.444823</c:v>
                </c:pt>
                <c:pt idx="267">
                  <c:v>49.734091999999997</c:v>
                </c:pt>
                <c:pt idx="268">
                  <c:v>49.018968999999998</c:v>
                </c:pt>
                <c:pt idx="269">
                  <c:v>48.299664999999997</c:v>
                </c:pt>
                <c:pt idx="270">
                  <c:v>47.576393000000003</c:v>
                </c:pt>
                <c:pt idx="271">
                  <c:v>46.84937</c:v>
                </c:pt>
                <c:pt idx="272">
                  <c:v>46.118820999999997</c:v>
                </c:pt>
                <c:pt idx="273">
                  <c:v>45.384974</c:v>
                </c:pt>
                <c:pt idx="274">
                  <c:v>44.648060000000001</c:v>
                </c:pt>
                <c:pt idx="275">
                  <c:v>43.908318999999999</c:v>
                </c:pt>
                <c:pt idx="276">
                  <c:v>43.165990999999998</c:v>
                </c:pt>
                <c:pt idx="277">
                  <c:v>42.421323000000001</c:v>
                </c:pt>
                <c:pt idx="278">
                  <c:v>41.674567000000003</c:v>
                </c:pt>
                <c:pt idx="279">
                  <c:v>40.925975999999999</c:v>
                </c:pt>
                <c:pt idx="280">
                  <c:v>40.175811000000003</c:v>
                </c:pt>
                <c:pt idx="281">
                  <c:v>39.424334000000002</c:v>
                </c:pt>
                <c:pt idx="282">
                  <c:v>38.671812000000003</c:v>
                </c:pt>
                <c:pt idx="283">
                  <c:v>37.918514999999999</c:v>
                </c:pt>
                <c:pt idx="284">
                  <c:v>37.164718999999998</c:v>
                </c:pt>
                <c:pt idx="285">
                  <c:v>36.410699999999999</c:v>
                </c:pt>
                <c:pt idx="286">
                  <c:v>35.656737999999997</c:v>
                </c:pt>
                <c:pt idx="287">
                  <c:v>34.903118999999997</c:v>
                </c:pt>
                <c:pt idx="288">
                  <c:v>34.150128000000002</c:v>
                </c:pt>
                <c:pt idx="289">
                  <c:v>33.398055999999997</c:v>
                </c:pt>
                <c:pt idx="290">
                  <c:v>32.647193000000001</c:v>
                </c:pt>
                <c:pt idx="291">
                  <c:v>31.897835000000001</c:v>
                </c:pt>
                <c:pt idx="292">
                  <c:v>31.150276999999999</c:v>
                </c:pt>
                <c:pt idx="293">
                  <c:v>30.404817999999999</c:v>
                </c:pt>
                <c:pt idx="294">
                  <c:v>29.661759</c:v>
                </c:pt>
                <c:pt idx="295">
                  <c:v>28.921400999999999</c:v>
                </c:pt>
                <c:pt idx="296">
                  <c:v>28.184047</c:v>
                </c:pt>
                <c:pt idx="297">
                  <c:v>27.450002000000001</c:v>
                </c:pt>
                <c:pt idx="298">
                  <c:v>26.719570000000001</c:v>
                </c:pt>
                <c:pt idx="299">
                  <c:v>25.993058999999999</c:v>
                </c:pt>
                <c:pt idx="300">
                  <c:v>25.270773999999999</c:v>
                </c:pt>
                <c:pt idx="301">
                  <c:v>24.553021999999999</c:v>
                </c:pt>
                <c:pt idx="302">
                  <c:v>23.840109999999999</c:v>
                </c:pt>
                <c:pt idx="303">
                  <c:v>23.132345999999998</c:v>
                </c:pt>
                <c:pt idx="304">
                  <c:v>22.430035</c:v>
                </c:pt>
                <c:pt idx="305">
                  <c:v>21.733483</c:v>
                </c:pt>
                <c:pt idx="306">
                  <c:v>21.042995999999999</c:v>
                </c:pt>
                <c:pt idx="307">
                  <c:v>20.358878000000001</c:v>
                </c:pt>
                <c:pt idx="308">
                  <c:v>19.681432000000001</c:v>
                </c:pt>
                <c:pt idx="309">
                  <c:v>19.010960000000001</c:v>
                </c:pt>
                <c:pt idx="310">
                  <c:v>18.347760000000001</c:v>
                </c:pt>
                <c:pt idx="311">
                  <c:v>17.692132000000001</c:v>
                </c:pt>
                <c:pt idx="312">
                  <c:v>17.044371999999999</c:v>
                </c:pt>
                <c:pt idx="313">
                  <c:v>16.404772000000001</c:v>
                </c:pt>
                <c:pt idx="314">
                  <c:v>15.773626</c:v>
                </c:pt>
                <c:pt idx="315">
                  <c:v>15.15122</c:v>
                </c:pt>
                <c:pt idx="316">
                  <c:v>14.537839999999999</c:v>
                </c:pt>
                <c:pt idx="317">
                  <c:v>13.933771</c:v>
                </c:pt>
                <c:pt idx="318">
                  <c:v>13.339289000000001</c:v>
                </c:pt>
                <c:pt idx="319">
                  <c:v>12.754671999999999</c:v>
                </c:pt>
                <c:pt idx="320">
                  <c:v>12.180191000000001</c:v>
                </c:pt>
                <c:pt idx="321">
                  <c:v>11.616115000000001</c:v>
                </c:pt>
                <c:pt idx="322">
                  <c:v>11.062707</c:v>
                </c:pt>
                <c:pt idx="323">
                  <c:v>10.520227999999999</c:v>
                </c:pt>
                <c:pt idx="324">
                  <c:v>9.9889320000000001</c:v>
                </c:pt>
                <c:pt idx="325">
                  <c:v>9.4690720000000006</c:v>
                </c:pt>
                <c:pt idx="326">
                  <c:v>8.9608919999999994</c:v>
                </c:pt>
                <c:pt idx="327">
                  <c:v>8.4646329999999992</c:v>
                </c:pt>
                <c:pt idx="328">
                  <c:v>7.9805330000000003</c:v>
                </c:pt>
                <c:pt idx="329">
                  <c:v>7.5088210000000002</c:v>
                </c:pt>
                <c:pt idx="330">
                  <c:v>7.049722</c:v>
                </c:pt>
                <c:pt idx="331">
                  <c:v>6.6034560000000004</c:v>
                </c:pt>
                <c:pt idx="332">
                  <c:v>6.1702380000000003</c:v>
                </c:pt>
                <c:pt idx="333">
                  <c:v>5.7502740000000001</c:v>
                </c:pt>
                <c:pt idx="334">
                  <c:v>5.3437669999999997</c:v>
                </c:pt>
                <c:pt idx="335">
                  <c:v>4.9509129999999999</c:v>
                </c:pt>
                <c:pt idx="336">
                  <c:v>4.5719019999999997</c:v>
                </c:pt>
                <c:pt idx="337">
                  <c:v>4.2069150000000004</c:v>
                </c:pt>
                <c:pt idx="338">
                  <c:v>3.8561299999999998</c:v>
                </c:pt>
                <c:pt idx="339">
                  <c:v>3.519717</c:v>
                </c:pt>
                <c:pt idx="340">
                  <c:v>3.1978390000000001</c:v>
                </c:pt>
                <c:pt idx="341">
                  <c:v>2.8906520000000002</c:v>
                </c:pt>
                <c:pt idx="342">
                  <c:v>2.5983049999999999</c:v>
                </c:pt>
                <c:pt idx="343">
                  <c:v>2.3209409999999999</c:v>
                </c:pt>
                <c:pt idx="344">
                  <c:v>2.058694</c:v>
                </c:pt>
                <c:pt idx="345">
                  <c:v>1.8116920000000001</c:v>
                </c:pt>
                <c:pt idx="346">
                  <c:v>1.580057</c:v>
                </c:pt>
                <c:pt idx="347">
                  <c:v>1.3638999999999999</c:v>
                </c:pt>
                <c:pt idx="348">
                  <c:v>1.163327</c:v>
                </c:pt>
                <c:pt idx="349">
                  <c:v>0.978437</c:v>
                </c:pt>
                <c:pt idx="350">
                  <c:v>0.80932000000000004</c:v>
                </c:pt>
                <c:pt idx="351">
                  <c:v>0.65605899999999995</c:v>
                </c:pt>
                <c:pt idx="352">
                  <c:v>0.51872799999999997</c:v>
                </c:pt>
                <c:pt idx="353">
                  <c:v>0.39739400000000002</c:v>
                </c:pt>
                <c:pt idx="354">
                  <c:v>0.29211799999999999</c:v>
                </c:pt>
                <c:pt idx="355">
                  <c:v>0.20295099999999999</c:v>
                </c:pt>
                <c:pt idx="356">
                  <c:v>0.129937</c:v>
                </c:pt>
                <c:pt idx="357">
                  <c:v>7.3109999999999994E-2</c:v>
                </c:pt>
                <c:pt idx="358">
                  <c:v>3.2500000000000001E-2</c:v>
                </c:pt>
                <c:pt idx="359">
                  <c:v>8.1259999999999995E-3</c:v>
                </c:pt>
                <c:pt idx="360">
                  <c:v>0</c:v>
                </c:pt>
                <c:pt idx="361">
                  <c:v>8.1259999999999995E-3</c:v>
                </c:pt>
                <c:pt idx="362">
                  <c:v>3.2500000000000001E-2</c:v>
                </c:pt>
                <c:pt idx="363">
                  <c:v>7.3109999999999994E-2</c:v>
                </c:pt>
                <c:pt idx="364">
                  <c:v>0.129937</c:v>
                </c:pt>
                <c:pt idx="365">
                  <c:v>0.20295099999999999</c:v>
                </c:pt>
                <c:pt idx="366">
                  <c:v>0.29211799999999999</c:v>
                </c:pt>
                <c:pt idx="367">
                  <c:v>0.39739400000000002</c:v>
                </c:pt>
                <c:pt idx="368">
                  <c:v>0.51872799999999997</c:v>
                </c:pt>
                <c:pt idx="369">
                  <c:v>0.65605899999999995</c:v>
                </c:pt>
                <c:pt idx="370">
                  <c:v>0.80932000000000004</c:v>
                </c:pt>
                <c:pt idx="371">
                  <c:v>0.978437</c:v>
                </c:pt>
                <c:pt idx="372">
                  <c:v>1.163327</c:v>
                </c:pt>
                <c:pt idx="373">
                  <c:v>1.3638999999999999</c:v>
                </c:pt>
                <c:pt idx="374">
                  <c:v>1.580057</c:v>
                </c:pt>
                <c:pt idx="375">
                  <c:v>1.8116920000000001</c:v>
                </c:pt>
                <c:pt idx="376">
                  <c:v>2.058694</c:v>
                </c:pt>
                <c:pt idx="377">
                  <c:v>2.3209409999999999</c:v>
                </c:pt>
                <c:pt idx="378">
                  <c:v>2.5983049999999999</c:v>
                </c:pt>
                <c:pt idx="379">
                  <c:v>2.8906520000000002</c:v>
                </c:pt>
                <c:pt idx="380">
                  <c:v>3.1978390000000001</c:v>
                </c:pt>
                <c:pt idx="381">
                  <c:v>3.519717</c:v>
                </c:pt>
                <c:pt idx="382">
                  <c:v>3.8561299999999998</c:v>
                </c:pt>
                <c:pt idx="383">
                  <c:v>4.2069150000000004</c:v>
                </c:pt>
                <c:pt idx="384">
                  <c:v>4.5719019999999997</c:v>
                </c:pt>
                <c:pt idx="385">
                  <c:v>4.9509129999999999</c:v>
                </c:pt>
                <c:pt idx="386">
                  <c:v>5.3437669999999997</c:v>
                </c:pt>
                <c:pt idx="387">
                  <c:v>5.7502740000000001</c:v>
                </c:pt>
                <c:pt idx="388">
                  <c:v>6.1702380000000003</c:v>
                </c:pt>
                <c:pt idx="389">
                  <c:v>6.6034560000000004</c:v>
                </c:pt>
                <c:pt idx="390">
                  <c:v>7.049722</c:v>
                </c:pt>
                <c:pt idx="391">
                  <c:v>7.5088210000000002</c:v>
                </c:pt>
                <c:pt idx="392">
                  <c:v>7.9805330000000003</c:v>
                </c:pt>
                <c:pt idx="393">
                  <c:v>8.4646329999999992</c:v>
                </c:pt>
                <c:pt idx="394">
                  <c:v>8.9608919999999994</c:v>
                </c:pt>
                <c:pt idx="395">
                  <c:v>9.4690720000000006</c:v>
                </c:pt>
                <c:pt idx="396">
                  <c:v>9.9889320000000001</c:v>
                </c:pt>
                <c:pt idx="397">
                  <c:v>10.520227999999999</c:v>
                </c:pt>
                <c:pt idx="398">
                  <c:v>11.062707</c:v>
                </c:pt>
                <c:pt idx="399">
                  <c:v>11.616115000000001</c:v>
                </c:pt>
                <c:pt idx="400">
                  <c:v>12.180191000000001</c:v>
                </c:pt>
                <c:pt idx="401">
                  <c:v>12.754671999999999</c:v>
                </c:pt>
                <c:pt idx="402">
                  <c:v>13.339289000000001</c:v>
                </c:pt>
                <c:pt idx="403">
                  <c:v>13.933771</c:v>
                </c:pt>
                <c:pt idx="404">
                  <c:v>14.537839999999999</c:v>
                </c:pt>
                <c:pt idx="405">
                  <c:v>15.15122</c:v>
                </c:pt>
                <c:pt idx="406">
                  <c:v>15.773626</c:v>
                </c:pt>
                <c:pt idx="407">
                  <c:v>16.404772000000001</c:v>
                </c:pt>
                <c:pt idx="408">
                  <c:v>17.044371999999999</c:v>
                </c:pt>
                <c:pt idx="409">
                  <c:v>17.692132000000001</c:v>
                </c:pt>
                <c:pt idx="410">
                  <c:v>18.347760000000001</c:v>
                </c:pt>
                <c:pt idx="411">
                  <c:v>19.010960000000001</c:v>
                </c:pt>
                <c:pt idx="412">
                  <c:v>19.681432000000001</c:v>
                </c:pt>
                <c:pt idx="413">
                  <c:v>20.358878000000001</c:v>
                </c:pt>
                <c:pt idx="414">
                  <c:v>21.042995999999999</c:v>
                </c:pt>
                <c:pt idx="415">
                  <c:v>21.733483</c:v>
                </c:pt>
                <c:pt idx="416">
                  <c:v>22.430035</c:v>
                </c:pt>
                <c:pt idx="417">
                  <c:v>23.132345999999998</c:v>
                </c:pt>
                <c:pt idx="418">
                  <c:v>23.840109999999999</c:v>
                </c:pt>
                <c:pt idx="419">
                  <c:v>24.553021999999999</c:v>
                </c:pt>
                <c:pt idx="420">
                  <c:v>25.270773999999999</c:v>
                </c:pt>
                <c:pt idx="421">
                  <c:v>25.993058999999999</c:v>
                </c:pt>
                <c:pt idx="422">
                  <c:v>26.719570000000001</c:v>
                </c:pt>
                <c:pt idx="423">
                  <c:v>27.450002000000001</c:v>
                </c:pt>
                <c:pt idx="424">
                  <c:v>28.184047</c:v>
                </c:pt>
                <c:pt idx="425">
                  <c:v>28.921400999999999</c:v>
                </c:pt>
                <c:pt idx="426">
                  <c:v>29.661759</c:v>
                </c:pt>
                <c:pt idx="427">
                  <c:v>30.404817999999999</c:v>
                </c:pt>
                <c:pt idx="428">
                  <c:v>31.150276999999999</c:v>
                </c:pt>
                <c:pt idx="429">
                  <c:v>31.897835000000001</c:v>
                </c:pt>
                <c:pt idx="430">
                  <c:v>32.647193000000001</c:v>
                </c:pt>
                <c:pt idx="431">
                  <c:v>33.398055999999997</c:v>
                </c:pt>
                <c:pt idx="432">
                  <c:v>34.150128000000002</c:v>
                </c:pt>
                <c:pt idx="433">
                  <c:v>34.903118999999997</c:v>
                </c:pt>
                <c:pt idx="434">
                  <c:v>35.656737999999997</c:v>
                </c:pt>
                <c:pt idx="435">
                  <c:v>36.410699999999999</c:v>
                </c:pt>
                <c:pt idx="436">
                  <c:v>37.164718999999998</c:v>
                </c:pt>
                <c:pt idx="437">
                  <c:v>37.918514999999999</c:v>
                </c:pt>
                <c:pt idx="438">
                  <c:v>38.671812000000003</c:v>
                </c:pt>
                <c:pt idx="439">
                  <c:v>39.424334000000002</c:v>
                </c:pt>
                <c:pt idx="440">
                  <c:v>40.175811000000003</c:v>
                </c:pt>
                <c:pt idx="441">
                  <c:v>40.925975999999999</c:v>
                </c:pt>
                <c:pt idx="442">
                  <c:v>41.674567000000003</c:v>
                </c:pt>
                <c:pt idx="443">
                  <c:v>42.421323000000001</c:v>
                </c:pt>
                <c:pt idx="444">
                  <c:v>43.165990999999998</c:v>
                </c:pt>
                <c:pt idx="445">
                  <c:v>43.908318999999999</c:v>
                </c:pt>
                <c:pt idx="446">
                  <c:v>44.648060000000001</c:v>
                </c:pt>
                <c:pt idx="447">
                  <c:v>45.384974</c:v>
                </c:pt>
                <c:pt idx="448">
                  <c:v>46.118820999999997</c:v>
                </c:pt>
                <c:pt idx="449">
                  <c:v>46.84937</c:v>
                </c:pt>
                <c:pt idx="450">
                  <c:v>47.576393000000003</c:v>
                </c:pt>
                <c:pt idx="451">
                  <c:v>48.299664999999997</c:v>
                </c:pt>
                <c:pt idx="452">
                  <c:v>49.018968999999998</c:v>
                </c:pt>
                <c:pt idx="453">
                  <c:v>49.734091999999997</c:v>
                </c:pt>
                <c:pt idx="454">
                  <c:v>50.444823</c:v>
                </c:pt>
                <c:pt idx="455">
                  <c:v>51.150961000000002</c:v>
                </c:pt>
                <c:pt idx="456">
                  <c:v>51.852305999999999</c:v>
                </c:pt>
                <c:pt idx="457">
                  <c:v>52.548665999999997</c:v>
                </c:pt>
                <c:pt idx="458">
                  <c:v>53.239851000000002</c:v>
                </c:pt>
                <c:pt idx="459">
                  <c:v>53.92568</c:v>
                </c:pt>
                <c:pt idx="460">
                  <c:v>54.605975000000001</c:v>
                </c:pt>
                <c:pt idx="461">
                  <c:v>55.280560999999999</c:v>
                </c:pt>
                <c:pt idx="462">
                  <c:v>55.949272999999998</c:v>
                </c:pt>
                <c:pt idx="463">
                  <c:v>56.611947999999998</c:v>
                </c:pt>
                <c:pt idx="464">
                  <c:v>57.268428</c:v>
                </c:pt>
                <c:pt idx="465">
                  <c:v>57.918562000000001</c:v>
                </c:pt>
                <c:pt idx="466">
                  <c:v>58.562202999999997</c:v>
                </c:pt>
                <c:pt idx="467">
                  <c:v>59.199207999999999</c:v>
                </c:pt>
                <c:pt idx="468">
                  <c:v>59.829441000000003</c:v>
                </c:pt>
                <c:pt idx="469">
                  <c:v>60.452769000000004</c:v>
                </c:pt>
                <c:pt idx="470">
                  <c:v>61.069066999999997</c:v>
                </c:pt>
                <c:pt idx="471">
                  <c:v>61.678210999999997</c:v>
                </c:pt>
                <c:pt idx="472">
                  <c:v>62.280085</c:v>
                </c:pt>
                <c:pt idx="473">
                  <c:v>62.874575</c:v>
                </c:pt>
                <c:pt idx="474">
                  <c:v>63.461573999999999</c:v>
                </c:pt>
                <c:pt idx="475">
                  <c:v>64.040977999999996</c:v>
                </c:pt>
                <c:pt idx="476">
                  <c:v>64.612689000000003</c:v>
                </c:pt>
                <c:pt idx="477">
                  <c:v>65.176612000000006</c:v>
                </c:pt>
                <c:pt idx="478">
                  <c:v>65.732657000000003</c:v>
                </c:pt>
                <c:pt idx="479">
                  <c:v>66.280737999999999</c:v>
                </c:pt>
                <c:pt idx="480">
                  <c:v>66.820774</c:v>
                </c:pt>
                <c:pt idx="481">
                  <c:v>67.352686000000006</c:v>
                </c:pt>
                <c:pt idx="482">
                  <c:v>67.876401000000001</c:v>
                </c:pt>
                <c:pt idx="483">
                  <c:v>68.391850000000005</c:v>
                </c:pt>
                <c:pt idx="484">
                  <c:v>68.898965000000004</c:v>
                </c:pt>
                <c:pt idx="485">
                  <c:v>69.397684999999996</c:v>
                </c:pt>
                <c:pt idx="486">
                  <c:v>69.887951000000001</c:v>
                </c:pt>
                <c:pt idx="487">
                  <c:v>70.369707000000005</c:v>
                </c:pt>
                <c:pt idx="488">
                  <c:v>70.842900999999998</c:v>
                </c:pt>
                <c:pt idx="489">
                  <c:v>71.307484000000002</c:v>
                </c:pt>
                <c:pt idx="490">
                  <c:v>71.763409999999993</c:v>
                </c:pt>
                <c:pt idx="491">
                  <c:v>72.210637000000006</c:v>
                </c:pt>
                <c:pt idx="492">
                  <c:v>72.649124999999998</c:v>
                </c:pt>
                <c:pt idx="493">
                  <c:v>73.078835999999995</c:v>
                </c:pt>
                <c:pt idx="494">
                  <c:v>73.499735999999999</c:v>
                </c:pt>
                <c:pt idx="495">
                  <c:v>73.911793000000003</c:v>
                </c:pt>
                <c:pt idx="496">
                  <c:v>74.314977999999996</c:v>
                </c:pt>
                <c:pt idx="497">
                  <c:v>74.709263000000007</c:v>
                </c:pt>
                <c:pt idx="498">
                  <c:v>75.094623999999996</c:v>
                </c:pt>
                <c:pt idx="499">
                  <c:v>75.471037999999993</c:v>
                </c:pt>
                <c:pt idx="500">
                  <c:v>75.838483999999994</c:v>
                </c:pt>
                <c:pt idx="501">
                  <c:v>76.196944000000002</c:v>
                </c:pt>
                <c:pt idx="502">
                  <c:v>76.546401000000003</c:v>
                </c:pt>
                <c:pt idx="503">
                  <c:v>76.886838999999995</c:v>
                </c:pt>
                <c:pt idx="504">
                  <c:v>77.218244999999996</c:v>
                </c:pt>
                <c:pt idx="505">
                  <c:v>77.540606999999994</c:v>
                </c:pt>
                <c:pt idx="506">
                  <c:v>77.853914000000003</c:v>
                </c:pt>
                <c:pt idx="507">
                  <c:v>78.158158</c:v>
                </c:pt>
                <c:pt idx="508">
                  <c:v>78.453329999999994</c:v>
                </c:pt>
                <c:pt idx="509">
                  <c:v>78.739423000000002</c:v>
                </c:pt>
                <c:pt idx="510">
                  <c:v>79.016433000000006</c:v>
                </c:pt>
                <c:pt idx="511">
                  <c:v>79.284353999999993</c:v>
                </c:pt>
                <c:pt idx="512">
                  <c:v>79.543182999999999</c:v>
                </c:pt>
                <c:pt idx="513">
                  <c:v>79.792916000000005</c:v>
                </c:pt>
                <c:pt idx="514">
                  <c:v>80.033552999999998</c:v>
                </c:pt>
                <c:pt idx="515">
                  <c:v>80.265090000000001</c:v>
                </c:pt>
                <c:pt idx="516">
                  <c:v>80.487528999999995</c:v>
                </c:pt>
                <c:pt idx="517">
                  <c:v>80.700868</c:v>
                </c:pt>
                <c:pt idx="518">
                  <c:v>80.905108999999996</c:v>
                </c:pt>
                <c:pt idx="519">
                  <c:v>81.100251</c:v>
                </c:pt>
                <c:pt idx="520">
                  <c:v>81.286295999999993</c:v>
                </c:pt>
                <c:pt idx="521">
                  <c:v>81.463245000000001</c:v>
                </c:pt>
                <c:pt idx="522">
                  <c:v>81.631101000000001</c:v>
                </c:pt>
                <c:pt idx="523">
                  <c:v>81.789866000000004</c:v>
                </c:pt>
                <c:pt idx="524">
                  <c:v>81.939541000000006</c:v>
                </c:pt>
                <c:pt idx="525">
                  <c:v>82.080128000000002</c:v>
                </c:pt>
                <c:pt idx="526">
                  <c:v>82.211631999999994</c:v>
                </c:pt>
                <c:pt idx="527">
                  <c:v>82.334052</c:v>
                </c:pt>
                <c:pt idx="528">
                  <c:v>82.447393000000005</c:v>
                </c:pt>
                <c:pt idx="529">
                  <c:v>82.551655999999994</c:v>
                </c:pt>
                <c:pt idx="530">
                  <c:v>82.646844999999999</c:v>
                </c:pt>
                <c:pt idx="531">
                  <c:v>82.732960000000006</c:v>
                </c:pt>
                <c:pt idx="532">
                  <c:v>82.810004000000006</c:v>
                </c:pt>
                <c:pt idx="533">
                  <c:v>82.877979999999994</c:v>
                </c:pt>
                <c:pt idx="534">
                  <c:v>82.936887999999996</c:v>
                </c:pt>
                <c:pt idx="535">
                  <c:v>82.986731000000006</c:v>
                </c:pt>
                <c:pt idx="536">
                  <c:v>83.027508999999995</c:v>
                </c:pt>
                <c:pt idx="537">
                  <c:v>83.059224999999998</c:v>
                </c:pt>
                <c:pt idx="538">
                  <c:v>83.081878000000003</c:v>
                </c:pt>
                <c:pt idx="539">
                  <c:v>83.095468999999994</c:v>
                </c:pt>
                <c:pt idx="540">
                  <c:v>83.1</c:v>
                </c:pt>
                <c:pt idx="541">
                  <c:v>83.095468999999994</c:v>
                </c:pt>
                <c:pt idx="542">
                  <c:v>83.081878000000003</c:v>
                </c:pt>
                <c:pt idx="543">
                  <c:v>83.059224999999998</c:v>
                </c:pt>
                <c:pt idx="544">
                  <c:v>83.027508999999995</c:v>
                </c:pt>
                <c:pt idx="545">
                  <c:v>82.986731000000006</c:v>
                </c:pt>
                <c:pt idx="546">
                  <c:v>82.936887999999996</c:v>
                </c:pt>
                <c:pt idx="547">
                  <c:v>82.877979999999994</c:v>
                </c:pt>
                <c:pt idx="548">
                  <c:v>82.810004000000006</c:v>
                </c:pt>
                <c:pt idx="549">
                  <c:v>82.732960000000006</c:v>
                </c:pt>
                <c:pt idx="550">
                  <c:v>82.646844999999999</c:v>
                </c:pt>
                <c:pt idx="551">
                  <c:v>82.551655999999994</c:v>
                </c:pt>
                <c:pt idx="552">
                  <c:v>82.447393000000005</c:v>
                </c:pt>
                <c:pt idx="553">
                  <c:v>82.334052</c:v>
                </c:pt>
                <c:pt idx="554">
                  <c:v>82.211631999999994</c:v>
                </c:pt>
                <c:pt idx="555">
                  <c:v>82.080128000000002</c:v>
                </c:pt>
                <c:pt idx="556">
                  <c:v>81.939541000000006</c:v>
                </c:pt>
                <c:pt idx="557">
                  <c:v>81.789866000000004</c:v>
                </c:pt>
                <c:pt idx="558">
                  <c:v>81.631101000000001</c:v>
                </c:pt>
                <c:pt idx="559">
                  <c:v>81.463245000000001</c:v>
                </c:pt>
                <c:pt idx="560">
                  <c:v>81.286295999999993</c:v>
                </c:pt>
                <c:pt idx="561">
                  <c:v>81.100251</c:v>
                </c:pt>
                <c:pt idx="562">
                  <c:v>80.905108999999996</c:v>
                </c:pt>
                <c:pt idx="563">
                  <c:v>80.700868</c:v>
                </c:pt>
                <c:pt idx="564">
                  <c:v>80.487528999999995</c:v>
                </c:pt>
                <c:pt idx="565">
                  <c:v>80.265090000000001</c:v>
                </c:pt>
                <c:pt idx="566">
                  <c:v>80.033552999999998</c:v>
                </c:pt>
                <c:pt idx="567">
                  <c:v>79.792916000000005</c:v>
                </c:pt>
                <c:pt idx="568">
                  <c:v>79.543182999999999</c:v>
                </c:pt>
                <c:pt idx="569">
                  <c:v>79.284353999999993</c:v>
                </c:pt>
                <c:pt idx="570">
                  <c:v>79.016433000000006</c:v>
                </c:pt>
                <c:pt idx="571">
                  <c:v>78.739423000000002</c:v>
                </c:pt>
                <c:pt idx="572">
                  <c:v>78.453329999999994</c:v>
                </c:pt>
                <c:pt idx="573">
                  <c:v>78.158158</c:v>
                </c:pt>
                <c:pt idx="574">
                  <c:v>77.853914000000003</c:v>
                </c:pt>
                <c:pt idx="575">
                  <c:v>77.540606999999994</c:v>
                </c:pt>
                <c:pt idx="576">
                  <c:v>77.218244999999996</c:v>
                </c:pt>
                <c:pt idx="577">
                  <c:v>76.886838999999995</c:v>
                </c:pt>
                <c:pt idx="578">
                  <c:v>76.546401000000003</c:v>
                </c:pt>
                <c:pt idx="579">
                  <c:v>76.196944000000002</c:v>
                </c:pt>
                <c:pt idx="580">
                  <c:v>75.838483999999994</c:v>
                </c:pt>
                <c:pt idx="581">
                  <c:v>75.471037999999993</c:v>
                </c:pt>
                <c:pt idx="582">
                  <c:v>75.094623999999996</c:v>
                </c:pt>
                <c:pt idx="583">
                  <c:v>74.709263000000007</c:v>
                </c:pt>
                <c:pt idx="584">
                  <c:v>74.314977999999996</c:v>
                </c:pt>
                <c:pt idx="585">
                  <c:v>73.911793000000003</c:v>
                </c:pt>
                <c:pt idx="586">
                  <c:v>73.499735999999999</c:v>
                </c:pt>
                <c:pt idx="587">
                  <c:v>73.078835999999995</c:v>
                </c:pt>
                <c:pt idx="588">
                  <c:v>72.649124999999998</c:v>
                </c:pt>
                <c:pt idx="589">
                  <c:v>72.210637000000006</c:v>
                </c:pt>
                <c:pt idx="590">
                  <c:v>71.763409999999993</c:v>
                </c:pt>
                <c:pt idx="591">
                  <c:v>71.307484000000002</c:v>
                </c:pt>
                <c:pt idx="592">
                  <c:v>70.842900999999998</c:v>
                </c:pt>
                <c:pt idx="593">
                  <c:v>70.369707000000005</c:v>
                </c:pt>
                <c:pt idx="594">
                  <c:v>69.887951000000001</c:v>
                </c:pt>
                <c:pt idx="595">
                  <c:v>69.397684999999996</c:v>
                </c:pt>
                <c:pt idx="596">
                  <c:v>68.898965000000004</c:v>
                </c:pt>
                <c:pt idx="597">
                  <c:v>68.391850000000005</c:v>
                </c:pt>
                <c:pt idx="598">
                  <c:v>67.876401000000001</c:v>
                </c:pt>
                <c:pt idx="599">
                  <c:v>67.352686000000006</c:v>
                </c:pt>
                <c:pt idx="600">
                  <c:v>66.820774</c:v>
                </c:pt>
                <c:pt idx="601">
                  <c:v>66.280737999999999</c:v>
                </c:pt>
                <c:pt idx="602">
                  <c:v>65.732657000000003</c:v>
                </c:pt>
                <c:pt idx="603">
                  <c:v>65.176612000000006</c:v>
                </c:pt>
                <c:pt idx="604">
                  <c:v>64.612689000000003</c:v>
                </c:pt>
                <c:pt idx="605">
                  <c:v>64.040977999999996</c:v>
                </c:pt>
                <c:pt idx="606">
                  <c:v>63.461573999999999</c:v>
                </c:pt>
                <c:pt idx="607">
                  <c:v>62.874575</c:v>
                </c:pt>
                <c:pt idx="608">
                  <c:v>62.280085</c:v>
                </c:pt>
                <c:pt idx="609">
                  <c:v>61.678210999999997</c:v>
                </c:pt>
                <c:pt idx="610">
                  <c:v>61.069066999999997</c:v>
                </c:pt>
                <c:pt idx="611">
                  <c:v>60.452769000000004</c:v>
                </c:pt>
                <c:pt idx="612">
                  <c:v>59.829441000000003</c:v>
                </c:pt>
                <c:pt idx="613">
                  <c:v>59.199207999999999</c:v>
                </c:pt>
                <c:pt idx="614">
                  <c:v>58.562202999999997</c:v>
                </c:pt>
                <c:pt idx="615">
                  <c:v>57.918562000000001</c:v>
                </c:pt>
                <c:pt idx="616">
                  <c:v>57.268428</c:v>
                </c:pt>
                <c:pt idx="617">
                  <c:v>56.611947999999998</c:v>
                </c:pt>
                <c:pt idx="618">
                  <c:v>55.949272999999998</c:v>
                </c:pt>
                <c:pt idx="619">
                  <c:v>55.280560999999999</c:v>
                </c:pt>
                <c:pt idx="620">
                  <c:v>54.605975000000001</c:v>
                </c:pt>
                <c:pt idx="621">
                  <c:v>53.92568</c:v>
                </c:pt>
                <c:pt idx="622">
                  <c:v>53.239851000000002</c:v>
                </c:pt>
                <c:pt idx="623">
                  <c:v>52.548665999999997</c:v>
                </c:pt>
                <c:pt idx="624">
                  <c:v>51.852305999999999</c:v>
                </c:pt>
                <c:pt idx="625">
                  <c:v>51.150961000000002</c:v>
                </c:pt>
                <c:pt idx="626">
                  <c:v>50.444823</c:v>
                </c:pt>
                <c:pt idx="627">
                  <c:v>49.734091999999997</c:v>
                </c:pt>
                <c:pt idx="628">
                  <c:v>49.018968999999998</c:v>
                </c:pt>
                <c:pt idx="629">
                  <c:v>48.299664999999997</c:v>
                </c:pt>
                <c:pt idx="630">
                  <c:v>47.576393000000003</c:v>
                </c:pt>
                <c:pt idx="631">
                  <c:v>46.84937</c:v>
                </c:pt>
                <c:pt idx="632">
                  <c:v>46.118820999999997</c:v>
                </c:pt>
                <c:pt idx="633">
                  <c:v>45.384974</c:v>
                </c:pt>
                <c:pt idx="634">
                  <c:v>44.648060000000001</c:v>
                </c:pt>
                <c:pt idx="635">
                  <c:v>43.908318999999999</c:v>
                </c:pt>
                <c:pt idx="636">
                  <c:v>43.165990999999998</c:v>
                </c:pt>
                <c:pt idx="637">
                  <c:v>42.421323000000001</c:v>
                </c:pt>
                <c:pt idx="638">
                  <c:v>41.674567000000003</c:v>
                </c:pt>
                <c:pt idx="639">
                  <c:v>40.925975999999999</c:v>
                </c:pt>
                <c:pt idx="640">
                  <c:v>40.175811000000003</c:v>
                </c:pt>
                <c:pt idx="641">
                  <c:v>39.424334000000002</c:v>
                </c:pt>
                <c:pt idx="642">
                  <c:v>38.671812000000003</c:v>
                </c:pt>
                <c:pt idx="643">
                  <c:v>37.918514999999999</c:v>
                </c:pt>
                <c:pt idx="644">
                  <c:v>37.164718999999998</c:v>
                </c:pt>
                <c:pt idx="645">
                  <c:v>36.410699999999999</c:v>
                </c:pt>
                <c:pt idx="646">
                  <c:v>35.656737999999997</c:v>
                </c:pt>
                <c:pt idx="647">
                  <c:v>34.903118999999997</c:v>
                </c:pt>
                <c:pt idx="648">
                  <c:v>34.150128000000002</c:v>
                </c:pt>
                <c:pt idx="649">
                  <c:v>33.398055999999997</c:v>
                </c:pt>
                <c:pt idx="650">
                  <c:v>32.647193000000001</c:v>
                </c:pt>
                <c:pt idx="651">
                  <c:v>31.897835000000001</c:v>
                </c:pt>
                <c:pt idx="652">
                  <c:v>31.150276999999999</c:v>
                </c:pt>
                <c:pt idx="653">
                  <c:v>30.404817999999999</c:v>
                </c:pt>
                <c:pt idx="654">
                  <c:v>29.661759</c:v>
                </c:pt>
                <c:pt idx="655">
                  <c:v>28.921400999999999</c:v>
                </c:pt>
                <c:pt idx="656">
                  <c:v>28.184047</c:v>
                </c:pt>
                <c:pt idx="657">
                  <c:v>27.450002000000001</c:v>
                </c:pt>
                <c:pt idx="658">
                  <c:v>26.719570000000001</c:v>
                </c:pt>
                <c:pt idx="659">
                  <c:v>25.993058999999999</c:v>
                </c:pt>
                <c:pt idx="660">
                  <c:v>25.270773999999999</c:v>
                </c:pt>
                <c:pt idx="661">
                  <c:v>24.553021999999999</c:v>
                </c:pt>
                <c:pt idx="662">
                  <c:v>23.840109999999999</c:v>
                </c:pt>
                <c:pt idx="663">
                  <c:v>23.132345999999998</c:v>
                </c:pt>
                <c:pt idx="664">
                  <c:v>22.430035</c:v>
                </c:pt>
                <c:pt idx="665">
                  <c:v>21.733483</c:v>
                </c:pt>
                <c:pt idx="666">
                  <c:v>21.042995999999999</c:v>
                </c:pt>
                <c:pt idx="667">
                  <c:v>20.358878000000001</c:v>
                </c:pt>
                <c:pt idx="668">
                  <c:v>19.681432000000001</c:v>
                </c:pt>
                <c:pt idx="669">
                  <c:v>19.010960000000001</c:v>
                </c:pt>
                <c:pt idx="670">
                  <c:v>18.347760000000001</c:v>
                </c:pt>
                <c:pt idx="671">
                  <c:v>17.692132000000001</c:v>
                </c:pt>
                <c:pt idx="672">
                  <c:v>17.044371999999999</c:v>
                </c:pt>
                <c:pt idx="673">
                  <c:v>16.404772000000001</c:v>
                </c:pt>
                <c:pt idx="674">
                  <c:v>15.773626</c:v>
                </c:pt>
                <c:pt idx="675">
                  <c:v>15.15122</c:v>
                </c:pt>
                <c:pt idx="676">
                  <c:v>14.537839999999999</c:v>
                </c:pt>
                <c:pt idx="677">
                  <c:v>13.933771</c:v>
                </c:pt>
                <c:pt idx="678">
                  <c:v>13.339289000000001</c:v>
                </c:pt>
                <c:pt idx="679">
                  <c:v>12.754671999999999</c:v>
                </c:pt>
                <c:pt idx="680">
                  <c:v>12.180191000000001</c:v>
                </c:pt>
                <c:pt idx="681">
                  <c:v>11.616115000000001</c:v>
                </c:pt>
                <c:pt idx="682">
                  <c:v>11.062707</c:v>
                </c:pt>
                <c:pt idx="683">
                  <c:v>10.520227999999999</c:v>
                </c:pt>
                <c:pt idx="684">
                  <c:v>9.9889320000000001</c:v>
                </c:pt>
                <c:pt idx="685">
                  <c:v>9.4690720000000006</c:v>
                </c:pt>
                <c:pt idx="686">
                  <c:v>8.9608919999999994</c:v>
                </c:pt>
                <c:pt idx="687">
                  <c:v>8.4646329999999992</c:v>
                </c:pt>
                <c:pt idx="688">
                  <c:v>7.9805330000000003</c:v>
                </c:pt>
                <c:pt idx="689">
                  <c:v>7.5088210000000002</c:v>
                </c:pt>
                <c:pt idx="690">
                  <c:v>7.049722</c:v>
                </c:pt>
                <c:pt idx="691">
                  <c:v>6.6034560000000004</c:v>
                </c:pt>
                <c:pt idx="692">
                  <c:v>6.1702380000000003</c:v>
                </c:pt>
                <c:pt idx="693">
                  <c:v>5.7502740000000001</c:v>
                </c:pt>
                <c:pt idx="694">
                  <c:v>5.3437669999999997</c:v>
                </c:pt>
                <c:pt idx="695">
                  <c:v>4.9509129999999999</c:v>
                </c:pt>
                <c:pt idx="696">
                  <c:v>4.5719019999999997</c:v>
                </c:pt>
                <c:pt idx="697">
                  <c:v>4.2069150000000004</c:v>
                </c:pt>
                <c:pt idx="698">
                  <c:v>3.8561299999999998</c:v>
                </c:pt>
                <c:pt idx="699">
                  <c:v>3.519717</c:v>
                </c:pt>
                <c:pt idx="700">
                  <c:v>3.1978390000000001</c:v>
                </c:pt>
                <c:pt idx="701">
                  <c:v>2.8906520000000002</c:v>
                </c:pt>
                <c:pt idx="702">
                  <c:v>2.5983049999999999</c:v>
                </c:pt>
                <c:pt idx="703">
                  <c:v>2.3209409999999999</c:v>
                </c:pt>
                <c:pt idx="704">
                  <c:v>2.058694</c:v>
                </c:pt>
                <c:pt idx="705">
                  <c:v>1.8116920000000001</c:v>
                </c:pt>
                <c:pt idx="706">
                  <c:v>1.580057</c:v>
                </c:pt>
                <c:pt idx="707">
                  <c:v>1.3638999999999999</c:v>
                </c:pt>
                <c:pt idx="708">
                  <c:v>1.163327</c:v>
                </c:pt>
                <c:pt idx="709">
                  <c:v>0.978437</c:v>
                </c:pt>
                <c:pt idx="710">
                  <c:v>0.80932000000000004</c:v>
                </c:pt>
                <c:pt idx="711">
                  <c:v>0.65605899999999995</c:v>
                </c:pt>
                <c:pt idx="712">
                  <c:v>0.51872799999999997</c:v>
                </c:pt>
                <c:pt idx="713">
                  <c:v>0.39739400000000002</c:v>
                </c:pt>
                <c:pt idx="714">
                  <c:v>0.29211799999999999</c:v>
                </c:pt>
                <c:pt idx="715">
                  <c:v>0.20295099999999999</c:v>
                </c:pt>
                <c:pt idx="716">
                  <c:v>0.129937</c:v>
                </c:pt>
                <c:pt idx="717">
                  <c:v>7.3109999999999994E-2</c:v>
                </c:pt>
                <c:pt idx="718">
                  <c:v>3.2500000000000001E-2</c:v>
                </c:pt>
                <c:pt idx="719">
                  <c:v>8.1259999999999995E-3</c:v>
                </c:pt>
                <c:pt idx="720">
                  <c:v>0</c:v>
                </c:pt>
              </c:numCache>
            </c:numRef>
          </c:yVal>
          <c:smooth val="1"/>
          <c:extLst>
            <c:ext xmlns:c16="http://schemas.microsoft.com/office/drawing/2014/chart" uri="{C3380CC4-5D6E-409C-BE32-E72D297353CC}">
              <c16:uniqueId val="{00000000-5B00-4B92-9595-531F8D1A26EB}"/>
            </c:ext>
          </c:extLst>
        </c:ser>
        <c:dLbls>
          <c:showLegendKey val="0"/>
          <c:showVal val="0"/>
          <c:showCatName val="0"/>
          <c:showSerName val="0"/>
          <c:showPercent val="0"/>
          <c:showBubbleSize val="0"/>
        </c:dLbls>
        <c:axId val="1415888944"/>
        <c:axId val="1415886064"/>
      </c:scatterChart>
      <c:valAx>
        <c:axId val="486568559"/>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Crankshaft</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b" anchorCtr="0"/>
          <a:lstStyle/>
          <a:p>
            <a:pPr>
              <a:defRPr sz="900" b="0" i="0" u="none" strike="noStrike" kern="1200" baseline="0">
                <a:solidFill>
                  <a:schemeClr val="tx1">
                    <a:lumMod val="65000"/>
                    <a:lumOff val="35000"/>
                  </a:schemeClr>
                </a:solidFill>
                <a:latin typeface="+mn-lt"/>
                <a:ea typeface="+mn-ea"/>
                <a:cs typeface="+mn-cs"/>
              </a:defRPr>
            </a:pPr>
            <a:endParaRPr lang="en-US"/>
          </a:p>
        </c:txPr>
        <c:crossAx val="486569519"/>
        <c:crosses val="autoZero"/>
        <c:crossBetween val="midCat"/>
        <c:majorUnit val="90"/>
      </c:valAx>
      <c:valAx>
        <c:axId val="486569519"/>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6568559"/>
        <c:crosses val="autoZero"/>
        <c:crossBetween val="midCat"/>
      </c:valAx>
      <c:valAx>
        <c:axId val="1415886064"/>
        <c:scaling>
          <c:orientation val="minMax"/>
          <c:max val="100"/>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Position  From TDC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5888944"/>
        <c:crosses val="max"/>
        <c:crossBetween val="midCat"/>
      </c:valAx>
      <c:valAx>
        <c:axId val="1415888944"/>
        <c:scaling>
          <c:orientation val="minMax"/>
        </c:scaling>
        <c:delete val="1"/>
        <c:axPos val="b"/>
        <c:numFmt formatCode="General" sourceLinked="1"/>
        <c:majorTickMark val="out"/>
        <c:minorTickMark val="none"/>
        <c:tickLblPos val="nextTo"/>
        <c:crossAx val="141588606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Valve Velocity</c:v>
          </c:tx>
          <c:spPr>
            <a:ln w="19050" cap="rnd">
              <a:solidFill>
                <a:schemeClr val="accent1"/>
              </a:solidFill>
              <a:round/>
            </a:ln>
            <a:effectLst/>
          </c:spPr>
          <c:marker>
            <c:symbol val="none"/>
          </c:marker>
          <c:xVal>
            <c:numRef>
              <c:f>'Crankshaft And Camshaft Data'!$Q$5:$Q$105</c:f>
              <c:numCache>
                <c:formatCode>General</c:formatCode>
                <c:ptCount val="101"/>
                <c:pt idx="0">
                  <c:v>0</c:v>
                </c:pt>
                <c:pt idx="1">
                  <c:v>100</c:v>
                </c:pt>
                <c:pt idx="2">
                  <c:v>200</c:v>
                </c:pt>
                <c:pt idx="3">
                  <c:v>300</c:v>
                </c:pt>
                <c:pt idx="4">
                  <c:v>400</c:v>
                </c:pt>
                <c:pt idx="5">
                  <c:v>500</c:v>
                </c:pt>
                <c:pt idx="6">
                  <c:v>600</c:v>
                </c:pt>
                <c:pt idx="7">
                  <c:v>700</c:v>
                </c:pt>
                <c:pt idx="8">
                  <c:v>800</c:v>
                </c:pt>
                <c:pt idx="9">
                  <c:v>900</c:v>
                </c:pt>
                <c:pt idx="10">
                  <c:v>1000</c:v>
                </c:pt>
                <c:pt idx="11">
                  <c:v>1100</c:v>
                </c:pt>
                <c:pt idx="12">
                  <c:v>1200</c:v>
                </c:pt>
                <c:pt idx="13">
                  <c:v>1300</c:v>
                </c:pt>
                <c:pt idx="14">
                  <c:v>1400</c:v>
                </c:pt>
                <c:pt idx="15">
                  <c:v>1500</c:v>
                </c:pt>
                <c:pt idx="16">
                  <c:v>1600</c:v>
                </c:pt>
                <c:pt idx="17">
                  <c:v>1700</c:v>
                </c:pt>
                <c:pt idx="18">
                  <c:v>1800</c:v>
                </c:pt>
                <c:pt idx="19">
                  <c:v>1900</c:v>
                </c:pt>
                <c:pt idx="20">
                  <c:v>2000</c:v>
                </c:pt>
                <c:pt idx="21">
                  <c:v>2100</c:v>
                </c:pt>
                <c:pt idx="22">
                  <c:v>2200</c:v>
                </c:pt>
                <c:pt idx="23">
                  <c:v>2300</c:v>
                </c:pt>
                <c:pt idx="24">
                  <c:v>2400</c:v>
                </c:pt>
                <c:pt idx="25">
                  <c:v>2500</c:v>
                </c:pt>
                <c:pt idx="26">
                  <c:v>2600</c:v>
                </c:pt>
                <c:pt idx="27">
                  <c:v>2700</c:v>
                </c:pt>
                <c:pt idx="28">
                  <c:v>2800</c:v>
                </c:pt>
                <c:pt idx="29">
                  <c:v>2900</c:v>
                </c:pt>
                <c:pt idx="30">
                  <c:v>3000</c:v>
                </c:pt>
                <c:pt idx="31">
                  <c:v>3100</c:v>
                </c:pt>
                <c:pt idx="32">
                  <c:v>3200</c:v>
                </c:pt>
                <c:pt idx="33">
                  <c:v>3300</c:v>
                </c:pt>
                <c:pt idx="34">
                  <c:v>3400</c:v>
                </c:pt>
                <c:pt idx="35">
                  <c:v>3500</c:v>
                </c:pt>
                <c:pt idx="36">
                  <c:v>3600</c:v>
                </c:pt>
                <c:pt idx="37">
                  <c:v>3700</c:v>
                </c:pt>
                <c:pt idx="38">
                  <c:v>3800</c:v>
                </c:pt>
                <c:pt idx="39">
                  <c:v>3900</c:v>
                </c:pt>
                <c:pt idx="40">
                  <c:v>4000</c:v>
                </c:pt>
                <c:pt idx="41">
                  <c:v>4100</c:v>
                </c:pt>
                <c:pt idx="42">
                  <c:v>4200</c:v>
                </c:pt>
                <c:pt idx="43">
                  <c:v>4300</c:v>
                </c:pt>
                <c:pt idx="44">
                  <c:v>4400</c:v>
                </c:pt>
                <c:pt idx="45">
                  <c:v>4500</c:v>
                </c:pt>
                <c:pt idx="46">
                  <c:v>4600</c:v>
                </c:pt>
                <c:pt idx="47">
                  <c:v>4700</c:v>
                </c:pt>
                <c:pt idx="48">
                  <c:v>4800</c:v>
                </c:pt>
                <c:pt idx="49">
                  <c:v>4900</c:v>
                </c:pt>
                <c:pt idx="50">
                  <c:v>5000</c:v>
                </c:pt>
                <c:pt idx="51">
                  <c:v>5100</c:v>
                </c:pt>
                <c:pt idx="52">
                  <c:v>5200</c:v>
                </c:pt>
                <c:pt idx="53">
                  <c:v>5300</c:v>
                </c:pt>
                <c:pt idx="54">
                  <c:v>5400</c:v>
                </c:pt>
                <c:pt idx="55">
                  <c:v>5500</c:v>
                </c:pt>
                <c:pt idx="56">
                  <c:v>5600</c:v>
                </c:pt>
                <c:pt idx="57">
                  <c:v>5700</c:v>
                </c:pt>
                <c:pt idx="58">
                  <c:v>5800</c:v>
                </c:pt>
                <c:pt idx="59">
                  <c:v>5900</c:v>
                </c:pt>
                <c:pt idx="60">
                  <c:v>6000</c:v>
                </c:pt>
                <c:pt idx="61">
                  <c:v>6100</c:v>
                </c:pt>
                <c:pt idx="62">
                  <c:v>6200</c:v>
                </c:pt>
                <c:pt idx="63">
                  <c:v>6300</c:v>
                </c:pt>
                <c:pt idx="64">
                  <c:v>6400</c:v>
                </c:pt>
                <c:pt idx="65">
                  <c:v>6500</c:v>
                </c:pt>
                <c:pt idx="66">
                  <c:v>6600</c:v>
                </c:pt>
                <c:pt idx="67">
                  <c:v>6700</c:v>
                </c:pt>
                <c:pt idx="68">
                  <c:v>6800</c:v>
                </c:pt>
                <c:pt idx="69">
                  <c:v>6900</c:v>
                </c:pt>
                <c:pt idx="70">
                  <c:v>7000</c:v>
                </c:pt>
                <c:pt idx="71">
                  <c:v>7100</c:v>
                </c:pt>
                <c:pt idx="72">
                  <c:v>7200</c:v>
                </c:pt>
                <c:pt idx="73">
                  <c:v>7300</c:v>
                </c:pt>
                <c:pt idx="74">
                  <c:v>7400</c:v>
                </c:pt>
                <c:pt idx="75">
                  <c:v>7500</c:v>
                </c:pt>
                <c:pt idx="76">
                  <c:v>7600</c:v>
                </c:pt>
                <c:pt idx="77">
                  <c:v>7700</c:v>
                </c:pt>
                <c:pt idx="78">
                  <c:v>7800</c:v>
                </c:pt>
                <c:pt idx="79">
                  <c:v>7900</c:v>
                </c:pt>
                <c:pt idx="80">
                  <c:v>8000</c:v>
                </c:pt>
                <c:pt idx="81">
                  <c:v>8100</c:v>
                </c:pt>
                <c:pt idx="82">
                  <c:v>8200</c:v>
                </c:pt>
                <c:pt idx="83">
                  <c:v>8300</c:v>
                </c:pt>
                <c:pt idx="84">
                  <c:v>8400</c:v>
                </c:pt>
                <c:pt idx="85">
                  <c:v>8500</c:v>
                </c:pt>
                <c:pt idx="86">
                  <c:v>8600</c:v>
                </c:pt>
                <c:pt idx="87">
                  <c:v>8700</c:v>
                </c:pt>
                <c:pt idx="88">
                  <c:v>8800</c:v>
                </c:pt>
                <c:pt idx="89">
                  <c:v>8900</c:v>
                </c:pt>
                <c:pt idx="90">
                  <c:v>9000</c:v>
                </c:pt>
                <c:pt idx="91">
                  <c:v>9100</c:v>
                </c:pt>
                <c:pt idx="92">
                  <c:v>9200</c:v>
                </c:pt>
                <c:pt idx="93">
                  <c:v>9300</c:v>
                </c:pt>
                <c:pt idx="94">
                  <c:v>9400</c:v>
                </c:pt>
                <c:pt idx="95">
                  <c:v>9500</c:v>
                </c:pt>
                <c:pt idx="96">
                  <c:v>9600</c:v>
                </c:pt>
                <c:pt idx="97">
                  <c:v>9700</c:v>
                </c:pt>
                <c:pt idx="98">
                  <c:v>9800</c:v>
                </c:pt>
                <c:pt idx="99">
                  <c:v>9900</c:v>
                </c:pt>
                <c:pt idx="100">
                  <c:v>10000</c:v>
                </c:pt>
              </c:numCache>
            </c:numRef>
          </c:xVal>
          <c:yVal>
            <c:numRef>
              <c:f>'Crankshaft And Camshaft Data'!$V$5:$V$105</c:f>
              <c:numCache>
                <c:formatCode>0.0000</c:formatCode>
                <c:ptCount val="101"/>
                <c:pt idx="0">
                  <c:v>0</c:v>
                </c:pt>
                <c:pt idx="1">
                  <c:v>2.3561944901923447E-2</c:v>
                </c:pt>
                <c:pt idx="2">
                  <c:v>4.7123889803846894E-2</c:v>
                </c:pt>
                <c:pt idx="3">
                  <c:v>7.0685834705770334E-2</c:v>
                </c:pt>
                <c:pt idx="4">
                  <c:v>9.4247779607693788E-2</c:v>
                </c:pt>
                <c:pt idx="5">
                  <c:v>0.11780972450961724</c:v>
                </c:pt>
                <c:pt idx="6">
                  <c:v>0.14137166941154067</c:v>
                </c:pt>
                <c:pt idx="7">
                  <c:v>0.16493361431346412</c:v>
                </c:pt>
                <c:pt idx="8">
                  <c:v>0.18849555921538758</c:v>
                </c:pt>
                <c:pt idx="9">
                  <c:v>0.212057504117311</c:v>
                </c:pt>
                <c:pt idx="10">
                  <c:v>0.23561944901923448</c:v>
                </c:pt>
                <c:pt idx="11">
                  <c:v>0.25918139392115791</c:v>
                </c:pt>
                <c:pt idx="12">
                  <c:v>0.28274333882308134</c:v>
                </c:pt>
                <c:pt idx="13">
                  <c:v>0.30630528372500482</c:v>
                </c:pt>
                <c:pt idx="14">
                  <c:v>0.32986722862692824</c:v>
                </c:pt>
                <c:pt idx="15">
                  <c:v>0.35342917352885173</c:v>
                </c:pt>
                <c:pt idx="16">
                  <c:v>0.37699111843077515</c:v>
                </c:pt>
                <c:pt idx="17">
                  <c:v>0.40055306333269858</c:v>
                </c:pt>
                <c:pt idx="18">
                  <c:v>0.424115008234622</c:v>
                </c:pt>
                <c:pt idx="19">
                  <c:v>0.44767695313654554</c:v>
                </c:pt>
                <c:pt idx="20">
                  <c:v>0.47123889803846897</c:v>
                </c:pt>
                <c:pt idx="21">
                  <c:v>0.49480084294039234</c:v>
                </c:pt>
                <c:pt idx="22">
                  <c:v>0.51836278784231582</c:v>
                </c:pt>
                <c:pt idx="23">
                  <c:v>0.54192473274423936</c:v>
                </c:pt>
                <c:pt idx="24">
                  <c:v>0.56548667764616267</c:v>
                </c:pt>
                <c:pt idx="25">
                  <c:v>0.58904862254808621</c:v>
                </c:pt>
                <c:pt idx="26">
                  <c:v>0.61261056745000964</c:v>
                </c:pt>
                <c:pt idx="27">
                  <c:v>0.63617251235193306</c:v>
                </c:pt>
                <c:pt idx="28">
                  <c:v>0.65973445725385649</c:v>
                </c:pt>
                <c:pt idx="29">
                  <c:v>0.68329640215578002</c:v>
                </c:pt>
                <c:pt idx="30">
                  <c:v>0.70685834705770345</c:v>
                </c:pt>
                <c:pt idx="31">
                  <c:v>0.73042029195962677</c:v>
                </c:pt>
                <c:pt idx="32">
                  <c:v>0.7539822368615503</c:v>
                </c:pt>
                <c:pt idx="33">
                  <c:v>0.77754418176347384</c:v>
                </c:pt>
                <c:pt idx="34">
                  <c:v>0.80110612666539716</c:v>
                </c:pt>
                <c:pt idx="35">
                  <c:v>0.82466807156732069</c:v>
                </c:pt>
                <c:pt idx="36">
                  <c:v>0.84823001646924401</c:v>
                </c:pt>
                <c:pt idx="37">
                  <c:v>0.87179196137116743</c:v>
                </c:pt>
                <c:pt idx="38">
                  <c:v>0.89535390627309108</c:v>
                </c:pt>
                <c:pt idx="39">
                  <c:v>0.9189158511750144</c:v>
                </c:pt>
                <c:pt idx="40">
                  <c:v>0.94247779607693793</c:v>
                </c:pt>
                <c:pt idx="41">
                  <c:v>0.96603974097886125</c:v>
                </c:pt>
                <c:pt idx="42">
                  <c:v>0.98960168588078468</c:v>
                </c:pt>
                <c:pt idx="43">
                  <c:v>1.0131636307827083</c:v>
                </c:pt>
                <c:pt idx="44">
                  <c:v>1.0367255756846316</c:v>
                </c:pt>
                <c:pt idx="45">
                  <c:v>1.0602875205865552</c:v>
                </c:pt>
                <c:pt idx="46">
                  <c:v>1.0838494654884787</c:v>
                </c:pt>
                <c:pt idx="47">
                  <c:v>1.107411410390402</c:v>
                </c:pt>
                <c:pt idx="48">
                  <c:v>1.1309733552923253</c:v>
                </c:pt>
                <c:pt idx="49">
                  <c:v>1.1545353001942489</c:v>
                </c:pt>
                <c:pt idx="50">
                  <c:v>1.1780972450961724</c:v>
                </c:pt>
                <c:pt idx="51">
                  <c:v>1.2016591899980957</c:v>
                </c:pt>
                <c:pt idx="52">
                  <c:v>1.2252211349000193</c:v>
                </c:pt>
                <c:pt idx="53">
                  <c:v>1.2487830798019426</c:v>
                </c:pt>
                <c:pt idx="54">
                  <c:v>1.2723450247038661</c:v>
                </c:pt>
                <c:pt idx="55">
                  <c:v>1.2959069696057897</c:v>
                </c:pt>
                <c:pt idx="56">
                  <c:v>1.319468914507713</c:v>
                </c:pt>
                <c:pt idx="57">
                  <c:v>1.3430308594096365</c:v>
                </c:pt>
                <c:pt idx="58">
                  <c:v>1.36659280431156</c:v>
                </c:pt>
                <c:pt idx="59">
                  <c:v>1.3901547492134834</c:v>
                </c:pt>
                <c:pt idx="60">
                  <c:v>1.4137166941154069</c:v>
                </c:pt>
                <c:pt idx="61">
                  <c:v>1.4372786390173302</c:v>
                </c:pt>
                <c:pt idx="62">
                  <c:v>1.4608405839192535</c:v>
                </c:pt>
                <c:pt idx="63">
                  <c:v>1.4844025288211773</c:v>
                </c:pt>
                <c:pt idx="64">
                  <c:v>1.5079644737231006</c:v>
                </c:pt>
                <c:pt idx="65">
                  <c:v>1.5315264186250239</c:v>
                </c:pt>
                <c:pt idx="66">
                  <c:v>1.5550883635269477</c:v>
                </c:pt>
                <c:pt idx="67">
                  <c:v>1.578650308428871</c:v>
                </c:pt>
                <c:pt idx="68">
                  <c:v>1.6022122533307943</c:v>
                </c:pt>
                <c:pt idx="69">
                  <c:v>1.6257741982327178</c:v>
                </c:pt>
                <c:pt idx="70">
                  <c:v>1.6493361431346414</c:v>
                </c:pt>
                <c:pt idx="71">
                  <c:v>1.6728980880365645</c:v>
                </c:pt>
                <c:pt idx="72">
                  <c:v>1.696460032938488</c:v>
                </c:pt>
                <c:pt idx="73">
                  <c:v>1.7200219778404118</c:v>
                </c:pt>
                <c:pt idx="74">
                  <c:v>1.7435839227423349</c:v>
                </c:pt>
                <c:pt idx="75">
                  <c:v>1.7671458676442584</c:v>
                </c:pt>
                <c:pt idx="76">
                  <c:v>1.7907078125461822</c:v>
                </c:pt>
                <c:pt idx="77">
                  <c:v>1.8142697574481055</c:v>
                </c:pt>
                <c:pt idx="78">
                  <c:v>1.8378317023500288</c:v>
                </c:pt>
                <c:pt idx="79">
                  <c:v>1.8613936472519521</c:v>
                </c:pt>
                <c:pt idx="80">
                  <c:v>1.8849555921538759</c:v>
                </c:pt>
                <c:pt idx="81">
                  <c:v>1.9085175370557992</c:v>
                </c:pt>
                <c:pt idx="82">
                  <c:v>1.9320794819577225</c:v>
                </c:pt>
                <c:pt idx="83">
                  <c:v>1.9556414268596463</c:v>
                </c:pt>
                <c:pt idx="84">
                  <c:v>1.9792033717615694</c:v>
                </c:pt>
                <c:pt idx="85">
                  <c:v>2.0027653166634929</c:v>
                </c:pt>
                <c:pt idx="86">
                  <c:v>2.0263272615654166</c:v>
                </c:pt>
                <c:pt idx="87">
                  <c:v>2.04988920646734</c:v>
                </c:pt>
                <c:pt idx="88">
                  <c:v>2.0734511513692633</c:v>
                </c:pt>
                <c:pt idx="89">
                  <c:v>2.097013096271187</c:v>
                </c:pt>
                <c:pt idx="90">
                  <c:v>2.1205750411731104</c:v>
                </c:pt>
                <c:pt idx="91">
                  <c:v>2.1441369860750337</c:v>
                </c:pt>
                <c:pt idx="92">
                  <c:v>2.1676989309769574</c:v>
                </c:pt>
                <c:pt idx="93">
                  <c:v>2.1912608758788803</c:v>
                </c:pt>
                <c:pt idx="94">
                  <c:v>2.2148228207808041</c:v>
                </c:pt>
                <c:pt idx="95">
                  <c:v>2.2383847656827278</c:v>
                </c:pt>
                <c:pt idx="96">
                  <c:v>2.2619467105846507</c:v>
                </c:pt>
                <c:pt idx="97">
                  <c:v>2.285508655486574</c:v>
                </c:pt>
                <c:pt idx="98">
                  <c:v>2.3090706003884978</c:v>
                </c:pt>
                <c:pt idx="99">
                  <c:v>2.3326325452904211</c:v>
                </c:pt>
                <c:pt idx="100">
                  <c:v>2.3561944901923448</c:v>
                </c:pt>
              </c:numCache>
            </c:numRef>
          </c:yVal>
          <c:smooth val="1"/>
          <c:extLst>
            <c:ext xmlns:c16="http://schemas.microsoft.com/office/drawing/2014/chart" uri="{C3380CC4-5D6E-409C-BE32-E72D297353CC}">
              <c16:uniqueId val="{00000000-684D-4C0F-8A35-7CEFB0E45DFF}"/>
            </c:ext>
          </c:extLst>
        </c:ser>
        <c:dLbls>
          <c:showLegendKey val="0"/>
          <c:showVal val="0"/>
          <c:showCatName val="0"/>
          <c:showSerName val="0"/>
          <c:showPercent val="0"/>
          <c:showBubbleSize val="0"/>
        </c:dLbls>
        <c:axId val="96576207"/>
        <c:axId val="96578127"/>
      </c:scatterChart>
      <c:valAx>
        <c:axId val="96576207"/>
        <c:scaling>
          <c:orientation val="minMax"/>
          <c:max val="10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Engine Speed (RPM)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578127"/>
        <c:crosses val="autoZero"/>
        <c:crossBetween val="midCat"/>
      </c:valAx>
      <c:valAx>
        <c:axId val="965781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Velocity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57620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Maximum Valve Jurk</c:v>
          </c:tx>
          <c:spPr>
            <a:ln w="19050" cap="rnd">
              <a:solidFill>
                <a:schemeClr val="accent1"/>
              </a:solidFill>
              <a:round/>
            </a:ln>
            <a:effectLst/>
          </c:spPr>
          <c:marker>
            <c:symbol val="none"/>
          </c:marker>
          <c:xVal>
            <c:numRef>
              <c:f>'Crankshaft And Camshaft Data'!$Q$5:$Q$105</c:f>
              <c:numCache>
                <c:formatCode>General</c:formatCode>
                <c:ptCount val="101"/>
                <c:pt idx="0">
                  <c:v>0</c:v>
                </c:pt>
                <c:pt idx="1">
                  <c:v>100</c:v>
                </c:pt>
                <c:pt idx="2">
                  <c:v>200</c:v>
                </c:pt>
                <c:pt idx="3">
                  <c:v>300</c:v>
                </c:pt>
                <c:pt idx="4">
                  <c:v>400</c:v>
                </c:pt>
                <c:pt idx="5">
                  <c:v>500</c:v>
                </c:pt>
                <c:pt idx="6">
                  <c:v>600</c:v>
                </c:pt>
                <c:pt idx="7">
                  <c:v>700</c:v>
                </c:pt>
                <c:pt idx="8">
                  <c:v>800</c:v>
                </c:pt>
                <c:pt idx="9">
                  <c:v>900</c:v>
                </c:pt>
                <c:pt idx="10">
                  <c:v>1000</c:v>
                </c:pt>
                <c:pt idx="11">
                  <c:v>1100</c:v>
                </c:pt>
                <c:pt idx="12">
                  <c:v>1200</c:v>
                </c:pt>
                <c:pt idx="13">
                  <c:v>1300</c:v>
                </c:pt>
                <c:pt idx="14">
                  <c:v>1400</c:v>
                </c:pt>
                <c:pt idx="15">
                  <c:v>1500</c:v>
                </c:pt>
                <c:pt idx="16">
                  <c:v>1600</c:v>
                </c:pt>
                <c:pt idx="17">
                  <c:v>1700</c:v>
                </c:pt>
                <c:pt idx="18">
                  <c:v>1800</c:v>
                </c:pt>
                <c:pt idx="19">
                  <c:v>1900</c:v>
                </c:pt>
                <c:pt idx="20">
                  <c:v>2000</c:v>
                </c:pt>
                <c:pt idx="21">
                  <c:v>2100</c:v>
                </c:pt>
                <c:pt idx="22">
                  <c:v>2200</c:v>
                </c:pt>
                <c:pt idx="23">
                  <c:v>2300</c:v>
                </c:pt>
                <c:pt idx="24">
                  <c:v>2400</c:v>
                </c:pt>
                <c:pt idx="25">
                  <c:v>2500</c:v>
                </c:pt>
                <c:pt idx="26">
                  <c:v>2600</c:v>
                </c:pt>
                <c:pt idx="27">
                  <c:v>2700</c:v>
                </c:pt>
                <c:pt idx="28">
                  <c:v>2800</c:v>
                </c:pt>
                <c:pt idx="29">
                  <c:v>2900</c:v>
                </c:pt>
                <c:pt idx="30">
                  <c:v>3000</c:v>
                </c:pt>
                <c:pt idx="31">
                  <c:v>3100</c:v>
                </c:pt>
                <c:pt idx="32">
                  <c:v>3200</c:v>
                </c:pt>
                <c:pt idx="33">
                  <c:v>3300</c:v>
                </c:pt>
                <c:pt idx="34">
                  <c:v>3400</c:v>
                </c:pt>
                <c:pt idx="35">
                  <c:v>3500</c:v>
                </c:pt>
                <c:pt idx="36">
                  <c:v>3600</c:v>
                </c:pt>
                <c:pt idx="37">
                  <c:v>3700</c:v>
                </c:pt>
                <c:pt idx="38">
                  <c:v>3800</c:v>
                </c:pt>
                <c:pt idx="39">
                  <c:v>3900</c:v>
                </c:pt>
                <c:pt idx="40">
                  <c:v>4000</c:v>
                </c:pt>
                <c:pt idx="41">
                  <c:v>4100</c:v>
                </c:pt>
                <c:pt idx="42">
                  <c:v>4200</c:v>
                </c:pt>
                <c:pt idx="43">
                  <c:v>4300</c:v>
                </c:pt>
                <c:pt idx="44">
                  <c:v>4400</c:v>
                </c:pt>
                <c:pt idx="45">
                  <c:v>4500</c:v>
                </c:pt>
                <c:pt idx="46">
                  <c:v>4600</c:v>
                </c:pt>
                <c:pt idx="47">
                  <c:v>4700</c:v>
                </c:pt>
                <c:pt idx="48">
                  <c:v>4800</c:v>
                </c:pt>
                <c:pt idx="49">
                  <c:v>4900</c:v>
                </c:pt>
                <c:pt idx="50">
                  <c:v>5000</c:v>
                </c:pt>
                <c:pt idx="51">
                  <c:v>5100</c:v>
                </c:pt>
                <c:pt idx="52">
                  <c:v>5200</c:v>
                </c:pt>
                <c:pt idx="53">
                  <c:v>5300</c:v>
                </c:pt>
                <c:pt idx="54">
                  <c:v>5400</c:v>
                </c:pt>
                <c:pt idx="55">
                  <c:v>5500</c:v>
                </c:pt>
                <c:pt idx="56">
                  <c:v>5600</c:v>
                </c:pt>
                <c:pt idx="57">
                  <c:v>5700</c:v>
                </c:pt>
                <c:pt idx="58">
                  <c:v>5800</c:v>
                </c:pt>
                <c:pt idx="59">
                  <c:v>5900</c:v>
                </c:pt>
                <c:pt idx="60">
                  <c:v>6000</c:v>
                </c:pt>
                <c:pt idx="61">
                  <c:v>6100</c:v>
                </c:pt>
                <c:pt idx="62">
                  <c:v>6200</c:v>
                </c:pt>
                <c:pt idx="63">
                  <c:v>6300</c:v>
                </c:pt>
                <c:pt idx="64">
                  <c:v>6400</c:v>
                </c:pt>
                <c:pt idx="65">
                  <c:v>6500</c:v>
                </c:pt>
                <c:pt idx="66">
                  <c:v>6600</c:v>
                </c:pt>
                <c:pt idx="67">
                  <c:v>6700</c:v>
                </c:pt>
                <c:pt idx="68">
                  <c:v>6800</c:v>
                </c:pt>
                <c:pt idx="69">
                  <c:v>6900</c:v>
                </c:pt>
                <c:pt idx="70">
                  <c:v>7000</c:v>
                </c:pt>
                <c:pt idx="71">
                  <c:v>7100</c:v>
                </c:pt>
                <c:pt idx="72">
                  <c:v>7200</c:v>
                </c:pt>
                <c:pt idx="73">
                  <c:v>7300</c:v>
                </c:pt>
                <c:pt idx="74">
                  <c:v>7400</c:v>
                </c:pt>
                <c:pt idx="75">
                  <c:v>7500</c:v>
                </c:pt>
                <c:pt idx="76">
                  <c:v>7600</c:v>
                </c:pt>
                <c:pt idx="77">
                  <c:v>7700</c:v>
                </c:pt>
                <c:pt idx="78">
                  <c:v>7800</c:v>
                </c:pt>
                <c:pt idx="79">
                  <c:v>7900</c:v>
                </c:pt>
                <c:pt idx="80">
                  <c:v>8000</c:v>
                </c:pt>
                <c:pt idx="81">
                  <c:v>8100</c:v>
                </c:pt>
                <c:pt idx="82">
                  <c:v>8200</c:v>
                </c:pt>
                <c:pt idx="83">
                  <c:v>8300</c:v>
                </c:pt>
                <c:pt idx="84">
                  <c:v>8400</c:v>
                </c:pt>
                <c:pt idx="85">
                  <c:v>8500</c:v>
                </c:pt>
                <c:pt idx="86">
                  <c:v>8600</c:v>
                </c:pt>
                <c:pt idx="87">
                  <c:v>8700</c:v>
                </c:pt>
                <c:pt idx="88">
                  <c:v>8800</c:v>
                </c:pt>
                <c:pt idx="89">
                  <c:v>8900</c:v>
                </c:pt>
                <c:pt idx="90">
                  <c:v>9000</c:v>
                </c:pt>
                <c:pt idx="91">
                  <c:v>9100</c:v>
                </c:pt>
                <c:pt idx="92">
                  <c:v>9200</c:v>
                </c:pt>
                <c:pt idx="93">
                  <c:v>9300</c:v>
                </c:pt>
                <c:pt idx="94">
                  <c:v>9400</c:v>
                </c:pt>
                <c:pt idx="95">
                  <c:v>9500</c:v>
                </c:pt>
                <c:pt idx="96">
                  <c:v>9600</c:v>
                </c:pt>
                <c:pt idx="97">
                  <c:v>9700</c:v>
                </c:pt>
                <c:pt idx="98">
                  <c:v>9800</c:v>
                </c:pt>
                <c:pt idx="99">
                  <c:v>9900</c:v>
                </c:pt>
                <c:pt idx="100">
                  <c:v>10000</c:v>
                </c:pt>
              </c:numCache>
            </c:numRef>
          </c:xVal>
          <c:yVal>
            <c:numRef>
              <c:f>'Crankshaft And Camshaft Data'!$X$5:$X$105</c:f>
              <c:numCache>
                <c:formatCode>0.00</c:formatCode>
                <c:ptCount val="101"/>
                <c:pt idx="0">
                  <c:v>0</c:v>
                </c:pt>
                <c:pt idx="1">
                  <c:v>0.64596409750624628</c:v>
                </c:pt>
                <c:pt idx="2">
                  <c:v>5.1677127800499703</c:v>
                </c:pt>
                <c:pt idx="3">
                  <c:v>17.441030632668646</c:v>
                </c:pt>
                <c:pt idx="4">
                  <c:v>41.341702240399762</c:v>
                </c:pt>
                <c:pt idx="5">
                  <c:v>80.745512188280799</c:v>
                </c:pt>
                <c:pt idx="6">
                  <c:v>139.52824506134917</c:v>
                </c:pt>
                <c:pt idx="7">
                  <c:v>221.56568544464244</c:v>
                </c:pt>
                <c:pt idx="8">
                  <c:v>330.7336179231981</c:v>
                </c:pt>
                <c:pt idx="9">
                  <c:v>470.9078270820533</c:v>
                </c:pt>
                <c:pt idx="10">
                  <c:v>645.96409750624639</c:v>
                </c:pt>
                <c:pt idx="11">
                  <c:v>859.77821378081364</c:v>
                </c:pt>
                <c:pt idx="12">
                  <c:v>1116.2259604907933</c:v>
                </c:pt>
                <c:pt idx="13">
                  <c:v>1419.1831222212229</c:v>
                </c:pt>
                <c:pt idx="14">
                  <c:v>1772.5254835571395</c:v>
                </c:pt>
                <c:pt idx="15">
                  <c:v>2180.128829083581</c:v>
                </c:pt>
                <c:pt idx="16">
                  <c:v>2645.8689433855848</c:v>
                </c:pt>
                <c:pt idx="17">
                  <c:v>3173.6216110481864</c:v>
                </c:pt>
                <c:pt idx="18">
                  <c:v>3767.2626166564264</c:v>
                </c:pt>
                <c:pt idx="19">
                  <c:v>4430.6677447953434</c:v>
                </c:pt>
                <c:pt idx="20">
                  <c:v>5167.7127800499711</c:v>
                </c:pt>
                <c:pt idx="21">
                  <c:v>5982.2735070053441</c:v>
                </c:pt>
                <c:pt idx="22">
                  <c:v>6878.2257102465092</c:v>
                </c:pt>
                <c:pt idx="23">
                  <c:v>7859.4451743584987</c:v>
                </c:pt>
                <c:pt idx="24">
                  <c:v>8929.8076839263467</c:v>
                </c:pt>
                <c:pt idx="25">
                  <c:v>10093.189023535097</c:v>
                </c:pt>
                <c:pt idx="26">
                  <c:v>11353.464977769783</c:v>
                </c:pt>
                <c:pt idx="27">
                  <c:v>12714.511331215443</c:v>
                </c:pt>
                <c:pt idx="28">
                  <c:v>14180.203868457116</c:v>
                </c:pt>
                <c:pt idx="29">
                  <c:v>15754.418374079838</c:v>
                </c:pt>
                <c:pt idx="30">
                  <c:v>17441.030632668648</c:v>
                </c:pt>
                <c:pt idx="31">
                  <c:v>19243.916428808574</c:v>
                </c:pt>
                <c:pt idx="32">
                  <c:v>21166.951547084678</c:v>
                </c:pt>
                <c:pt idx="33">
                  <c:v>23214.011772081973</c:v>
                </c:pt>
                <c:pt idx="34">
                  <c:v>25388.972888385491</c:v>
                </c:pt>
                <c:pt idx="35">
                  <c:v>27695.710680580309</c:v>
                </c:pt>
                <c:pt idx="36">
                  <c:v>30138.100933251411</c:v>
                </c:pt>
                <c:pt idx="37">
                  <c:v>32720.019430983877</c:v>
                </c:pt>
                <c:pt idx="38">
                  <c:v>35445.341958362747</c:v>
                </c:pt>
                <c:pt idx="39">
                  <c:v>38317.944299973009</c:v>
                </c:pt>
                <c:pt idx="40">
                  <c:v>41341.702240399769</c:v>
                </c:pt>
                <c:pt idx="41">
                  <c:v>44520.491564227981</c:v>
                </c:pt>
                <c:pt idx="42">
                  <c:v>47858.188056042753</c:v>
                </c:pt>
                <c:pt idx="43">
                  <c:v>51358.667500429125</c:v>
                </c:pt>
                <c:pt idx="44">
                  <c:v>55025.805681972073</c:v>
                </c:pt>
                <c:pt idx="45">
                  <c:v>58863.478385256669</c:v>
                </c:pt>
                <c:pt idx="46">
                  <c:v>62875.561394867989</c:v>
                </c:pt>
                <c:pt idx="47">
                  <c:v>67065.930495390989</c:v>
                </c:pt>
                <c:pt idx="48">
                  <c:v>71438.461471410774</c:v>
                </c:pt>
                <c:pt idx="49">
                  <c:v>75997.030107512343</c:v>
                </c:pt>
                <c:pt idx="50">
                  <c:v>80745.512188280773</c:v>
                </c:pt>
                <c:pt idx="51">
                  <c:v>85687.783498301069</c:v>
                </c:pt>
                <c:pt idx="52">
                  <c:v>90827.719822158266</c:v>
                </c:pt>
                <c:pt idx="53">
                  <c:v>96169.196944437397</c:v>
                </c:pt>
                <c:pt idx="54">
                  <c:v>101716.09064972354</c:v>
                </c:pt>
                <c:pt idx="55">
                  <c:v>107472.27672260172</c:v>
                </c:pt>
                <c:pt idx="56">
                  <c:v>113441.63094765693</c:v>
                </c:pt>
                <c:pt idx="57">
                  <c:v>119628.02910947424</c:v>
                </c:pt>
                <c:pt idx="58">
                  <c:v>126035.3469926387</c:v>
                </c:pt>
                <c:pt idx="59">
                  <c:v>132667.46038173535</c:v>
                </c:pt>
                <c:pt idx="60">
                  <c:v>139528.24506134918</c:v>
                </c:pt>
                <c:pt idx="61">
                  <c:v>146621.57681606527</c:v>
                </c:pt>
                <c:pt idx="62">
                  <c:v>153951.33143046859</c:v>
                </c:pt>
                <c:pt idx="63">
                  <c:v>161521.38468914432</c:v>
                </c:pt>
                <c:pt idx="64">
                  <c:v>169335.61237667743</c:v>
                </c:pt>
                <c:pt idx="65">
                  <c:v>177397.8902776528</c:v>
                </c:pt>
                <c:pt idx="66">
                  <c:v>185712.09417665578</c:v>
                </c:pt>
                <c:pt idx="67">
                  <c:v>194282.09985827116</c:v>
                </c:pt>
                <c:pt idx="68">
                  <c:v>203111.78310708393</c:v>
                </c:pt>
                <c:pt idx="69">
                  <c:v>212205.01970767946</c:v>
                </c:pt>
                <c:pt idx="70">
                  <c:v>221565.68544464247</c:v>
                </c:pt>
                <c:pt idx="71">
                  <c:v>231197.65610255799</c:v>
                </c:pt>
                <c:pt idx="72">
                  <c:v>241104.80746601129</c:v>
                </c:pt>
                <c:pt idx="73">
                  <c:v>251291.0153195874</c:v>
                </c:pt>
                <c:pt idx="74">
                  <c:v>261760.15544787102</c:v>
                </c:pt>
                <c:pt idx="75">
                  <c:v>272516.10363544757</c:v>
                </c:pt>
                <c:pt idx="76">
                  <c:v>283562.73566690198</c:v>
                </c:pt>
                <c:pt idx="77">
                  <c:v>294903.92732681916</c:v>
                </c:pt>
                <c:pt idx="78">
                  <c:v>306543.55439978407</c:v>
                </c:pt>
                <c:pt idx="79">
                  <c:v>318485.49267038202</c:v>
                </c:pt>
                <c:pt idx="80">
                  <c:v>330733.61792319815</c:v>
                </c:pt>
                <c:pt idx="81">
                  <c:v>343291.80594281689</c:v>
                </c:pt>
                <c:pt idx="82">
                  <c:v>356163.93251382385</c:v>
                </c:pt>
                <c:pt idx="83">
                  <c:v>369353.87342080404</c:v>
                </c:pt>
                <c:pt idx="84">
                  <c:v>382865.50444834202</c:v>
                </c:pt>
                <c:pt idx="85">
                  <c:v>396702.70138102339</c:v>
                </c:pt>
                <c:pt idx="86">
                  <c:v>410869.340003433</c:v>
                </c:pt>
                <c:pt idx="87">
                  <c:v>425369.29610015551</c:v>
                </c:pt>
                <c:pt idx="88">
                  <c:v>440206.44545577659</c:v>
                </c:pt>
                <c:pt idx="89">
                  <c:v>455384.66385488102</c:v>
                </c:pt>
                <c:pt idx="90">
                  <c:v>470907.82708205335</c:v>
                </c:pt>
                <c:pt idx="91">
                  <c:v>486779.81092187937</c:v>
                </c:pt>
                <c:pt idx="92">
                  <c:v>503004.49115894391</c:v>
                </c:pt>
                <c:pt idx="93">
                  <c:v>519585.7435778316</c:v>
                </c:pt>
                <c:pt idx="94">
                  <c:v>536527.44396312791</c:v>
                </c:pt>
                <c:pt idx="95">
                  <c:v>553833.46809941786</c:v>
                </c:pt>
                <c:pt idx="96">
                  <c:v>571507.69177128619</c:v>
                </c:pt>
                <c:pt idx="97">
                  <c:v>589553.99076331791</c:v>
                </c:pt>
                <c:pt idx="98">
                  <c:v>607976.24086009874</c:v>
                </c:pt>
                <c:pt idx="99">
                  <c:v>626778.31784621289</c:v>
                </c:pt>
                <c:pt idx="100">
                  <c:v>645964.09750624618</c:v>
                </c:pt>
              </c:numCache>
            </c:numRef>
          </c:yVal>
          <c:smooth val="1"/>
          <c:extLst>
            <c:ext xmlns:c16="http://schemas.microsoft.com/office/drawing/2014/chart" uri="{C3380CC4-5D6E-409C-BE32-E72D297353CC}">
              <c16:uniqueId val="{00000000-1E23-4598-A484-9E601C352914}"/>
            </c:ext>
          </c:extLst>
        </c:ser>
        <c:dLbls>
          <c:showLegendKey val="0"/>
          <c:showVal val="0"/>
          <c:showCatName val="0"/>
          <c:showSerName val="0"/>
          <c:showPercent val="0"/>
          <c:showBubbleSize val="0"/>
        </c:dLbls>
        <c:axId val="1481875008"/>
        <c:axId val="1481868768"/>
      </c:scatterChart>
      <c:valAx>
        <c:axId val="1481875008"/>
        <c:scaling>
          <c:orientation val="minMax"/>
          <c:max val="10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Engine</a:t>
                </a:r>
                <a:r>
                  <a:rPr lang="en-GB" baseline="0"/>
                  <a:t> Speed (RPM)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1868768"/>
        <c:crosses val="autoZero"/>
        <c:crossBetween val="midCat"/>
      </c:valAx>
      <c:valAx>
        <c:axId val="14818687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Maximum</a:t>
                </a:r>
                <a:r>
                  <a:rPr lang="en-GB" baseline="0"/>
                  <a:t> Valve Jurk (m/s³)</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187500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Valve Acceleration</c:v>
          </c:tx>
          <c:spPr>
            <a:ln w="19050" cap="rnd">
              <a:solidFill>
                <a:schemeClr val="accent1"/>
              </a:solidFill>
              <a:round/>
            </a:ln>
            <a:effectLst/>
          </c:spPr>
          <c:marker>
            <c:symbol val="none"/>
          </c:marker>
          <c:xVal>
            <c:numRef>
              <c:f>'Crankshaft And Camshaft Data'!$Q$5:$Q$105</c:f>
              <c:numCache>
                <c:formatCode>General</c:formatCode>
                <c:ptCount val="101"/>
                <c:pt idx="0">
                  <c:v>0</c:v>
                </c:pt>
                <c:pt idx="1">
                  <c:v>100</c:v>
                </c:pt>
                <c:pt idx="2">
                  <c:v>200</c:v>
                </c:pt>
                <c:pt idx="3">
                  <c:v>300</c:v>
                </c:pt>
                <c:pt idx="4">
                  <c:v>400</c:v>
                </c:pt>
                <c:pt idx="5">
                  <c:v>500</c:v>
                </c:pt>
                <c:pt idx="6">
                  <c:v>600</c:v>
                </c:pt>
                <c:pt idx="7">
                  <c:v>700</c:v>
                </c:pt>
                <c:pt idx="8">
                  <c:v>800</c:v>
                </c:pt>
                <c:pt idx="9">
                  <c:v>900</c:v>
                </c:pt>
                <c:pt idx="10">
                  <c:v>1000</c:v>
                </c:pt>
                <c:pt idx="11">
                  <c:v>1100</c:v>
                </c:pt>
                <c:pt idx="12">
                  <c:v>1200</c:v>
                </c:pt>
                <c:pt idx="13">
                  <c:v>1300</c:v>
                </c:pt>
                <c:pt idx="14">
                  <c:v>1400</c:v>
                </c:pt>
                <c:pt idx="15">
                  <c:v>1500</c:v>
                </c:pt>
                <c:pt idx="16">
                  <c:v>1600</c:v>
                </c:pt>
                <c:pt idx="17">
                  <c:v>1700</c:v>
                </c:pt>
                <c:pt idx="18">
                  <c:v>1800</c:v>
                </c:pt>
                <c:pt idx="19">
                  <c:v>1900</c:v>
                </c:pt>
                <c:pt idx="20">
                  <c:v>2000</c:v>
                </c:pt>
                <c:pt idx="21">
                  <c:v>2100</c:v>
                </c:pt>
                <c:pt idx="22">
                  <c:v>2200</c:v>
                </c:pt>
                <c:pt idx="23">
                  <c:v>2300</c:v>
                </c:pt>
                <c:pt idx="24">
                  <c:v>2400</c:v>
                </c:pt>
                <c:pt idx="25">
                  <c:v>2500</c:v>
                </c:pt>
                <c:pt idx="26">
                  <c:v>2600</c:v>
                </c:pt>
                <c:pt idx="27">
                  <c:v>2700</c:v>
                </c:pt>
                <c:pt idx="28">
                  <c:v>2800</c:v>
                </c:pt>
                <c:pt idx="29">
                  <c:v>2900</c:v>
                </c:pt>
                <c:pt idx="30">
                  <c:v>3000</c:v>
                </c:pt>
                <c:pt idx="31">
                  <c:v>3100</c:v>
                </c:pt>
                <c:pt idx="32">
                  <c:v>3200</c:v>
                </c:pt>
                <c:pt idx="33">
                  <c:v>3300</c:v>
                </c:pt>
                <c:pt idx="34">
                  <c:v>3400</c:v>
                </c:pt>
                <c:pt idx="35">
                  <c:v>3500</c:v>
                </c:pt>
                <c:pt idx="36">
                  <c:v>3600</c:v>
                </c:pt>
                <c:pt idx="37">
                  <c:v>3700</c:v>
                </c:pt>
                <c:pt idx="38">
                  <c:v>3800</c:v>
                </c:pt>
                <c:pt idx="39">
                  <c:v>3900</c:v>
                </c:pt>
                <c:pt idx="40">
                  <c:v>4000</c:v>
                </c:pt>
                <c:pt idx="41">
                  <c:v>4100</c:v>
                </c:pt>
                <c:pt idx="42">
                  <c:v>4200</c:v>
                </c:pt>
                <c:pt idx="43">
                  <c:v>4300</c:v>
                </c:pt>
                <c:pt idx="44">
                  <c:v>4400</c:v>
                </c:pt>
                <c:pt idx="45">
                  <c:v>4500</c:v>
                </c:pt>
                <c:pt idx="46">
                  <c:v>4600</c:v>
                </c:pt>
                <c:pt idx="47">
                  <c:v>4700</c:v>
                </c:pt>
                <c:pt idx="48">
                  <c:v>4800</c:v>
                </c:pt>
                <c:pt idx="49">
                  <c:v>4900</c:v>
                </c:pt>
                <c:pt idx="50">
                  <c:v>5000</c:v>
                </c:pt>
                <c:pt idx="51">
                  <c:v>5100</c:v>
                </c:pt>
                <c:pt idx="52">
                  <c:v>5200</c:v>
                </c:pt>
                <c:pt idx="53">
                  <c:v>5300</c:v>
                </c:pt>
                <c:pt idx="54">
                  <c:v>5400</c:v>
                </c:pt>
                <c:pt idx="55">
                  <c:v>5500</c:v>
                </c:pt>
                <c:pt idx="56">
                  <c:v>5600</c:v>
                </c:pt>
                <c:pt idx="57">
                  <c:v>5700</c:v>
                </c:pt>
                <c:pt idx="58">
                  <c:v>5800</c:v>
                </c:pt>
                <c:pt idx="59">
                  <c:v>5900</c:v>
                </c:pt>
                <c:pt idx="60">
                  <c:v>6000</c:v>
                </c:pt>
                <c:pt idx="61">
                  <c:v>6100</c:v>
                </c:pt>
                <c:pt idx="62">
                  <c:v>6200</c:v>
                </c:pt>
                <c:pt idx="63">
                  <c:v>6300</c:v>
                </c:pt>
                <c:pt idx="64">
                  <c:v>6400</c:v>
                </c:pt>
                <c:pt idx="65">
                  <c:v>6500</c:v>
                </c:pt>
                <c:pt idx="66">
                  <c:v>6600</c:v>
                </c:pt>
                <c:pt idx="67">
                  <c:v>6700</c:v>
                </c:pt>
                <c:pt idx="68">
                  <c:v>6800</c:v>
                </c:pt>
                <c:pt idx="69">
                  <c:v>6900</c:v>
                </c:pt>
                <c:pt idx="70">
                  <c:v>7000</c:v>
                </c:pt>
                <c:pt idx="71">
                  <c:v>7100</c:v>
                </c:pt>
                <c:pt idx="72">
                  <c:v>7200</c:v>
                </c:pt>
                <c:pt idx="73">
                  <c:v>7300</c:v>
                </c:pt>
                <c:pt idx="74">
                  <c:v>7400</c:v>
                </c:pt>
                <c:pt idx="75">
                  <c:v>7500</c:v>
                </c:pt>
                <c:pt idx="76">
                  <c:v>7600</c:v>
                </c:pt>
                <c:pt idx="77">
                  <c:v>7700</c:v>
                </c:pt>
                <c:pt idx="78">
                  <c:v>7800</c:v>
                </c:pt>
                <c:pt idx="79">
                  <c:v>7900</c:v>
                </c:pt>
                <c:pt idx="80">
                  <c:v>8000</c:v>
                </c:pt>
                <c:pt idx="81">
                  <c:v>8100</c:v>
                </c:pt>
                <c:pt idx="82">
                  <c:v>8200</c:v>
                </c:pt>
                <c:pt idx="83">
                  <c:v>8300</c:v>
                </c:pt>
                <c:pt idx="84">
                  <c:v>8400</c:v>
                </c:pt>
                <c:pt idx="85">
                  <c:v>8500</c:v>
                </c:pt>
                <c:pt idx="86">
                  <c:v>8600</c:v>
                </c:pt>
                <c:pt idx="87">
                  <c:v>8700</c:v>
                </c:pt>
                <c:pt idx="88">
                  <c:v>8800</c:v>
                </c:pt>
                <c:pt idx="89">
                  <c:v>8900</c:v>
                </c:pt>
                <c:pt idx="90">
                  <c:v>9000</c:v>
                </c:pt>
                <c:pt idx="91">
                  <c:v>9100</c:v>
                </c:pt>
                <c:pt idx="92">
                  <c:v>9200</c:v>
                </c:pt>
                <c:pt idx="93">
                  <c:v>9300</c:v>
                </c:pt>
                <c:pt idx="94">
                  <c:v>9400</c:v>
                </c:pt>
                <c:pt idx="95">
                  <c:v>9500</c:v>
                </c:pt>
                <c:pt idx="96">
                  <c:v>9600</c:v>
                </c:pt>
                <c:pt idx="97">
                  <c:v>9700</c:v>
                </c:pt>
                <c:pt idx="98">
                  <c:v>9800</c:v>
                </c:pt>
                <c:pt idx="99">
                  <c:v>9900</c:v>
                </c:pt>
                <c:pt idx="100">
                  <c:v>10000</c:v>
                </c:pt>
              </c:numCache>
            </c:numRef>
          </c:xVal>
          <c:yVal>
            <c:numRef>
              <c:f>'Crankshaft And Camshaft Data'!$W$5:$W$105</c:f>
              <c:numCache>
                <c:formatCode>0.0000</c:formatCode>
                <c:ptCount val="101"/>
                <c:pt idx="0">
                  <c:v>0</c:v>
                </c:pt>
                <c:pt idx="1">
                  <c:v>0.12337005501361699</c:v>
                </c:pt>
                <c:pt idx="2">
                  <c:v>0.49348022005446796</c:v>
                </c:pt>
                <c:pt idx="3">
                  <c:v>1.1103304951225528</c:v>
                </c:pt>
                <c:pt idx="4">
                  <c:v>1.9739208802178718</c:v>
                </c:pt>
                <c:pt idx="5">
                  <c:v>3.0842513753404246</c:v>
                </c:pt>
                <c:pt idx="6">
                  <c:v>4.4413219804902111</c:v>
                </c:pt>
                <c:pt idx="7">
                  <c:v>6.0451326956672311</c:v>
                </c:pt>
                <c:pt idx="8">
                  <c:v>7.8956835208714873</c:v>
                </c:pt>
                <c:pt idx="9">
                  <c:v>9.9929744561029725</c:v>
                </c:pt>
                <c:pt idx="10">
                  <c:v>12.337005501361698</c:v>
                </c:pt>
                <c:pt idx="11">
                  <c:v>14.927776656647652</c:v>
                </c:pt>
                <c:pt idx="12">
                  <c:v>17.765287921960844</c:v>
                </c:pt>
                <c:pt idx="13">
                  <c:v>20.849539297301266</c:v>
                </c:pt>
                <c:pt idx="14">
                  <c:v>24.180530782668924</c:v>
                </c:pt>
                <c:pt idx="15">
                  <c:v>27.758262378063819</c:v>
                </c:pt>
                <c:pt idx="16">
                  <c:v>31.582734083485949</c:v>
                </c:pt>
                <c:pt idx="17">
                  <c:v>35.653945898935298</c:v>
                </c:pt>
                <c:pt idx="18">
                  <c:v>39.97189782441189</c:v>
                </c:pt>
                <c:pt idx="19">
                  <c:v>44.536589859915729</c:v>
                </c:pt>
                <c:pt idx="20">
                  <c:v>49.348022005446794</c:v>
                </c:pt>
                <c:pt idx="21">
                  <c:v>54.406194261005076</c:v>
                </c:pt>
                <c:pt idx="22">
                  <c:v>59.711106626590606</c:v>
                </c:pt>
                <c:pt idx="23">
                  <c:v>65.26275910220339</c:v>
                </c:pt>
                <c:pt idx="24">
                  <c:v>71.061151687843378</c:v>
                </c:pt>
                <c:pt idx="25">
                  <c:v>77.106284383510598</c:v>
                </c:pt>
                <c:pt idx="26">
                  <c:v>83.398157189205065</c:v>
                </c:pt>
                <c:pt idx="27">
                  <c:v>89.936770104926765</c:v>
                </c:pt>
                <c:pt idx="28">
                  <c:v>96.722123130675698</c:v>
                </c:pt>
                <c:pt idx="29">
                  <c:v>103.75421626645186</c:v>
                </c:pt>
                <c:pt idx="30">
                  <c:v>111.03304951225527</c:v>
                </c:pt>
                <c:pt idx="31">
                  <c:v>118.55862286808588</c:v>
                </c:pt>
                <c:pt idx="32">
                  <c:v>126.3309363339438</c:v>
                </c:pt>
                <c:pt idx="33">
                  <c:v>134.34998990982888</c:v>
                </c:pt>
                <c:pt idx="34">
                  <c:v>142.61578359574119</c:v>
                </c:pt>
                <c:pt idx="35">
                  <c:v>151.12831739168081</c:v>
                </c:pt>
                <c:pt idx="36">
                  <c:v>159.88759129764756</c:v>
                </c:pt>
                <c:pt idx="37">
                  <c:v>168.89360531364159</c:v>
                </c:pt>
                <c:pt idx="38">
                  <c:v>178.14635943966292</c:v>
                </c:pt>
                <c:pt idx="39">
                  <c:v>187.64585367571141</c:v>
                </c:pt>
                <c:pt idx="40">
                  <c:v>197.39208802178717</c:v>
                </c:pt>
                <c:pt idx="41">
                  <c:v>207.3850624778901</c:v>
                </c:pt>
                <c:pt idx="42">
                  <c:v>217.62477704402031</c:v>
                </c:pt>
                <c:pt idx="43">
                  <c:v>228.11123172017781</c:v>
                </c:pt>
                <c:pt idx="44">
                  <c:v>238.84442650636242</c:v>
                </c:pt>
                <c:pt idx="45">
                  <c:v>249.82436140257434</c:v>
                </c:pt>
                <c:pt idx="46">
                  <c:v>261.05103640881356</c:v>
                </c:pt>
                <c:pt idx="47">
                  <c:v>272.52445152507988</c:v>
                </c:pt>
                <c:pt idx="48">
                  <c:v>284.24460675137351</c:v>
                </c:pt>
                <c:pt idx="49">
                  <c:v>296.21150208769433</c:v>
                </c:pt>
                <c:pt idx="50">
                  <c:v>308.42513753404239</c:v>
                </c:pt>
                <c:pt idx="51">
                  <c:v>320.88551309041776</c:v>
                </c:pt>
                <c:pt idx="52">
                  <c:v>333.59262875682026</c:v>
                </c:pt>
                <c:pt idx="53">
                  <c:v>346.54648453325001</c:v>
                </c:pt>
                <c:pt idx="54">
                  <c:v>359.74708041970706</c:v>
                </c:pt>
                <c:pt idx="55">
                  <c:v>373.19441641619136</c:v>
                </c:pt>
                <c:pt idx="56">
                  <c:v>386.88849252270279</c:v>
                </c:pt>
                <c:pt idx="57">
                  <c:v>400.82930873924153</c:v>
                </c:pt>
                <c:pt idx="58">
                  <c:v>415.01686506580745</c:v>
                </c:pt>
                <c:pt idx="59">
                  <c:v>429.45116150240068</c:v>
                </c:pt>
                <c:pt idx="60">
                  <c:v>444.1321980490211</c:v>
                </c:pt>
                <c:pt idx="61">
                  <c:v>459.05997470566876</c:v>
                </c:pt>
                <c:pt idx="62">
                  <c:v>474.23449147234351</c:v>
                </c:pt>
                <c:pt idx="63">
                  <c:v>489.65574834904578</c:v>
                </c:pt>
                <c:pt idx="64">
                  <c:v>505.32374533577519</c:v>
                </c:pt>
                <c:pt idx="65">
                  <c:v>521.23848243253155</c:v>
                </c:pt>
                <c:pt idx="66">
                  <c:v>537.39995963931551</c:v>
                </c:pt>
                <c:pt idx="67">
                  <c:v>553.80817695612666</c:v>
                </c:pt>
                <c:pt idx="68">
                  <c:v>570.46313438296477</c:v>
                </c:pt>
                <c:pt idx="69">
                  <c:v>587.36483191983041</c:v>
                </c:pt>
                <c:pt idx="70">
                  <c:v>604.51326956672324</c:v>
                </c:pt>
                <c:pt idx="71">
                  <c:v>621.90844732364303</c:v>
                </c:pt>
                <c:pt idx="72">
                  <c:v>639.55036519059024</c:v>
                </c:pt>
                <c:pt idx="73">
                  <c:v>657.43902316756487</c:v>
                </c:pt>
                <c:pt idx="74">
                  <c:v>675.57442125456635</c:v>
                </c:pt>
                <c:pt idx="75">
                  <c:v>693.95655945159535</c:v>
                </c:pt>
                <c:pt idx="76">
                  <c:v>712.58543775865166</c:v>
                </c:pt>
                <c:pt idx="77">
                  <c:v>731.46105617573505</c:v>
                </c:pt>
                <c:pt idx="78">
                  <c:v>750.58341470284563</c:v>
                </c:pt>
                <c:pt idx="79">
                  <c:v>769.9525133399834</c:v>
                </c:pt>
                <c:pt idx="80">
                  <c:v>789.5683520871487</c:v>
                </c:pt>
                <c:pt idx="81">
                  <c:v>809.43093094434084</c:v>
                </c:pt>
                <c:pt idx="82">
                  <c:v>829.54024991156041</c:v>
                </c:pt>
                <c:pt idx="83">
                  <c:v>849.8963089888075</c:v>
                </c:pt>
                <c:pt idx="84">
                  <c:v>870.49910817608122</c:v>
                </c:pt>
                <c:pt idx="85">
                  <c:v>891.34864747338258</c:v>
                </c:pt>
                <c:pt idx="86">
                  <c:v>912.44492688071125</c:v>
                </c:pt>
                <c:pt idx="87">
                  <c:v>933.78794639806677</c:v>
                </c:pt>
                <c:pt idx="88">
                  <c:v>955.3777060254497</c:v>
                </c:pt>
                <c:pt idx="89">
                  <c:v>977.21420576286016</c:v>
                </c:pt>
                <c:pt idx="90">
                  <c:v>999.29744561029736</c:v>
                </c:pt>
                <c:pt idx="91">
                  <c:v>1021.6274255677621</c:v>
                </c:pt>
                <c:pt idx="92">
                  <c:v>1044.2041456352542</c:v>
                </c:pt>
                <c:pt idx="93">
                  <c:v>1067.0276058127731</c:v>
                </c:pt>
                <c:pt idx="94">
                  <c:v>1090.0978061003195</c:v>
                </c:pt>
                <c:pt idx="95">
                  <c:v>1113.4147464978932</c:v>
                </c:pt>
                <c:pt idx="96">
                  <c:v>1136.978427005494</c:v>
                </c:pt>
                <c:pt idx="97">
                  <c:v>1160.7888476231217</c:v>
                </c:pt>
                <c:pt idx="98">
                  <c:v>1184.8460083507773</c:v>
                </c:pt>
                <c:pt idx="99">
                  <c:v>1209.1499091884596</c:v>
                </c:pt>
                <c:pt idx="100">
                  <c:v>1233.7005501361696</c:v>
                </c:pt>
              </c:numCache>
            </c:numRef>
          </c:yVal>
          <c:smooth val="1"/>
          <c:extLst>
            <c:ext xmlns:c16="http://schemas.microsoft.com/office/drawing/2014/chart" uri="{C3380CC4-5D6E-409C-BE32-E72D297353CC}">
              <c16:uniqueId val="{00000001-D407-4C76-8ECB-AC833D7EB229}"/>
            </c:ext>
          </c:extLst>
        </c:ser>
        <c:dLbls>
          <c:showLegendKey val="0"/>
          <c:showVal val="0"/>
          <c:showCatName val="0"/>
          <c:showSerName val="0"/>
          <c:showPercent val="0"/>
          <c:showBubbleSize val="0"/>
        </c:dLbls>
        <c:axId val="1060770175"/>
        <c:axId val="1060773055"/>
      </c:scatterChart>
      <c:valAx>
        <c:axId val="1060770175"/>
        <c:scaling>
          <c:orientation val="minMax"/>
          <c:max val="10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Engine</a:t>
                </a:r>
                <a:r>
                  <a:rPr lang="en-GB" baseline="0"/>
                  <a:t> Speed (RPM)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0773055"/>
        <c:crosses val="autoZero"/>
        <c:crossBetween val="midCat"/>
      </c:valAx>
      <c:valAx>
        <c:axId val="10607730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Acceleration</a:t>
                </a:r>
                <a:r>
                  <a:rPr lang="en-GB" baseline="0"/>
                  <a:t> (m/s²)</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07701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Valve</a:t>
            </a:r>
            <a:r>
              <a:rPr lang="en-US" baseline="0"/>
              <a:t> Coefficient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Inlet Valve</c:v>
          </c:tx>
          <c:spPr>
            <a:ln w="19050" cap="rnd">
              <a:solidFill>
                <a:schemeClr val="accent1"/>
              </a:solidFill>
              <a:round/>
            </a:ln>
            <a:effectLst/>
          </c:spPr>
          <c:marker>
            <c:symbol val="none"/>
          </c:marker>
          <c:xVal>
            <c:numRef>
              <c:f>'Flow Test'!$D$30:$L$30</c:f>
              <c:numCache>
                <c:formatCode>General</c:formatCode>
                <c:ptCount val="9"/>
                <c:pt idx="0">
                  <c:v>1.75</c:v>
                </c:pt>
                <c:pt idx="1">
                  <c:v>3.5</c:v>
                </c:pt>
                <c:pt idx="2">
                  <c:v>5.25</c:v>
                </c:pt>
                <c:pt idx="3">
                  <c:v>7</c:v>
                </c:pt>
                <c:pt idx="4">
                  <c:v>8.75</c:v>
                </c:pt>
                <c:pt idx="5">
                  <c:v>10.5</c:v>
                </c:pt>
                <c:pt idx="6">
                  <c:v>12.25</c:v>
                </c:pt>
                <c:pt idx="7">
                  <c:v>14</c:v>
                </c:pt>
                <c:pt idx="8">
                  <c:v>15.2</c:v>
                </c:pt>
              </c:numCache>
            </c:numRef>
          </c:xVal>
          <c:yVal>
            <c:numRef>
              <c:f>'Flow Test'!$D$38:$L$38</c:f>
              <c:numCache>
                <c:formatCode>General</c:formatCode>
                <c:ptCount val="9"/>
                <c:pt idx="0">
                  <c:v>0.24449960063662479</c:v>
                </c:pt>
                <c:pt idx="1">
                  <c:v>0.47517087618388731</c:v>
                </c:pt>
                <c:pt idx="2">
                  <c:v>0.65137050232253579</c:v>
                </c:pt>
                <c:pt idx="3">
                  <c:v>0.8200289359596209</c:v>
                </c:pt>
                <c:pt idx="4">
                  <c:v>0.91308186486284026</c:v>
                </c:pt>
                <c:pt idx="5">
                  <c:v>0.988687369596706</c:v>
                </c:pt>
                <c:pt idx="6">
                  <c:v>0.98287156154025479</c:v>
                </c:pt>
                <c:pt idx="7">
                  <c:v>0.98287156154025479</c:v>
                </c:pt>
                <c:pt idx="8">
                  <c:v>0.99450317765315721</c:v>
                </c:pt>
              </c:numCache>
            </c:numRef>
          </c:yVal>
          <c:smooth val="1"/>
          <c:extLst>
            <c:ext xmlns:c16="http://schemas.microsoft.com/office/drawing/2014/chart" uri="{C3380CC4-5D6E-409C-BE32-E72D297353CC}">
              <c16:uniqueId val="{00000000-F6A0-4751-87F6-E0C1CA3439A6}"/>
            </c:ext>
          </c:extLst>
        </c:ser>
        <c:ser>
          <c:idx val="1"/>
          <c:order val="1"/>
          <c:tx>
            <c:v>Exhaust Valve</c:v>
          </c:tx>
          <c:spPr>
            <a:ln w="19050" cap="rnd">
              <a:solidFill>
                <a:schemeClr val="accent2"/>
              </a:solidFill>
              <a:round/>
            </a:ln>
            <a:effectLst/>
          </c:spPr>
          <c:marker>
            <c:symbol val="none"/>
          </c:marker>
          <c:xVal>
            <c:numRef>
              <c:f>'Flow Test'!$D$44:$M$44</c:f>
              <c:numCache>
                <c:formatCode>General</c:formatCode>
                <c:ptCount val="10"/>
                <c:pt idx="0">
                  <c:v>1.5</c:v>
                </c:pt>
                <c:pt idx="1">
                  <c:v>3</c:v>
                </c:pt>
                <c:pt idx="2">
                  <c:v>4.5</c:v>
                </c:pt>
                <c:pt idx="3">
                  <c:v>6</c:v>
                </c:pt>
                <c:pt idx="4">
                  <c:v>7.5</c:v>
                </c:pt>
                <c:pt idx="5">
                  <c:v>9</c:v>
                </c:pt>
                <c:pt idx="6">
                  <c:v>10.5</c:v>
                </c:pt>
                <c:pt idx="7">
                  <c:v>12</c:v>
                </c:pt>
                <c:pt idx="8">
                  <c:v>13.5</c:v>
                </c:pt>
                <c:pt idx="9">
                  <c:v>14.8</c:v>
                </c:pt>
              </c:numCache>
            </c:numRef>
          </c:xVal>
          <c:yVal>
            <c:numRef>
              <c:f>'Flow Test'!$D$52:$M$52</c:f>
              <c:numCache>
                <c:formatCode>General</c:formatCode>
                <c:ptCount val="10"/>
                <c:pt idx="0">
                  <c:v>0.21754727263947241</c:v>
                </c:pt>
                <c:pt idx="1">
                  <c:v>0.48290182605876231</c:v>
                </c:pt>
                <c:pt idx="2">
                  <c:v>0.65536676393689164</c:v>
                </c:pt>
                <c:pt idx="3">
                  <c:v>0.75022247976986267</c:v>
                </c:pt>
                <c:pt idx="4">
                  <c:v>0.80627358458025478</c:v>
                </c:pt>
                <c:pt idx="5">
                  <c:v>0.81955338479687079</c:v>
                </c:pt>
                <c:pt idx="6">
                  <c:v>0.85370144249674029</c:v>
                </c:pt>
                <c:pt idx="7">
                  <c:v>0.87077547134667521</c:v>
                </c:pt>
                <c:pt idx="8">
                  <c:v>0.87077547134667521</c:v>
                </c:pt>
                <c:pt idx="9">
                  <c:v>0.87077547134667521</c:v>
                </c:pt>
              </c:numCache>
            </c:numRef>
          </c:yVal>
          <c:smooth val="1"/>
          <c:extLst>
            <c:ext xmlns:c16="http://schemas.microsoft.com/office/drawing/2014/chart" uri="{C3380CC4-5D6E-409C-BE32-E72D297353CC}">
              <c16:uniqueId val="{00000001-F6A0-4751-87F6-E0C1CA3439A6}"/>
            </c:ext>
          </c:extLst>
        </c:ser>
        <c:dLbls>
          <c:showLegendKey val="0"/>
          <c:showVal val="0"/>
          <c:showCatName val="0"/>
          <c:showSerName val="0"/>
          <c:showPercent val="0"/>
          <c:showBubbleSize val="0"/>
        </c:dLbls>
        <c:axId val="150116927"/>
        <c:axId val="150106847"/>
      </c:scatterChart>
      <c:valAx>
        <c:axId val="15011692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106847"/>
        <c:crosses val="autoZero"/>
        <c:crossBetween val="midCat"/>
      </c:valAx>
      <c:valAx>
        <c:axId val="1501068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Coefficient</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11692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editAs="oneCell">
    <xdr:from>
      <xdr:col>8</xdr:col>
      <xdr:colOff>558800</xdr:colOff>
      <xdr:row>8</xdr:row>
      <xdr:rowOff>12700</xdr:rowOff>
    </xdr:from>
    <xdr:to>
      <xdr:col>15</xdr:col>
      <xdr:colOff>89737</xdr:colOff>
      <xdr:row>17</xdr:row>
      <xdr:rowOff>50185</xdr:rowOff>
    </xdr:to>
    <xdr:pic>
      <xdr:nvPicPr>
        <xdr:cNvPr id="3" name="Picture 2">
          <a:extLst>
            <a:ext uri="{FF2B5EF4-FFF2-40B4-BE49-F238E27FC236}">
              <a16:creationId xmlns:a16="http://schemas.microsoft.com/office/drawing/2014/main" id="{4E0725DA-B598-ADF3-AA58-6CFCD8B866CA}"/>
            </a:ext>
          </a:extLst>
        </xdr:cNvPr>
        <xdr:cNvPicPr>
          <a:picLocks noChangeAspect="1"/>
        </xdr:cNvPicPr>
      </xdr:nvPicPr>
      <xdr:blipFill>
        <a:blip xmlns:r="http://schemas.openxmlformats.org/officeDocument/2006/relationships" r:embed="rId1"/>
        <a:stretch>
          <a:fillRect/>
        </a:stretch>
      </xdr:blipFill>
      <xdr:spPr>
        <a:xfrm>
          <a:off x="5435600" y="1485900"/>
          <a:ext cx="3798137" cy="16948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465992</xdr:colOff>
      <xdr:row>1</xdr:row>
      <xdr:rowOff>56728</xdr:rowOff>
    </xdr:from>
    <xdr:to>
      <xdr:col>8</xdr:col>
      <xdr:colOff>523152</xdr:colOff>
      <xdr:row>2</xdr:row>
      <xdr:rowOff>190499</xdr:rowOff>
    </xdr:to>
    <xdr:pic>
      <xdr:nvPicPr>
        <xdr:cNvPr id="2" name="Picture 1" descr="See the source image">
          <a:extLst>
            <a:ext uri="{FF2B5EF4-FFF2-40B4-BE49-F238E27FC236}">
              <a16:creationId xmlns:a16="http://schemas.microsoft.com/office/drawing/2014/main" id="{7A4D1E9F-EDCB-4B92-9968-A304883F99F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485417" y="304378"/>
          <a:ext cx="1800235" cy="381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323118</xdr:colOff>
      <xdr:row>58</xdr:row>
      <xdr:rowOff>180554</xdr:rowOff>
    </xdr:from>
    <xdr:to>
      <xdr:col>9</xdr:col>
      <xdr:colOff>19429</xdr:colOff>
      <xdr:row>60</xdr:row>
      <xdr:rowOff>103512</xdr:rowOff>
    </xdr:to>
    <xdr:pic>
      <xdr:nvPicPr>
        <xdr:cNvPr id="3" name="Picture 2" descr="See the source image">
          <a:extLst>
            <a:ext uri="{FF2B5EF4-FFF2-40B4-BE49-F238E27FC236}">
              <a16:creationId xmlns:a16="http://schemas.microsoft.com/office/drawing/2014/main" id="{CEE03AD4-21A9-4395-A39B-C233C8319AA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923568" y="12505904"/>
          <a:ext cx="1434624" cy="303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24</xdr:col>
      <xdr:colOff>19050</xdr:colOff>
      <xdr:row>20</xdr:row>
      <xdr:rowOff>6350</xdr:rowOff>
    </xdr:to>
    <xdr:graphicFrame macro="">
      <xdr:nvGraphicFramePr>
        <xdr:cNvPr id="2" name="Chart 1">
          <a:extLst>
            <a:ext uri="{FF2B5EF4-FFF2-40B4-BE49-F238E27FC236}">
              <a16:creationId xmlns:a16="http://schemas.microsoft.com/office/drawing/2014/main" id="{4317EF8A-F13B-2400-2C93-C9F8EA51D5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20</xdr:row>
      <xdr:rowOff>0</xdr:rowOff>
    </xdr:from>
    <xdr:to>
      <xdr:col>24</xdr:col>
      <xdr:colOff>12700</xdr:colOff>
      <xdr:row>40</xdr:row>
      <xdr:rowOff>31750</xdr:rowOff>
    </xdr:to>
    <xdr:graphicFrame macro="">
      <xdr:nvGraphicFramePr>
        <xdr:cNvPr id="3" name="Chart 2">
          <a:extLst>
            <a:ext uri="{FF2B5EF4-FFF2-40B4-BE49-F238E27FC236}">
              <a16:creationId xmlns:a16="http://schemas.microsoft.com/office/drawing/2014/main" id="{BD5847E7-5B24-3376-3E25-2C299E50C4C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590550</xdr:colOff>
      <xdr:row>83</xdr:row>
      <xdr:rowOff>146050</xdr:rowOff>
    </xdr:from>
    <xdr:to>
      <xdr:col>23</xdr:col>
      <xdr:colOff>603250</xdr:colOff>
      <xdr:row>104</xdr:row>
      <xdr:rowOff>158750</xdr:rowOff>
    </xdr:to>
    <xdr:graphicFrame macro="">
      <xdr:nvGraphicFramePr>
        <xdr:cNvPr id="9" name="Chart 8">
          <a:extLst>
            <a:ext uri="{FF2B5EF4-FFF2-40B4-BE49-F238E27FC236}">
              <a16:creationId xmlns:a16="http://schemas.microsoft.com/office/drawing/2014/main" id="{45F723BC-2CD1-4F5D-B637-033929ACC10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104</xdr:row>
      <xdr:rowOff>152400</xdr:rowOff>
    </xdr:from>
    <xdr:to>
      <xdr:col>11</xdr:col>
      <xdr:colOff>596900</xdr:colOff>
      <xdr:row>126</xdr:row>
      <xdr:rowOff>6350</xdr:rowOff>
    </xdr:to>
    <xdr:graphicFrame macro="">
      <xdr:nvGraphicFramePr>
        <xdr:cNvPr id="11" name="Chart 10">
          <a:extLst>
            <a:ext uri="{FF2B5EF4-FFF2-40B4-BE49-F238E27FC236}">
              <a16:creationId xmlns:a16="http://schemas.microsoft.com/office/drawing/2014/main" id="{96FC778B-C859-46F5-8983-7EFA0929E5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9524</xdr:colOff>
      <xdr:row>40</xdr:row>
      <xdr:rowOff>0</xdr:rowOff>
    </xdr:from>
    <xdr:to>
      <xdr:col>23</xdr:col>
      <xdr:colOff>609599</xdr:colOff>
      <xdr:row>62</xdr:row>
      <xdr:rowOff>152400</xdr:rowOff>
    </xdr:to>
    <xdr:graphicFrame macro="">
      <xdr:nvGraphicFramePr>
        <xdr:cNvPr id="4" name="Chart 3">
          <a:extLst>
            <a:ext uri="{FF2B5EF4-FFF2-40B4-BE49-F238E27FC236}">
              <a16:creationId xmlns:a16="http://schemas.microsoft.com/office/drawing/2014/main" id="{C3C3AB33-E39F-6F73-A1BE-A3BDC58A33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62</xdr:row>
      <xdr:rowOff>152400</xdr:rowOff>
    </xdr:from>
    <xdr:to>
      <xdr:col>12</xdr:col>
      <xdr:colOff>0</xdr:colOff>
      <xdr:row>83</xdr:row>
      <xdr:rowOff>177800</xdr:rowOff>
    </xdr:to>
    <xdr:graphicFrame macro="">
      <xdr:nvGraphicFramePr>
        <xdr:cNvPr id="8" name="Chart 7">
          <a:extLst>
            <a:ext uri="{FF2B5EF4-FFF2-40B4-BE49-F238E27FC236}">
              <a16:creationId xmlns:a16="http://schemas.microsoft.com/office/drawing/2014/main" id="{DA12FEB7-BF7D-A00D-94E5-A220A6E940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84</xdr:row>
      <xdr:rowOff>0</xdr:rowOff>
    </xdr:from>
    <xdr:to>
      <xdr:col>12</xdr:col>
      <xdr:colOff>6350</xdr:colOff>
      <xdr:row>104</xdr:row>
      <xdr:rowOff>152400</xdr:rowOff>
    </xdr:to>
    <xdr:graphicFrame macro="">
      <xdr:nvGraphicFramePr>
        <xdr:cNvPr id="10" name="Chart 9">
          <a:extLst>
            <a:ext uri="{FF2B5EF4-FFF2-40B4-BE49-F238E27FC236}">
              <a16:creationId xmlns:a16="http://schemas.microsoft.com/office/drawing/2014/main" id="{5A662ED9-D269-9AAB-33B0-3257D896EC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11</xdr:col>
      <xdr:colOff>590550</xdr:colOff>
      <xdr:row>62</xdr:row>
      <xdr:rowOff>158750</xdr:rowOff>
    </xdr:from>
    <xdr:to>
      <xdr:col>24</xdr:col>
      <xdr:colOff>0</xdr:colOff>
      <xdr:row>83</xdr:row>
      <xdr:rowOff>177800</xdr:rowOff>
    </xdr:to>
    <xdr:graphicFrame macro="">
      <xdr:nvGraphicFramePr>
        <xdr:cNvPr id="12" name="Chart 11">
          <a:extLst>
            <a:ext uri="{FF2B5EF4-FFF2-40B4-BE49-F238E27FC236}">
              <a16:creationId xmlns:a16="http://schemas.microsoft.com/office/drawing/2014/main" id="{A38F1C59-71CB-6787-E041-26FC936FB29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11</xdr:col>
      <xdr:colOff>600074</xdr:colOff>
      <xdr:row>104</xdr:row>
      <xdr:rowOff>152400</xdr:rowOff>
    </xdr:from>
    <xdr:to>
      <xdr:col>23</xdr:col>
      <xdr:colOff>609599</xdr:colOff>
      <xdr:row>126</xdr:row>
      <xdr:rowOff>0</xdr:rowOff>
    </xdr:to>
    <xdr:graphicFrame macro="">
      <xdr:nvGraphicFramePr>
        <xdr:cNvPr id="13" name="Chart 12">
          <a:extLst>
            <a:ext uri="{FF2B5EF4-FFF2-40B4-BE49-F238E27FC236}">
              <a16:creationId xmlns:a16="http://schemas.microsoft.com/office/drawing/2014/main" id="{F128A0C7-0D32-55D7-3784-024CA22402F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12</xdr:col>
      <xdr:colOff>590550</xdr:colOff>
      <xdr:row>115</xdr:row>
      <xdr:rowOff>95250</xdr:rowOff>
    </xdr:from>
    <xdr:to>
      <xdr:col>23</xdr:col>
      <xdr:colOff>406400</xdr:colOff>
      <xdr:row>115</xdr:row>
      <xdr:rowOff>127000</xdr:rowOff>
    </xdr:to>
    <xdr:cxnSp macro="">
      <xdr:nvCxnSpPr>
        <xdr:cNvPr id="14" name="Straight Connector 13">
          <a:extLst>
            <a:ext uri="{FF2B5EF4-FFF2-40B4-BE49-F238E27FC236}">
              <a16:creationId xmlns:a16="http://schemas.microsoft.com/office/drawing/2014/main" id="{E98E58B7-2DC3-7CF9-5F7E-48B289720D9B}"/>
            </a:ext>
          </a:extLst>
        </xdr:cNvPr>
        <xdr:cNvCxnSpPr/>
      </xdr:nvCxnSpPr>
      <xdr:spPr>
        <a:xfrm flipV="1">
          <a:off x="7905750" y="21272500"/>
          <a:ext cx="6521450" cy="31750"/>
        </a:xfrm>
        <a:prstGeom prst="line">
          <a:avLst/>
        </a:prstGeom>
      </xdr:spPr>
      <xdr:style>
        <a:lnRef idx="1">
          <a:schemeClr val="accent6"/>
        </a:lnRef>
        <a:fillRef idx="0">
          <a:schemeClr val="accent6"/>
        </a:fillRef>
        <a:effectRef idx="0">
          <a:schemeClr val="accent6"/>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190500</xdr:colOff>
      <xdr:row>2</xdr:row>
      <xdr:rowOff>120650</xdr:rowOff>
    </xdr:from>
    <xdr:ext cx="2668936" cy="493661"/>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E1A26138-AE62-48CF-864E-49CDC93C3592}"/>
                </a:ext>
              </a:extLst>
            </xdr:cNvPr>
            <xdr:cNvSpPr txBox="1"/>
          </xdr:nvSpPr>
          <xdr:spPr>
            <a:xfrm>
              <a:off x="190500" y="488950"/>
              <a:ext cx="2668936" cy="4936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𝑀𝑒𝑎𝑛</m:t>
                    </m:r>
                    <m:r>
                      <a:rPr lang="en-GB" sz="1100" b="0" i="1">
                        <a:latin typeface="Cambria Math" panose="02040503050406030204" pitchFamily="18" charset="0"/>
                      </a:rPr>
                      <m:t> </m:t>
                    </m:r>
                    <m:r>
                      <a:rPr lang="en-GB" sz="1100" b="0" i="1">
                        <a:latin typeface="Cambria Math" panose="02040503050406030204" pitchFamily="18" charset="0"/>
                      </a:rPr>
                      <m:t>𝑃𝑖𝑠𝑡𝑜𝑛</m:t>
                    </m:r>
                    <m:r>
                      <a:rPr lang="en-GB" sz="1100" b="0" i="1">
                        <a:latin typeface="Cambria Math" panose="02040503050406030204" pitchFamily="18" charset="0"/>
                      </a:rPr>
                      <m:t> </m:t>
                    </m:r>
                    <m:r>
                      <a:rPr lang="en-GB" sz="1100" b="0" i="1">
                        <a:latin typeface="Cambria Math" panose="02040503050406030204" pitchFamily="18" charset="0"/>
                      </a:rPr>
                      <m:t>𝑆𝑝𝑒𝑒𝑑</m:t>
                    </m:r>
                    <m:r>
                      <a:rPr lang="en-GB" sz="1100" b="0" i="1">
                        <a:latin typeface="Cambria Math" panose="02040503050406030204" pitchFamily="18" charset="0"/>
                      </a:rPr>
                      <m:t>=</m:t>
                    </m:r>
                    <m:f>
                      <m:fPr>
                        <m:ctrlPr>
                          <a:rPr lang="en-GB" sz="1100" b="0" i="1">
                            <a:latin typeface="Cambria Math" panose="02040503050406030204" pitchFamily="18" charset="0"/>
                            <a:ea typeface="Cambria Math" panose="02040503050406030204" pitchFamily="18" charset="0"/>
                          </a:rPr>
                        </m:ctrlPr>
                      </m:fPr>
                      <m:num>
                        <m:r>
                          <a:rPr lang="en-GB" sz="1100" b="0" i="1">
                            <a:latin typeface="Cambria Math" panose="02040503050406030204" pitchFamily="18" charset="0"/>
                          </a:rPr>
                          <m:t>2</m:t>
                        </m:r>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𝑆𝑡𝑟𝑜𝑘𝑒</m:t>
                        </m:r>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𝑅𝑃𝑀</m:t>
                        </m:r>
                      </m:num>
                      <m:den>
                        <m:r>
                          <a:rPr lang="en-GB" sz="1100" b="0" i="1">
                            <a:latin typeface="Cambria Math" panose="02040503050406030204" pitchFamily="18" charset="0"/>
                            <a:ea typeface="Cambria Math" panose="02040503050406030204" pitchFamily="18" charset="0"/>
                          </a:rPr>
                          <m:t>60</m:t>
                        </m:r>
                      </m:den>
                    </m:f>
                  </m:oMath>
                </m:oMathPara>
              </a14:m>
              <a:endParaRPr lang="en-GB" sz="1100" b="0">
                <a:ea typeface="Cambria Math" panose="02040503050406030204" pitchFamily="18" charset="0"/>
              </a:endParaRPr>
            </a:p>
            <a:p>
              <a:endParaRPr lang="en-GB" sz="1100"/>
            </a:p>
          </xdr:txBody>
        </xdr:sp>
      </mc:Choice>
      <mc:Fallback xmlns="">
        <xdr:sp macro="" textlink="">
          <xdr:nvSpPr>
            <xdr:cNvPr id="3" name="TextBox 2">
              <a:extLst>
                <a:ext uri="{FF2B5EF4-FFF2-40B4-BE49-F238E27FC236}">
                  <a16:creationId xmlns:a16="http://schemas.microsoft.com/office/drawing/2014/main" id="{E1A26138-AE62-48CF-864E-49CDC93C3592}"/>
                </a:ext>
              </a:extLst>
            </xdr:cNvPr>
            <xdr:cNvSpPr txBox="1"/>
          </xdr:nvSpPr>
          <xdr:spPr>
            <a:xfrm>
              <a:off x="190500" y="488950"/>
              <a:ext cx="2668936" cy="4936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100" b="0" i="0">
                  <a:latin typeface="Cambria Math" panose="02040503050406030204" pitchFamily="18" charset="0"/>
                </a:rPr>
                <a:t>𝑀𝑒𝑎𝑛 𝑃𝑖𝑠𝑡𝑜𝑛 𝑆𝑝𝑒𝑒𝑑=</a:t>
              </a:r>
              <a:r>
                <a:rPr lang="en-GB" sz="1100" b="0" i="0">
                  <a:latin typeface="Cambria Math" panose="02040503050406030204" pitchFamily="18" charset="0"/>
                  <a:ea typeface="Cambria Math" panose="02040503050406030204" pitchFamily="18" charset="0"/>
                </a:rPr>
                <a:t>(</a:t>
              </a:r>
              <a:r>
                <a:rPr lang="en-GB" sz="1100" b="0" i="0">
                  <a:latin typeface="Cambria Math" panose="02040503050406030204" pitchFamily="18" charset="0"/>
                </a:rPr>
                <a:t>2</a:t>
              </a:r>
              <a:r>
                <a:rPr lang="en-GB" sz="1100" b="0" i="0">
                  <a:latin typeface="Cambria Math" panose="02040503050406030204" pitchFamily="18" charset="0"/>
                  <a:ea typeface="Cambria Math" panose="02040503050406030204" pitchFamily="18" charset="0"/>
                </a:rPr>
                <a:t>×𝑆𝑡𝑟𝑜𝑘𝑒×𝑅𝑃𝑀)/60</a:t>
              </a:r>
              <a:endParaRPr lang="en-GB" sz="1100" b="0">
                <a:ea typeface="Cambria Math" panose="02040503050406030204" pitchFamily="18" charset="0"/>
              </a:endParaRPr>
            </a:p>
            <a:p>
              <a:endParaRPr lang="en-GB" sz="1100"/>
            </a:p>
          </xdr:txBody>
        </xdr:sp>
      </mc:Fallback>
    </mc:AlternateContent>
    <xdr:clientData/>
  </xdr:oneCellAnchor>
  <xdr:oneCellAnchor>
    <xdr:from>
      <xdr:col>0</xdr:col>
      <xdr:colOff>107950</xdr:colOff>
      <xdr:row>13</xdr:row>
      <xdr:rowOff>158750</xdr:rowOff>
    </xdr:from>
    <xdr:ext cx="8640507" cy="197939"/>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D9D58AFA-3780-4543-B935-D4B94694E57C}"/>
                </a:ext>
              </a:extLst>
            </xdr:cNvPr>
            <xdr:cNvSpPr txBox="1"/>
          </xdr:nvSpPr>
          <xdr:spPr>
            <a:xfrm>
              <a:off x="107950" y="2552700"/>
              <a:ext cx="8640507" cy="1979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a:t>Piston d</a:t>
              </a:r>
              <a14:m>
                <m:oMath xmlns:m="http://schemas.openxmlformats.org/officeDocument/2006/math">
                  <m:r>
                    <a:rPr lang="en-GB" sz="1100" b="0" i="1">
                      <a:latin typeface="Cambria Math" panose="02040503050406030204" pitchFamily="18" charset="0"/>
                    </a:rPr>
                    <m:t>𝑖𝑠𝑡𝑎𝑛𝑐𝑒</m:t>
                  </m:r>
                  <m:r>
                    <a:rPr lang="en-GB" sz="1100" b="0" i="1">
                      <a:latin typeface="Cambria Math" panose="02040503050406030204" pitchFamily="18" charset="0"/>
                    </a:rPr>
                    <m:t> </m:t>
                  </m:r>
                  <m:r>
                    <a:rPr lang="en-GB" sz="1100" b="0" i="1">
                      <a:latin typeface="Cambria Math" panose="02040503050406030204" pitchFamily="18" charset="0"/>
                    </a:rPr>
                    <m:t>𝑓𝑟𝑜𝑚</m:t>
                  </m:r>
                  <m:r>
                    <a:rPr lang="en-GB" sz="1100" b="0" i="1">
                      <a:latin typeface="Cambria Math" panose="02040503050406030204" pitchFamily="18" charset="0"/>
                    </a:rPr>
                    <m:t> </m:t>
                  </m:r>
                  <m:r>
                    <a:rPr lang="en-GB" sz="1100" b="0" i="1">
                      <a:latin typeface="Cambria Math" panose="02040503050406030204" pitchFamily="18" charset="0"/>
                    </a:rPr>
                    <m:t>𝑇𝐷𝐶</m:t>
                  </m:r>
                  <m:r>
                    <a:rPr lang="en-GB" sz="1100" b="0" i="1">
                      <a:latin typeface="Cambria Math" panose="02040503050406030204" pitchFamily="18" charset="0"/>
                    </a:rPr>
                    <m:t>=</m:t>
                  </m:r>
                  <m:r>
                    <a:rPr lang="en-GB" sz="1100" b="0" i="1">
                      <a:latin typeface="Cambria Math" panose="02040503050406030204" pitchFamily="18" charset="0"/>
                    </a:rPr>
                    <m:t>𝐶𝑟𝑎𝑛𝑘𝑠h𝑎𝑓𝑡</m:t>
                  </m:r>
                  <m:r>
                    <a:rPr lang="en-GB" sz="1100" b="0" i="1">
                      <a:latin typeface="Cambria Math" panose="02040503050406030204" pitchFamily="18" charset="0"/>
                    </a:rPr>
                    <m:t> </m:t>
                  </m:r>
                  <m:r>
                    <a:rPr lang="en-GB" sz="1100" b="0" i="1">
                      <a:latin typeface="Cambria Math" panose="02040503050406030204" pitchFamily="18" charset="0"/>
                    </a:rPr>
                    <m:t>𝑅𝑎𝑑𝑖𝑢𝑠</m:t>
                  </m:r>
                  <m:r>
                    <a:rPr lang="en-GB" sz="1100" b="0" i="1">
                      <a:latin typeface="Cambria Math" panose="02040503050406030204" pitchFamily="18" charset="0"/>
                    </a:rPr>
                    <m:t>+</m:t>
                  </m:r>
                  <m:r>
                    <a:rPr lang="en-GB" sz="1100" b="0" i="1">
                      <a:latin typeface="Cambria Math" panose="02040503050406030204" pitchFamily="18" charset="0"/>
                    </a:rPr>
                    <m:t>𝐶𝑜𝑛</m:t>
                  </m:r>
                  <m:r>
                    <a:rPr lang="en-GB" sz="1100" b="0" i="1">
                      <a:latin typeface="Cambria Math" panose="02040503050406030204" pitchFamily="18" charset="0"/>
                    </a:rPr>
                    <m:t> </m:t>
                  </m:r>
                  <m:r>
                    <a:rPr lang="en-GB" sz="1100" b="0" i="1">
                      <a:latin typeface="Cambria Math" panose="02040503050406030204" pitchFamily="18" charset="0"/>
                    </a:rPr>
                    <m:t>𝑅𝑜𝑑</m:t>
                  </m:r>
                  <m:r>
                    <a:rPr lang="en-GB" sz="1100" b="0" i="1">
                      <a:latin typeface="Cambria Math" panose="02040503050406030204" pitchFamily="18" charset="0"/>
                    </a:rPr>
                    <m:t> −</m:t>
                  </m:r>
                  <m:func>
                    <m:funcPr>
                      <m:ctrlPr>
                        <a:rPr lang="en-GB" sz="1100" b="0" i="1">
                          <a:latin typeface="Cambria Math" panose="02040503050406030204" pitchFamily="18" charset="0"/>
                        </a:rPr>
                      </m:ctrlPr>
                    </m:funcPr>
                    <m:fName>
                      <m:r>
                        <a:rPr lang="en-GB" sz="1100" b="0" i="1">
                          <a:latin typeface="Cambria Math" panose="02040503050406030204" pitchFamily="18" charset="0"/>
                        </a:rPr>
                        <m:t>𝐶𝑟𝑎𝑛𝑘𝑠h</m:t>
                      </m:r>
                      <m:r>
                        <m:rPr>
                          <m:sty m:val="p"/>
                        </m:rPr>
                        <a:rPr lang="en-GB" sz="1100" b="0" i="0">
                          <a:latin typeface="Cambria Math" panose="02040503050406030204" pitchFamily="18" charset="0"/>
                        </a:rPr>
                        <m:t>aft</m:t>
                      </m:r>
                      <m:r>
                        <a:rPr lang="en-GB" sz="1100" b="0" i="0">
                          <a:latin typeface="Cambria Math" panose="02040503050406030204" pitchFamily="18" charset="0"/>
                        </a:rPr>
                        <m:t> </m:t>
                      </m:r>
                      <m:r>
                        <m:rPr>
                          <m:sty m:val="p"/>
                        </m:rPr>
                        <a:rPr lang="en-GB" sz="1100" b="0" i="0">
                          <a:latin typeface="Cambria Math" panose="02040503050406030204" pitchFamily="18" charset="0"/>
                        </a:rPr>
                        <m:t>Radius</m:t>
                      </m:r>
                      <m:r>
                        <a:rPr lang="en-GB" sz="1100" b="0" i="0">
                          <a:latin typeface="Cambria Math" panose="02040503050406030204" pitchFamily="18" charset="0"/>
                        </a:rPr>
                        <m:t> </m:t>
                      </m:r>
                      <m:r>
                        <m:rPr>
                          <m:sty m:val="p"/>
                        </m:rPr>
                        <a:rPr lang="en-GB" sz="1100" b="0" i="0">
                          <a:latin typeface="Cambria Math" panose="02040503050406030204" pitchFamily="18" charset="0"/>
                        </a:rPr>
                        <m:t>cos</m:t>
                      </m:r>
                    </m:fName>
                    <m:e>
                      <m:r>
                        <a:rPr lang="en-GB" sz="1100" b="0" i="1">
                          <a:latin typeface="Cambria Math" panose="02040503050406030204" pitchFamily="18" charset="0"/>
                        </a:rPr>
                        <m:t>(</m:t>
                      </m:r>
                      <m:r>
                        <a:rPr lang="en-GB" sz="1100" b="0" i="1">
                          <a:latin typeface="Cambria Math" panose="02040503050406030204" pitchFamily="18" charset="0"/>
                          <a:ea typeface="Cambria Math" panose="02040503050406030204" pitchFamily="18" charset="0"/>
                        </a:rPr>
                        <m:t>𝜃</m:t>
                      </m:r>
                      <m:r>
                        <a:rPr lang="en-GB" sz="1100" b="0" i="1">
                          <a:latin typeface="Cambria Math" panose="02040503050406030204" pitchFamily="18" charset="0"/>
                          <a:ea typeface="Cambria Math" panose="02040503050406030204" pitchFamily="18" charset="0"/>
                        </a:rPr>
                        <m:t>)−</m:t>
                      </m:r>
                      <m:rad>
                        <m:radPr>
                          <m:degHide m:val="on"/>
                          <m:ctrlPr>
                            <a:rPr lang="en-GB" sz="1100" b="0" i="1">
                              <a:latin typeface="Cambria Math" panose="02040503050406030204" pitchFamily="18" charset="0"/>
                              <a:ea typeface="Cambria Math" panose="02040503050406030204" pitchFamily="18" charset="0"/>
                            </a:rPr>
                          </m:ctrlPr>
                        </m:radPr>
                        <m:deg/>
                        <m:e>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𝐶𝑜𝑛</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𝑅𝑜𝑑</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𝐿𝑒𝑛𝑡h</m:t>
                              </m:r>
                            </m:e>
                            <m:sup>
                              <m:r>
                                <a:rPr lang="en-GB" sz="1100" b="0" i="1">
                                  <a:latin typeface="Cambria Math" panose="02040503050406030204" pitchFamily="18" charset="0"/>
                                  <a:ea typeface="Cambria Math" panose="02040503050406030204" pitchFamily="18" charset="0"/>
                                </a:rPr>
                                <m:t>2</m:t>
                              </m:r>
                            </m:sup>
                          </m:sSup>
                        </m:e>
                      </m:rad>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𝐶𝑟𝑎𝑛𝑘𝑠h𝑎𝑓𝑡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𝑅𝑎𝑑𝑖𝑢𝑠</m:t>
                      </m:r>
                      <m:func>
                        <m:funcPr>
                          <m:ctrlPr>
                            <a:rPr lang="en-GB" sz="1100" b="0" i="1">
                              <a:latin typeface="Cambria Math" panose="02040503050406030204" pitchFamily="18" charset="0"/>
                              <a:ea typeface="Cambria Math" panose="02040503050406030204" pitchFamily="18" charset="0"/>
                            </a:rPr>
                          </m:ctrlPr>
                        </m:funcPr>
                        <m:fName>
                          <m:r>
                            <m:rPr>
                              <m:sty m:val="p"/>
                            </m:rPr>
                            <a:rPr lang="en-GB" sz="1100" b="0" i="0">
                              <a:latin typeface="Cambria Math" panose="02040503050406030204" pitchFamily="18" charset="0"/>
                              <a:ea typeface="Cambria Math" panose="02040503050406030204" pitchFamily="18" charset="0"/>
                            </a:rPr>
                            <m:t>sin</m:t>
                          </m:r>
                        </m:fName>
                        <m:e>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𝜃</m:t>
                          </m:r>
                          <m:r>
                            <a:rPr lang="en-GB" sz="1100" b="0" i="1">
                              <a:latin typeface="Cambria Math" panose="02040503050406030204" pitchFamily="18" charset="0"/>
                              <a:ea typeface="Cambria Math" panose="02040503050406030204" pitchFamily="18" charset="0"/>
                            </a:rPr>
                            <m:t>))² </m:t>
                          </m:r>
                        </m:e>
                      </m:func>
                    </m:e>
                  </m:func>
                </m:oMath>
              </a14:m>
              <a:endParaRPr lang="en-GB" sz="1100"/>
            </a:p>
          </xdr:txBody>
        </xdr:sp>
      </mc:Choice>
      <mc:Fallback xmlns="">
        <xdr:sp macro="" textlink="">
          <xdr:nvSpPr>
            <xdr:cNvPr id="4" name="TextBox 3">
              <a:extLst>
                <a:ext uri="{FF2B5EF4-FFF2-40B4-BE49-F238E27FC236}">
                  <a16:creationId xmlns:a16="http://schemas.microsoft.com/office/drawing/2014/main" id="{D9D58AFA-3780-4543-B935-D4B94694E57C}"/>
                </a:ext>
              </a:extLst>
            </xdr:cNvPr>
            <xdr:cNvSpPr txBox="1"/>
          </xdr:nvSpPr>
          <xdr:spPr>
            <a:xfrm>
              <a:off x="107950" y="2552700"/>
              <a:ext cx="8640507" cy="1979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a:t>Piston d</a:t>
              </a:r>
              <a:r>
                <a:rPr lang="en-GB" sz="1100" b="0" i="0">
                  <a:latin typeface="Cambria Math" panose="02040503050406030204" pitchFamily="18" charset="0"/>
                </a:rPr>
                <a:t>𝑖𝑠𝑡𝑎𝑛𝑐𝑒 𝑓𝑟𝑜𝑚 𝑇𝐷𝐶=𝐶𝑟𝑎𝑛𝑘𝑠ℎ𝑎𝑓𝑡 𝑅𝑎𝑑𝑖𝑢𝑠+𝐶𝑜𝑛 𝑅𝑜𝑑 −〖𝐶𝑟𝑎𝑛𝑘𝑠ℎaft Radius cos〗⁡〖(</a:t>
              </a:r>
              <a:r>
                <a:rPr lang="en-GB" sz="1100" b="0" i="0">
                  <a:latin typeface="Cambria Math" panose="02040503050406030204" pitchFamily="18" charset="0"/>
                  <a:ea typeface="Cambria Math" panose="02040503050406030204" pitchFamily="18" charset="0"/>
                </a:rPr>
                <a:t>𝜃)−√(〖𝐶𝑜𝑛 𝑅𝑜𝑑 𝐿𝑒𝑛𝑡ℎ〗^2 )−(𝐶𝑟𝑎𝑛𝑘𝑠ℎ𝑎𝑓𝑡 𝑅𝑎𝑑𝑖𝑢𝑠 sin⁡〖(𝜃))² 〗 〗</a:t>
              </a:r>
              <a:endParaRPr lang="en-GB" sz="1100"/>
            </a:p>
          </xdr:txBody>
        </xdr:sp>
      </mc:Fallback>
    </mc:AlternateContent>
    <xdr:clientData/>
  </xdr:oneCellAnchor>
  <xdr:oneCellAnchor>
    <xdr:from>
      <xdr:col>0</xdr:col>
      <xdr:colOff>155575</xdr:colOff>
      <xdr:row>5</xdr:row>
      <xdr:rowOff>82550</xdr:rowOff>
    </xdr:from>
    <xdr:ext cx="3528082" cy="493661"/>
    <mc:AlternateContent xmlns:mc="http://schemas.openxmlformats.org/markup-compatibility/2006" xmlns:a14="http://schemas.microsoft.com/office/drawing/2010/main">
      <mc:Choice Requires="a14">
        <xdr:sp macro="" textlink="">
          <xdr:nvSpPr>
            <xdr:cNvPr id="7" name="TextBox 6">
              <a:extLst>
                <a:ext uri="{FF2B5EF4-FFF2-40B4-BE49-F238E27FC236}">
                  <a16:creationId xmlns:a16="http://schemas.microsoft.com/office/drawing/2014/main" id="{4511C181-9AAF-C4A0-C354-F48281AB09B2}"/>
                </a:ext>
              </a:extLst>
            </xdr:cNvPr>
            <xdr:cNvSpPr txBox="1"/>
          </xdr:nvSpPr>
          <xdr:spPr>
            <a:xfrm>
              <a:off x="155575" y="1003300"/>
              <a:ext cx="3528082" cy="4936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𝑀𝑎𝑥𝑖𝑚𝑢𝑚</m:t>
                    </m:r>
                    <m:r>
                      <a:rPr lang="en-GB" sz="1100" b="0" i="1">
                        <a:latin typeface="Cambria Math" panose="02040503050406030204" pitchFamily="18" charset="0"/>
                      </a:rPr>
                      <m:t> </m:t>
                    </m:r>
                    <m:r>
                      <a:rPr lang="en-GB" sz="1100" b="0" i="1">
                        <a:latin typeface="Cambria Math" panose="02040503050406030204" pitchFamily="18" charset="0"/>
                      </a:rPr>
                      <m:t>𝑃𝑖𝑠𝑡𝑜𝑛</m:t>
                    </m:r>
                    <m:r>
                      <a:rPr lang="en-GB" sz="1100" b="0" i="1">
                        <a:latin typeface="Cambria Math" panose="02040503050406030204" pitchFamily="18" charset="0"/>
                      </a:rPr>
                      <m:t> </m:t>
                    </m:r>
                    <m:r>
                      <a:rPr lang="en-GB" sz="1100" b="0" i="1">
                        <a:latin typeface="Cambria Math" panose="02040503050406030204" pitchFamily="18" charset="0"/>
                      </a:rPr>
                      <m:t>𝑆𝑝𝑒𝑒𝑑</m:t>
                    </m:r>
                    <m:r>
                      <a:rPr lang="en-GB" sz="1100" b="0" i="1">
                        <a:latin typeface="Cambria Math" panose="02040503050406030204" pitchFamily="18" charset="0"/>
                      </a:rPr>
                      <m:t>=</m:t>
                    </m:r>
                    <m:r>
                      <a:rPr lang="en-GB" sz="1100" b="0" i="1">
                        <a:latin typeface="Cambria Math" panose="02040503050406030204" pitchFamily="18" charset="0"/>
                      </a:rPr>
                      <m:t>𝑃𝑒𝑎𝑘</m:t>
                    </m:r>
                    <m:f>
                      <m:fPr>
                        <m:ctrlPr>
                          <a:rPr lang="en-GB" sz="1100" b="0" i="1">
                            <a:latin typeface="Cambria Math" panose="02040503050406030204" pitchFamily="18" charset="0"/>
                          </a:rPr>
                        </m:ctrlPr>
                      </m:fPr>
                      <m:num>
                        <m:r>
                          <a:rPr lang="en-GB" sz="1100" b="0" i="1">
                            <a:latin typeface="Cambria Math" panose="02040503050406030204" pitchFamily="18" charset="0"/>
                          </a:rPr>
                          <m:t>𝑑𝑥</m:t>
                        </m:r>
                      </m:num>
                      <m:den>
                        <m:r>
                          <a:rPr lang="en-GB" sz="1100" b="0" i="1">
                            <a:latin typeface="Cambria Math" panose="02040503050406030204" pitchFamily="18" charset="0"/>
                          </a:rPr>
                          <m:t>𝑑</m:t>
                        </m:r>
                        <m:r>
                          <a:rPr lang="en-GB" sz="1100" b="0" i="1">
                            <a:latin typeface="Cambria Math" panose="02040503050406030204" pitchFamily="18" charset="0"/>
                            <a:ea typeface="Cambria Math" panose="02040503050406030204" pitchFamily="18" charset="0"/>
                          </a:rPr>
                          <m:t>𝜃</m:t>
                        </m:r>
                      </m:den>
                    </m:f>
                    <m:r>
                      <a:rPr lang="en-GB" sz="1100" b="0" i="1">
                        <a:latin typeface="Cambria Math" panose="02040503050406030204" pitchFamily="18" charset="0"/>
                        <a:ea typeface="Cambria Math" panose="02040503050406030204" pitchFamily="18" charset="0"/>
                      </a:rPr>
                      <m:t>×</m:t>
                    </m:r>
                    <m:f>
                      <m:fPr>
                        <m:ctrlPr>
                          <a:rPr lang="en-GB" sz="1100" b="0" i="1">
                            <a:latin typeface="Cambria Math" panose="02040503050406030204" pitchFamily="18" charset="0"/>
                            <a:ea typeface="Cambria Math" panose="02040503050406030204" pitchFamily="18" charset="0"/>
                          </a:rPr>
                        </m:ctrlPr>
                      </m:fPr>
                      <m:num>
                        <m:r>
                          <a:rPr lang="en-GB" sz="1100" b="0" i="1">
                            <a:latin typeface="Cambria Math" panose="02040503050406030204" pitchFamily="18" charset="0"/>
                            <a:ea typeface="Cambria Math" panose="02040503050406030204" pitchFamily="18" charset="0"/>
                          </a:rPr>
                          <m:t>𝜋</m:t>
                        </m:r>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𝑆𝑡𝑟𝑜𝑘𝑒</m:t>
                        </m:r>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𝑅𝑃𝑀</m:t>
                        </m:r>
                      </m:num>
                      <m:den>
                        <m:r>
                          <a:rPr lang="en-GB" sz="1100" b="0" i="1">
                            <a:latin typeface="Cambria Math" panose="02040503050406030204" pitchFamily="18" charset="0"/>
                            <a:ea typeface="Cambria Math" panose="02040503050406030204" pitchFamily="18" charset="0"/>
                          </a:rPr>
                          <m:t>60</m:t>
                        </m:r>
                      </m:den>
                    </m:f>
                  </m:oMath>
                </m:oMathPara>
              </a14:m>
              <a:endParaRPr lang="en-GB" sz="1100" b="0">
                <a:ea typeface="Cambria Math" panose="02040503050406030204" pitchFamily="18" charset="0"/>
              </a:endParaRPr>
            </a:p>
            <a:p>
              <a:endParaRPr lang="en-GB" sz="1100"/>
            </a:p>
          </xdr:txBody>
        </xdr:sp>
      </mc:Choice>
      <mc:Fallback xmlns="">
        <xdr:sp macro="" textlink="">
          <xdr:nvSpPr>
            <xdr:cNvPr id="7" name="TextBox 6">
              <a:extLst>
                <a:ext uri="{FF2B5EF4-FFF2-40B4-BE49-F238E27FC236}">
                  <a16:creationId xmlns:a16="http://schemas.microsoft.com/office/drawing/2014/main" id="{4511C181-9AAF-C4A0-C354-F48281AB09B2}"/>
                </a:ext>
              </a:extLst>
            </xdr:cNvPr>
            <xdr:cNvSpPr txBox="1"/>
          </xdr:nvSpPr>
          <xdr:spPr>
            <a:xfrm>
              <a:off x="155575" y="1003300"/>
              <a:ext cx="3528082" cy="4936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100" b="0" i="0">
                  <a:latin typeface="Cambria Math" panose="02040503050406030204" pitchFamily="18" charset="0"/>
                </a:rPr>
                <a:t>𝑀𝑎𝑥𝑖𝑚𝑢𝑚 𝑃𝑖𝑠𝑡𝑜𝑛 𝑆𝑝𝑒𝑒𝑑=𝑃𝑒𝑎𝑘 𝑑𝑥/𝑑</a:t>
              </a:r>
              <a:r>
                <a:rPr lang="en-GB" sz="1100" b="0" i="0">
                  <a:latin typeface="Cambria Math" panose="02040503050406030204" pitchFamily="18" charset="0"/>
                  <a:ea typeface="Cambria Math" panose="02040503050406030204" pitchFamily="18" charset="0"/>
                </a:rPr>
                <a:t>𝜃×(𝜋×𝑆𝑡𝑟𝑜𝑘𝑒×𝑅𝑃𝑀)/60</a:t>
              </a:r>
              <a:endParaRPr lang="en-GB" sz="1100" b="0">
                <a:ea typeface="Cambria Math" panose="02040503050406030204" pitchFamily="18" charset="0"/>
              </a:endParaRPr>
            </a:p>
            <a:p>
              <a:endParaRPr lang="en-GB" sz="1100"/>
            </a:p>
          </xdr:txBody>
        </xdr:sp>
      </mc:Fallback>
    </mc:AlternateContent>
    <xdr:clientData/>
  </xdr:oneCellAnchor>
  <xdr:oneCellAnchor>
    <xdr:from>
      <xdr:col>0</xdr:col>
      <xdr:colOff>219075</xdr:colOff>
      <xdr:row>8</xdr:row>
      <xdr:rowOff>114300</xdr:rowOff>
    </xdr:from>
    <xdr:ext cx="4944174" cy="390428"/>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298BBE2B-A64F-B3FC-A971-5A40C8011269}"/>
                </a:ext>
              </a:extLst>
            </xdr:cNvPr>
            <xdr:cNvSpPr txBox="1"/>
          </xdr:nvSpPr>
          <xdr:spPr>
            <a:xfrm>
              <a:off x="219075" y="1587500"/>
              <a:ext cx="4944174" cy="3904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𝑝𝑒𝑎𝑘</m:t>
                    </m:r>
                    <m:f>
                      <m:fPr>
                        <m:ctrlPr>
                          <a:rPr lang="en-GB" sz="1100" b="0" i="1">
                            <a:latin typeface="Cambria Math" panose="02040503050406030204" pitchFamily="18" charset="0"/>
                          </a:rPr>
                        </m:ctrlPr>
                      </m:fPr>
                      <m:num>
                        <m:r>
                          <a:rPr lang="en-GB" sz="1100" b="0" i="1">
                            <a:latin typeface="Cambria Math" panose="02040503050406030204" pitchFamily="18" charset="0"/>
                          </a:rPr>
                          <m:t>𝑑𝑥</m:t>
                        </m:r>
                      </m:num>
                      <m:den>
                        <m:r>
                          <a:rPr lang="en-GB" sz="1100" b="0" i="1">
                            <a:latin typeface="Cambria Math" panose="02040503050406030204" pitchFamily="18" charset="0"/>
                          </a:rPr>
                          <m:t>𝑑</m:t>
                        </m:r>
                        <m:r>
                          <a:rPr lang="en-GB" sz="1100" b="0" i="1">
                            <a:latin typeface="Cambria Math" panose="02040503050406030204" pitchFamily="18" charset="0"/>
                            <a:ea typeface="Cambria Math" panose="02040503050406030204" pitchFamily="18" charset="0"/>
                          </a:rPr>
                          <m:t>𝜃</m:t>
                        </m:r>
                      </m:den>
                    </m:f>
                    <m:r>
                      <a:rPr lang="en-GB" sz="1100" b="0" i="1">
                        <a:latin typeface="Cambria Math" panose="02040503050406030204" pitchFamily="18" charset="0"/>
                      </a:rPr>
                      <m:t>=</m:t>
                    </m:r>
                    <m:r>
                      <a:rPr lang="en-GB" sz="1100" b="0" i="1">
                        <a:latin typeface="Cambria Math" panose="02040503050406030204" pitchFamily="18" charset="0"/>
                      </a:rPr>
                      <m:t>𝐶𝑟𝑎𝑛𝑘</m:t>
                    </m:r>
                    <m:r>
                      <a:rPr lang="en-GB" sz="1100" b="0" i="1">
                        <a:latin typeface="Cambria Math" panose="02040503050406030204" pitchFamily="18" charset="0"/>
                      </a:rPr>
                      <m:t> </m:t>
                    </m:r>
                    <m:r>
                      <a:rPr lang="en-GB" sz="1100" b="0" i="1">
                        <a:latin typeface="Cambria Math" panose="02040503050406030204" pitchFamily="18" charset="0"/>
                      </a:rPr>
                      <m:t>𝑅𝑎𝑑𝑖𝑢𝑠</m:t>
                    </m:r>
                    <m:r>
                      <a:rPr lang="en-GB" sz="1100" b="0" i="1">
                        <a:latin typeface="Cambria Math" panose="02040503050406030204" pitchFamily="18" charset="0"/>
                      </a:rPr>
                      <m:t> </m:t>
                    </m:r>
                    <m:r>
                      <a:rPr lang="en-GB" sz="1100" b="0" i="1">
                        <a:latin typeface="Cambria Math" panose="02040503050406030204" pitchFamily="18" charset="0"/>
                      </a:rPr>
                      <m:t>𝑠𝑖𝑛</m:t>
                    </m:r>
                    <m:r>
                      <a:rPr lang="en-GB" sz="1100" b="0" i="1">
                        <a:latin typeface="Cambria Math" panose="02040503050406030204" pitchFamily="18" charset="0"/>
                        <a:ea typeface="Cambria Math" panose="02040503050406030204" pitchFamily="18" charset="0"/>
                      </a:rPr>
                      <m:t>𝜃</m:t>
                    </m:r>
                    <m:r>
                      <a:rPr lang="en-GB" sz="1100" b="0" i="1">
                        <a:latin typeface="Cambria Math" panose="02040503050406030204" pitchFamily="18" charset="0"/>
                        <a:ea typeface="Cambria Math" panose="02040503050406030204" pitchFamily="18" charset="0"/>
                      </a:rPr>
                      <m:t>+</m:t>
                    </m:r>
                    <m:f>
                      <m:fPr>
                        <m:ctrlPr>
                          <a:rPr lang="en-GB" sz="1100" b="0" i="1">
                            <a:latin typeface="Cambria Math" panose="02040503050406030204" pitchFamily="18" charset="0"/>
                            <a:ea typeface="Cambria Math" panose="02040503050406030204" pitchFamily="18" charset="0"/>
                          </a:rPr>
                        </m:ctrlPr>
                      </m:fPr>
                      <m:num>
                        <m:r>
                          <a:rPr lang="en-GB" sz="1100" b="0" i="1">
                            <a:latin typeface="Cambria Math" panose="02040503050406030204" pitchFamily="18" charset="0"/>
                            <a:ea typeface="Cambria Math" panose="02040503050406030204" pitchFamily="18" charset="0"/>
                          </a:rPr>
                          <m:t>𝐶𝑟𝑎𝑛𝑘𝑠h𝑎𝑓𝑡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𝑅𝑎𝑑𝑖𝑢</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𝑠</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𝑠𝑖𝑛</m:t>
                        </m:r>
                        <m:r>
                          <a:rPr lang="en-GB" sz="1100" b="0" i="1">
                            <a:latin typeface="Cambria Math" panose="02040503050406030204" pitchFamily="18" charset="0"/>
                            <a:ea typeface="Cambria Math" panose="02040503050406030204" pitchFamily="18" charset="0"/>
                          </a:rPr>
                          <m:t>𝜃</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𝑐𝑜𝑠</m:t>
                        </m:r>
                        <m:r>
                          <a:rPr lang="en-GB" sz="1100" b="0" i="1">
                            <a:latin typeface="Cambria Math" panose="02040503050406030204" pitchFamily="18" charset="0"/>
                            <a:ea typeface="Cambria Math" panose="02040503050406030204" pitchFamily="18" charset="0"/>
                          </a:rPr>
                          <m:t>𝜃</m:t>
                        </m:r>
                      </m:num>
                      <m:den>
                        <m:rad>
                          <m:radPr>
                            <m:degHide m:val="on"/>
                            <m:ctrlPr>
                              <a:rPr lang="en-GB" sz="1100" b="0" i="1">
                                <a:latin typeface="Cambria Math" panose="02040503050406030204" pitchFamily="18" charset="0"/>
                                <a:ea typeface="Cambria Math" panose="02040503050406030204" pitchFamily="18" charset="0"/>
                              </a:rPr>
                            </m:ctrlPr>
                          </m:radPr>
                          <m:deg/>
                          <m:e>
                            <m:r>
                              <a:rPr lang="en-GB" sz="1100" b="0" i="1">
                                <a:latin typeface="Cambria Math" panose="02040503050406030204" pitchFamily="18" charset="0"/>
                                <a:ea typeface="Cambria Math" panose="02040503050406030204" pitchFamily="18" charset="0"/>
                              </a:rPr>
                              <m:t>𝐶𝑜𝑛</m:t>
                            </m:r>
                          </m:e>
                        </m:rad>
                        <m:r>
                          <a:rPr lang="en-GB" sz="1100" b="0" i="1">
                            <a:latin typeface="Cambria Math" panose="02040503050406030204" pitchFamily="18" charset="0"/>
                            <a:ea typeface="Cambria Math" panose="02040503050406030204" pitchFamily="18" charset="0"/>
                          </a:rPr>
                          <m:t>𝑅𝑜𝑑</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𝐿𝑒𝑛𝑡</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h</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𝐶𝑟𝑎𝑛𝑘𝑠h𝑎𝑓𝑡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𝑅𝑎𝑑𝑖𝑢</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𝑠</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𝑠𝑖</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𝑛</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𝜃</m:t>
                        </m:r>
                      </m:den>
                    </m:f>
                    <m:r>
                      <a:rPr lang="en-GB" sz="1100" b="0" i="1">
                        <a:latin typeface="Cambria Math" panose="02040503050406030204" pitchFamily="18" charset="0"/>
                        <a:ea typeface="Cambria Math" panose="02040503050406030204" pitchFamily="18" charset="0"/>
                      </a:rPr>
                      <m:t> </m:t>
                    </m:r>
                  </m:oMath>
                </m:oMathPara>
              </a14:m>
              <a:endParaRPr lang="en-GB" sz="1100"/>
            </a:p>
          </xdr:txBody>
        </xdr:sp>
      </mc:Choice>
      <mc:Fallback xmlns="">
        <xdr:sp macro="" textlink="">
          <xdr:nvSpPr>
            <xdr:cNvPr id="2" name="TextBox 1">
              <a:extLst>
                <a:ext uri="{FF2B5EF4-FFF2-40B4-BE49-F238E27FC236}">
                  <a16:creationId xmlns:a16="http://schemas.microsoft.com/office/drawing/2014/main" id="{298BBE2B-A64F-B3FC-A971-5A40C8011269}"/>
                </a:ext>
              </a:extLst>
            </xdr:cNvPr>
            <xdr:cNvSpPr txBox="1"/>
          </xdr:nvSpPr>
          <xdr:spPr>
            <a:xfrm>
              <a:off x="219075" y="1587500"/>
              <a:ext cx="4944174" cy="3904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𝑝𝑒𝑎𝑘 𝑑𝑥/𝑑</a:t>
              </a:r>
              <a:r>
                <a:rPr lang="en-GB" sz="1100" b="0" i="0">
                  <a:latin typeface="Cambria Math" panose="02040503050406030204" pitchFamily="18" charset="0"/>
                  <a:ea typeface="Cambria Math" panose="02040503050406030204" pitchFamily="18" charset="0"/>
                </a:rPr>
                <a:t>𝜃</a:t>
              </a:r>
              <a:r>
                <a:rPr lang="en-GB" sz="1100" b="0" i="0">
                  <a:latin typeface="Cambria Math" panose="02040503050406030204" pitchFamily="18" charset="0"/>
                </a:rPr>
                <a:t>=𝐶𝑟𝑎𝑛𝑘 𝑅𝑎𝑑𝑖𝑢𝑠 𝑠𝑖𝑛</a:t>
              </a:r>
              <a:r>
                <a:rPr lang="en-GB" sz="1100" b="0" i="0">
                  <a:latin typeface="Cambria Math" panose="02040503050406030204" pitchFamily="18" charset="0"/>
                  <a:ea typeface="Cambria Math" panose="02040503050406030204" pitchFamily="18" charset="0"/>
                </a:rPr>
                <a:t>𝜃+(𝐶𝑟𝑎𝑛𝑘𝑠ℎ𝑎𝑓𝑡 𝑅𝑎𝑑𝑖𝑢𝑠^2 𝑠𝑖𝑛𝜃 𝑐𝑜𝑠𝜃)/(√𝐶𝑜𝑛 𝑅𝑜𝑑 𝐿𝑒𝑛𝑡ℎ^2−𝐶𝑟𝑎𝑛𝑘𝑠ℎ𝑎𝑓𝑡 𝑅𝑎𝑑𝑖𝑢𝑠^2  𝑠𝑖𝑛^2 𝜃)  </a:t>
              </a:r>
              <a:endParaRPr lang="en-GB" sz="1100"/>
            </a:p>
          </xdr:txBody>
        </xdr:sp>
      </mc:Fallback>
    </mc:AlternateContent>
    <xdr:clientData/>
  </xdr:oneCellAnchor>
  <xdr:oneCellAnchor>
    <xdr:from>
      <xdr:col>0</xdr:col>
      <xdr:colOff>111125</xdr:colOff>
      <xdr:row>20</xdr:row>
      <xdr:rowOff>82550</xdr:rowOff>
    </xdr:from>
    <xdr:ext cx="4230902" cy="172227"/>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751E1C89-A606-CC1E-A188-C07F3AE392E4}"/>
                </a:ext>
              </a:extLst>
            </xdr:cNvPr>
            <xdr:cNvSpPr txBox="1"/>
          </xdr:nvSpPr>
          <xdr:spPr>
            <a:xfrm>
              <a:off x="111125" y="3765550"/>
              <a:ext cx="423090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en-GB" sz="1100" b="0" i="1">
                      <a:latin typeface="Cambria Math" panose="02040503050406030204" pitchFamily="18" charset="0"/>
                    </a:rPr>
                    <m:t>𝑉𝑎𝑙𝑣𝑒</m:t>
                  </m:r>
                  <m:r>
                    <a:rPr lang="en-GB" sz="1100" b="0" i="1">
                      <a:latin typeface="Cambria Math" panose="02040503050406030204" pitchFamily="18" charset="0"/>
                    </a:rPr>
                    <m:t> </m:t>
                  </m:r>
                  <m:r>
                    <a:rPr lang="en-GB" sz="1100" b="0" i="1">
                      <a:latin typeface="Cambria Math" panose="02040503050406030204" pitchFamily="18" charset="0"/>
                    </a:rPr>
                    <m:t>𝑉𝑒𝑙𝑜𝑐𝑖𝑡𝑦</m:t>
                  </m:r>
                  <m:r>
                    <a:rPr lang="en-GB" sz="1100" b="0" i="1">
                      <a:latin typeface="Cambria Math" panose="02040503050406030204" pitchFamily="18" charset="0"/>
                    </a:rPr>
                    <m:t>=2×</m:t>
                  </m:r>
                  <m:r>
                    <a:rPr lang="en-GB" sz="1100" b="0" i="1">
                      <a:latin typeface="Cambria Math" panose="02040503050406030204" pitchFamily="18" charset="0"/>
                      <a:ea typeface="Cambria Math" panose="02040503050406030204" pitchFamily="18" charset="0"/>
                    </a:rPr>
                    <m:t>𝜋</m:t>
                  </m:r>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𝐶𝑎𝑚𝑠h𝑎𝑓𝑡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𝐹𝑟𝑒𝑞𝑢𝑒𝑛𝑐𝑦</m:t>
                  </m:r>
                  <m:r>
                    <a:rPr lang="en-GB" sz="1100" b="0" i="1">
                      <a:latin typeface="Cambria Math" panose="02040503050406030204" pitchFamily="18" charset="0"/>
                      <a:ea typeface="Cambria Math" panose="02040503050406030204" pitchFamily="18" charset="0"/>
                    </a:rPr>
                    <m:t>×</m:t>
                  </m:r>
                </m:oMath>
              </a14:m>
              <a:r>
                <a:rPr lang="en-GB" sz="1100"/>
                <a:t>Valve Lift Amplitude</a:t>
              </a:r>
            </a:p>
          </xdr:txBody>
        </xdr:sp>
      </mc:Choice>
      <mc:Fallback xmlns="">
        <xdr:sp macro="" textlink="">
          <xdr:nvSpPr>
            <xdr:cNvPr id="5" name="TextBox 4">
              <a:extLst>
                <a:ext uri="{FF2B5EF4-FFF2-40B4-BE49-F238E27FC236}">
                  <a16:creationId xmlns:a16="http://schemas.microsoft.com/office/drawing/2014/main" id="{751E1C89-A606-CC1E-A188-C07F3AE392E4}"/>
                </a:ext>
              </a:extLst>
            </xdr:cNvPr>
            <xdr:cNvSpPr txBox="1"/>
          </xdr:nvSpPr>
          <xdr:spPr>
            <a:xfrm>
              <a:off x="111125" y="3765550"/>
              <a:ext cx="423090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𝑉𝑎𝑙𝑣𝑒 𝑉𝑒𝑙𝑜𝑐𝑖𝑡𝑦=2</a:t>
              </a:r>
              <a:r>
                <a:rPr lang="en-GB" sz="1100" b="0" i="0">
                  <a:latin typeface="Cambria Math" panose="02040503050406030204" pitchFamily="18" charset="0"/>
                  <a:ea typeface="Cambria Math" panose="02040503050406030204" pitchFamily="18" charset="0"/>
                </a:rPr>
                <a:t>×𝜋×𝐶𝑎𝑚𝑠ℎ𝑎𝑓𝑡 𝐹𝑟𝑒𝑞𝑢𝑒𝑛𝑐𝑦×</a:t>
              </a:r>
              <a:r>
                <a:rPr lang="en-GB" sz="1100"/>
                <a:t>Valve Lift Amplitude</a:t>
              </a:r>
            </a:p>
          </xdr:txBody>
        </xdr:sp>
      </mc:Fallback>
    </mc:AlternateContent>
    <xdr:clientData/>
  </xdr:oneCellAnchor>
  <xdr:twoCellAnchor>
    <xdr:from>
      <xdr:col>4</xdr:col>
      <xdr:colOff>38100</xdr:colOff>
      <xdr:row>17</xdr:row>
      <xdr:rowOff>57150</xdr:rowOff>
    </xdr:from>
    <xdr:to>
      <xdr:col>8</xdr:col>
      <xdr:colOff>127000</xdr:colOff>
      <xdr:row>18</xdr:row>
      <xdr:rowOff>133350</xdr:rowOff>
    </xdr:to>
    <xdr:sp macro="" textlink="">
      <xdr:nvSpPr>
        <xdr:cNvPr id="6" name="TextBox 5">
          <a:extLst>
            <a:ext uri="{FF2B5EF4-FFF2-40B4-BE49-F238E27FC236}">
              <a16:creationId xmlns:a16="http://schemas.microsoft.com/office/drawing/2014/main" id="{4DDC82A1-8DB0-F3F8-483A-8B5BE6B6CC05}"/>
            </a:ext>
          </a:extLst>
        </xdr:cNvPr>
        <xdr:cNvSpPr txBox="1"/>
      </xdr:nvSpPr>
      <xdr:spPr>
        <a:xfrm>
          <a:off x="2476500" y="3187700"/>
          <a:ext cx="2527300" cy="260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Valve</a:t>
          </a:r>
          <a:r>
            <a:rPr lang="en-GB" sz="1100" baseline="0"/>
            <a:t> lift amplitude is half of the total lift</a:t>
          </a:r>
        </a:p>
      </xdr:txBody>
    </xdr:sp>
    <xdr:clientData/>
  </xdr:twoCellAnchor>
  <xdr:oneCellAnchor>
    <xdr:from>
      <xdr:col>0</xdr:col>
      <xdr:colOff>60325</xdr:colOff>
      <xdr:row>24</xdr:row>
      <xdr:rowOff>158750</xdr:rowOff>
    </xdr:from>
    <xdr:ext cx="4895571" cy="175369"/>
    <mc:AlternateContent xmlns:mc="http://schemas.openxmlformats.org/markup-compatibility/2006" xmlns:a14="http://schemas.microsoft.com/office/drawing/2010/main">
      <mc:Choice Requires="a14">
        <xdr:sp macro="" textlink="">
          <xdr:nvSpPr>
            <xdr:cNvPr id="8" name="TextBox 7">
              <a:extLst>
                <a:ext uri="{FF2B5EF4-FFF2-40B4-BE49-F238E27FC236}">
                  <a16:creationId xmlns:a16="http://schemas.microsoft.com/office/drawing/2014/main" id="{FC89543D-3CA9-4804-0184-4ECA8CEE5D3D}"/>
                </a:ext>
              </a:extLst>
            </xdr:cNvPr>
            <xdr:cNvSpPr txBox="1"/>
          </xdr:nvSpPr>
          <xdr:spPr>
            <a:xfrm>
              <a:off x="60325" y="4578350"/>
              <a:ext cx="4895571" cy="175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𝑀𝑎𝑥𝑖𝑚𝑢𝑚</m:t>
                    </m:r>
                    <m:r>
                      <a:rPr lang="en-GB" sz="1100" b="0" i="1">
                        <a:latin typeface="Cambria Math" panose="02040503050406030204" pitchFamily="18" charset="0"/>
                      </a:rPr>
                      <m:t> </m:t>
                    </m:r>
                    <m:r>
                      <a:rPr lang="en-GB" sz="1100" b="0" i="1">
                        <a:latin typeface="Cambria Math" panose="02040503050406030204" pitchFamily="18" charset="0"/>
                      </a:rPr>
                      <m:t>𝑉𝑎𝑙𝑣𝑒</m:t>
                    </m:r>
                    <m:r>
                      <a:rPr lang="en-GB" sz="1100" b="0" i="1">
                        <a:latin typeface="Cambria Math" panose="02040503050406030204" pitchFamily="18" charset="0"/>
                      </a:rPr>
                      <m:t> </m:t>
                    </m:r>
                    <m:r>
                      <a:rPr lang="en-GB" sz="1100" b="0" i="1">
                        <a:latin typeface="Cambria Math" panose="02040503050406030204" pitchFamily="18" charset="0"/>
                      </a:rPr>
                      <m:t>𝐽𝑢𝑟𝑘</m:t>
                    </m:r>
                    <m:r>
                      <a:rPr lang="en-GB" sz="1100" b="0" i="1">
                        <a:latin typeface="Cambria Math" panose="02040503050406030204" pitchFamily="18" charset="0"/>
                      </a:rPr>
                      <m:t>=</m:t>
                    </m:r>
                    <m:sSup>
                      <m:sSupPr>
                        <m:ctrlPr>
                          <a:rPr lang="en-GB" sz="1100" b="0" i="1">
                            <a:latin typeface="Cambria Math" panose="02040503050406030204" pitchFamily="18" charset="0"/>
                            <a:ea typeface="Cambria Math" panose="02040503050406030204" pitchFamily="18" charset="0"/>
                          </a:rPr>
                        </m:ctrlPr>
                      </m:sSupPr>
                      <m:e>
                        <m:d>
                          <m:dPr>
                            <m:ctrlPr>
                              <a:rPr lang="en-GB" sz="1100" b="0" i="1">
                                <a:latin typeface="Cambria Math" panose="02040503050406030204" pitchFamily="18" charset="0"/>
                              </a:rPr>
                            </m:ctrlPr>
                          </m:dPr>
                          <m:e>
                            <m:r>
                              <a:rPr lang="en-GB" sz="1100" b="0" i="1">
                                <a:latin typeface="Cambria Math" panose="02040503050406030204" pitchFamily="18" charset="0"/>
                              </a:rPr>
                              <m:t>2</m:t>
                            </m:r>
                            <m:r>
                              <a:rPr lang="en-GB" sz="1100" b="0" i="1">
                                <a:latin typeface="Cambria Math" panose="02040503050406030204" pitchFamily="18" charset="0"/>
                                <a:ea typeface="Cambria Math" panose="02040503050406030204" pitchFamily="18" charset="0"/>
                              </a:rPr>
                              <m:t>𝜋</m:t>
                            </m:r>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𝐶𝑎𝑚𝑠h𝑎𝑓𝑡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𝐹𝑟𝑒𝑞𝑢𝑒𝑛𝑐𝑦</m:t>
                            </m:r>
                          </m:e>
                        </m:d>
                      </m:e>
                      <m:sup>
                        <m:r>
                          <a:rPr lang="en-GB" sz="1100" b="0" i="1">
                            <a:latin typeface="Cambria Math" panose="02040503050406030204" pitchFamily="18" charset="0"/>
                            <a:ea typeface="Cambria Math" panose="02040503050406030204" pitchFamily="18" charset="0"/>
                          </a:rPr>
                          <m:t>3</m:t>
                        </m:r>
                      </m:sup>
                    </m:sSup>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𝑉𝑎𝑙𝑣𝑒𝐿𝑖𝑓𝑡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𝐴𝑚𝑝𝑙𝑖𝑡𝑢𝑑𝑒</m:t>
                    </m:r>
                  </m:oMath>
                </m:oMathPara>
              </a14:m>
              <a:endParaRPr lang="en-GB" sz="1100"/>
            </a:p>
          </xdr:txBody>
        </xdr:sp>
      </mc:Choice>
      <mc:Fallback xmlns="">
        <xdr:sp macro="" textlink="">
          <xdr:nvSpPr>
            <xdr:cNvPr id="8" name="TextBox 7">
              <a:extLst>
                <a:ext uri="{FF2B5EF4-FFF2-40B4-BE49-F238E27FC236}">
                  <a16:creationId xmlns:a16="http://schemas.microsoft.com/office/drawing/2014/main" id="{FC89543D-3CA9-4804-0184-4ECA8CEE5D3D}"/>
                </a:ext>
              </a:extLst>
            </xdr:cNvPr>
            <xdr:cNvSpPr txBox="1"/>
          </xdr:nvSpPr>
          <xdr:spPr>
            <a:xfrm>
              <a:off x="60325" y="4578350"/>
              <a:ext cx="4895571" cy="175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𝑀𝑎𝑥𝑖𝑚𝑢𝑚 𝑉𝑎𝑙𝑣𝑒 𝐽𝑢𝑟𝑘=(2</a:t>
              </a:r>
              <a:r>
                <a:rPr lang="en-GB" sz="1100" b="0" i="0">
                  <a:latin typeface="Cambria Math" panose="02040503050406030204" pitchFamily="18" charset="0"/>
                  <a:ea typeface="Cambria Math" panose="02040503050406030204" pitchFamily="18" charset="0"/>
                </a:rPr>
                <a:t>𝜋×𝐶𝑎𝑚𝑠ℎ𝑎𝑓𝑡 𝐹𝑟𝑒𝑞𝑢𝑒𝑛𝑐𝑦)^3×𝑉𝑎𝑙𝑣𝑒𝐿𝑖𝑓𝑡 𝐴𝑚𝑝𝑙𝑖𝑡𝑢𝑑𝑒</a:t>
              </a:r>
              <a:endParaRPr lang="en-GB" sz="1100"/>
            </a:p>
          </xdr:txBody>
        </xdr:sp>
      </mc:Fallback>
    </mc:AlternateContent>
    <xdr:clientData/>
  </xdr:oneCellAnchor>
  <xdr:oneCellAnchor>
    <xdr:from>
      <xdr:col>0</xdr:col>
      <xdr:colOff>111125</xdr:colOff>
      <xdr:row>17</xdr:row>
      <xdr:rowOff>25400</xdr:rowOff>
    </xdr:from>
    <xdr:ext cx="2070952" cy="315792"/>
    <mc:AlternateContent xmlns:mc="http://schemas.openxmlformats.org/markup-compatibility/2006" xmlns:a14="http://schemas.microsoft.com/office/drawing/2010/main">
      <mc:Choice Requires="a14">
        <xdr:sp macro="" textlink="">
          <xdr:nvSpPr>
            <xdr:cNvPr id="9" name="TextBox 8">
              <a:extLst>
                <a:ext uri="{FF2B5EF4-FFF2-40B4-BE49-F238E27FC236}">
                  <a16:creationId xmlns:a16="http://schemas.microsoft.com/office/drawing/2014/main" id="{690F630D-B29D-D231-AEB2-5E38897C1250}"/>
                </a:ext>
              </a:extLst>
            </xdr:cNvPr>
            <xdr:cNvSpPr txBox="1"/>
          </xdr:nvSpPr>
          <xdr:spPr>
            <a:xfrm>
              <a:off x="111125" y="3155950"/>
              <a:ext cx="2070952" cy="3157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𝑉𝑎𝑙𝑣𝑒</m:t>
                    </m:r>
                    <m:r>
                      <a:rPr lang="en-GB" sz="1100" b="0" i="1">
                        <a:latin typeface="Cambria Math" panose="02040503050406030204" pitchFamily="18" charset="0"/>
                      </a:rPr>
                      <m:t> </m:t>
                    </m:r>
                    <m:r>
                      <a:rPr lang="en-GB" sz="1100" b="0" i="1">
                        <a:latin typeface="Cambria Math" panose="02040503050406030204" pitchFamily="18" charset="0"/>
                      </a:rPr>
                      <m:t>𝐹𝑟𝑒𝑞𝑢𝑒𝑛𝑐𝑦</m:t>
                    </m:r>
                    <m:r>
                      <a:rPr lang="en-GB" sz="1100" b="0" i="1">
                        <a:latin typeface="Cambria Math" panose="02040503050406030204" pitchFamily="18" charset="0"/>
                      </a:rPr>
                      <m:t>=</m:t>
                    </m:r>
                    <m:f>
                      <m:fPr>
                        <m:ctrlPr>
                          <a:rPr lang="en-GB" sz="1100" b="0" i="1">
                            <a:latin typeface="Cambria Math" panose="02040503050406030204" pitchFamily="18" charset="0"/>
                          </a:rPr>
                        </m:ctrlPr>
                      </m:fPr>
                      <m:num>
                        <m:r>
                          <a:rPr lang="en-GB" sz="1100" b="0" i="1">
                            <a:latin typeface="Cambria Math" panose="02040503050406030204" pitchFamily="18" charset="0"/>
                          </a:rPr>
                          <m:t>𝐸𝑛𝑔𝑖𝑛𝑒</m:t>
                        </m:r>
                        <m:r>
                          <a:rPr lang="en-GB" sz="1100" b="0" i="1">
                            <a:latin typeface="Cambria Math" panose="02040503050406030204" pitchFamily="18" charset="0"/>
                          </a:rPr>
                          <m:t> </m:t>
                        </m:r>
                        <m:r>
                          <a:rPr lang="en-GB" sz="1100" b="0" i="1">
                            <a:latin typeface="Cambria Math" panose="02040503050406030204" pitchFamily="18" charset="0"/>
                          </a:rPr>
                          <m:t>𝑅𝑃𝑀</m:t>
                        </m:r>
                      </m:num>
                      <m:den>
                        <m:r>
                          <a:rPr lang="en-GB" sz="1100" b="0" i="1">
                            <a:latin typeface="Cambria Math" panose="02040503050406030204" pitchFamily="18" charset="0"/>
                          </a:rPr>
                          <m:t>120</m:t>
                        </m:r>
                      </m:den>
                    </m:f>
                  </m:oMath>
                </m:oMathPara>
              </a14:m>
              <a:endParaRPr lang="en-GB" sz="1100"/>
            </a:p>
          </xdr:txBody>
        </xdr:sp>
      </mc:Choice>
      <mc:Fallback xmlns="">
        <xdr:sp macro="" textlink="">
          <xdr:nvSpPr>
            <xdr:cNvPr id="9" name="TextBox 8">
              <a:extLst>
                <a:ext uri="{FF2B5EF4-FFF2-40B4-BE49-F238E27FC236}">
                  <a16:creationId xmlns:a16="http://schemas.microsoft.com/office/drawing/2014/main" id="{690F630D-B29D-D231-AEB2-5E38897C1250}"/>
                </a:ext>
              </a:extLst>
            </xdr:cNvPr>
            <xdr:cNvSpPr txBox="1"/>
          </xdr:nvSpPr>
          <xdr:spPr>
            <a:xfrm>
              <a:off x="111125" y="3155950"/>
              <a:ext cx="2070952" cy="3157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𝑉𝑎𝑙𝑣𝑒 𝐹𝑟𝑒𝑞𝑢𝑒𝑛𝑐𝑦=(𝐸𝑛𝑔𝑖𝑛𝑒 𝑅𝑃𝑀)/120</a:t>
              </a:r>
              <a:endParaRPr lang="en-GB" sz="1100"/>
            </a:p>
          </xdr:txBody>
        </xdr:sp>
      </mc:Fallback>
    </mc:AlternateContent>
    <xdr:clientData/>
  </xdr:oneCellAnchor>
  <xdr:oneCellAnchor>
    <xdr:from>
      <xdr:col>0</xdr:col>
      <xdr:colOff>66675</xdr:colOff>
      <xdr:row>22</xdr:row>
      <xdr:rowOff>127000</xdr:rowOff>
    </xdr:from>
    <xdr:ext cx="4784707" cy="175369"/>
    <mc:AlternateContent xmlns:mc="http://schemas.openxmlformats.org/markup-compatibility/2006" xmlns:a14="http://schemas.microsoft.com/office/drawing/2010/main">
      <mc:Choice Requires="a14">
        <xdr:sp macro="" textlink="">
          <xdr:nvSpPr>
            <xdr:cNvPr id="10" name="TextBox 9">
              <a:extLst>
                <a:ext uri="{FF2B5EF4-FFF2-40B4-BE49-F238E27FC236}">
                  <a16:creationId xmlns:a16="http://schemas.microsoft.com/office/drawing/2014/main" id="{002A961D-BAA3-8DFA-EF86-C47084F13FDB}"/>
                </a:ext>
              </a:extLst>
            </xdr:cNvPr>
            <xdr:cNvSpPr txBox="1"/>
          </xdr:nvSpPr>
          <xdr:spPr>
            <a:xfrm>
              <a:off x="66675" y="4178300"/>
              <a:ext cx="4784707" cy="175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𝑉𝑎𝑙𝑣𝑒</m:t>
                    </m:r>
                    <m:r>
                      <a:rPr lang="en-GB" sz="1100" b="0" i="1">
                        <a:latin typeface="Cambria Math" panose="02040503050406030204" pitchFamily="18" charset="0"/>
                      </a:rPr>
                      <m:t> </m:t>
                    </m:r>
                    <m:r>
                      <a:rPr lang="en-GB" sz="1100" b="0" i="1">
                        <a:latin typeface="Cambria Math" panose="02040503050406030204" pitchFamily="18" charset="0"/>
                      </a:rPr>
                      <m:t>𝐴𝑐𝑐𝑒𝑙𝑒𝑟𝑎𝑡𝑖𝑜𝑛</m:t>
                    </m:r>
                    <m:r>
                      <a:rPr lang="en-GB" sz="1100" b="0" i="1">
                        <a:latin typeface="Cambria Math" panose="02040503050406030204" pitchFamily="18" charset="0"/>
                      </a:rPr>
                      <m:t>=</m:t>
                    </m:r>
                    <m:sSup>
                      <m:sSupPr>
                        <m:ctrlPr>
                          <a:rPr lang="en-GB" sz="1100" b="0" i="1">
                            <a:latin typeface="Cambria Math" panose="02040503050406030204" pitchFamily="18" charset="0"/>
                            <a:ea typeface="Cambria Math" panose="02040503050406030204" pitchFamily="18" charset="0"/>
                          </a:rPr>
                        </m:ctrlPr>
                      </m:sSupPr>
                      <m:e>
                        <m:d>
                          <m:dPr>
                            <m:ctrlPr>
                              <a:rPr lang="en-GB" sz="1100" b="0" i="1">
                                <a:latin typeface="Cambria Math" panose="02040503050406030204" pitchFamily="18" charset="0"/>
                              </a:rPr>
                            </m:ctrlPr>
                          </m:dPr>
                          <m:e>
                            <m:r>
                              <a:rPr lang="en-GB" sz="1100" b="0" i="1">
                                <a:latin typeface="Cambria Math" panose="02040503050406030204" pitchFamily="18" charset="0"/>
                              </a:rPr>
                              <m:t>2</m:t>
                            </m:r>
                            <m:r>
                              <a:rPr lang="en-GB" sz="1100" b="0" i="1">
                                <a:latin typeface="Cambria Math" panose="02040503050406030204" pitchFamily="18" charset="0"/>
                                <a:ea typeface="Cambria Math" panose="02040503050406030204" pitchFamily="18" charset="0"/>
                              </a:rPr>
                              <m:t>𝜋</m:t>
                            </m:r>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𝐶𝑎𝑚𝑠h𝑎𝑓𝑡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𝐹𝑟𝑒𝑞𝑢𝑒𝑛𝑐𝑦</m:t>
                            </m:r>
                          </m:e>
                        </m:d>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𝑉𝑎𝑙𝑣𝑒</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𝐿𝑖𝑓𝑡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𝐴𝑚𝑝𝑙𝑖𝑡𝑢𝑑𝑒</m:t>
                    </m:r>
                  </m:oMath>
                </m:oMathPara>
              </a14:m>
              <a:endParaRPr lang="en-GB" sz="1100"/>
            </a:p>
          </xdr:txBody>
        </xdr:sp>
      </mc:Choice>
      <mc:Fallback xmlns="">
        <xdr:sp macro="" textlink="">
          <xdr:nvSpPr>
            <xdr:cNvPr id="10" name="TextBox 9">
              <a:extLst>
                <a:ext uri="{FF2B5EF4-FFF2-40B4-BE49-F238E27FC236}">
                  <a16:creationId xmlns:a16="http://schemas.microsoft.com/office/drawing/2014/main" id="{002A961D-BAA3-8DFA-EF86-C47084F13FDB}"/>
                </a:ext>
              </a:extLst>
            </xdr:cNvPr>
            <xdr:cNvSpPr txBox="1"/>
          </xdr:nvSpPr>
          <xdr:spPr>
            <a:xfrm>
              <a:off x="66675" y="4178300"/>
              <a:ext cx="4784707" cy="175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𝑉𝑎𝑙𝑣𝑒 𝐴𝑐𝑐𝑒𝑙𝑒𝑟𝑎𝑡𝑖𝑜𝑛=(2</a:t>
              </a:r>
              <a:r>
                <a:rPr lang="en-GB" sz="1100" b="0" i="0">
                  <a:latin typeface="Cambria Math" panose="02040503050406030204" pitchFamily="18" charset="0"/>
                  <a:ea typeface="Cambria Math" panose="02040503050406030204" pitchFamily="18" charset="0"/>
                </a:rPr>
                <a:t>𝜋×𝐶𝑎𝑚𝑠ℎ𝑎𝑓𝑡 𝐹𝑟𝑒𝑞𝑢𝑒𝑛𝑐𝑦)^2×𝑉𝑎𝑙𝑣𝑒 𝐿𝑖𝑓𝑡 𝐴𝑚𝑝𝑙𝑖𝑡𝑢𝑑𝑒</a:t>
              </a:r>
              <a:endParaRPr lang="en-GB" sz="1100"/>
            </a:p>
          </xdr:txBody>
        </xdr:sp>
      </mc:Fallback>
    </mc:AlternateContent>
    <xdr:clientData/>
  </xdr:oneCellAnchor>
  <xdr:twoCellAnchor>
    <xdr:from>
      <xdr:col>15</xdr:col>
      <xdr:colOff>0</xdr:colOff>
      <xdr:row>0</xdr:row>
      <xdr:rowOff>82550</xdr:rowOff>
    </xdr:from>
    <xdr:to>
      <xdr:col>23</xdr:col>
      <xdr:colOff>444499</xdr:colOff>
      <xdr:row>13</xdr:row>
      <xdr:rowOff>76200</xdr:rowOff>
    </xdr:to>
    <xdr:sp macro="" textlink="">
      <xdr:nvSpPr>
        <xdr:cNvPr id="11" name="TextBox 10">
          <a:extLst>
            <a:ext uri="{FF2B5EF4-FFF2-40B4-BE49-F238E27FC236}">
              <a16:creationId xmlns:a16="http://schemas.microsoft.com/office/drawing/2014/main" id="{9E431E21-7ED4-50EA-3A92-BF0E03C3DC2B}"/>
            </a:ext>
          </a:extLst>
        </xdr:cNvPr>
        <xdr:cNvSpPr txBox="1"/>
      </xdr:nvSpPr>
      <xdr:spPr>
        <a:xfrm>
          <a:off x="9144000" y="82550"/>
          <a:ext cx="5321299" cy="2387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In a group, we use a digital scale (that measures in grams) to measure the weight of the camshaft and valve parts, double-checking the results to minimise any mistakes that could have been made.</a:t>
          </a:r>
        </a:p>
        <a:p>
          <a:endParaRPr lang="en-GB" sz="1100"/>
        </a:p>
        <a:p>
          <a:r>
            <a:rPr lang="en-GB" sz="1100"/>
            <a:t>Using the optical dividing head and the dial test indicator (DTI), we were able to accurately measure both inlet and exhaust camshafts, which the small group I was working in had to start again, because we lost our position a couple of times and some of the measurements were coming out wrong because the DTI slipped and changed position as the camshaft rotated.</a:t>
          </a:r>
        </a:p>
        <a:p>
          <a:endParaRPr lang="en-GB" sz="1100"/>
        </a:p>
        <a:p>
          <a:r>
            <a:rPr lang="en-GB" sz="1100"/>
            <a:t>To counter the mistakes that were made, we started again and used a slower rotational speed; we only turned the handle in one direction to avoid screw drift and kept the point of the DTI in the centre of the lobes.</a:t>
          </a:r>
        </a:p>
        <a:p>
          <a:endParaRPr lang="en-GB" sz="1100"/>
        </a:p>
      </xdr:txBody>
    </xdr:sp>
    <xdr:clientData/>
  </xdr:twoCellAnchor>
  <xdr:twoCellAnchor>
    <xdr:from>
      <xdr:col>15</xdr:col>
      <xdr:colOff>12700</xdr:colOff>
      <xdr:row>25</xdr:row>
      <xdr:rowOff>101600</xdr:rowOff>
    </xdr:from>
    <xdr:to>
      <xdr:col>23</xdr:col>
      <xdr:colOff>476250</xdr:colOff>
      <xdr:row>29</xdr:row>
      <xdr:rowOff>139700</xdr:rowOff>
    </xdr:to>
    <xdr:sp macro="" textlink="">
      <xdr:nvSpPr>
        <xdr:cNvPr id="12" name="TextBox 11">
          <a:extLst>
            <a:ext uri="{FF2B5EF4-FFF2-40B4-BE49-F238E27FC236}">
              <a16:creationId xmlns:a16="http://schemas.microsoft.com/office/drawing/2014/main" id="{F506C27F-DD2D-4F27-F76E-51CEFF243B00}"/>
            </a:ext>
          </a:extLst>
        </xdr:cNvPr>
        <xdr:cNvSpPr txBox="1"/>
      </xdr:nvSpPr>
      <xdr:spPr>
        <a:xfrm>
          <a:off x="9156700" y="4705350"/>
          <a:ext cx="5340350" cy="774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 engine standard is suited to low rpm operations because the maximum RPM for the engine is 6500 RPM. However, when the engine is modified, the engine can perform at high RPM, but this will impact Idle, emissions and low RPM tractability.</a:t>
          </a:r>
        </a:p>
        <a:p>
          <a:endParaRPr lang="en-GB" sz="1100"/>
        </a:p>
      </xdr:txBody>
    </xdr:sp>
    <xdr:clientData/>
  </xdr:twoCellAnchor>
  <xdr:twoCellAnchor>
    <xdr:from>
      <xdr:col>15</xdr:col>
      <xdr:colOff>12700</xdr:colOff>
      <xdr:row>14</xdr:row>
      <xdr:rowOff>25400</xdr:rowOff>
    </xdr:from>
    <xdr:to>
      <xdr:col>23</xdr:col>
      <xdr:colOff>438150</xdr:colOff>
      <xdr:row>24</xdr:row>
      <xdr:rowOff>127000</xdr:rowOff>
    </xdr:to>
    <xdr:sp macro="" textlink="">
      <xdr:nvSpPr>
        <xdr:cNvPr id="13" name="TextBox 12">
          <a:extLst>
            <a:ext uri="{FF2B5EF4-FFF2-40B4-BE49-F238E27FC236}">
              <a16:creationId xmlns:a16="http://schemas.microsoft.com/office/drawing/2014/main" id="{129F8AA8-106A-1764-A38B-DE4454A2CDC6}"/>
            </a:ext>
          </a:extLst>
        </xdr:cNvPr>
        <xdr:cNvSpPr txBox="1"/>
      </xdr:nvSpPr>
      <xdr:spPr>
        <a:xfrm>
          <a:off x="9156700" y="2603500"/>
          <a:ext cx="5302250" cy="1943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Increasing the rpm by 25%, multiply the rpm by 1.25</a:t>
          </a:r>
        </a:p>
        <a:p>
          <a:r>
            <a:rPr lang="en-GB" sz="1100"/>
            <a:t>(1.25)² = 1.5625 =</a:t>
          </a:r>
        </a:p>
        <a:p>
          <a:r>
            <a:rPr lang="en-GB" sz="1100"/>
            <a:t>Nm = Om /1.5625</a:t>
          </a:r>
        </a:p>
        <a:p>
          <a:r>
            <a:rPr lang="en-GB" sz="1100"/>
            <a:t>0.64 = 1/1.5625</a:t>
          </a:r>
        </a:p>
        <a:p>
          <a:r>
            <a:rPr lang="en-GB" sz="1100"/>
            <a:t>So I need to keep 64% so if the piston assembly is reduce by 36% this will obtain the 25% increase to the RPM</a:t>
          </a:r>
        </a:p>
        <a:p>
          <a:r>
            <a:rPr lang="en-GB" sz="1100"/>
            <a:t>This would also put more strain on the valvetrain</a:t>
          </a:r>
        </a:p>
        <a:p>
          <a:r>
            <a:rPr lang="en-GB" sz="1100"/>
            <a:t>(1.25)² = 1.5625 = 56% more force</a:t>
          </a:r>
        </a:p>
        <a:p>
          <a:r>
            <a:rPr lang="en-GB" sz="1100"/>
            <a:t>To cope with the increase of force the valve spring will need to be upgraded to reduce valve float.</a:t>
          </a:r>
        </a:p>
        <a:p>
          <a:endParaRPr lang="en-GB" sz="1100"/>
        </a:p>
      </xdr:txBody>
    </xdr:sp>
    <xdr:clientData/>
  </xdr:twoCellAnchor>
  <xdr:twoCellAnchor>
    <xdr:from>
      <xdr:col>15</xdr:col>
      <xdr:colOff>25400</xdr:colOff>
      <xdr:row>30</xdr:row>
      <xdr:rowOff>76200</xdr:rowOff>
    </xdr:from>
    <xdr:to>
      <xdr:col>23</xdr:col>
      <xdr:colOff>520700</xdr:colOff>
      <xdr:row>36</xdr:row>
      <xdr:rowOff>127000</xdr:rowOff>
    </xdr:to>
    <xdr:sp macro="" textlink="">
      <xdr:nvSpPr>
        <xdr:cNvPr id="14" name="TextBox 13">
          <a:extLst>
            <a:ext uri="{FF2B5EF4-FFF2-40B4-BE49-F238E27FC236}">
              <a16:creationId xmlns:a16="http://schemas.microsoft.com/office/drawing/2014/main" id="{D1BCCB9D-E517-E2DE-730D-84B420878C8C}"/>
            </a:ext>
          </a:extLst>
        </xdr:cNvPr>
        <xdr:cNvSpPr txBox="1"/>
      </xdr:nvSpPr>
      <xdr:spPr>
        <a:xfrm>
          <a:off x="9169400" y="5600700"/>
          <a:ext cx="5372100" cy="1155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There are a couple of improvements that could be made to increase the performance of the engine. One improvement that could be made is to increase the size of the camshaft lobes by 2mm. This will increase the intake from 5.77981 l/s/ sq cm to 6.25839 l/s/ sq cm, this will also increase the exhaust from 5.10371l/s/ sq cm to 5.40393l/s/ sq cm. Another improvement could be adding additional trumpets, which  would increase intake flow and exhaust flow allowing a higher combustion ratio.</a:t>
          </a:r>
        </a:p>
        <a:p>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person displayName="Abigail Summerfield" id="{04C70943-2DBF-4F41-8263-FEC7C4BBE7A1}" userId="S::abi.summerfield@uwtsd.ac.uk::ca5258b9-f1a4-4ad2-af5d-1c126a171107"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eme/themeOverride1.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readedComments/threadedComment1.xml><?xml version="1.0" encoding="utf-8"?>
<ThreadedComments xmlns="http://schemas.microsoft.com/office/spreadsheetml/2018/threadedcomments" xmlns:x="http://schemas.openxmlformats.org/spreadsheetml/2006/main">
  <threadedComment ref="J15" dT="2022-09-07T12:36:03.67" personId="{04C70943-2DBF-4F41-8263-FEC7C4BBE7A1}" id="{DF690008-EC8F-4E83-B7BE-4AF0A897D415}">
    <text>0.785(DH2 –DS2)</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951E7-22B8-4344-9873-4CE0B9C9E9BD}">
  <dimension ref="A1:Z38"/>
  <sheetViews>
    <sheetView tabSelected="1" workbookViewId="0"/>
  </sheetViews>
  <sheetFormatPr defaultRowHeight="14.5" x14ac:dyDescent="0.35"/>
  <sheetData>
    <row r="1" spans="1:26" x14ac:dyDescent="0.35">
      <c r="A1" s="12"/>
      <c r="B1" s="12"/>
      <c r="C1" s="12"/>
      <c r="D1" s="12"/>
      <c r="E1" s="12"/>
      <c r="F1" s="12"/>
      <c r="G1" s="12"/>
      <c r="H1" s="12"/>
      <c r="I1" s="138" t="s">
        <v>114</v>
      </c>
      <c r="J1" s="138"/>
      <c r="K1" s="138"/>
      <c r="L1" s="138"/>
      <c r="M1" s="138"/>
      <c r="N1" s="138"/>
      <c r="O1" s="138"/>
      <c r="P1" s="138"/>
      <c r="Q1" s="12"/>
      <c r="R1" s="12"/>
      <c r="S1" s="12"/>
      <c r="T1" s="12"/>
      <c r="U1" s="12"/>
      <c r="V1" s="12"/>
      <c r="W1" s="12"/>
      <c r="X1" s="12"/>
      <c r="Y1" s="12"/>
      <c r="Z1" s="12"/>
    </row>
    <row r="2" spans="1:26" x14ac:dyDescent="0.35">
      <c r="A2" s="12"/>
      <c r="B2" s="12"/>
      <c r="C2" s="12"/>
      <c r="D2" s="12"/>
      <c r="E2" s="12"/>
      <c r="F2" s="12"/>
      <c r="G2" s="12"/>
      <c r="H2" s="12"/>
      <c r="I2" s="138"/>
      <c r="J2" s="138"/>
      <c r="K2" s="138"/>
      <c r="L2" s="138"/>
      <c r="M2" s="138"/>
      <c r="N2" s="138"/>
      <c r="O2" s="138"/>
      <c r="P2" s="138"/>
      <c r="Q2" s="12"/>
      <c r="R2" s="12"/>
      <c r="S2" s="12"/>
      <c r="T2" s="12"/>
      <c r="U2" s="12"/>
      <c r="V2" s="12"/>
      <c r="W2" s="12"/>
      <c r="X2" s="12"/>
      <c r="Y2" s="12"/>
      <c r="Z2" s="12"/>
    </row>
    <row r="3" spans="1:26" ht="14.5" customHeight="1" x14ac:dyDescent="0.35">
      <c r="A3" s="12"/>
      <c r="B3" s="12"/>
      <c r="C3" s="12"/>
      <c r="D3" s="12"/>
      <c r="E3" s="12"/>
      <c r="F3" s="12"/>
      <c r="G3" s="12"/>
      <c r="H3" s="12"/>
      <c r="I3" s="138"/>
      <c r="J3" s="138"/>
      <c r="K3" s="138"/>
      <c r="L3" s="138"/>
      <c r="M3" s="138"/>
      <c r="N3" s="138"/>
      <c r="O3" s="138"/>
      <c r="P3" s="138"/>
      <c r="Q3" s="103"/>
      <c r="R3" s="12"/>
      <c r="S3" s="12"/>
      <c r="T3" s="12"/>
      <c r="U3" s="12"/>
      <c r="V3" s="12"/>
      <c r="W3" s="12"/>
      <c r="X3" s="12"/>
      <c r="Y3" s="12"/>
      <c r="Z3" s="12"/>
    </row>
    <row r="4" spans="1:26" ht="14.5" customHeight="1" x14ac:dyDescent="0.35">
      <c r="A4" s="12"/>
      <c r="B4" s="12"/>
      <c r="C4" s="12"/>
      <c r="D4" s="12"/>
      <c r="E4" s="12"/>
      <c r="F4" s="12"/>
      <c r="G4" s="12"/>
      <c r="H4" s="12"/>
      <c r="I4" s="138"/>
      <c r="J4" s="138"/>
      <c r="K4" s="138"/>
      <c r="L4" s="138"/>
      <c r="M4" s="138"/>
      <c r="N4" s="138"/>
      <c r="O4" s="138"/>
      <c r="P4" s="138"/>
      <c r="Q4" s="103"/>
      <c r="R4" s="12"/>
      <c r="S4" s="12"/>
      <c r="T4" s="12"/>
      <c r="U4" s="12"/>
      <c r="V4" s="12"/>
      <c r="W4" s="12"/>
      <c r="X4" s="12"/>
      <c r="Y4" s="12"/>
      <c r="Z4" s="12"/>
    </row>
    <row r="5" spans="1:26" ht="14.5" customHeight="1" x14ac:dyDescent="0.35">
      <c r="A5" s="12"/>
      <c r="B5" s="12"/>
      <c r="C5" s="12"/>
      <c r="D5" s="12"/>
      <c r="E5" s="12"/>
      <c r="F5" s="12"/>
      <c r="G5" s="12"/>
      <c r="H5" s="12"/>
      <c r="I5" s="138"/>
      <c r="J5" s="138"/>
      <c r="K5" s="138"/>
      <c r="L5" s="138"/>
      <c r="M5" s="138"/>
      <c r="N5" s="138"/>
      <c r="O5" s="138"/>
      <c r="P5" s="138"/>
      <c r="Q5" s="103"/>
      <c r="R5" s="12"/>
      <c r="S5" s="12"/>
      <c r="T5" s="12"/>
      <c r="U5" s="12"/>
      <c r="V5" s="12"/>
      <c r="W5" s="12"/>
      <c r="X5" s="12"/>
      <c r="Y5" s="12"/>
      <c r="Z5" s="12"/>
    </row>
    <row r="6" spans="1:26" ht="14.5" customHeight="1" x14ac:dyDescent="0.35">
      <c r="A6" s="12"/>
      <c r="B6" s="12"/>
      <c r="C6" s="12"/>
      <c r="D6" s="12"/>
      <c r="E6" s="12"/>
      <c r="F6" s="12"/>
      <c r="G6" s="12"/>
      <c r="H6" s="12"/>
      <c r="I6" s="103"/>
      <c r="J6" s="103"/>
      <c r="K6" s="136" t="s">
        <v>113</v>
      </c>
      <c r="L6" s="136"/>
      <c r="M6" s="136"/>
      <c r="N6" s="136"/>
      <c r="O6" s="103"/>
      <c r="P6" s="103"/>
      <c r="Q6" s="103"/>
      <c r="R6" s="12"/>
      <c r="S6" s="12"/>
      <c r="T6" s="12"/>
      <c r="U6" s="12"/>
      <c r="V6" s="12"/>
      <c r="W6" s="12"/>
      <c r="X6" s="12"/>
      <c r="Y6" s="12"/>
      <c r="Z6" s="12"/>
    </row>
    <row r="7" spans="1:26" ht="14.5" customHeight="1" x14ac:dyDescent="0.35">
      <c r="A7" s="12"/>
      <c r="B7" s="12"/>
      <c r="C7" s="12"/>
      <c r="D7" s="12"/>
      <c r="E7" s="12"/>
      <c r="F7" s="12"/>
      <c r="G7" s="12"/>
      <c r="H7" s="12"/>
      <c r="I7" s="103"/>
      <c r="J7" s="103"/>
      <c r="K7" s="136"/>
      <c r="L7" s="136"/>
      <c r="M7" s="136"/>
      <c r="N7" s="136"/>
      <c r="O7" s="103"/>
      <c r="P7" s="103"/>
      <c r="Q7" s="103"/>
      <c r="R7" s="12"/>
      <c r="S7" s="12"/>
      <c r="T7" s="12"/>
      <c r="U7" s="12"/>
      <c r="V7" s="12"/>
      <c r="W7" s="12"/>
      <c r="X7" s="12"/>
      <c r="Y7" s="12"/>
      <c r="Z7" s="12"/>
    </row>
    <row r="8" spans="1:26" ht="14.5" customHeight="1" x14ac:dyDescent="0.35">
      <c r="A8" s="12"/>
      <c r="B8" s="12"/>
      <c r="C8" s="12"/>
      <c r="D8" s="12"/>
      <c r="E8" s="12"/>
      <c r="F8" s="12"/>
      <c r="G8" s="12"/>
      <c r="H8" s="12"/>
      <c r="I8" s="103"/>
      <c r="J8" s="103"/>
      <c r="K8" s="136"/>
      <c r="L8" s="136"/>
      <c r="M8" s="136"/>
      <c r="N8" s="136"/>
      <c r="O8" s="103"/>
      <c r="P8" s="103"/>
      <c r="Q8" s="103"/>
      <c r="R8" s="12"/>
      <c r="S8" s="12"/>
      <c r="T8" s="12"/>
      <c r="U8" s="12"/>
      <c r="V8" s="12"/>
      <c r="W8" s="12"/>
      <c r="X8" s="12"/>
      <c r="Y8" s="12"/>
      <c r="Z8" s="12"/>
    </row>
    <row r="9" spans="1:26" ht="14.5" customHeight="1" x14ac:dyDescent="0.35">
      <c r="A9" s="12"/>
      <c r="B9" s="12"/>
      <c r="C9" s="12"/>
      <c r="D9" s="12"/>
      <c r="E9" s="12"/>
      <c r="F9" s="12"/>
      <c r="G9" s="12"/>
      <c r="H9" s="12"/>
      <c r="I9" s="138"/>
      <c r="J9" s="138"/>
      <c r="K9" s="138"/>
      <c r="L9" s="138"/>
      <c r="M9" s="138"/>
      <c r="N9" s="138"/>
      <c r="O9" s="138"/>
      <c r="P9" s="138"/>
      <c r="Q9" s="103"/>
      <c r="R9" s="12"/>
      <c r="S9" s="12"/>
      <c r="T9" s="12"/>
      <c r="U9" s="12"/>
      <c r="V9" s="12"/>
      <c r="W9" s="12"/>
      <c r="X9" s="12"/>
      <c r="Y9" s="12"/>
      <c r="Z9" s="12"/>
    </row>
    <row r="10" spans="1:26" ht="14.5" customHeight="1" x14ac:dyDescent="0.35">
      <c r="A10" s="12"/>
      <c r="B10" s="12"/>
      <c r="C10" s="12"/>
      <c r="D10" s="12"/>
      <c r="E10" s="12"/>
      <c r="F10" s="12"/>
      <c r="G10" s="12"/>
      <c r="H10" s="12"/>
      <c r="I10" s="138"/>
      <c r="J10" s="138"/>
      <c r="K10" s="138"/>
      <c r="L10" s="138"/>
      <c r="M10" s="138"/>
      <c r="N10" s="138"/>
      <c r="O10" s="138"/>
      <c r="P10" s="138"/>
      <c r="Q10" s="12"/>
      <c r="R10" s="12"/>
      <c r="S10" s="12"/>
      <c r="T10" s="12"/>
      <c r="U10" s="12"/>
      <c r="V10" s="12"/>
      <c r="W10" s="12"/>
      <c r="X10" s="12"/>
      <c r="Y10" s="12"/>
      <c r="Z10" s="12"/>
    </row>
    <row r="11" spans="1:26" ht="14.5" customHeight="1" x14ac:dyDescent="0.35">
      <c r="A11" s="12"/>
      <c r="B11" s="12"/>
      <c r="C11" s="12"/>
      <c r="D11" s="12"/>
      <c r="E11" s="12"/>
      <c r="F11" s="12"/>
      <c r="G11" s="12"/>
      <c r="H11" s="12"/>
      <c r="I11" s="138"/>
      <c r="J11" s="138"/>
      <c r="K11" s="138"/>
      <c r="L11" s="138"/>
      <c r="M11" s="138"/>
      <c r="N11" s="138"/>
      <c r="O11" s="138"/>
      <c r="P11" s="138"/>
      <c r="Q11" s="12"/>
      <c r="R11" s="12"/>
      <c r="S11" s="12"/>
      <c r="T11" s="12"/>
      <c r="U11" s="12"/>
      <c r="V11" s="12"/>
      <c r="W11" s="12"/>
      <c r="X11" s="12"/>
      <c r="Y11" s="12"/>
      <c r="Z11" s="12"/>
    </row>
    <row r="12" spans="1:26" ht="14.5" customHeight="1" x14ac:dyDescent="0.35">
      <c r="A12" s="12"/>
      <c r="B12" s="12"/>
      <c r="C12" s="12"/>
      <c r="D12" s="12"/>
      <c r="E12" s="12"/>
      <c r="F12" s="12"/>
      <c r="G12" s="12"/>
      <c r="H12" s="12"/>
      <c r="I12" s="138"/>
      <c r="J12" s="138"/>
      <c r="K12" s="138"/>
      <c r="L12" s="138"/>
      <c r="M12" s="138"/>
      <c r="N12" s="138"/>
      <c r="O12" s="138"/>
      <c r="P12" s="138"/>
      <c r="Q12" s="12"/>
      <c r="R12" s="12"/>
      <c r="S12" s="12"/>
      <c r="T12" s="12"/>
      <c r="U12" s="12"/>
      <c r="V12" s="12"/>
      <c r="W12" s="12"/>
      <c r="X12" s="12"/>
      <c r="Y12" s="12"/>
      <c r="Z12" s="12"/>
    </row>
    <row r="13" spans="1:26" ht="14.5" customHeight="1" x14ac:dyDescent="0.35">
      <c r="A13" s="12"/>
      <c r="B13" s="12"/>
      <c r="C13" s="12"/>
      <c r="D13" s="12"/>
      <c r="E13" s="12"/>
      <c r="F13" s="12"/>
      <c r="G13" s="12"/>
      <c r="H13" s="12"/>
      <c r="I13" s="138"/>
      <c r="J13" s="138"/>
      <c r="K13" s="138"/>
      <c r="L13" s="138"/>
      <c r="M13" s="138"/>
      <c r="N13" s="138"/>
      <c r="O13" s="138"/>
      <c r="P13" s="138"/>
      <c r="Q13" s="12"/>
      <c r="R13" s="12"/>
      <c r="S13" s="12"/>
      <c r="T13" s="12"/>
      <c r="U13" s="12"/>
      <c r="V13" s="12"/>
      <c r="W13" s="12"/>
      <c r="X13" s="12"/>
      <c r="Y13" s="12"/>
      <c r="Z13" s="12"/>
    </row>
    <row r="14" spans="1:26" x14ac:dyDescent="0.35">
      <c r="A14" s="12"/>
      <c r="B14" s="12"/>
      <c r="C14" s="12"/>
      <c r="D14" s="12"/>
      <c r="E14" s="12"/>
      <c r="F14" s="12"/>
      <c r="G14" s="12"/>
      <c r="H14" s="12"/>
      <c r="I14" s="138"/>
      <c r="J14" s="138"/>
      <c r="K14" s="138"/>
      <c r="L14" s="138"/>
      <c r="M14" s="138"/>
      <c r="N14" s="138"/>
      <c r="O14" s="138"/>
      <c r="P14" s="138"/>
      <c r="Q14" s="12"/>
      <c r="R14" s="12"/>
      <c r="S14" s="12"/>
      <c r="T14" s="12"/>
      <c r="U14" s="12"/>
      <c r="V14" s="12"/>
      <c r="W14" s="12"/>
      <c r="X14" s="12"/>
      <c r="Y14" s="12"/>
      <c r="Z14" s="12"/>
    </row>
    <row r="15" spans="1:26" x14ac:dyDescent="0.35">
      <c r="A15" s="12"/>
      <c r="B15" s="12"/>
      <c r="C15" s="12"/>
      <c r="D15" s="12"/>
      <c r="E15" s="12"/>
      <c r="F15" s="12"/>
      <c r="G15" s="12"/>
      <c r="H15" s="12"/>
      <c r="I15" s="138"/>
      <c r="J15" s="138"/>
      <c r="K15" s="138"/>
      <c r="L15" s="138"/>
      <c r="M15" s="138"/>
      <c r="N15" s="138"/>
      <c r="O15" s="138"/>
      <c r="P15" s="138"/>
      <c r="Q15" s="12"/>
      <c r="R15" s="12"/>
      <c r="S15" s="12"/>
      <c r="T15" s="12"/>
      <c r="U15" s="12"/>
      <c r="V15" s="12"/>
      <c r="W15" s="12"/>
      <c r="X15" s="12"/>
      <c r="Y15" s="12"/>
      <c r="Z15" s="12"/>
    </row>
    <row r="16" spans="1:26" x14ac:dyDescent="0.35">
      <c r="A16" s="12"/>
      <c r="B16" s="12"/>
      <c r="C16" s="12"/>
      <c r="D16" s="12"/>
      <c r="E16" s="12"/>
      <c r="F16" s="12"/>
      <c r="G16" s="12"/>
      <c r="H16" s="12"/>
      <c r="I16" s="138"/>
      <c r="J16" s="138"/>
      <c r="K16" s="138"/>
      <c r="L16" s="138"/>
      <c r="M16" s="138"/>
      <c r="N16" s="138"/>
      <c r="O16" s="138"/>
      <c r="P16" s="138"/>
      <c r="Q16" s="12"/>
      <c r="R16" s="12"/>
      <c r="S16" s="12"/>
      <c r="T16" s="12"/>
      <c r="U16" s="12"/>
      <c r="V16" s="12"/>
      <c r="W16" s="12"/>
      <c r="X16" s="12"/>
      <c r="Y16" s="12"/>
      <c r="Z16" s="12"/>
    </row>
    <row r="17" spans="1:26" x14ac:dyDescent="0.35">
      <c r="A17" s="12"/>
      <c r="B17" s="12"/>
      <c r="C17" s="12"/>
      <c r="D17" s="12"/>
      <c r="E17" s="12"/>
      <c r="F17" s="12"/>
      <c r="G17" s="12"/>
      <c r="H17" s="12"/>
      <c r="I17" s="138"/>
      <c r="J17" s="138"/>
      <c r="K17" s="138"/>
      <c r="L17" s="138"/>
      <c r="M17" s="138"/>
      <c r="N17" s="138"/>
      <c r="O17" s="138"/>
      <c r="P17" s="138"/>
      <c r="Q17" s="12"/>
      <c r="R17" s="12"/>
      <c r="S17" s="12"/>
      <c r="T17" s="12"/>
      <c r="U17" s="12"/>
      <c r="V17" s="12"/>
      <c r="W17" s="12"/>
      <c r="X17" s="12"/>
      <c r="Y17" s="12"/>
      <c r="Z17" s="12"/>
    </row>
    <row r="18" spans="1:26" x14ac:dyDescent="0.35">
      <c r="A18" s="12"/>
      <c r="B18" s="12"/>
      <c r="C18" s="12"/>
      <c r="D18" s="12"/>
      <c r="E18" s="12"/>
      <c r="F18" s="12"/>
      <c r="G18" s="12"/>
      <c r="H18" s="12"/>
      <c r="I18" s="12"/>
      <c r="J18" s="12"/>
      <c r="K18" s="12"/>
      <c r="L18" s="12"/>
      <c r="M18" s="12"/>
      <c r="N18" s="12"/>
      <c r="O18" s="12"/>
      <c r="P18" s="12"/>
      <c r="Q18" s="12"/>
      <c r="R18" s="12"/>
      <c r="S18" s="12"/>
      <c r="T18" s="12"/>
      <c r="U18" s="12"/>
      <c r="V18" s="12"/>
      <c r="W18" s="12"/>
      <c r="X18" s="12"/>
      <c r="Y18" s="12"/>
      <c r="Z18" s="12"/>
    </row>
    <row r="19" spans="1:26" x14ac:dyDescent="0.35">
      <c r="A19" s="12"/>
      <c r="B19" s="12"/>
      <c r="C19" s="12"/>
      <c r="D19" s="12"/>
      <c r="E19" s="12"/>
      <c r="F19" s="12"/>
      <c r="G19" s="12"/>
      <c r="H19" s="12"/>
      <c r="I19" s="12"/>
      <c r="J19" s="12"/>
      <c r="K19" s="12"/>
      <c r="L19" s="12"/>
      <c r="M19" s="12"/>
      <c r="N19" s="12"/>
      <c r="O19" s="12"/>
      <c r="P19" s="12"/>
      <c r="Q19" s="12"/>
      <c r="R19" s="12"/>
      <c r="S19" s="12"/>
      <c r="T19" s="12"/>
      <c r="U19" s="12"/>
      <c r="V19" s="12"/>
      <c r="W19" s="12"/>
      <c r="X19" s="12"/>
      <c r="Y19" s="12"/>
      <c r="Z19" s="12"/>
    </row>
    <row r="20" spans="1:26" x14ac:dyDescent="0.35">
      <c r="A20" s="12"/>
      <c r="B20" s="12"/>
      <c r="C20" s="12"/>
      <c r="D20" s="12"/>
      <c r="E20" s="12"/>
      <c r="F20" s="12"/>
      <c r="G20" s="12"/>
      <c r="H20" s="12"/>
      <c r="I20" s="135" t="s">
        <v>118</v>
      </c>
      <c r="J20" s="135"/>
      <c r="K20" s="135"/>
      <c r="L20" s="135"/>
      <c r="M20" s="135"/>
      <c r="N20" s="135"/>
      <c r="O20" s="135"/>
      <c r="P20" s="135"/>
      <c r="Q20" s="12"/>
      <c r="R20" s="12"/>
      <c r="S20" s="12"/>
      <c r="T20" s="12"/>
      <c r="U20" s="12"/>
      <c r="V20" s="12"/>
      <c r="W20" s="12"/>
      <c r="X20" s="12"/>
      <c r="Y20" s="12"/>
      <c r="Z20" s="12"/>
    </row>
    <row r="21" spans="1:26" x14ac:dyDescent="0.35">
      <c r="A21" s="12"/>
      <c r="B21" s="12"/>
      <c r="C21" s="12"/>
      <c r="D21" s="12"/>
      <c r="E21" s="12"/>
      <c r="F21" s="12"/>
      <c r="G21" s="12"/>
      <c r="H21" s="12"/>
      <c r="I21" s="135"/>
      <c r="J21" s="135"/>
      <c r="K21" s="135"/>
      <c r="L21" s="135"/>
      <c r="M21" s="135"/>
      <c r="N21" s="135"/>
      <c r="O21" s="135"/>
      <c r="P21" s="135"/>
      <c r="Q21" s="12"/>
      <c r="R21" s="12"/>
      <c r="S21" s="12"/>
      <c r="T21" s="12"/>
      <c r="U21" s="12"/>
      <c r="V21" s="12"/>
      <c r="W21" s="12"/>
      <c r="X21" s="12"/>
      <c r="Y21" s="12"/>
      <c r="Z21" s="12"/>
    </row>
    <row r="22" spans="1:26" x14ac:dyDescent="0.35">
      <c r="A22" s="12"/>
      <c r="B22" s="12"/>
      <c r="C22" s="12"/>
      <c r="D22" s="12"/>
      <c r="E22" s="12"/>
      <c r="F22" s="12"/>
      <c r="G22" s="12"/>
      <c r="H22" s="12"/>
      <c r="I22" s="135"/>
      <c r="J22" s="135"/>
      <c r="K22" s="135"/>
      <c r="L22" s="135"/>
      <c r="M22" s="135"/>
      <c r="N22" s="135"/>
      <c r="O22" s="135"/>
      <c r="P22" s="135"/>
      <c r="Q22" s="12"/>
      <c r="R22" s="12"/>
      <c r="S22" s="12"/>
      <c r="T22" s="12"/>
      <c r="U22" s="12"/>
      <c r="V22" s="12"/>
      <c r="W22" s="12"/>
      <c r="X22" s="12"/>
      <c r="Y22" s="12"/>
      <c r="Z22" s="12"/>
    </row>
    <row r="23" spans="1:26" x14ac:dyDescent="0.35">
      <c r="A23" s="12"/>
      <c r="B23" s="12"/>
      <c r="C23" s="12"/>
      <c r="D23" s="12"/>
      <c r="E23" s="12"/>
      <c r="F23" s="12"/>
      <c r="G23" s="12"/>
      <c r="H23" s="12"/>
      <c r="I23" s="135"/>
      <c r="J23" s="135"/>
      <c r="K23" s="135"/>
      <c r="L23" s="135"/>
      <c r="M23" s="135"/>
      <c r="N23" s="135"/>
      <c r="O23" s="135"/>
      <c r="P23" s="135"/>
      <c r="Q23" s="12"/>
      <c r="R23" s="12"/>
      <c r="S23" s="12"/>
      <c r="T23" s="12"/>
      <c r="U23" s="12"/>
      <c r="V23" s="12"/>
      <c r="W23" s="12"/>
      <c r="X23" s="12"/>
      <c r="Y23" s="12"/>
      <c r="Z23" s="12"/>
    </row>
    <row r="24" spans="1:26" x14ac:dyDescent="0.35">
      <c r="A24" s="12"/>
      <c r="B24" s="12"/>
      <c r="C24" s="12"/>
      <c r="D24" s="12"/>
      <c r="E24" s="12"/>
      <c r="F24" s="12"/>
      <c r="G24" s="12"/>
      <c r="H24" s="12"/>
      <c r="I24" s="136" t="s">
        <v>117</v>
      </c>
      <c r="J24" s="136"/>
      <c r="K24" s="136"/>
      <c r="L24" s="136"/>
      <c r="M24" s="136"/>
      <c r="N24" s="136"/>
      <c r="O24" s="136"/>
      <c r="P24" s="136"/>
      <c r="Q24" s="12"/>
      <c r="R24" s="12"/>
      <c r="S24" s="12"/>
      <c r="T24" s="12"/>
      <c r="U24" s="12"/>
      <c r="V24" s="12"/>
      <c r="W24" s="12"/>
      <c r="X24" s="12"/>
      <c r="Y24" s="12"/>
      <c r="Z24" s="12"/>
    </row>
    <row r="25" spans="1:26" x14ac:dyDescent="0.35">
      <c r="A25" s="12"/>
      <c r="B25" s="12"/>
      <c r="C25" s="12"/>
      <c r="D25" s="12"/>
      <c r="E25" s="12"/>
      <c r="F25" s="12"/>
      <c r="G25" s="12"/>
      <c r="H25" s="12"/>
      <c r="I25" s="136"/>
      <c r="J25" s="136"/>
      <c r="K25" s="136"/>
      <c r="L25" s="136"/>
      <c r="M25" s="136"/>
      <c r="N25" s="136"/>
      <c r="O25" s="136"/>
      <c r="P25" s="136"/>
      <c r="Q25" s="12"/>
      <c r="R25" s="12"/>
      <c r="S25" s="12"/>
      <c r="T25" s="12"/>
      <c r="U25" s="12"/>
      <c r="V25" s="12"/>
      <c r="W25" s="12"/>
      <c r="X25" s="12"/>
      <c r="Y25" s="12"/>
      <c r="Z25" s="12"/>
    </row>
    <row r="26" spans="1:26" x14ac:dyDescent="0.35">
      <c r="A26" s="12"/>
      <c r="B26" s="12"/>
      <c r="C26" s="12"/>
      <c r="D26" s="12"/>
      <c r="E26" s="12"/>
      <c r="F26" s="12"/>
      <c r="G26" s="12"/>
      <c r="H26" s="12"/>
      <c r="I26" s="136"/>
      <c r="J26" s="136"/>
      <c r="K26" s="136"/>
      <c r="L26" s="136"/>
      <c r="M26" s="136"/>
      <c r="N26" s="136"/>
      <c r="O26" s="136"/>
      <c r="P26" s="136"/>
      <c r="Q26" s="12"/>
      <c r="R26" s="12"/>
      <c r="S26" s="12"/>
      <c r="T26" s="12"/>
      <c r="U26" s="12"/>
      <c r="V26" s="12"/>
      <c r="W26" s="12"/>
      <c r="X26" s="12"/>
      <c r="Y26" s="12"/>
      <c r="Z26" s="12"/>
    </row>
    <row r="27" spans="1:26" x14ac:dyDescent="0.35">
      <c r="A27" s="12"/>
      <c r="B27" s="12"/>
      <c r="C27" s="12"/>
      <c r="D27" s="12"/>
      <c r="E27" s="12"/>
      <c r="F27" s="12"/>
      <c r="G27" s="12"/>
      <c r="H27" s="12"/>
      <c r="I27" s="136"/>
      <c r="J27" s="136"/>
      <c r="K27" s="136"/>
      <c r="L27" s="136"/>
      <c r="M27" s="136"/>
      <c r="N27" s="136"/>
      <c r="O27" s="136"/>
      <c r="P27" s="136"/>
      <c r="Q27" s="12"/>
      <c r="R27" s="12"/>
      <c r="S27" s="12"/>
      <c r="T27" s="12"/>
      <c r="U27" s="12"/>
      <c r="V27" s="12"/>
      <c r="W27" s="12"/>
      <c r="X27" s="12"/>
      <c r="Y27" s="12"/>
      <c r="Z27" s="12"/>
    </row>
    <row r="28" spans="1:26" x14ac:dyDescent="0.35">
      <c r="A28" s="12"/>
      <c r="B28" s="12"/>
      <c r="C28" s="12"/>
      <c r="D28" s="12"/>
      <c r="E28" s="12"/>
      <c r="F28" s="12"/>
      <c r="G28" s="12"/>
      <c r="H28" s="12"/>
      <c r="I28" s="12"/>
      <c r="J28" s="137" t="s">
        <v>116</v>
      </c>
      <c r="K28" s="137"/>
      <c r="L28" s="137"/>
      <c r="M28" s="137"/>
      <c r="N28" s="137"/>
      <c r="O28" s="137"/>
      <c r="P28" s="12"/>
      <c r="Q28" s="12"/>
      <c r="R28" s="12"/>
      <c r="S28" s="12"/>
      <c r="T28" s="12"/>
      <c r="U28" s="12"/>
      <c r="V28" s="12"/>
      <c r="W28" s="12"/>
      <c r="X28" s="12"/>
      <c r="Y28" s="12"/>
      <c r="Z28" s="12"/>
    </row>
    <row r="29" spans="1:26" x14ac:dyDescent="0.35">
      <c r="A29" s="12"/>
      <c r="B29" s="12"/>
      <c r="C29" s="12"/>
      <c r="D29" s="12"/>
      <c r="E29" s="12"/>
      <c r="F29" s="12"/>
      <c r="G29" s="12"/>
      <c r="H29" s="12"/>
      <c r="I29" s="12"/>
      <c r="J29" s="137"/>
      <c r="K29" s="137"/>
      <c r="L29" s="137"/>
      <c r="M29" s="137"/>
      <c r="N29" s="137"/>
      <c r="O29" s="137"/>
      <c r="P29" s="12"/>
      <c r="Q29" s="12"/>
      <c r="R29" s="12"/>
      <c r="S29" s="12"/>
      <c r="T29" s="12"/>
      <c r="U29" s="12"/>
      <c r="V29" s="12"/>
      <c r="W29" s="12"/>
      <c r="X29" s="12"/>
      <c r="Y29" s="12"/>
      <c r="Z29" s="12"/>
    </row>
    <row r="30" spans="1:26" x14ac:dyDescent="0.35">
      <c r="A30" s="12"/>
      <c r="B30" s="12"/>
      <c r="C30" s="12"/>
      <c r="D30" s="12"/>
      <c r="E30" s="12"/>
      <c r="F30" s="12"/>
      <c r="G30" s="12"/>
      <c r="H30" s="12"/>
      <c r="I30" s="12"/>
      <c r="J30" s="137"/>
      <c r="K30" s="137"/>
      <c r="L30" s="137"/>
      <c r="M30" s="137"/>
      <c r="N30" s="137"/>
      <c r="O30" s="137"/>
      <c r="P30" s="12"/>
      <c r="Q30" s="12"/>
      <c r="R30" s="12"/>
      <c r="S30" s="12"/>
      <c r="T30" s="12"/>
      <c r="U30" s="12"/>
      <c r="V30" s="12"/>
      <c r="W30" s="12"/>
      <c r="X30" s="12"/>
      <c r="Y30" s="12"/>
      <c r="Z30" s="12"/>
    </row>
    <row r="31" spans="1:26" x14ac:dyDescent="0.35">
      <c r="A31" s="12"/>
      <c r="B31" s="12"/>
      <c r="C31" s="12"/>
      <c r="D31" s="12"/>
      <c r="E31" s="12"/>
      <c r="F31" s="12"/>
      <c r="G31" s="12"/>
      <c r="H31" s="12"/>
      <c r="I31" s="12"/>
      <c r="J31" s="137"/>
      <c r="K31" s="137"/>
      <c r="L31" s="137"/>
      <c r="M31" s="137"/>
      <c r="N31" s="137"/>
      <c r="O31" s="137"/>
      <c r="P31" s="12"/>
      <c r="Q31" s="12"/>
      <c r="R31" s="12"/>
      <c r="S31" s="12"/>
      <c r="T31" s="12"/>
      <c r="U31" s="12"/>
      <c r="V31" s="12"/>
      <c r="W31" s="12"/>
      <c r="X31" s="12"/>
      <c r="Y31" s="12"/>
      <c r="Z31" s="12"/>
    </row>
    <row r="32" spans="1:26" x14ac:dyDescent="0.35">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row>
    <row r="33" spans="1:26" x14ac:dyDescent="0.35">
      <c r="A33" s="12"/>
      <c r="B33" s="12"/>
      <c r="C33" s="12"/>
      <c r="D33" s="12"/>
      <c r="E33" s="12"/>
      <c r="F33" s="12"/>
      <c r="G33" s="12"/>
      <c r="H33" s="12"/>
      <c r="I33" s="12"/>
      <c r="J33" s="12"/>
      <c r="K33" s="134" t="s">
        <v>115</v>
      </c>
      <c r="L33" s="134"/>
      <c r="M33" s="134"/>
      <c r="N33" s="134"/>
      <c r="O33" s="12"/>
      <c r="P33" s="12"/>
      <c r="Q33" s="12"/>
      <c r="R33" s="12"/>
      <c r="S33" s="12"/>
      <c r="T33" s="12"/>
      <c r="U33" s="12"/>
      <c r="V33" s="12"/>
      <c r="W33" s="12"/>
      <c r="X33" s="12"/>
      <c r="Y33" s="12"/>
      <c r="Z33" s="12"/>
    </row>
    <row r="34" spans="1:26" x14ac:dyDescent="0.35">
      <c r="A34" s="12"/>
      <c r="B34" s="12"/>
      <c r="C34" s="12"/>
      <c r="D34" s="12"/>
      <c r="E34" s="12"/>
      <c r="F34" s="12"/>
      <c r="G34" s="12"/>
      <c r="H34" s="12"/>
      <c r="I34" s="12"/>
      <c r="J34" s="12"/>
      <c r="K34" s="134"/>
      <c r="L34" s="134"/>
      <c r="M34" s="134"/>
      <c r="N34" s="134"/>
      <c r="O34" s="12"/>
      <c r="P34" s="12"/>
      <c r="Q34" s="12"/>
      <c r="R34" s="12"/>
      <c r="S34" s="12"/>
      <c r="T34" s="12"/>
      <c r="U34" s="12"/>
      <c r="V34" s="12"/>
      <c r="W34" s="12"/>
      <c r="X34" s="12"/>
      <c r="Y34" s="12"/>
      <c r="Z34" s="12"/>
    </row>
    <row r="35" spans="1:26" x14ac:dyDescent="0.35">
      <c r="A35" s="12"/>
      <c r="B35" s="12"/>
      <c r="C35" s="12"/>
      <c r="D35" s="12"/>
      <c r="E35" s="12"/>
      <c r="F35" s="12"/>
      <c r="G35" s="12"/>
      <c r="H35" s="12"/>
      <c r="I35" s="12"/>
      <c r="J35" s="12"/>
      <c r="K35" s="134">
        <v>2312568</v>
      </c>
      <c r="L35" s="134"/>
      <c r="M35" s="134"/>
      <c r="N35" s="134"/>
      <c r="O35" s="12"/>
      <c r="P35" s="12"/>
      <c r="Q35" s="12"/>
      <c r="R35" s="12"/>
      <c r="S35" s="12"/>
      <c r="T35" s="12"/>
      <c r="U35" s="12"/>
      <c r="V35" s="12"/>
      <c r="W35" s="12"/>
      <c r="X35" s="12"/>
      <c r="Y35" s="12"/>
      <c r="Z35" s="12"/>
    </row>
    <row r="36" spans="1:26" x14ac:dyDescent="0.35">
      <c r="A36" s="12"/>
      <c r="B36" s="12"/>
      <c r="C36" s="12"/>
      <c r="D36" s="12"/>
      <c r="E36" s="12"/>
      <c r="F36" s="12"/>
      <c r="G36" s="12"/>
      <c r="H36" s="12"/>
      <c r="I36" s="12"/>
      <c r="J36" s="12"/>
      <c r="K36" s="134"/>
      <c r="L36" s="134"/>
      <c r="M36" s="134"/>
      <c r="N36" s="134"/>
      <c r="O36" s="12"/>
      <c r="P36" s="12"/>
      <c r="Q36" s="12"/>
      <c r="R36" s="12"/>
      <c r="S36" s="12"/>
      <c r="T36" s="12"/>
      <c r="U36" s="12"/>
      <c r="V36" s="12"/>
      <c r="W36" s="12"/>
      <c r="X36" s="12"/>
      <c r="Y36" s="12"/>
      <c r="Z36" s="12"/>
    </row>
    <row r="37" spans="1:26" x14ac:dyDescent="0.35">
      <c r="A37" s="12"/>
      <c r="B37" s="12"/>
      <c r="C37" s="12"/>
      <c r="D37" s="12"/>
      <c r="E37" s="12"/>
      <c r="F37" s="12"/>
      <c r="G37" s="12"/>
      <c r="H37" s="12"/>
      <c r="I37" s="12"/>
      <c r="J37" s="12"/>
      <c r="K37" s="133">
        <v>45955</v>
      </c>
      <c r="L37" s="134"/>
      <c r="M37" s="134"/>
      <c r="N37" s="134"/>
      <c r="O37" s="12"/>
      <c r="P37" s="12"/>
      <c r="Q37" s="12"/>
      <c r="R37" s="12"/>
      <c r="S37" s="12"/>
      <c r="T37" s="12"/>
      <c r="U37" s="12"/>
      <c r="V37" s="12"/>
      <c r="W37" s="12"/>
      <c r="X37" s="12"/>
      <c r="Y37" s="12"/>
      <c r="Z37" s="12"/>
    </row>
    <row r="38" spans="1:26" x14ac:dyDescent="0.35">
      <c r="A38" s="12"/>
      <c r="B38" s="12"/>
      <c r="C38" s="12"/>
      <c r="D38" s="12"/>
      <c r="E38" s="12"/>
      <c r="F38" s="12"/>
      <c r="G38" s="12"/>
      <c r="H38" s="12"/>
      <c r="I38" s="12"/>
      <c r="J38" s="12"/>
      <c r="K38" s="134"/>
      <c r="L38" s="134"/>
      <c r="M38" s="134"/>
      <c r="N38" s="134"/>
      <c r="O38" s="12"/>
      <c r="P38" s="12"/>
      <c r="Q38" s="12"/>
      <c r="R38" s="12"/>
      <c r="S38" s="12"/>
      <c r="T38" s="12"/>
      <c r="U38" s="12"/>
      <c r="V38" s="12"/>
      <c r="W38" s="12"/>
      <c r="X38" s="12"/>
      <c r="Y38" s="12"/>
      <c r="Z38" s="12"/>
    </row>
  </sheetData>
  <mergeCells count="9">
    <mergeCell ref="K37:N38"/>
    <mergeCell ref="I20:P23"/>
    <mergeCell ref="I24:P27"/>
    <mergeCell ref="J28:O31"/>
    <mergeCell ref="I1:P5"/>
    <mergeCell ref="K6:N8"/>
    <mergeCell ref="I9:P17"/>
    <mergeCell ref="K35:N36"/>
    <mergeCell ref="K33:N3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9E253-DC1F-4405-97E0-D92F0B938DDB}">
  <dimension ref="B2:K27"/>
  <sheetViews>
    <sheetView workbookViewId="0">
      <selection activeCell="B13" sqref="B13:K18"/>
    </sheetView>
  </sheetViews>
  <sheetFormatPr defaultRowHeight="14.5" x14ac:dyDescent="0.35"/>
  <sheetData>
    <row r="2" spans="2:11" ht="26" x14ac:dyDescent="0.6">
      <c r="B2" s="126" t="s">
        <v>132</v>
      </c>
    </row>
    <row r="4" spans="2:11" x14ac:dyDescent="0.35">
      <c r="B4" s="139" t="s">
        <v>142</v>
      </c>
      <c r="C4" s="139"/>
      <c r="D4" s="139"/>
      <c r="E4" s="139"/>
      <c r="F4" s="139"/>
      <c r="G4" s="139"/>
      <c r="H4" s="139"/>
      <c r="I4" s="139"/>
      <c r="J4" s="139"/>
      <c r="K4" s="139"/>
    </row>
    <row r="5" spans="2:11" x14ac:dyDescent="0.35">
      <c r="B5" s="139"/>
      <c r="C5" s="139"/>
      <c r="D5" s="139"/>
      <c r="E5" s="139"/>
      <c r="F5" s="139"/>
      <c r="G5" s="139"/>
      <c r="H5" s="139"/>
      <c r="I5" s="139"/>
      <c r="J5" s="139"/>
      <c r="K5" s="139"/>
    </row>
    <row r="6" spans="2:11" x14ac:dyDescent="0.35">
      <c r="B6" s="139"/>
      <c r="C6" s="139"/>
      <c r="D6" s="139"/>
      <c r="E6" s="139"/>
      <c r="F6" s="139"/>
      <c r="G6" s="139"/>
      <c r="H6" s="139"/>
      <c r="I6" s="139"/>
      <c r="J6" s="139"/>
      <c r="K6" s="139"/>
    </row>
    <row r="7" spans="2:11" x14ac:dyDescent="0.35">
      <c r="B7" s="139"/>
      <c r="C7" s="139"/>
      <c r="D7" s="139"/>
      <c r="E7" s="139"/>
      <c r="F7" s="139"/>
      <c r="G7" s="139"/>
      <c r="H7" s="139"/>
      <c r="I7" s="139"/>
      <c r="J7" s="139"/>
      <c r="K7" s="139"/>
    </row>
    <row r="8" spans="2:11" x14ac:dyDescent="0.35">
      <c r="B8" s="139"/>
      <c r="C8" s="139"/>
      <c r="D8" s="139"/>
      <c r="E8" s="139"/>
      <c r="F8" s="139"/>
      <c r="G8" s="139"/>
      <c r="H8" s="139"/>
      <c r="I8" s="139"/>
      <c r="J8" s="139"/>
      <c r="K8" s="139"/>
    </row>
    <row r="9" spans="2:11" x14ac:dyDescent="0.35">
      <c r="B9" s="139"/>
      <c r="C9" s="139"/>
      <c r="D9" s="139"/>
      <c r="E9" s="139"/>
      <c r="F9" s="139"/>
      <c r="G9" s="139"/>
      <c r="H9" s="139"/>
      <c r="I9" s="139"/>
      <c r="J9" s="139"/>
      <c r="K9" s="139"/>
    </row>
    <row r="11" spans="2:11" ht="26" x14ac:dyDescent="0.6">
      <c r="B11" s="126" t="s">
        <v>133</v>
      </c>
    </row>
    <row r="13" spans="2:11" x14ac:dyDescent="0.35">
      <c r="B13" s="140"/>
      <c r="C13" s="140"/>
      <c r="D13" s="140"/>
      <c r="E13" s="140"/>
      <c r="F13" s="140"/>
      <c r="G13" s="140"/>
      <c r="H13" s="140"/>
      <c r="I13" s="140"/>
      <c r="J13" s="140"/>
      <c r="K13" s="140"/>
    </row>
    <row r="14" spans="2:11" x14ac:dyDescent="0.35">
      <c r="B14" s="140"/>
      <c r="C14" s="140"/>
      <c r="D14" s="140"/>
      <c r="E14" s="140"/>
      <c r="F14" s="140"/>
      <c r="G14" s="140"/>
      <c r="H14" s="140"/>
      <c r="I14" s="140"/>
      <c r="J14" s="140"/>
      <c r="K14" s="140"/>
    </row>
    <row r="15" spans="2:11" x14ac:dyDescent="0.35">
      <c r="B15" s="140"/>
      <c r="C15" s="140"/>
      <c r="D15" s="140"/>
      <c r="E15" s="140"/>
      <c r="F15" s="140"/>
      <c r="G15" s="140"/>
      <c r="H15" s="140"/>
      <c r="I15" s="140"/>
      <c r="J15" s="140"/>
      <c r="K15" s="140"/>
    </row>
    <row r="16" spans="2:11" x14ac:dyDescent="0.35">
      <c r="B16" s="140"/>
      <c r="C16" s="140"/>
      <c r="D16" s="140"/>
      <c r="E16" s="140"/>
      <c r="F16" s="140"/>
      <c r="G16" s="140"/>
      <c r="H16" s="140"/>
      <c r="I16" s="140"/>
      <c r="J16" s="140"/>
      <c r="K16" s="140"/>
    </row>
    <row r="17" spans="2:11" x14ac:dyDescent="0.35">
      <c r="B17" s="140"/>
      <c r="C17" s="140"/>
      <c r="D17" s="140"/>
      <c r="E17" s="140"/>
      <c r="F17" s="140"/>
      <c r="G17" s="140"/>
      <c r="H17" s="140"/>
      <c r="I17" s="140"/>
      <c r="J17" s="140"/>
      <c r="K17" s="140"/>
    </row>
    <row r="18" spans="2:11" x14ac:dyDescent="0.35">
      <c r="B18" s="140"/>
      <c r="C18" s="140"/>
      <c r="D18" s="140"/>
      <c r="E18" s="140"/>
      <c r="F18" s="140"/>
      <c r="G18" s="140"/>
      <c r="H18" s="140"/>
      <c r="I18" s="140"/>
      <c r="J18" s="140"/>
      <c r="K18" s="140"/>
    </row>
    <row r="20" spans="2:11" ht="26" x14ac:dyDescent="0.6">
      <c r="B20" s="126" t="s">
        <v>134</v>
      </c>
    </row>
    <row r="22" spans="2:11" x14ac:dyDescent="0.35">
      <c r="B22" s="140"/>
      <c r="C22" s="140"/>
      <c r="D22" s="140"/>
      <c r="E22" s="140"/>
      <c r="F22" s="140"/>
      <c r="G22" s="140"/>
      <c r="H22" s="140"/>
      <c r="I22" s="140"/>
      <c r="J22" s="140"/>
      <c r="K22" s="140"/>
    </row>
    <row r="23" spans="2:11" x14ac:dyDescent="0.35">
      <c r="B23" s="140"/>
      <c r="C23" s="140"/>
      <c r="D23" s="140"/>
      <c r="E23" s="140"/>
      <c r="F23" s="140"/>
      <c r="G23" s="140"/>
      <c r="H23" s="140"/>
      <c r="I23" s="140"/>
      <c r="J23" s="140"/>
      <c r="K23" s="140"/>
    </row>
    <row r="24" spans="2:11" x14ac:dyDescent="0.35">
      <c r="B24" s="140"/>
      <c r="C24" s="140"/>
      <c r="D24" s="140"/>
      <c r="E24" s="140"/>
      <c r="F24" s="140"/>
      <c r="G24" s="140"/>
      <c r="H24" s="140"/>
      <c r="I24" s="140"/>
      <c r="J24" s="140"/>
      <c r="K24" s="140"/>
    </row>
    <row r="25" spans="2:11" x14ac:dyDescent="0.35">
      <c r="B25" s="140"/>
      <c r="C25" s="140"/>
      <c r="D25" s="140"/>
      <c r="E25" s="140"/>
      <c r="F25" s="140"/>
      <c r="G25" s="140"/>
      <c r="H25" s="140"/>
      <c r="I25" s="140"/>
      <c r="J25" s="140"/>
      <c r="K25" s="140"/>
    </row>
    <row r="26" spans="2:11" x14ac:dyDescent="0.35">
      <c r="B26" s="140"/>
      <c r="C26" s="140"/>
      <c r="D26" s="140"/>
      <c r="E26" s="140"/>
      <c r="F26" s="140"/>
      <c r="G26" s="140"/>
      <c r="H26" s="140"/>
      <c r="I26" s="140"/>
      <c r="J26" s="140"/>
      <c r="K26" s="140"/>
    </row>
    <row r="27" spans="2:11" x14ac:dyDescent="0.35">
      <c r="B27" s="140"/>
      <c r="C27" s="140"/>
      <c r="D27" s="140"/>
      <c r="E27" s="140"/>
      <c r="F27" s="140"/>
      <c r="G27" s="140"/>
      <c r="H27" s="140"/>
      <c r="I27" s="140"/>
      <c r="J27" s="140"/>
      <c r="K27" s="140"/>
    </row>
  </sheetData>
  <mergeCells count="3">
    <mergeCell ref="B4:K9"/>
    <mergeCell ref="B13:K18"/>
    <mergeCell ref="B22:K2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7A0F4-DF3A-4417-B791-10B82B62C0EF}">
  <sheetPr>
    <pageSetUpPr fitToPage="1"/>
  </sheetPr>
  <dimension ref="A1:V62"/>
  <sheetViews>
    <sheetView topLeftCell="A20" zoomScale="80" zoomScaleNormal="80" workbookViewId="0">
      <selection activeCell="S31" sqref="S31"/>
    </sheetView>
  </sheetViews>
  <sheetFormatPr defaultRowHeight="14.5" x14ac:dyDescent="0.35"/>
  <cols>
    <col min="1" max="1" width="5.26953125" customWidth="1"/>
    <col min="2" max="2" width="3.7265625" customWidth="1"/>
    <col min="3" max="3" width="22.08984375" customWidth="1"/>
    <col min="4" max="14" width="8.7265625" customWidth="1"/>
    <col min="15" max="15" width="4.81640625" customWidth="1"/>
    <col min="16" max="16" width="6.81640625" customWidth="1"/>
  </cols>
  <sheetData>
    <row r="1" spans="1:16" ht="19.5" customHeight="1" thickBot="1" x14ac:dyDescent="0.4">
      <c r="A1" s="12"/>
      <c r="B1" s="39"/>
      <c r="C1" s="40"/>
      <c r="D1" s="41"/>
      <c r="E1" s="42"/>
      <c r="F1" s="42"/>
      <c r="G1" s="43"/>
      <c r="H1" s="43" t="s">
        <v>48</v>
      </c>
      <c r="I1" s="42"/>
      <c r="J1" s="42"/>
      <c r="K1" s="42"/>
      <c r="L1" s="42"/>
      <c r="M1" s="42"/>
      <c r="N1" s="42"/>
      <c r="O1" s="44"/>
      <c r="P1" s="12"/>
    </row>
    <row r="2" spans="1:16" ht="19.5" customHeight="1" x14ac:dyDescent="0.35">
      <c r="A2" s="12"/>
      <c r="B2" s="12"/>
      <c r="D2" s="12"/>
      <c r="E2" s="12"/>
      <c r="F2" s="12"/>
      <c r="G2" s="12"/>
      <c r="H2" s="12"/>
      <c r="I2" s="12"/>
      <c r="J2" s="12"/>
      <c r="K2" s="12"/>
      <c r="L2" s="12"/>
      <c r="M2" s="38"/>
      <c r="N2" s="51"/>
      <c r="P2" s="12"/>
    </row>
    <row r="3" spans="1:16" ht="19.5" customHeight="1" thickBot="1" x14ac:dyDescent="0.4">
      <c r="A3" s="12"/>
      <c r="B3" s="12"/>
      <c r="C3" s="12"/>
      <c r="D3" s="12"/>
      <c r="E3" s="12"/>
      <c r="F3" s="12"/>
      <c r="G3" s="12"/>
      <c r="H3" s="12"/>
      <c r="I3" s="12"/>
      <c r="J3" s="12"/>
      <c r="K3" s="12"/>
      <c r="L3" s="12"/>
      <c r="M3" s="12"/>
      <c r="N3" s="12"/>
      <c r="O3" s="12"/>
      <c r="P3" s="12"/>
    </row>
    <row r="4" spans="1:16" ht="19.5" customHeight="1" x14ac:dyDescent="0.35">
      <c r="A4" s="12"/>
      <c r="B4" s="23"/>
      <c r="C4" s="24" t="s">
        <v>27</v>
      </c>
      <c r="D4" s="151"/>
      <c r="E4" s="152"/>
      <c r="F4" s="152"/>
      <c r="G4" s="152"/>
      <c r="H4" s="152"/>
      <c r="I4" s="152"/>
      <c r="J4" s="153"/>
      <c r="K4" s="154" t="s">
        <v>2</v>
      </c>
      <c r="L4" s="155"/>
      <c r="M4" s="2"/>
      <c r="N4" s="3"/>
      <c r="O4" s="4"/>
      <c r="P4" s="12"/>
    </row>
    <row r="5" spans="1:16" ht="19.5" customHeight="1" x14ac:dyDescent="0.35">
      <c r="A5" s="12"/>
      <c r="B5" s="25"/>
      <c r="C5" s="26" t="s">
        <v>28</v>
      </c>
      <c r="D5" s="141" t="s">
        <v>119</v>
      </c>
      <c r="E5" s="142"/>
      <c r="F5" s="142"/>
      <c r="G5" s="142"/>
      <c r="H5" s="142"/>
      <c r="I5" s="142"/>
      <c r="J5" s="143"/>
      <c r="K5" s="147" t="s">
        <v>3</v>
      </c>
      <c r="L5" s="148"/>
      <c r="M5" s="5"/>
      <c r="N5" s="6"/>
      <c r="O5" s="7"/>
      <c r="P5" s="12"/>
    </row>
    <row r="6" spans="1:16" ht="19.5" customHeight="1" x14ac:dyDescent="0.35">
      <c r="A6" s="12"/>
      <c r="B6" s="25"/>
      <c r="C6" s="26" t="s">
        <v>29</v>
      </c>
      <c r="D6" s="141"/>
      <c r="E6" s="142"/>
      <c r="F6" s="142"/>
      <c r="G6" s="142"/>
      <c r="H6" s="142"/>
      <c r="I6" s="142"/>
      <c r="J6" s="143"/>
      <c r="K6" s="147" t="s">
        <v>4</v>
      </c>
      <c r="L6" s="148"/>
      <c r="M6" s="14"/>
      <c r="N6" s="18" t="s">
        <v>11</v>
      </c>
      <c r="O6" s="16"/>
      <c r="P6" s="12"/>
    </row>
    <row r="7" spans="1:16" ht="19.5" customHeight="1" x14ac:dyDescent="0.35">
      <c r="A7" s="12"/>
      <c r="B7" s="25"/>
      <c r="C7" s="26" t="s">
        <v>35</v>
      </c>
      <c r="D7" s="141"/>
      <c r="E7" s="142"/>
      <c r="F7" s="142"/>
      <c r="G7" s="142"/>
      <c r="H7" s="142"/>
      <c r="I7" s="142"/>
      <c r="J7" s="143"/>
      <c r="K7" s="147" t="s">
        <v>5</v>
      </c>
      <c r="L7" s="148"/>
      <c r="M7" s="5"/>
      <c r="N7" s="19" t="s">
        <v>12</v>
      </c>
      <c r="O7" s="13"/>
      <c r="P7" s="12"/>
    </row>
    <row r="8" spans="1:16" ht="19.5" customHeight="1" x14ac:dyDescent="0.35">
      <c r="A8" s="12"/>
      <c r="B8" s="25"/>
      <c r="C8" s="26" t="s">
        <v>30</v>
      </c>
      <c r="D8" s="141"/>
      <c r="E8" s="142"/>
      <c r="F8" s="142"/>
      <c r="G8" s="142"/>
      <c r="H8" s="142"/>
      <c r="I8" s="142"/>
      <c r="J8" s="143"/>
      <c r="K8" s="147" t="s">
        <v>6</v>
      </c>
      <c r="L8" s="148"/>
      <c r="M8" s="5"/>
      <c r="N8" s="19" t="s">
        <v>14</v>
      </c>
      <c r="O8" s="13"/>
      <c r="P8" s="12"/>
    </row>
    <row r="9" spans="1:16" ht="19.5" customHeight="1" x14ac:dyDescent="0.35">
      <c r="A9" s="12"/>
      <c r="B9" s="25"/>
      <c r="C9" s="26" t="s">
        <v>31</v>
      </c>
      <c r="D9" s="141"/>
      <c r="E9" s="142"/>
      <c r="F9" s="142"/>
      <c r="G9" s="142"/>
      <c r="H9" s="142"/>
      <c r="I9" s="142"/>
      <c r="J9" s="143"/>
      <c r="K9" s="147" t="s">
        <v>7</v>
      </c>
      <c r="L9" s="148"/>
      <c r="M9" s="5"/>
      <c r="N9" s="19" t="s">
        <v>11</v>
      </c>
      <c r="O9" s="13"/>
      <c r="P9" s="12"/>
    </row>
    <row r="10" spans="1:16" ht="19.5" customHeight="1" x14ac:dyDescent="0.35">
      <c r="A10" s="12"/>
      <c r="B10" s="25"/>
      <c r="C10" s="26" t="s">
        <v>32</v>
      </c>
      <c r="D10" s="141"/>
      <c r="E10" s="142"/>
      <c r="F10" s="142"/>
      <c r="G10" s="142"/>
      <c r="H10" s="142"/>
      <c r="I10" s="142"/>
      <c r="J10" s="143"/>
      <c r="K10" s="147" t="s">
        <v>8</v>
      </c>
      <c r="L10" s="148"/>
      <c r="M10" s="5"/>
      <c r="N10" s="19" t="s">
        <v>14</v>
      </c>
      <c r="O10" s="13"/>
      <c r="P10" s="12"/>
    </row>
    <row r="11" spans="1:16" ht="19.5" customHeight="1" x14ac:dyDescent="0.35">
      <c r="A11" s="12"/>
      <c r="B11" s="25"/>
      <c r="C11" s="26" t="s">
        <v>33</v>
      </c>
      <c r="D11" s="141" t="s">
        <v>63</v>
      </c>
      <c r="E11" s="142"/>
      <c r="F11" s="142"/>
      <c r="G11" s="142"/>
      <c r="H11" s="142"/>
      <c r="I11" s="142"/>
      <c r="J11" s="143"/>
      <c r="K11" s="147" t="s">
        <v>9</v>
      </c>
      <c r="L11" s="148"/>
      <c r="M11" s="15">
        <v>83.1</v>
      </c>
      <c r="N11" s="20" t="s">
        <v>13</v>
      </c>
      <c r="O11" s="17"/>
      <c r="P11" s="12"/>
    </row>
    <row r="12" spans="1:16" ht="19.5" customHeight="1" thickBot="1" x14ac:dyDescent="0.4">
      <c r="A12" s="12"/>
      <c r="B12" s="27"/>
      <c r="C12" s="28" t="s">
        <v>34</v>
      </c>
      <c r="D12" s="144"/>
      <c r="E12" s="145"/>
      <c r="F12" s="145"/>
      <c r="G12" s="145"/>
      <c r="H12" s="145"/>
      <c r="I12" s="145"/>
      <c r="J12" s="146"/>
      <c r="K12" s="149" t="s">
        <v>10</v>
      </c>
      <c r="L12" s="150"/>
      <c r="M12" s="8"/>
      <c r="N12" s="9"/>
      <c r="O12" s="10"/>
      <c r="P12" s="12"/>
    </row>
    <row r="13" spans="1:16" ht="19.5" customHeight="1" thickBot="1" x14ac:dyDescent="0.4">
      <c r="A13" s="12"/>
      <c r="B13" s="12"/>
      <c r="C13" s="12"/>
      <c r="D13" s="12"/>
      <c r="E13" s="12"/>
      <c r="F13" s="12"/>
      <c r="G13" s="12"/>
      <c r="H13" s="12"/>
      <c r="I13" s="12"/>
      <c r="J13" s="12"/>
      <c r="K13" s="12"/>
      <c r="L13" s="12"/>
      <c r="M13" s="12"/>
      <c r="N13" s="12"/>
      <c r="O13" s="12"/>
      <c r="P13" s="12"/>
    </row>
    <row r="14" spans="1:16" ht="19.5" customHeight="1" x14ac:dyDescent="0.35">
      <c r="A14" s="12"/>
      <c r="B14" s="30"/>
      <c r="C14" s="31"/>
      <c r="D14" s="34"/>
      <c r="E14" s="31"/>
      <c r="F14" s="31"/>
      <c r="G14" s="31"/>
      <c r="H14" s="32" t="s">
        <v>15</v>
      </c>
      <c r="I14" s="31"/>
      <c r="J14" s="31"/>
      <c r="K14" s="31"/>
      <c r="L14" s="31"/>
      <c r="M14" s="31"/>
      <c r="N14" s="31"/>
      <c r="O14" s="33"/>
      <c r="P14" s="12"/>
    </row>
    <row r="15" spans="1:16" ht="19.5" customHeight="1" x14ac:dyDescent="0.35">
      <c r="A15" s="12"/>
      <c r="B15" s="1"/>
      <c r="C15" s="12"/>
      <c r="D15" s="11" t="s">
        <v>16</v>
      </c>
      <c r="E15" s="12"/>
      <c r="F15" s="11" t="s">
        <v>17</v>
      </c>
      <c r="G15" s="12"/>
      <c r="H15" s="11" t="s">
        <v>18</v>
      </c>
      <c r="I15" s="12"/>
      <c r="J15" s="11" t="s">
        <v>19</v>
      </c>
      <c r="K15" s="12"/>
      <c r="L15" s="11" t="s">
        <v>20</v>
      </c>
      <c r="M15" s="12"/>
      <c r="N15" s="11" t="s">
        <v>21</v>
      </c>
      <c r="O15" s="13"/>
      <c r="P15" s="12"/>
    </row>
    <row r="16" spans="1:16" ht="19.5" customHeight="1" x14ac:dyDescent="0.35">
      <c r="A16" s="12"/>
      <c r="B16" s="25"/>
      <c r="C16" s="26" t="s">
        <v>0</v>
      </c>
      <c r="D16" s="29">
        <v>35</v>
      </c>
      <c r="E16" s="21" t="s">
        <v>13</v>
      </c>
      <c r="F16" s="29">
        <v>5</v>
      </c>
      <c r="G16" s="21" t="s">
        <v>13</v>
      </c>
      <c r="H16" s="29">
        <v>1.75</v>
      </c>
      <c r="I16" s="21" t="s">
        <v>13</v>
      </c>
      <c r="J16" s="29">
        <v>18.77</v>
      </c>
      <c r="K16" s="21" t="s">
        <v>22</v>
      </c>
      <c r="L16" s="29">
        <v>0</v>
      </c>
      <c r="M16" s="21" t="s">
        <v>23</v>
      </c>
      <c r="N16" s="29"/>
      <c r="O16" s="35" t="s">
        <v>13</v>
      </c>
      <c r="P16" s="12"/>
    </row>
    <row r="17" spans="1:22" ht="19.5" customHeight="1" thickBot="1" x14ac:dyDescent="0.4">
      <c r="A17" s="12"/>
      <c r="B17" s="27"/>
      <c r="C17" s="28" t="s">
        <v>1</v>
      </c>
      <c r="D17" s="36">
        <v>30</v>
      </c>
      <c r="E17" s="22" t="s">
        <v>13</v>
      </c>
      <c r="F17" s="36">
        <v>5</v>
      </c>
      <c r="G17" s="22" t="s">
        <v>13</v>
      </c>
      <c r="H17" s="36">
        <v>1.5</v>
      </c>
      <c r="I17" s="22" t="s">
        <v>13</v>
      </c>
      <c r="J17" s="36">
        <v>13.74</v>
      </c>
      <c r="K17" s="22" t="s">
        <v>22</v>
      </c>
      <c r="L17" s="36">
        <v>0</v>
      </c>
      <c r="M17" s="22" t="s">
        <v>23</v>
      </c>
      <c r="N17" s="36"/>
      <c r="O17" s="37" t="s">
        <v>13</v>
      </c>
      <c r="P17" s="12"/>
    </row>
    <row r="18" spans="1:22" ht="19.5" customHeight="1" thickBot="1" x14ac:dyDescent="0.4">
      <c r="A18" s="12"/>
      <c r="B18" s="12"/>
      <c r="C18" s="48"/>
      <c r="D18" s="12"/>
      <c r="E18" s="11"/>
      <c r="F18" s="12"/>
      <c r="G18" s="11"/>
      <c r="H18" s="12"/>
      <c r="I18" s="11"/>
      <c r="J18" s="12"/>
      <c r="K18" s="11"/>
      <c r="L18" s="12"/>
      <c r="M18" s="11"/>
      <c r="N18" s="12"/>
      <c r="O18" s="11"/>
      <c r="P18" s="12"/>
    </row>
    <row r="19" spans="1:22" ht="19.5" customHeight="1" x14ac:dyDescent="0.35">
      <c r="A19" s="12"/>
      <c r="B19" s="23"/>
      <c r="C19" s="52" t="s">
        <v>49</v>
      </c>
      <c r="D19" s="75">
        <v>0.05</v>
      </c>
      <c r="E19" s="76">
        <v>0.1</v>
      </c>
      <c r="F19" s="76">
        <v>0.15</v>
      </c>
      <c r="G19" s="76">
        <v>0.2</v>
      </c>
      <c r="H19" s="76">
        <v>0.25</v>
      </c>
      <c r="I19" s="76">
        <v>0.3</v>
      </c>
      <c r="J19" s="76">
        <v>0.35</v>
      </c>
      <c r="K19" s="76">
        <v>0.4</v>
      </c>
      <c r="L19" s="76">
        <v>0.45</v>
      </c>
      <c r="M19" s="76">
        <v>0.5</v>
      </c>
      <c r="N19" s="59"/>
      <c r="O19" s="60"/>
      <c r="P19" s="12"/>
    </row>
    <row r="20" spans="1:22" ht="19.5" customHeight="1" x14ac:dyDescent="0.35">
      <c r="A20" s="12"/>
      <c r="B20" s="25"/>
      <c r="C20" s="26" t="s">
        <v>51</v>
      </c>
      <c r="D20" s="77">
        <f>D$16*D19</f>
        <v>1.75</v>
      </c>
      <c r="E20" s="77">
        <f>D16*E19</f>
        <v>3.5</v>
      </c>
      <c r="F20" s="77">
        <f>D$16*F19</f>
        <v>5.25</v>
      </c>
      <c r="G20" s="77">
        <f>D16*G19</f>
        <v>7</v>
      </c>
      <c r="H20" s="77">
        <f>D$16*H19</f>
        <v>8.75</v>
      </c>
      <c r="I20" s="77">
        <f>D$16*I19</f>
        <v>10.5</v>
      </c>
      <c r="J20" s="77">
        <f>D$16*J19</f>
        <v>12.25</v>
      </c>
      <c r="K20" s="77">
        <f>D$16*K19</f>
        <v>14</v>
      </c>
      <c r="L20" s="77">
        <f>D$16*L19</f>
        <v>15.75</v>
      </c>
      <c r="M20" s="77">
        <f>D$16*M19</f>
        <v>17.5</v>
      </c>
      <c r="N20" s="77">
        <f>D$16*N19</f>
        <v>0</v>
      </c>
      <c r="O20" s="65"/>
      <c r="P20" s="12"/>
    </row>
    <row r="21" spans="1:22" ht="19.5" customHeight="1" thickBot="1" x14ac:dyDescent="0.4">
      <c r="A21" s="12"/>
      <c r="B21" s="27"/>
      <c r="C21" s="28" t="s">
        <v>50</v>
      </c>
      <c r="D21" s="78">
        <f>D$17*D19</f>
        <v>1.5</v>
      </c>
      <c r="E21" s="78">
        <f>D17*E19</f>
        <v>3</v>
      </c>
      <c r="F21" s="78">
        <f>D17*F19</f>
        <v>4.5</v>
      </c>
      <c r="G21" s="78">
        <f>D17*G19</f>
        <v>6</v>
      </c>
      <c r="H21" s="78">
        <f>D17*H19</f>
        <v>7.5</v>
      </c>
      <c r="I21" s="78">
        <f>D17*I19</f>
        <v>9</v>
      </c>
      <c r="J21" s="78">
        <f>D17*J19</f>
        <v>10.5</v>
      </c>
      <c r="K21" s="78">
        <f>D17*K19</f>
        <v>12</v>
      </c>
      <c r="L21" s="78">
        <f>D17*L19</f>
        <v>13.5</v>
      </c>
      <c r="M21" s="78">
        <f>D17*M19</f>
        <v>15</v>
      </c>
      <c r="N21" s="78">
        <f>D17*N19</f>
        <v>0</v>
      </c>
      <c r="O21" s="64"/>
      <c r="P21" s="12"/>
    </row>
    <row r="22" spans="1:22" ht="19.5" customHeight="1" thickBot="1" x14ac:dyDescent="0.4">
      <c r="A22" s="12"/>
      <c r="C22" s="12"/>
      <c r="D22" s="12"/>
      <c r="E22" s="12"/>
      <c r="F22" s="12"/>
      <c r="G22" s="12"/>
      <c r="H22" s="12"/>
      <c r="I22" s="12"/>
      <c r="J22" s="12"/>
      <c r="K22" s="12"/>
      <c r="L22" s="12"/>
      <c r="M22" s="12"/>
      <c r="N22" s="12"/>
      <c r="O22" s="12"/>
      <c r="P22" s="12"/>
    </row>
    <row r="23" spans="1:22" ht="19.5" customHeight="1" x14ac:dyDescent="0.35">
      <c r="A23" s="12"/>
      <c r="B23" s="23"/>
      <c r="C23" s="68" t="s">
        <v>52</v>
      </c>
      <c r="D23" s="69">
        <v>1</v>
      </c>
      <c r="E23" s="70">
        <v>2</v>
      </c>
      <c r="F23" s="70">
        <v>3</v>
      </c>
      <c r="G23" s="70">
        <v>4</v>
      </c>
      <c r="H23" s="70">
        <v>5</v>
      </c>
      <c r="I23" s="71">
        <v>6</v>
      </c>
      <c r="J23" s="1"/>
      <c r="K23" s="12"/>
      <c r="L23" s="12"/>
      <c r="M23" s="12"/>
      <c r="N23" s="12"/>
      <c r="O23" s="12"/>
      <c r="P23" s="12"/>
    </row>
    <row r="24" spans="1:22" ht="19.5" customHeight="1" x14ac:dyDescent="0.35">
      <c r="A24" s="12"/>
      <c r="B24" s="25"/>
      <c r="C24" s="66" t="s">
        <v>53</v>
      </c>
      <c r="D24" s="61">
        <v>16.5</v>
      </c>
      <c r="E24" s="58">
        <v>33.200000000000003</v>
      </c>
      <c r="F24" s="58">
        <v>69.7</v>
      </c>
      <c r="G24" s="58">
        <v>138.19999999999999</v>
      </c>
      <c r="H24" s="58">
        <v>207.8</v>
      </c>
      <c r="I24" s="72">
        <v>279.5</v>
      </c>
      <c r="J24" s="1"/>
      <c r="K24" s="12"/>
      <c r="L24" s="12"/>
      <c r="M24" s="12"/>
      <c r="N24" s="12"/>
      <c r="O24" s="12"/>
      <c r="P24" s="12"/>
    </row>
    <row r="25" spans="1:22" ht="19.5" customHeight="1" thickBot="1" x14ac:dyDescent="0.4">
      <c r="A25" s="12"/>
      <c r="B25" s="27"/>
      <c r="C25" s="67" t="s">
        <v>54</v>
      </c>
      <c r="D25" s="62">
        <v>19.5</v>
      </c>
      <c r="E25" s="63">
        <v>37.1</v>
      </c>
      <c r="F25" s="63">
        <v>75</v>
      </c>
      <c r="G25" s="63">
        <v>148.5</v>
      </c>
      <c r="H25" s="63">
        <v>219.6</v>
      </c>
      <c r="I25" s="73">
        <v>284.60000000000002</v>
      </c>
      <c r="J25" s="1"/>
      <c r="K25" s="12"/>
      <c r="L25" s="12"/>
      <c r="M25" s="12"/>
      <c r="N25" s="12"/>
      <c r="O25" s="12"/>
      <c r="P25" s="12"/>
    </row>
    <row r="26" spans="1:22" ht="19.5" customHeight="1" x14ac:dyDescent="0.35">
      <c r="A26" s="12"/>
      <c r="C26" s="12"/>
      <c r="D26" s="12"/>
      <c r="E26" s="12"/>
      <c r="F26" s="12"/>
      <c r="G26" s="12"/>
      <c r="H26" s="12"/>
      <c r="I26" s="12"/>
      <c r="J26" s="12"/>
      <c r="K26" s="12"/>
      <c r="L26" s="12"/>
      <c r="M26" s="12"/>
      <c r="N26" s="12"/>
      <c r="O26" s="12"/>
      <c r="P26" s="12"/>
    </row>
    <row r="27" spans="1:22" ht="19.5" customHeight="1" thickBot="1" x14ac:dyDescent="0.4">
      <c r="A27" s="12"/>
      <c r="B27" s="109"/>
      <c r="C27" s="110"/>
      <c r="D27" s="110"/>
      <c r="E27" s="110"/>
      <c r="F27" s="110"/>
      <c r="G27" s="110"/>
      <c r="H27" s="111" t="s">
        <v>24</v>
      </c>
      <c r="I27" s="110"/>
      <c r="J27" s="110"/>
      <c r="K27" s="110"/>
      <c r="L27" s="110"/>
      <c r="M27" s="110"/>
      <c r="N27" s="110"/>
      <c r="O27" s="112"/>
      <c r="P27" s="12"/>
    </row>
    <row r="28" spans="1:22" ht="19.5" customHeight="1" x14ac:dyDescent="0.35">
      <c r="A28" s="12"/>
      <c r="B28" s="113">
        <v>1</v>
      </c>
      <c r="C28" s="59" t="s">
        <v>2</v>
      </c>
      <c r="D28" s="59">
        <v>1</v>
      </c>
      <c r="E28" s="59">
        <v>2</v>
      </c>
      <c r="F28" s="59">
        <v>3</v>
      </c>
      <c r="G28" s="59">
        <v>4</v>
      </c>
      <c r="H28" s="59">
        <v>5</v>
      </c>
      <c r="I28" s="59">
        <v>6</v>
      </c>
      <c r="J28" s="59">
        <v>7</v>
      </c>
      <c r="K28" s="59">
        <v>8</v>
      </c>
      <c r="L28" s="59">
        <v>9</v>
      </c>
      <c r="M28" s="59">
        <v>10</v>
      </c>
      <c r="N28" s="59">
        <v>11</v>
      </c>
      <c r="O28" s="60"/>
      <c r="P28" s="12"/>
      <c r="R28" s="82"/>
      <c r="S28" s="162" t="s">
        <v>141</v>
      </c>
      <c r="T28" s="162"/>
      <c r="U28" s="162"/>
      <c r="V28" s="162"/>
    </row>
    <row r="29" spans="1:22" ht="19.5" customHeight="1" x14ac:dyDescent="0.35">
      <c r="A29" s="12"/>
      <c r="B29" s="55">
        <v>2</v>
      </c>
      <c r="C29" s="56" t="s">
        <v>25</v>
      </c>
      <c r="D29" s="29">
        <v>25</v>
      </c>
      <c r="E29" s="91">
        <v>25</v>
      </c>
      <c r="F29" s="29">
        <v>25</v>
      </c>
      <c r="G29" s="29">
        <v>25</v>
      </c>
      <c r="H29" s="82">
        <v>25</v>
      </c>
      <c r="I29" s="29">
        <v>25</v>
      </c>
      <c r="J29" s="29">
        <v>25</v>
      </c>
      <c r="K29" s="29">
        <v>25</v>
      </c>
      <c r="L29" s="29">
        <v>25</v>
      </c>
      <c r="M29" s="29"/>
      <c r="N29" s="29"/>
      <c r="O29" s="45"/>
      <c r="P29" s="12"/>
      <c r="R29" s="91"/>
      <c r="S29" s="162" t="s">
        <v>149</v>
      </c>
      <c r="T29" s="162"/>
      <c r="U29" s="162"/>
      <c r="V29" s="162"/>
    </row>
    <row r="30" spans="1:22" ht="19.5" customHeight="1" x14ac:dyDescent="0.35">
      <c r="A30" s="12"/>
      <c r="B30" s="55">
        <v>3</v>
      </c>
      <c r="C30" s="56" t="s">
        <v>55</v>
      </c>
      <c r="D30" s="77">
        <v>1.75</v>
      </c>
      <c r="E30" s="163">
        <v>3.5</v>
      </c>
      <c r="F30" s="77">
        <v>5.25</v>
      </c>
      <c r="G30" s="77">
        <v>7</v>
      </c>
      <c r="H30" s="83">
        <v>8.75</v>
      </c>
      <c r="I30" s="77">
        <v>10.5</v>
      </c>
      <c r="J30" s="77">
        <v>12.25</v>
      </c>
      <c r="K30" s="77">
        <v>14</v>
      </c>
      <c r="L30" s="77">
        <v>15.2</v>
      </c>
      <c r="M30" s="77"/>
      <c r="N30" s="29"/>
      <c r="O30" s="45"/>
      <c r="P30" s="12"/>
    </row>
    <row r="31" spans="1:22" ht="19.5" customHeight="1" x14ac:dyDescent="0.35">
      <c r="A31" s="12"/>
      <c r="B31" s="55">
        <v>4</v>
      </c>
      <c r="C31" s="56" t="s">
        <v>56</v>
      </c>
      <c r="D31" s="29">
        <v>2</v>
      </c>
      <c r="E31" s="91">
        <v>3</v>
      </c>
      <c r="F31" s="29">
        <v>4</v>
      </c>
      <c r="G31" s="29">
        <v>4</v>
      </c>
      <c r="H31" s="82">
        <v>4</v>
      </c>
      <c r="I31" s="29">
        <v>4</v>
      </c>
      <c r="J31" s="29">
        <v>4</v>
      </c>
      <c r="K31" s="29">
        <v>4</v>
      </c>
      <c r="L31" s="29">
        <v>4</v>
      </c>
      <c r="M31" s="29"/>
      <c r="N31" s="29"/>
      <c r="O31" s="45"/>
      <c r="P31" s="12"/>
    </row>
    <row r="32" spans="1:22" ht="19.5" customHeight="1" x14ac:dyDescent="0.35">
      <c r="A32" s="12"/>
      <c r="B32" s="55">
        <v>5</v>
      </c>
      <c r="C32" s="56" t="s">
        <v>57</v>
      </c>
      <c r="D32" s="29">
        <v>87.5</v>
      </c>
      <c r="E32" s="91">
        <v>81</v>
      </c>
      <c r="F32" s="29">
        <v>56</v>
      </c>
      <c r="G32" s="29">
        <v>70.5</v>
      </c>
      <c r="H32" s="82">
        <v>78.5</v>
      </c>
      <c r="I32" s="29">
        <v>85</v>
      </c>
      <c r="J32" s="29">
        <v>84.5</v>
      </c>
      <c r="K32" s="29">
        <v>84.5</v>
      </c>
      <c r="L32" s="29">
        <v>85.5</v>
      </c>
      <c r="M32" s="29"/>
      <c r="N32" s="29"/>
      <c r="O32" s="45"/>
      <c r="P32" s="12"/>
      <c r="U32" s="160"/>
    </row>
    <row r="33" spans="1:16" ht="19.5" customHeight="1" x14ac:dyDescent="0.35">
      <c r="A33" s="12"/>
      <c r="B33" s="55">
        <v>6</v>
      </c>
      <c r="C33" s="56" t="s">
        <v>58</v>
      </c>
      <c r="D33" s="29">
        <f>D32/100</f>
        <v>0.875</v>
      </c>
      <c r="E33" s="91">
        <f>E32/100</f>
        <v>0.81</v>
      </c>
      <c r="F33" s="29">
        <f>F32/100</f>
        <v>0.56000000000000005</v>
      </c>
      <c r="G33" s="29">
        <f>G32/100</f>
        <v>0.70499999999999996</v>
      </c>
      <c r="H33" s="82">
        <f>H32/100</f>
        <v>0.78500000000000003</v>
      </c>
      <c r="I33" s="29">
        <f t="shared" ref="I33:L33" si="0">I32/100</f>
        <v>0.85</v>
      </c>
      <c r="J33" s="29">
        <f t="shared" si="0"/>
        <v>0.84499999999999997</v>
      </c>
      <c r="K33" s="29">
        <f t="shared" si="0"/>
        <v>0.84499999999999997</v>
      </c>
      <c r="L33" s="29">
        <f t="shared" si="0"/>
        <v>0.85499999999999998</v>
      </c>
      <c r="M33" s="29"/>
      <c r="N33" s="29"/>
      <c r="O33" s="45"/>
      <c r="P33" s="12"/>
    </row>
    <row r="34" spans="1:16" ht="19.5" customHeight="1" x14ac:dyDescent="0.35">
      <c r="A34" s="12"/>
      <c r="B34" s="55">
        <v>7</v>
      </c>
      <c r="C34" s="74" t="s">
        <v>59</v>
      </c>
      <c r="D34" s="29">
        <f>D33*E24</f>
        <v>29.050000000000004</v>
      </c>
      <c r="E34" s="91">
        <f>E33*F24</f>
        <v>56.457000000000008</v>
      </c>
      <c r="F34" s="29">
        <f>F33*G24</f>
        <v>77.391999999999996</v>
      </c>
      <c r="G34" s="29">
        <f>G33*G24</f>
        <v>97.430999999999983</v>
      </c>
      <c r="H34" s="82">
        <f>H33*G24</f>
        <v>108.48699999999999</v>
      </c>
      <c r="I34" s="29">
        <f>I33*G24</f>
        <v>117.46999999999998</v>
      </c>
      <c r="J34" s="29">
        <f>J33*G24</f>
        <v>116.77899999999998</v>
      </c>
      <c r="K34" s="29">
        <f>K33*G24</f>
        <v>116.77899999999998</v>
      </c>
      <c r="L34" s="29">
        <f>L33*G24</f>
        <v>118.16099999999999</v>
      </c>
      <c r="M34" s="29"/>
      <c r="N34" s="29"/>
      <c r="O34" s="45"/>
      <c r="P34" s="12"/>
    </row>
    <row r="35" spans="1:16" ht="19.5" customHeight="1" x14ac:dyDescent="0.35">
      <c r="A35" s="12"/>
      <c r="B35" s="55">
        <v>8</v>
      </c>
      <c r="C35" s="56" t="s">
        <v>46</v>
      </c>
      <c r="D35" s="29">
        <v>0</v>
      </c>
      <c r="E35" s="91">
        <v>0</v>
      </c>
      <c r="F35" s="29">
        <v>0</v>
      </c>
      <c r="G35" s="29">
        <v>0</v>
      </c>
      <c r="H35" s="82">
        <v>0</v>
      </c>
      <c r="I35" s="29">
        <v>0</v>
      </c>
      <c r="J35" s="29">
        <v>0</v>
      </c>
      <c r="K35" s="29">
        <v>0</v>
      </c>
      <c r="L35" s="29">
        <v>0</v>
      </c>
      <c r="M35" s="29"/>
      <c r="N35" s="29"/>
      <c r="O35" s="45"/>
      <c r="P35" s="12"/>
    </row>
    <row r="36" spans="1:16" ht="19.5" customHeight="1" x14ac:dyDescent="0.35">
      <c r="A36" s="12"/>
      <c r="B36" s="55">
        <v>9</v>
      </c>
      <c r="C36" s="56" t="s">
        <v>62</v>
      </c>
      <c r="D36" s="85">
        <f>D34-D35</f>
        <v>29.050000000000004</v>
      </c>
      <c r="E36" s="164">
        <f>E34-E35</f>
        <v>56.457000000000008</v>
      </c>
      <c r="F36" s="85">
        <f t="shared" ref="F36:L36" si="1">F34-F35</f>
        <v>77.391999999999996</v>
      </c>
      <c r="G36" s="85">
        <f t="shared" si="1"/>
        <v>97.430999999999983</v>
      </c>
      <c r="H36" s="86">
        <f t="shared" si="1"/>
        <v>108.48699999999999</v>
      </c>
      <c r="I36" s="85">
        <f t="shared" si="1"/>
        <v>117.46999999999998</v>
      </c>
      <c r="J36" s="85">
        <f t="shared" si="1"/>
        <v>116.77899999999998</v>
      </c>
      <c r="K36" s="85">
        <f t="shared" si="1"/>
        <v>116.77899999999998</v>
      </c>
      <c r="L36" s="85">
        <f t="shared" si="1"/>
        <v>118.16099999999999</v>
      </c>
      <c r="M36" s="29"/>
      <c r="N36" s="29"/>
      <c r="O36" s="45"/>
      <c r="P36" s="12"/>
    </row>
    <row r="37" spans="1:16" ht="19.5" customHeight="1" x14ac:dyDescent="0.35">
      <c r="A37" s="12"/>
      <c r="B37" s="105">
        <v>10</v>
      </c>
      <c r="C37" s="106" t="s">
        <v>60</v>
      </c>
      <c r="D37" s="104">
        <f>D36/J$16</f>
        <v>1.547682472029835</v>
      </c>
      <c r="E37" s="165">
        <f>E36/J16</f>
        <v>3.0078316462440067</v>
      </c>
      <c r="F37" s="104">
        <f>F36/J16</f>
        <v>4.1231752797016519</v>
      </c>
      <c r="G37" s="104">
        <f>G36/J16</f>
        <v>5.1907831646244</v>
      </c>
      <c r="H37" s="108">
        <f>H36/J16</f>
        <v>5.7798082045817791</v>
      </c>
      <c r="I37" s="104">
        <f>I36/J16</f>
        <v>6.2583910495471491</v>
      </c>
      <c r="J37" s="104">
        <f>J36/J16</f>
        <v>6.221576984549813</v>
      </c>
      <c r="K37" s="104">
        <f>K36/J16</f>
        <v>6.221576984549813</v>
      </c>
      <c r="L37" s="104">
        <f>L36/J16</f>
        <v>6.2952051145444852</v>
      </c>
      <c r="M37" s="104"/>
      <c r="N37" s="104"/>
      <c r="O37" s="107"/>
      <c r="P37" s="12"/>
    </row>
    <row r="38" spans="1:16" ht="19.5" customHeight="1" thickBot="1" x14ac:dyDescent="0.4">
      <c r="A38" s="12"/>
      <c r="B38" s="114">
        <v>11</v>
      </c>
      <c r="C38" s="115" t="s">
        <v>122</v>
      </c>
      <c r="D38" s="36">
        <f>D37/6.33</f>
        <v>0.24449960063662479</v>
      </c>
      <c r="E38" s="166">
        <f t="shared" ref="E38:L38" si="2">E37/6.33</f>
        <v>0.47517087618388731</v>
      </c>
      <c r="F38" s="36">
        <f t="shared" si="2"/>
        <v>0.65137050232253579</v>
      </c>
      <c r="G38" s="36">
        <f t="shared" si="2"/>
        <v>0.8200289359596209</v>
      </c>
      <c r="H38" s="84">
        <f t="shared" si="2"/>
        <v>0.91308186486284026</v>
      </c>
      <c r="I38" s="36">
        <f t="shared" si="2"/>
        <v>0.988687369596706</v>
      </c>
      <c r="J38" s="36">
        <f t="shared" si="2"/>
        <v>0.98287156154025479</v>
      </c>
      <c r="K38" s="36">
        <f t="shared" si="2"/>
        <v>0.98287156154025479</v>
      </c>
      <c r="L38" s="36">
        <f t="shared" si="2"/>
        <v>0.99450317765315721</v>
      </c>
      <c r="M38" s="36"/>
      <c r="N38" s="36"/>
      <c r="O38" s="46"/>
      <c r="P38" s="12"/>
    </row>
    <row r="39" spans="1:16" ht="19.5" customHeight="1" x14ac:dyDescent="0.35">
      <c r="A39" s="12"/>
      <c r="B39" s="12"/>
      <c r="C39" s="12"/>
      <c r="D39" s="12"/>
      <c r="E39" s="47" t="s">
        <v>36</v>
      </c>
      <c r="F39" s="49"/>
      <c r="G39" s="11" t="s">
        <v>37</v>
      </c>
      <c r="H39" s="12"/>
      <c r="I39" s="12"/>
      <c r="J39" s="12"/>
      <c r="K39" s="47" t="s">
        <v>38</v>
      </c>
      <c r="L39" s="49">
        <v>118.16</v>
      </c>
      <c r="M39" s="11" t="s">
        <v>37</v>
      </c>
      <c r="N39" s="12"/>
      <c r="O39" s="12"/>
      <c r="P39" s="12"/>
    </row>
    <row r="40" spans="1:16" ht="19.5" customHeight="1" thickBot="1" x14ac:dyDescent="0.4">
      <c r="A40" s="12"/>
      <c r="B40" s="12"/>
      <c r="C40" s="12"/>
      <c r="D40" s="12"/>
      <c r="E40" s="12"/>
      <c r="F40" s="12"/>
      <c r="G40" s="12"/>
      <c r="H40" s="12"/>
      <c r="I40" s="12"/>
      <c r="J40" s="12"/>
      <c r="K40" s="12"/>
      <c r="L40" s="12"/>
      <c r="M40" s="12"/>
      <c r="N40" s="12"/>
      <c r="O40" s="12"/>
      <c r="P40" s="12"/>
    </row>
    <row r="41" spans="1:16" ht="19.5" customHeight="1" x14ac:dyDescent="0.35">
      <c r="A41" s="12"/>
      <c r="B41" s="30"/>
      <c r="C41" s="31"/>
      <c r="D41" s="31"/>
      <c r="E41" s="31"/>
      <c r="F41" s="31"/>
      <c r="G41" s="31"/>
      <c r="H41" s="32" t="s">
        <v>26</v>
      </c>
      <c r="I41" s="31"/>
      <c r="J41" s="31"/>
      <c r="K41" s="31"/>
      <c r="L41" s="31"/>
      <c r="M41" s="31"/>
      <c r="N41" s="31"/>
      <c r="O41" s="33"/>
      <c r="P41" s="12"/>
    </row>
    <row r="42" spans="1:16" ht="19.5" customHeight="1" x14ac:dyDescent="0.35">
      <c r="A42" s="12"/>
      <c r="B42" s="53">
        <v>1</v>
      </c>
      <c r="C42" s="54" t="s">
        <v>2</v>
      </c>
      <c r="D42" s="54">
        <v>1</v>
      </c>
      <c r="E42" s="54">
        <v>2</v>
      </c>
      <c r="F42" s="54">
        <v>3</v>
      </c>
      <c r="G42" s="54">
        <v>4</v>
      </c>
      <c r="H42" s="54">
        <v>5</v>
      </c>
      <c r="I42" s="54">
        <v>6</v>
      </c>
      <c r="J42" s="54">
        <v>7</v>
      </c>
      <c r="K42" s="54">
        <v>8</v>
      </c>
      <c r="L42" s="54">
        <v>9</v>
      </c>
      <c r="M42" s="54">
        <v>10</v>
      </c>
      <c r="N42" s="54">
        <v>11</v>
      </c>
      <c r="O42" s="57"/>
      <c r="P42" s="12"/>
    </row>
    <row r="43" spans="1:16" ht="19.5" customHeight="1" x14ac:dyDescent="0.35">
      <c r="A43" s="12"/>
      <c r="B43" s="55">
        <v>2</v>
      </c>
      <c r="C43" s="56" t="s">
        <v>25</v>
      </c>
      <c r="D43" s="29">
        <v>25</v>
      </c>
      <c r="E43" s="91">
        <v>25</v>
      </c>
      <c r="F43" s="29">
        <v>25</v>
      </c>
      <c r="G43" s="29">
        <v>25</v>
      </c>
      <c r="H43" s="82">
        <v>25</v>
      </c>
      <c r="I43" s="29">
        <v>25</v>
      </c>
      <c r="J43" s="29">
        <v>25</v>
      </c>
      <c r="K43" s="29">
        <v>25</v>
      </c>
      <c r="L43" s="29">
        <v>25</v>
      </c>
      <c r="M43" s="29">
        <v>25</v>
      </c>
      <c r="N43" s="29"/>
      <c r="O43" s="45"/>
      <c r="P43" s="12"/>
    </row>
    <row r="44" spans="1:16" ht="19.5" customHeight="1" x14ac:dyDescent="0.35">
      <c r="A44" s="12"/>
      <c r="B44" s="55">
        <v>3</v>
      </c>
      <c r="C44" s="56" t="s">
        <v>55</v>
      </c>
      <c r="D44" s="29">
        <v>1.5</v>
      </c>
      <c r="E44" s="91">
        <v>3</v>
      </c>
      <c r="F44" s="29">
        <v>4.5</v>
      </c>
      <c r="G44" s="29">
        <v>6</v>
      </c>
      <c r="H44" s="82">
        <v>7.5</v>
      </c>
      <c r="I44" s="29">
        <v>9</v>
      </c>
      <c r="J44" s="29">
        <v>10.5</v>
      </c>
      <c r="K44" s="29">
        <v>12</v>
      </c>
      <c r="L44" s="29">
        <v>13.5</v>
      </c>
      <c r="M44" s="29">
        <v>14.8</v>
      </c>
      <c r="N44" s="29"/>
      <c r="O44" s="45"/>
      <c r="P44" s="12"/>
    </row>
    <row r="45" spans="1:16" ht="19.5" customHeight="1" x14ac:dyDescent="0.35">
      <c r="A45" s="12"/>
      <c r="B45" s="55">
        <v>4</v>
      </c>
      <c r="C45" s="56" t="s">
        <v>56</v>
      </c>
      <c r="D45" s="29">
        <v>2</v>
      </c>
      <c r="E45" s="91">
        <v>3</v>
      </c>
      <c r="F45" s="29">
        <v>3</v>
      </c>
      <c r="G45" s="29">
        <v>3</v>
      </c>
      <c r="H45" s="82">
        <v>3</v>
      </c>
      <c r="I45" s="29">
        <v>4</v>
      </c>
      <c r="J45" s="29">
        <v>4</v>
      </c>
      <c r="K45" s="29">
        <v>4</v>
      </c>
      <c r="L45" s="29">
        <v>4</v>
      </c>
      <c r="M45" s="29">
        <v>4</v>
      </c>
      <c r="N45" s="29"/>
      <c r="O45" s="45"/>
      <c r="P45" s="12"/>
    </row>
    <row r="46" spans="1:16" ht="19.5" customHeight="1" x14ac:dyDescent="0.35">
      <c r="A46" s="12"/>
      <c r="B46" s="55">
        <v>5</v>
      </c>
      <c r="C46" s="56" t="s">
        <v>57</v>
      </c>
      <c r="D46" s="29">
        <v>51</v>
      </c>
      <c r="E46" s="91">
        <v>56</v>
      </c>
      <c r="F46" s="29">
        <v>76</v>
      </c>
      <c r="G46" s="29">
        <v>87</v>
      </c>
      <c r="H46" s="82">
        <v>93.5</v>
      </c>
      <c r="I46" s="29">
        <v>48</v>
      </c>
      <c r="J46" s="29">
        <v>50</v>
      </c>
      <c r="K46" s="29">
        <v>51</v>
      </c>
      <c r="L46" s="29">
        <v>51</v>
      </c>
      <c r="M46" s="29">
        <v>51</v>
      </c>
      <c r="N46" s="29"/>
      <c r="O46" s="45"/>
      <c r="P46" s="12"/>
    </row>
    <row r="47" spans="1:16" ht="19.5" customHeight="1" x14ac:dyDescent="0.35">
      <c r="A47" s="12"/>
      <c r="B47" s="55">
        <v>6</v>
      </c>
      <c r="C47" s="56" t="s">
        <v>58</v>
      </c>
      <c r="D47" s="29">
        <f>D46/100</f>
        <v>0.51</v>
      </c>
      <c r="E47" s="91">
        <f t="shared" ref="E47:M47" si="3">E46/100</f>
        <v>0.56000000000000005</v>
      </c>
      <c r="F47" s="29">
        <f t="shared" si="3"/>
        <v>0.76</v>
      </c>
      <c r="G47" s="29">
        <f t="shared" si="3"/>
        <v>0.87</v>
      </c>
      <c r="H47" s="82">
        <f t="shared" si="3"/>
        <v>0.93500000000000005</v>
      </c>
      <c r="I47" s="29">
        <f t="shared" si="3"/>
        <v>0.48</v>
      </c>
      <c r="J47" s="29">
        <f t="shared" si="3"/>
        <v>0.5</v>
      </c>
      <c r="K47" s="29">
        <f t="shared" si="3"/>
        <v>0.51</v>
      </c>
      <c r="L47" s="29">
        <f t="shared" si="3"/>
        <v>0.51</v>
      </c>
      <c r="M47" s="29">
        <f t="shared" si="3"/>
        <v>0.51</v>
      </c>
      <c r="N47" s="29"/>
      <c r="O47" s="45"/>
      <c r="P47" s="12"/>
    </row>
    <row r="48" spans="1:16" ht="19.5" customHeight="1" x14ac:dyDescent="0.35">
      <c r="A48" s="12"/>
      <c r="B48" s="55">
        <v>7</v>
      </c>
      <c r="C48" s="74" t="s">
        <v>61</v>
      </c>
      <c r="D48" s="29">
        <f>D47*E25</f>
        <v>18.920999999999999</v>
      </c>
      <c r="E48" s="91">
        <f>E47*F25</f>
        <v>42.000000000000007</v>
      </c>
      <c r="F48" s="29">
        <f>F47*F25</f>
        <v>57</v>
      </c>
      <c r="G48" s="29">
        <f>G47*F25</f>
        <v>65.25</v>
      </c>
      <c r="H48" s="82">
        <f>H47*F25</f>
        <v>70.125</v>
      </c>
      <c r="I48" s="29">
        <f>I47*G25</f>
        <v>71.28</v>
      </c>
      <c r="J48" s="29">
        <f>J47*G25</f>
        <v>74.25</v>
      </c>
      <c r="K48" s="29">
        <f>K47*G25</f>
        <v>75.734999999999999</v>
      </c>
      <c r="L48" s="29">
        <f>L47*G25</f>
        <v>75.734999999999999</v>
      </c>
      <c r="M48" s="29">
        <f>M47*G25</f>
        <v>75.734999999999999</v>
      </c>
      <c r="N48" s="29"/>
      <c r="O48" s="45"/>
      <c r="P48" s="12"/>
    </row>
    <row r="49" spans="1:16" ht="19.5" customHeight="1" x14ac:dyDescent="0.35">
      <c r="A49" s="12"/>
      <c r="B49" s="55">
        <v>8</v>
      </c>
      <c r="C49" s="56" t="s">
        <v>46</v>
      </c>
      <c r="D49" s="29">
        <v>0</v>
      </c>
      <c r="E49" s="91">
        <v>0</v>
      </c>
      <c r="F49" s="29">
        <v>0</v>
      </c>
      <c r="G49" s="29">
        <v>0</v>
      </c>
      <c r="H49" s="82">
        <v>0</v>
      </c>
      <c r="I49" s="29">
        <v>0</v>
      </c>
      <c r="J49" s="29">
        <v>0</v>
      </c>
      <c r="K49" s="29">
        <v>0</v>
      </c>
      <c r="L49" s="29">
        <v>0</v>
      </c>
      <c r="M49" s="29">
        <v>0</v>
      </c>
      <c r="N49" s="29"/>
      <c r="O49" s="45"/>
      <c r="P49" s="12"/>
    </row>
    <row r="50" spans="1:16" ht="19.5" customHeight="1" x14ac:dyDescent="0.35">
      <c r="A50" s="12"/>
      <c r="B50" s="55">
        <v>9</v>
      </c>
      <c r="C50" s="56" t="s">
        <v>62</v>
      </c>
      <c r="D50" s="29">
        <f>D48-D49</f>
        <v>18.920999999999999</v>
      </c>
      <c r="E50" s="91">
        <f t="shared" ref="E50:M50" si="4">E48-E49</f>
        <v>42.000000000000007</v>
      </c>
      <c r="F50" s="29">
        <f t="shared" si="4"/>
        <v>57</v>
      </c>
      <c r="G50" s="29">
        <f t="shared" si="4"/>
        <v>65.25</v>
      </c>
      <c r="H50" s="82">
        <f t="shared" si="4"/>
        <v>70.125</v>
      </c>
      <c r="I50" s="29">
        <f t="shared" si="4"/>
        <v>71.28</v>
      </c>
      <c r="J50" s="29">
        <f t="shared" si="4"/>
        <v>74.25</v>
      </c>
      <c r="K50" s="29">
        <f t="shared" si="4"/>
        <v>75.734999999999999</v>
      </c>
      <c r="L50" s="29">
        <f t="shared" si="4"/>
        <v>75.734999999999999</v>
      </c>
      <c r="M50" s="29">
        <f t="shared" si="4"/>
        <v>75.734999999999999</v>
      </c>
      <c r="N50" s="29"/>
      <c r="O50" s="45"/>
      <c r="P50" s="12"/>
    </row>
    <row r="51" spans="1:16" ht="19.5" customHeight="1" x14ac:dyDescent="0.35">
      <c r="A51" s="12"/>
      <c r="B51" s="105">
        <v>10</v>
      </c>
      <c r="C51" s="106" t="s">
        <v>60</v>
      </c>
      <c r="D51" s="104">
        <f>D50/J17</f>
        <v>1.3770742358078603</v>
      </c>
      <c r="E51" s="165">
        <f>E50/J17</f>
        <v>3.0567685589519655</v>
      </c>
      <c r="F51" s="104">
        <f>F50/J17</f>
        <v>4.1484716157205241</v>
      </c>
      <c r="G51" s="104">
        <f>G50/J17</f>
        <v>4.748908296943231</v>
      </c>
      <c r="H51" s="108">
        <f>H50/J17</f>
        <v>5.1037117903930129</v>
      </c>
      <c r="I51" s="104">
        <f>I50/J17</f>
        <v>5.1877729257641922</v>
      </c>
      <c r="J51" s="104">
        <f>J50/J17</f>
        <v>5.4039301310043664</v>
      </c>
      <c r="K51" s="104">
        <f>K50/J17</f>
        <v>5.5120087336244543</v>
      </c>
      <c r="L51" s="104">
        <f>L50/J17</f>
        <v>5.5120087336244543</v>
      </c>
      <c r="M51" s="104">
        <f>M50/J17</f>
        <v>5.5120087336244543</v>
      </c>
      <c r="N51" s="104"/>
      <c r="O51" s="107"/>
      <c r="P51" s="12"/>
    </row>
    <row r="52" spans="1:16" ht="19.5" customHeight="1" thickBot="1" x14ac:dyDescent="0.4">
      <c r="A52" s="12"/>
      <c r="B52" s="114">
        <v>11</v>
      </c>
      <c r="C52" s="115" t="s">
        <v>140</v>
      </c>
      <c r="D52" s="36">
        <f>D51/6.33</f>
        <v>0.21754727263947241</v>
      </c>
      <c r="E52" s="166">
        <f t="shared" ref="E52:M52" si="5">E51/6.33</f>
        <v>0.48290182605876231</v>
      </c>
      <c r="F52" s="36">
        <f t="shared" si="5"/>
        <v>0.65536676393689164</v>
      </c>
      <c r="G52" s="36">
        <f t="shared" si="5"/>
        <v>0.75022247976986267</v>
      </c>
      <c r="H52" s="84">
        <f t="shared" si="5"/>
        <v>0.80627358458025478</v>
      </c>
      <c r="I52" s="36">
        <f t="shared" si="5"/>
        <v>0.81955338479687079</v>
      </c>
      <c r="J52" s="36">
        <f t="shared" si="5"/>
        <v>0.85370144249674029</v>
      </c>
      <c r="K52" s="36">
        <f t="shared" si="5"/>
        <v>0.87077547134667521</v>
      </c>
      <c r="L52" s="36">
        <f t="shared" si="5"/>
        <v>0.87077547134667521</v>
      </c>
      <c r="M52" s="36">
        <f t="shared" si="5"/>
        <v>0.87077547134667521</v>
      </c>
      <c r="N52" s="36"/>
      <c r="O52" s="46"/>
      <c r="P52" s="12"/>
    </row>
    <row r="53" spans="1:16" ht="19.5" customHeight="1" x14ac:dyDescent="0.35">
      <c r="A53" s="12"/>
      <c r="B53" s="12"/>
      <c r="C53" s="12"/>
      <c r="D53" s="12"/>
      <c r="E53" s="47" t="s">
        <v>36</v>
      </c>
      <c r="F53" s="49"/>
      <c r="G53" s="11" t="s">
        <v>37</v>
      </c>
      <c r="H53" s="12"/>
      <c r="I53" s="12"/>
      <c r="J53" s="12"/>
      <c r="K53" s="47" t="s">
        <v>38</v>
      </c>
      <c r="L53" s="49">
        <v>75.734999999999999</v>
      </c>
      <c r="M53" s="11" t="s">
        <v>37</v>
      </c>
      <c r="N53" s="12"/>
      <c r="O53" s="12"/>
      <c r="P53" s="12"/>
    </row>
    <row r="54" spans="1:16" ht="19.5" customHeight="1" x14ac:dyDescent="0.35">
      <c r="A54" s="12"/>
      <c r="B54" s="12"/>
      <c r="C54" s="12"/>
      <c r="D54" s="12"/>
      <c r="E54" s="12"/>
      <c r="F54" s="12"/>
      <c r="G54" s="12"/>
      <c r="H54" s="12"/>
      <c r="I54" s="12"/>
      <c r="J54" s="12"/>
      <c r="K54" s="12"/>
      <c r="L54" s="12"/>
      <c r="M54" s="12"/>
      <c r="N54" s="12"/>
      <c r="O54" s="12"/>
      <c r="P54" s="12"/>
    </row>
    <row r="55" spans="1:16" ht="19.5" customHeight="1" x14ac:dyDescent="0.35">
      <c r="A55" s="12"/>
      <c r="B55" s="12"/>
      <c r="C55" s="12"/>
      <c r="D55" s="11"/>
      <c r="E55" s="48" t="s">
        <v>47</v>
      </c>
      <c r="F55" s="49"/>
      <c r="G55" s="11"/>
      <c r="H55" s="11"/>
      <c r="I55" s="11"/>
      <c r="J55" s="48" t="s">
        <v>41</v>
      </c>
      <c r="K55" s="49"/>
      <c r="L55" s="11"/>
      <c r="M55" s="11"/>
      <c r="N55" s="11"/>
      <c r="O55" s="11"/>
      <c r="P55" s="12"/>
    </row>
    <row r="56" spans="1:16" ht="19.5" customHeight="1" x14ac:dyDescent="0.35">
      <c r="A56" s="12"/>
      <c r="B56" s="12"/>
      <c r="C56" s="12"/>
      <c r="D56" s="11"/>
      <c r="E56" s="48" t="s">
        <v>40</v>
      </c>
      <c r="F56" s="49"/>
      <c r="G56" s="11"/>
      <c r="H56" s="11"/>
      <c r="I56" s="11"/>
      <c r="J56" s="48" t="s">
        <v>42</v>
      </c>
      <c r="K56" s="50"/>
      <c r="L56" s="11" t="s">
        <v>45</v>
      </c>
      <c r="M56" s="11"/>
      <c r="N56" s="11"/>
      <c r="O56" s="11"/>
      <c r="P56" s="12"/>
    </row>
    <row r="57" spans="1:16" ht="19.5" customHeight="1" x14ac:dyDescent="0.35">
      <c r="A57" s="12"/>
      <c r="B57" s="12"/>
      <c r="C57" s="12"/>
      <c r="D57" s="11"/>
      <c r="E57" s="48" t="s">
        <v>39</v>
      </c>
      <c r="F57" s="49"/>
      <c r="G57" s="11"/>
      <c r="H57" s="11"/>
      <c r="I57" s="11"/>
      <c r="J57" s="48" t="s">
        <v>43</v>
      </c>
      <c r="K57" s="49"/>
      <c r="L57" s="49"/>
      <c r="M57" s="49"/>
      <c r="N57" s="49"/>
      <c r="O57" s="11" t="s">
        <v>44</v>
      </c>
      <c r="P57" s="12"/>
    </row>
    <row r="58" spans="1:16" x14ac:dyDescent="0.35">
      <c r="A58" s="12"/>
      <c r="B58" s="12"/>
      <c r="C58" s="12"/>
      <c r="D58" s="12"/>
      <c r="E58" s="12"/>
      <c r="F58" s="12"/>
      <c r="G58" s="12"/>
      <c r="H58" s="12"/>
      <c r="I58" s="12"/>
      <c r="J58" s="12"/>
      <c r="K58" s="12"/>
      <c r="L58" s="12"/>
      <c r="M58" s="12"/>
      <c r="N58" s="12"/>
      <c r="O58" s="12"/>
      <c r="P58" s="12"/>
    </row>
    <row r="59" spans="1:16" x14ac:dyDescent="0.35">
      <c r="A59" s="12"/>
      <c r="B59" s="12"/>
      <c r="C59" s="12"/>
      <c r="D59" s="12"/>
      <c r="E59" s="12"/>
      <c r="F59" s="12"/>
      <c r="G59" s="12"/>
      <c r="H59" s="12"/>
      <c r="I59" s="12"/>
      <c r="J59" s="12"/>
      <c r="K59" s="12"/>
      <c r="L59" s="12"/>
      <c r="M59" s="12"/>
      <c r="N59" s="12"/>
      <c r="O59" s="12"/>
      <c r="P59" s="12"/>
    </row>
    <row r="60" spans="1:16" x14ac:dyDescent="0.35">
      <c r="A60" s="12"/>
      <c r="B60" s="12"/>
      <c r="C60" s="12"/>
      <c r="D60" s="12"/>
      <c r="E60" s="12"/>
      <c r="F60" s="12"/>
      <c r="G60" s="12"/>
      <c r="H60" s="12"/>
      <c r="I60" s="12"/>
      <c r="J60" s="12"/>
      <c r="K60" s="12"/>
      <c r="L60" s="12"/>
      <c r="M60" s="12"/>
      <c r="N60" s="12"/>
      <c r="O60" s="12"/>
      <c r="P60" s="12"/>
    </row>
    <row r="61" spans="1:16" x14ac:dyDescent="0.35">
      <c r="A61" s="12"/>
      <c r="B61" s="12"/>
      <c r="C61" s="12"/>
      <c r="D61" s="12"/>
      <c r="E61" s="12"/>
      <c r="F61" s="12"/>
      <c r="G61" s="12"/>
      <c r="H61" s="12"/>
      <c r="I61" s="12"/>
      <c r="J61" s="12"/>
      <c r="K61" s="12"/>
      <c r="L61" s="12"/>
      <c r="M61" s="12"/>
      <c r="N61" s="12"/>
      <c r="O61" s="12"/>
      <c r="P61" s="12"/>
    </row>
    <row r="62" spans="1:16" x14ac:dyDescent="0.35">
      <c r="A62" s="12"/>
      <c r="B62" s="12"/>
      <c r="C62" s="12"/>
      <c r="D62" s="12"/>
      <c r="E62" s="12"/>
      <c r="F62" s="12"/>
      <c r="G62" s="12"/>
      <c r="H62" s="12"/>
      <c r="I62" s="12"/>
      <c r="J62" s="12"/>
      <c r="K62" s="12"/>
      <c r="L62" s="12"/>
      <c r="M62" s="12"/>
      <c r="N62" s="12"/>
      <c r="O62" s="12"/>
      <c r="P62" s="12"/>
    </row>
  </sheetData>
  <mergeCells count="20">
    <mergeCell ref="S29:V29"/>
    <mergeCell ref="K4:L4"/>
    <mergeCell ref="K5:L5"/>
    <mergeCell ref="K6:L6"/>
    <mergeCell ref="K7:L7"/>
    <mergeCell ref="K8:L8"/>
    <mergeCell ref="D4:J4"/>
    <mergeCell ref="D5:J5"/>
    <mergeCell ref="D6:J6"/>
    <mergeCell ref="D7:J7"/>
    <mergeCell ref="D8:J8"/>
    <mergeCell ref="S28:V28"/>
    <mergeCell ref="D9:J9"/>
    <mergeCell ref="D10:J10"/>
    <mergeCell ref="D11:J11"/>
    <mergeCell ref="D12:J12"/>
    <mergeCell ref="K10:L10"/>
    <mergeCell ref="K11:L11"/>
    <mergeCell ref="K12:L12"/>
    <mergeCell ref="K9:L9"/>
  </mergeCells>
  <pageMargins left="0.7" right="0.7" top="0.75" bottom="0.75" header="0.3" footer="0.3"/>
  <pageSetup scale="54"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B29DE-3041-46F6-A922-700669FC8F95}">
  <dimension ref="B1:AB823"/>
  <sheetViews>
    <sheetView workbookViewId="0">
      <selection activeCell="P32" sqref="P32"/>
    </sheetView>
  </sheetViews>
  <sheetFormatPr defaultRowHeight="14.5" x14ac:dyDescent="0.35"/>
  <cols>
    <col min="1" max="1" width="3.453125" customWidth="1"/>
    <col min="3" max="3" width="17.36328125" customWidth="1"/>
    <col min="4" max="4" width="17.54296875" customWidth="1"/>
    <col min="10" max="11" width="17.36328125" customWidth="1"/>
    <col min="12" max="13" width="17.453125" customWidth="1"/>
    <col min="14" max="14" width="17.36328125" customWidth="1"/>
    <col min="15" max="15" width="17.453125" customWidth="1"/>
    <col min="16" max="16" width="8.7265625" customWidth="1"/>
    <col min="17" max="17" width="17.453125" customWidth="1"/>
    <col min="18" max="22" width="18.26953125" customWidth="1"/>
    <col min="23" max="23" width="20" customWidth="1"/>
    <col min="24" max="24" width="18.453125" customWidth="1"/>
    <col min="25" max="25" width="18.1796875" customWidth="1"/>
    <col min="26" max="26" width="18.6328125" customWidth="1"/>
    <col min="27" max="27" width="18.26953125" customWidth="1"/>
    <col min="28" max="28" width="20.1796875" customWidth="1"/>
    <col min="29" max="29" width="8.36328125" customWidth="1"/>
    <col min="30" max="30" width="9.08984375" customWidth="1"/>
    <col min="31" max="31" width="8.6328125" customWidth="1"/>
  </cols>
  <sheetData>
    <row r="1" spans="2:28" ht="15" thickBot="1" x14ac:dyDescent="0.4"/>
    <row r="2" spans="2:28" x14ac:dyDescent="0.35">
      <c r="B2" s="132"/>
      <c r="C2" s="157" t="s">
        <v>112</v>
      </c>
      <c r="D2" s="157"/>
      <c r="E2" s="157"/>
      <c r="F2" s="157"/>
      <c r="G2" s="157"/>
      <c r="H2" s="128"/>
      <c r="I2" s="79"/>
      <c r="J2" s="81" t="s">
        <v>88</v>
      </c>
      <c r="K2" s="81" t="s">
        <v>88</v>
      </c>
      <c r="L2" s="81" t="s">
        <v>80</v>
      </c>
      <c r="M2" s="81" t="s">
        <v>110</v>
      </c>
      <c r="N2" s="81" t="s">
        <v>98</v>
      </c>
      <c r="O2" s="81" t="s">
        <v>99</v>
      </c>
      <c r="P2" s="79"/>
      <c r="Q2" s="81" t="s">
        <v>127</v>
      </c>
      <c r="R2" s="81" t="s">
        <v>86</v>
      </c>
      <c r="S2" s="81" t="s">
        <v>102</v>
      </c>
      <c r="T2" s="81" t="s">
        <v>128</v>
      </c>
      <c r="U2" s="81" t="s">
        <v>125</v>
      </c>
      <c r="V2" s="81" t="s">
        <v>123</v>
      </c>
      <c r="W2" s="81" t="s">
        <v>121</v>
      </c>
      <c r="X2" s="81" t="s">
        <v>130</v>
      </c>
      <c r="Y2" s="81" t="s">
        <v>147</v>
      </c>
      <c r="Z2" s="79"/>
      <c r="AA2" s="79"/>
      <c r="AB2" s="79"/>
    </row>
    <row r="3" spans="2:28" x14ac:dyDescent="0.35">
      <c r="B3" s="1"/>
      <c r="C3" s="168"/>
      <c r="D3" s="168"/>
      <c r="E3" s="168"/>
      <c r="F3" s="168"/>
      <c r="G3" s="168"/>
      <c r="H3" s="129"/>
      <c r="I3" s="79"/>
      <c r="J3" s="88" t="s">
        <v>81</v>
      </c>
      <c r="K3" s="88" t="s">
        <v>87</v>
      </c>
      <c r="L3" s="81" t="s">
        <v>73</v>
      </c>
      <c r="M3" s="81" t="s">
        <v>111</v>
      </c>
      <c r="N3" s="81" t="s">
        <v>73</v>
      </c>
      <c r="O3" s="81" t="s">
        <v>73</v>
      </c>
      <c r="P3" s="79"/>
      <c r="Q3" s="81" t="s">
        <v>124</v>
      </c>
      <c r="R3" s="81" t="s">
        <v>83</v>
      </c>
      <c r="S3" s="81" t="s">
        <v>83</v>
      </c>
      <c r="T3" s="81" t="s">
        <v>124</v>
      </c>
      <c r="U3" s="81" t="s">
        <v>126</v>
      </c>
      <c r="V3" s="81" t="s">
        <v>83</v>
      </c>
      <c r="W3" s="81" t="s">
        <v>129</v>
      </c>
      <c r="X3" s="81" t="s">
        <v>131</v>
      </c>
      <c r="Y3" s="81" t="s">
        <v>148</v>
      </c>
      <c r="Z3" s="79"/>
      <c r="AA3" s="79"/>
      <c r="AB3" s="79"/>
    </row>
    <row r="4" spans="2:28" x14ac:dyDescent="0.35">
      <c r="B4" s="1"/>
      <c r="C4" s="169"/>
      <c r="D4" s="169"/>
      <c r="E4" s="169"/>
      <c r="F4" s="169"/>
      <c r="G4" s="169"/>
      <c r="H4" s="130"/>
      <c r="I4" s="79"/>
      <c r="J4" s="158"/>
      <c r="K4" s="158"/>
      <c r="L4" s="158"/>
      <c r="M4" s="158"/>
      <c r="N4" s="158"/>
      <c r="O4" s="158"/>
      <c r="P4" s="79"/>
      <c r="Q4" s="158"/>
      <c r="R4" s="158"/>
      <c r="S4" s="158"/>
      <c r="T4" s="159"/>
      <c r="U4" s="159"/>
      <c r="V4" s="159"/>
      <c r="W4" s="159"/>
      <c r="X4" s="159"/>
    </row>
    <row r="5" spans="2:28" x14ac:dyDescent="0.35">
      <c r="B5" s="1"/>
      <c r="C5" s="156" t="s">
        <v>66</v>
      </c>
      <c r="D5" s="81" t="s">
        <v>74</v>
      </c>
      <c r="E5" s="81" t="s">
        <v>82</v>
      </c>
      <c r="F5" s="81" t="s">
        <v>74</v>
      </c>
      <c r="G5" s="81" t="s">
        <v>82</v>
      </c>
      <c r="H5" s="130"/>
      <c r="J5" s="80">
        <v>0</v>
      </c>
      <c r="K5" s="95">
        <v>0</v>
      </c>
      <c r="L5" s="99">
        <v>0</v>
      </c>
      <c r="M5" s="80">
        <v>0</v>
      </c>
      <c r="N5" s="29">
        <v>0.01</v>
      </c>
      <c r="O5" s="29">
        <v>0.03</v>
      </c>
      <c r="Q5" s="29">
        <v>0</v>
      </c>
      <c r="R5" s="85">
        <f>(2*D$19*Q5)/(60*1000)</f>
        <v>0</v>
      </c>
      <c r="S5" s="85">
        <v>0</v>
      </c>
      <c r="T5" s="117">
        <v>0</v>
      </c>
      <c r="U5" s="85">
        <f>Q5/120</f>
        <v>0</v>
      </c>
      <c r="V5" s="96">
        <f>2*PI()*U5*0.0045</f>
        <v>0</v>
      </c>
      <c r="W5" s="96">
        <f>(2*PI()*U5)^2*0.0045</f>
        <v>0</v>
      </c>
      <c r="X5" s="85">
        <f>(2*PI()*U5)^3*0.0045</f>
        <v>0</v>
      </c>
      <c r="Y5" s="29">
        <f>(2*PI()*Q5/60)</f>
        <v>0</v>
      </c>
      <c r="AA5" s="172"/>
    </row>
    <row r="6" spans="2:28" x14ac:dyDescent="0.35">
      <c r="B6" s="1"/>
      <c r="C6" s="156"/>
      <c r="D6" s="81" t="s">
        <v>72</v>
      </c>
      <c r="E6" s="81" t="s">
        <v>72</v>
      </c>
      <c r="F6" s="81" t="s">
        <v>84</v>
      </c>
      <c r="G6" s="81" t="s">
        <v>84</v>
      </c>
      <c r="H6" s="13"/>
      <c r="J6" s="80">
        <v>1</v>
      </c>
      <c r="K6" s="96">
        <v>1.7453E-2</v>
      </c>
      <c r="L6" s="85">
        <v>8.1259999999999995E-3</v>
      </c>
      <c r="M6" s="80">
        <v>1</v>
      </c>
      <c r="N6" s="29">
        <v>0.01</v>
      </c>
      <c r="O6" s="29">
        <v>0.02</v>
      </c>
      <c r="Q6" s="29">
        <v>100</v>
      </c>
      <c r="R6" s="85">
        <f>(2*D$19*Q6)/(60*1000)</f>
        <v>0.27700000000000002</v>
      </c>
      <c r="S6" s="85">
        <f t="shared" ref="S6:S37" si="0">0.004524259*Q6</f>
        <v>0.45242589999999999</v>
      </c>
      <c r="T6" s="117">
        <v>50</v>
      </c>
      <c r="U6" s="85">
        <f t="shared" ref="U6:U69" si="1">Q6/120</f>
        <v>0.83333333333333337</v>
      </c>
      <c r="V6" s="96">
        <f t="shared" ref="V6:V69" si="2">2*PI()*U6*0.0045</f>
        <v>2.3561944901923447E-2</v>
      </c>
      <c r="W6" s="96">
        <f t="shared" ref="W6:W69" si="3">(2*PI()*U6)^2*0.0045</f>
        <v>0.12337005501361699</v>
      </c>
      <c r="X6" s="85">
        <f t="shared" ref="X6:X69" si="4">(2*PI()*U6)^3*0.0045</f>
        <v>0.64596409750624628</v>
      </c>
      <c r="Y6" s="29">
        <f t="shared" ref="Y6:Y69" si="5">(2*PI()*Q6/60)</f>
        <v>10.471975511965978</v>
      </c>
    </row>
    <row r="7" spans="2:28" x14ac:dyDescent="0.35">
      <c r="B7" s="1"/>
      <c r="C7" s="160"/>
      <c r="D7" s="160"/>
      <c r="E7" s="160"/>
      <c r="F7" s="160"/>
      <c r="G7" s="160"/>
      <c r="H7" s="13"/>
      <c r="J7" s="80">
        <v>2</v>
      </c>
      <c r="K7" s="96">
        <v>3.4907000000000001E-2</v>
      </c>
      <c r="L7" s="85">
        <v>3.2500000000000001E-2</v>
      </c>
      <c r="M7" s="80">
        <v>2</v>
      </c>
      <c r="N7" s="29">
        <v>0.01</v>
      </c>
      <c r="O7" s="29">
        <v>0.02</v>
      </c>
      <c r="Q7" s="29">
        <v>200</v>
      </c>
      <c r="R7" s="85">
        <f>(2*D$19*Q7)/(60*1000)</f>
        <v>0.55400000000000005</v>
      </c>
      <c r="S7" s="85">
        <f t="shared" si="0"/>
        <v>0.90485179999999998</v>
      </c>
      <c r="T7" s="117">
        <v>100</v>
      </c>
      <c r="U7" s="85">
        <f t="shared" si="1"/>
        <v>1.6666666666666667</v>
      </c>
      <c r="V7" s="96">
        <f t="shared" si="2"/>
        <v>4.7123889803846894E-2</v>
      </c>
      <c r="W7" s="96">
        <f t="shared" si="3"/>
        <v>0.49348022005446796</v>
      </c>
      <c r="X7" s="85">
        <f t="shared" si="4"/>
        <v>5.1677127800499703</v>
      </c>
      <c r="Y7" s="29">
        <f t="shared" si="5"/>
        <v>20.943951023931955</v>
      </c>
    </row>
    <row r="8" spans="2:28" x14ac:dyDescent="0.35">
      <c r="B8" s="1"/>
      <c r="C8" s="87" t="s">
        <v>71</v>
      </c>
      <c r="D8" s="29">
        <v>2098</v>
      </c>
      <c r="E8" s="29">
        <v>2128</v>
      </c>
      <c r="F8" s="29">
        <f t="shared" ref="F8:G12" si="6">D8/100</f>
        <v>20.98</v>
      </c>
      <c r="G8" s="29">
        <f t="shared" si="6"/>
        <v>21.28</v>
      </c>
      <c r="H8" s="13"/>
      <c r="J8" s="80">
        <v>3</v>
      </c>
      <c r="K8" s="96">
        <v>5.2359999999999997E-2</v>
      </c>
      <c r="L8" s="85">
        <v>7.3109999999999994E-2</v>
      </c>
      <c r="M8" s="80">
        <v>3</v>
      </c>
      <c r="N8" s="29">
        <v>0.01</v>
      </c>
      <c r="O8" s="29">
        <v>0.02</v>
      </c>
      <c r="Q8" s="29">
        <v>300</v>
      </c>
      <c r="R8" s="85">
        <f>(2*D$19*Q8)/(60*1000)</f>
        <v>0.83099999999999996</v>
      </c>
      <c r="S8" s="85">
        <f t="shared" si="0"/>
        <v>1.3572777</v>
      </c>
      <c r="T8" s="117">
        <v>150</v>
      </c>
      <c r="U8" s="85">
        <f t="shared" si="1"/>
        <v>2.5</v>
      </c>
      <c r="V8" s="96">
        <f t="shared" si="2"/>
        <v>7.0685834705770334E-2</v>
      </c>
      <c r="W8" s="96">
        <f t="shared" si="3"/>
        <v>1.1103304951225528</v>
      </c>
      <c r="X8" s="85">
        <f t="shared" si="4"/>
        <v>17.441030632668646</v>
      </c>
      <c r="Y8" s="29">
        <f t="shared" si="5"/>
        <v>31.415926535897931</v>
      </c>
    </row>
    <row r="9" spans="2:28" x14ac:dyDescent="0.35">
      <c r="B9" s="1"/>
      <c r="C9" s="87" t="s">
        <v>70</v>
      </c>
      <c r="D9" s="29">
        <v>32</v>
      </c>
      <c r="E9" s="29">
        <v>31</v>
      </c>
      <c r="F9" s="29">
        <f t="shared" si="6"/>
        <v>0.32</v>
      </c>
      <c r="G9" s="29">
        <f t="shared" si="6"/>
        <v>0.31</v>
      </c>
      <c r="H9" s="13"/>
      <c r="J9" s="80">
        <v>4</v>
      </c>
      <c r="K9" s="96">
        <v>6.9813E-2</v>
      </c>
      <c r="L9" s="85">
        <v>0.129937</v>
      </c>
      <c r="M9" s="80">
        <v>4</v>
      </c>
      <c r="N9" s="29">
        <v>0.01</v>
      </c>
      <c r="O9" s="29">
        <v>0.02</v>
      </c>
      <c r="Q9" s="29">
        <v>400</v>
      </c>
      <c r="R9" s="85">
        <f>(2*D$19*Q9)/(60*1000)</f>
        <v>1.1080000000000001</v>
      </c>
      <c r="S9" s="85">
        <f t="shared" si="0"/>
        <v>1.8097036</v>
      </c>
      <c r="T9" s="117">
        <v>200</v>
      </c>
      <c r="U9" s="85">
        <f t="shared" si="1"/>
        <v>3.3333333333333335</v>
      </c>
      <c r="V9" s="96">
        <f t="shared" si="2"/>
        <v>9.4247779607693788E-2</v>
      </c>
      <c r="W9" s="96">
        <f t="shared" si="3"/>
        <v>1.9739208802178718</v>
      </c>
      <c r="X9" s="85">
        <f t="shared" si="4"/>
        <v>41.341702240399762</v>
      </c>
      <c r="Y9" s="29">
        <f t="shared" si="5"/>
        <v>41.887902047863911</v>
      </c>
    </row>
    <row r="10" spans="2:28" x14ac:dyDescent="0.35">
      <c r="B10" s="1"/>
      <c r="C10" s="87" t="s">
        <v>69</v>
      </c>
      <c r="D10" s="29">
        <v>35</v>
      </c>
      <c r="E10" s="29">
        <v>37</v>
      </c>
      <c r="F10" s="29">
        <f t="shared" si="6"/>
        <v>0.35</v>
      </c>
      <c r="G10" s="29">
        <f t="shared" si="6"/>
        <v>0.37</v>
      </c>
      <c r="H10" s="13"/>
      <c r="J10" s="80">
        <v>5</v>
      </c>
      <c r="K10" s="96">
        <v>8.7265999999999996E-2</v>
      </c>
      <c r="L10" s="85">
        <v>0.20295099999999999</v>
      </c>
      <c r="M10" s="80">
        <v>5</v>
      </c>
      <c r="N10" s="29">
        <v>0.01</v>
      </c>
      <c r="O10" s="29">
        <v>0.02</v>
      </c>
      <c r="Q10" s="29">
        <v>500</v>
      </c>
      <c r="R10" s="85">
        <f>(2*D$19*Q10)/(60*1000)</f>
        <v>1.385</v>
      </c>
      <c r="S10" s="85">
        <f t="shared" si="0"/>
        <v>2.2621294999999999</v>
      </c>
      <c r="T10" s="117">
        <v>250</v>
      </c>
      <c r="U10" s="85">
        <f t="shared" si="1"/>
        <v>4.166666666666667</v>
      </c>
      <c r="V10" s="96">
        <f t="shared" si="2"/>
        <v>0.11780972450961724</v>
      </c>
      <c r="W10" s="96">
        <f t="shared" si="3"/>
        <v>3.0842513753404246</v>
      </c>
      <c r="X10" s="85">
        <f t="shared" si="4"/>
        <v>80.745512188280799</v>
      </c>
      <c r="Y10" s="29">
        <f t="shared" si="5"/>
        <v>52.359877559829883</v>
      </c>
    </row>
    <row r="11" spans="2:28" x14ac:dyDescent="0.35">
      <c r="B11" s="1"/>
      <c r="C11" s="87" t="s">
        <v>68</v>
      </c>
      <c r="D11" s="29">
        <v>12</v>
      </c>
      <c r="E11" s="29">
        <v>12</v>
      </c>
      <c r="F11" s="29">
        <f t="shared" si="6"/>
        <v>0.12</v>
      </c>
      <c r="G11" s="29">
        <f t="shared" si="6"/>
        <v>0.12</v>
      </c>
      <c r="H11" s="13"/>
      <c r="J11" s="80">
        <v>6</v>
      </c>
      <c r="K11" s="96">
        <v>0.10471999999999999</v>
      </c>
      <c r="L11" s="85">
        <v>0.29211799999999999</v>
      </c>
      <c r="M11" s="80">
        <v>6</v>
      </c>
      <c r="N11" s="29">
        <v>0.01</v>
      </c>
      <c r="O11" s="29">
        <v>0.01</v>
      </c>
      <c r="Q11" s="29">
        <v>600</v>
      </c>
      <c r="R11" s="85">
        <f>(2*D$19*Q11)/(60*1000)</f>
        <v>1.6619999999999999</v>
      </c>
      <c r="S11" s="85">
        <f t="shared" si="0"/>
        <v>2.7145554000000001</v>
      </c>
      <c r="T11" s="117">
        <v>300</v>
      </c>
      <c r="U11" s="85">
        <f t="shared" si="1"/>
        <v>5</v>
      </c>
      <c r="V11" s="96">
        <f t="shared" si="2"/>
        <v>0.14137166941154067</v>
      </c>
      <c r="W11" s="96">
        <f t="shared" si="3"/>
        <v>4.4413219804902111</v>
      </c>
      <c r="X11" s="85">
        <f t="shared" si="4"/>
        <v>139.52824506134917</v>
      </c>
      <c r="Y11" s="29">
        <f t="shared" si="5"/>
        <v>62.831853071795862</v>
      </c>
    </row>
    <row r="12" spans="2:28" x14ac:dyDescent="0.35">
      <c r="B12" s="1"/>
      <c r="C12" s="87" t="s">
        <v>67</v>
      </c>
      <c r="D12" s="29">
        <v>33</v>
      </c>
      <c r="E12" s="29">
        <v>33</v>
      </c>
      <c r="F12" s="29">
        <f t="shared" si="6"/>
        <v>0.33</v>
      </c>
      <c r="G12" s="29">
        <f t="shared" si="6"/>
        <v>0.33</v>
      </c>
      <c r="H12" s="13"/>
      <c r="J12" s="80">
        <v>7</v>
      </c>
      <c r="K12" s="96">
        <v>0.122173</v>
      </c>
      <c r="L12" s="85">
        <v>0.39739400000000002</v>
      </c>
      <c r="M12" s="80">
        <v>7</v>
      </c>
      <c r="N12" s="29">
        <v>0.01</v>
      </c>
      <c r="O12" s="29">
        <v>0.01</v>
      </c>
      <c r="Q12" s="29">
        <v>700</v>
      </c>
      <c r="R12" s="85">
        <f>(2*D$19*Q12)/(60*1000)</f>
        <v>1.9389999999999998</v>
      </c>
      <c r="S12" s="85">
        <f t="shared" si="0"/>
        <v>3.1669813000000002</v>
      </c>
      <c r="T12" s="117">
        <v>350</v>
      </c>
      <c r="U12" s="85">
        <f t="shared" si="1"/>
        <v>5.833333333333333</v>
      </c>
      <c r="V12" s="96">
        <f t="shared" si="2"/>
        <v>0.16493361431346412</v>
      </c>
      <c r="W12" s="96">
        <f t="shared" si="3"/>
        <v>6.0451326956672311</v>
      </c>
      <c r="X12" s="85">
        <f t="shared" si="4"/>
        <v>221.56568544464244</v>
      </c>
      <c r="Y12" s="29">
        <f t="shared" si="5"/>
        <v>73.303828583761828</v>
      </c>
    </row>
    <row r="13" spans="2:28" x14ac:dyDescent="0.35">
      <c r="B13" s="1"/>
      <c r="C13" s="160"/>
      <c r="D13" s="160"/>
      <c r="E13" s="160"/>
      <c r="F13" s="160"/>
      <c r="G13" s="160"/>
      <c r="H13" s="170"/>
      <c r="J13" s="80">
        <v>8</v>
      </c>
      <c r="K13" s="96">
        <v>0.139626</v>
      </c>
      <c r="L13" s="85">
        <v>0.51872799999999997</v>
      </c>
      <c r="M13" s="80">
        <v>8</v>
      </c>
      <c r="N13" s="29">
        <v>0.01</v>
      </c>
      <c r="O13" s="29">
        <v>0.01</v>
      </c>
      <c r="Q13" s="29">
        <v>800</v>
      </c>
      <c r="R13" s="85">
        <f>(2*D$19*Q13)/(60*1000)</f>
        <v>2.2160000000000002</v>
      </c>
      <c r="S13" s="85">
        <f t="shared" si="0"/>
        <v>3.6194071999999999</v>
      </c>
      <c r="T13" s="117">
        <v>400</v>
      </c>
      <c r="U13" s="85">
        <f t="shared" si="1"/>
        <v>6.666666666666667</v>
      </c>
      <c r="V13" s="96">
        <f t="shared" si="2"/>
        <v>0.18849555921538758</v>
      </c>
      <c r="W13" s="96">
        <f t="shared" si="3"/>
        <v>7.8956835208714873</v>
      </c>
      <c r="X13" s="85">
        <f t="shared" si="4"/>
        <v>330.7336179231981</v>
      </c>
      <c r="Y13" s="29">
        <f t="shared" si="5"/>
        <v>83.775804095727821</v>
      </c>
    </row>
    <row r="14" spans="2:28" x14ac:dyDescent="0.35">
      <c r="B14" s="1"/>
      <c r="C14" s="87" t="s">
        <v>107</v>
      </c>
      <c r="D14" s="167">
        <v>250</v>
      </c>
      <c r="E14" s="80" t="s">
        <v>72</v>
      </c>
      <c r="F14" s="167">
        <f>D14/100</f>
        <v>2.5</v>
      </c>
      <c r="G14" s="80" t="s">
        <v>152</v>
      </c>
      <c r="H14" s="13"/>
      <c r="J14" s="80">
        <v>9</v>
      </c>
      <c r="K14" s="96">
        <v>0.15708</v>
      </c>
      <c r="L14" s="85">
        <v>0.65605899999999995</v>
      </c>
      <c r="M14" s="80">
        <v>9</v>
      </c>
      <c r="N14" s="29">
        <v>0.01</v>
      </c>
      <c r="O14" s="29">
        <v>0.01</v>
      </c>
      <c r="Q14" s="29">
        <v>900</v>
      </c>
      <c r="R14" s="85">
        <f>(2*D$19*Q14)/(60*1000)</f>
        <v>2.4929999999999999</v>
      </c>
      <c r="S14" s="85">
        <f t="shared" si="0"/>
        <v>4.0718331000000001</v>
      </c>
      <c r="T14" s="117">
        <v>450</v>
      </c>
      <c r="U14" s="85">
        <f t="shared" si="1"/>
        <v>7.5</v>
      </c>
      <c r="V14" s="96">
        <f t="shared" si="2"/>
        <v>0.212057504117311</v>
      </c>
      <c r="W14" s="96">
        <f t="shared" si="3"/>
        <v>9.9929744561029725</v>
      </c>
      <c r="X14" s="85">
        <f t="shared" si="4"/>
        <v>470.9078270820533</v>
      </c>
      <c r="Y14" s="29">
        <f t="shared" si="5"/>
        <v>94.247779607693786</v>
      </c>
    </row>
    <row r="15" spans="2:28" x14ac:dyDescent="0.35">
      <c r="B15" s="1"/>
      <c r="C15" s="87" t="s">
        <v>150</v>
      </c>
      <c r="D15" s="167">
        <v>500</v>
      </c>
      <c r="E15" s="80" t="s">
        <v>72</v>
      </c>
      <c r="F15" s="167">
        <f>D15/100</f>
        <v>5</v>
      </c>
      <c r="G15" s="80" t="s">
        <v>152</v>
      </c>
      <c r="H15" s="13"/>
      <c r="J15" s="80">
        <v>10</v>
      </c>
      <c r="K15" s="96">
        <v>0.17453299999999999</v>
      </c>
      <c r="L15" s="85">
        <v>0.80932000000000004</v>
      </c>
      <c r="M15" s="80">
        <v>10</v>
      </c>
      <c r="N15" s="29">
        <v>0.01</v>
      </c>
      <c r="O15" s="29">
        <v>0.01</v>
      </c>
      <c r="Q15" s="29">
        <v>1000</v>
      </c>
      <c r="R15" s="85">
        <f>(2*D$19*Q15)/(60*1000)</f>
        <v>2.77</v>
      </c>
      <c r="S15" s="85">
        <f t="shared" si="0"/>
        <v>4.5242589999999998</v>
      </c>
      <c r="T15" s="117">
        <v>500</v>
      </c>
      <c r="U15" s="85">
        <f t="shared" si="1"/>
        <v>8.3333333333333339</v>
      </c>
      <c r="V15" s="96">
        <f t="shared" si="2"/>
        <v>0.23561944901923448</v>
      </c>
      <c r="W15" s="96">
        <f t="shared" si="3"/>
        <v>12.337005501361698</v>
      </c>
      <c r="X15" s="85">
        <f t="shared" si="4"/>
        <v>645.96409750624639</v>
      </c>
      <c r="Y15" s="29">
        <f t="shared" si="5"/>
        <v>104.71975511965977</v>
      </c>
    </row>
    <row r="16" spans="2:28" x14ac:dyDescent="0.35">
      <c r="B16" s="1"/>
      <c r="C16" s="87" t="s">
        <v>151</v>
      </c>
      <c r="D16" s="29">
        <f>F16*100</f>
        <v>1570</v>
      </c>
      <c r="E16" s="80" t="s">
        <v>72</v>
      </c>
      <c r="F16" s="29">
        <v>15.7</v>
      </c>
      <c r="G16" s="80" t="s">
        <v>152</v>
      </c>
      <c r="H16" s="13"/>
      <c r="J16" s="80">
        <v>11</v>
      </c>
      <c r="K16" s="96">
        <v>0.19198599999999999</v>
      </c>
      <c r="L16" s="85">
        <v>0.978437</v>
      </c>
      <c r="M16" s="80">
        <v>11</v>
      </c>
      <c r="N16" s="29">
        <v>0.01</v>
      </c>
      <c r="O16" s="29">
        <v>0.01</v>
      </c>
      <c r="Q16" s="29">
        <v>1100</v>
      </c>
      <c r="R16" s="85">
        <f>(2*D$19*Q16)/(60*1000)</f>
        <v>3.0470000000000002</v>
      </c>
      <c r="S16" s="85">
        <f t="shared" si="0"/>
        <v>4.9766849000000004</v>
      </c>
      <c r="T16" s="117">
        <v>550</v>
      </c>
      <c r="U16" s="85">
        <f t="shared" si="1"/>
        <v>9.1666666666666661</v>
      </c>
      <c r="V16" s="96">
        <f t="shared" si="2"/>
        <v>0.25918139392115791</v>
      </c>
      <c r="W16" s="96">
        <f t="shared" si="3"/>
        <v>14.927776656647652</v>
      </c>
      <c r="X16" s="85">
        <f t="shared" si="4"/>
        <v>859.77821378081364</v>
      </c>
      <c r="Y16" s="29">
        <f t="shared" si="5"/>
        <v>115.19173063162575</v>
      </c>
    </row>
    <row r="17" spans="2:25" x14ac:dyDescent="0.35">
      <c r="B17" s="1"/>
      <c r="C17" s="169"/>
      <c r="D17" s="169"/>
      <c r="E17" s="169"/>
      <c r="F17" s="169"/>
      <c r="G17" s="169"/>
      <c r="H17" s="130"/>
      <c r="J17" s="80">
        <v>12</v>
      </c>
      <c r="K17" s="96">
        <v>0.20943999999999999</v>
      </c>
      <c r="L17" s="85">
        <v>1.163327</v>
      </c>
      <c r="M17" s="80">
        <v>12</v>
      </c>
      <c r="N17" s="29">
        <v>0.01</v>
      </c>
      <c r="O17" s="29">
        <v>0</v>
      </c>
      <c r="Q17" s="29">
        <v>1200</v>
      </c>
      <c r="R17" s="85">
        <f>(2*D$19*Q17)/(60*1000)</f>
        <v>3.3239999999999998</v>
      </c>
      <c r="S17" s="85">
        <f t="shared" si="0"/>
        <v>5.4291108000000001</v>
      </c>
      <c r="T17" s="117">
        <v>600</v>
      </c>
      <c r="U17" s="85">
        <f t="shared" si="1"/>
        <v>10</v>
      </c>
      <c r="V17" s="96">
        <f t="shared" si="2"/>
        <v>0.28274333882308134</v>
      </c>
      <c r="W17" s="96">
        <f t="shared" si="3"/>
        <v>17.765287921960844</v>
      </c>
      <c r="X17" s="85">
        <f t="shared" si="4"/>
        <v>1116.2259604907933</v>
      </c>
      <c r="Y17" s="29">
        <f t="shared" si="5"/>
        <v>125.66370614359172</v>
      </c>
    </row>
    <row r="18" spans="2:25" x14ac:dyDescent="0.35">
      <c r="B18" s="1"/>
      <c r="C18" s="87" t="s">
        <v>65</v>
      </c>
      <c r="D18" s="29">
        <v>87.5</v>
      </c>
      <c r="E18" s="81" t="s">
        <v>13</v>
      </c>
      <c r="F18" s="29">
        <f>D18/1000</f>
        <v>8.7499999999999994E-2</v>
      </c>
      <c r="G18" s="81" t="s">
        <v>14</v>
      </c>
      <c r="H18" s="130"/>
      <c r="J18" s="80">
        <v>13</v>
      </c>
      <c r="K18" s="96">
        <v>0.22689300000000001</v>
      </c>
      <c r="L18" s="85">
        <v>1.3638999999999999</v>
      </c>
      <c r="M18" s="80">
        <v>13</v>
      </c>
      <c r="N18" s="29">
        <v>0.01</v>
      </c>
      <c r="O18" s="29">
        <v>0</v>
      </c>
      <c r="Q18" s="29">
        <v>1300</v>
      </c>
      <c r="R18" s="85">
        <f>(2*D$19*Q18)/(60*1000)</f>
        <v>3.6009999999999995</v>
      </c>
      <c r="S18" s="85">
        <f t="shared" si="0"/>
        <v>5.8815366999999998</v>
      </c>
      <c r="T18" s="117">
        <v>650</v>
      </c>
      <c r="U18" s="85">
        <f t="shared" si="1"/>
        <v>10.833333333333334</v>
      </c>
      <c r="V18" s="96">
        <f t="shared" si="2"/>
        <v>0.30630528372500482</v>
      </c>
      <c r="W18" s="96">
        <f t="shared" si="3"/>
        <v>20.849539297301266</v>
      </c>
      <c r="X18" s="85">
        <f t="shared" si="4"/>
        <v>1419.1831222212229</v>
      </c>
      <c r="Y18" s="29">
        <f t="shared" si="5"/>
        <v>136.1356816555577</v>
      </c>
    </row>
    <row r="19" spans="2:25" x14ac:dyDescent="0.35">
      <c r="B19" s="1"/>
      <c r="C19" s="87" t="s">
        <v>9</v>
      </c>
      <c r="D19" s="29">
        <v>83.1</v>
      </c>
      <c r="E19" s="81" t="s">
        <v>13</v>
      </c>
      <c r="F19" s="29">
        <f>D19/1000</f>
        <v>8.3099999999999993E-2</v>
      </c>
      <c r="G19" s="81" t="s">
        <v>14</v>
      </c>
      <c r="H19" s="130"/>
      <c r="J19" s="80">
        <v>14</v>
      </c>
      <c r="K19" s="96">
        <v>0.24434600000000001</v>
      </c>
      <c r="L19" s="85">
        <v>1.580057</v>
      </c>
      <c r="M19" s="80">
        <v>14</v>
      </c>
      <c r="N19" s="29">
        <v>0.01</v>
      </c>
      <c r="O19" s="29">
        <v>0</v>
      </c>
      <c r="Q19" s="29">
        <v>1400</v>
      </c>
      <c r="R19" s="85">
        <f>(2*D$19*Q19)/(60*1000)</f>
        <v>3.8779999999999997</v>
      </c>
      <c r="S19" s="85">
        <f t="shared" si="0"/>
        <v>6.3339626000000004</v>
      </c>
      <c r="T19" s="117">
        <v>700</v>
      </c>
      <c r="U19" s="85">
        <f t="shared" si="1"/>
        <v>11.666666666666666</v>
      </c>
      <c r="V19" s="96">
        <f t="shared" si="2"/>
        <v>0.32986722862692824</v>
      </c>
      <c r="W19" s="96">
        <f t="shared" si="3"/>
        <v>24.180530782668924</v>
      </c>
      <c r="X19" s="85">
        <f t="shared" si="4"/>
        <v>1772.5254835571395</v>
      </c>
      <c r="Y19" s="29">
        <f t="shared" si="5"/>
        <v>146.60765716752366</v>
      </c>
    </row>
    <row r="20" spans="2:25" x14ac:dyDescent="0.35">
      <c r="B20" s="1"/>
      <c r="C20" s="87" t="s">
        <v>100</v>
      </c>
      <c r="D20" s="29">
        <v>146.25</v>
      </c>
      <c r="E20" s="81" t="s">
        <v>13</v>
      </c>
      <c r="F20" s="29">
        <f>D20/1000</f>
        <v>0.14624999999999999</v>
      </c>
      <c r="G20" s="81" t="s">
        <v>14</v>
      </c>
      <c r="H20" s="130"/>
      <c r="J20" s="80">
        <v>15</v>
      </c>
      <c r="K20" s="96">
        <v>0.261799</v>
      </c>
      <c r="L20" s="85">
        <v>1.8116920000000001</v>
      </c>
      <c r="M20" s="80">
        <v>15</v>
      </c>
      <c r="N20" s="29">
        <v>0.01</v>
      </c>
      <c r="O20" s="29">
        <v>0</v>
      </c>
      <c r="Q20" s="29">
        <v>1500</v>
      </c>
      <c r="R20" s="85">
        <f>(2*D$19*Q20)/(60*1000)</f>
        <v>4.1549999999999994</v>
      </c>
      <c r="S20" s="85">
        <f t="shared" si="0"/>
        <v>6.7863885000000002</v>
      </c>
      <c r="T20" s="117">
        <v>750</v>
      </c>
      <c r="U20" s="85">
        <f t="shared" si="1"/>
        <v>12.5</v>
      </c>
      <c r="V20" s="96">
        <f t="shared" si="2"/>
        <v>0.35342917352885173</v>
      </c>
      <c r="W20" s="96">
        <f t="shared" si="3"/>
        <v>27.758262378063819</v>
      </c>
      <c r="X20" s="85">
        <f t="shared" si="4"/>
        <v>2180.128829083581</v>
      </c>
      <c r="Y20" s="29">
        <f t="shared" si="5"/>
        <v>157.07963267948966</v>
      </c>
    </row>
    <row r="21" spans="2:25" x14ac:dyDescent="0.35">
      <c r="B21" s="1"/>
      <c r="C21" s="87" t="s">
        <v>85</v>
      </c>
      <c r="D21" s="29">
        <v>41.55</v>
      </c>
      <c r="E21" s="81" t="s">
        <v>13</v>
      </c>
      <c r="F21" s="29">
        <f>D21/1000</f>
        <v>4.1549999999999997E-2</v>
      </c>
      <c r="G21" s="81" t="s">
        <v>14</v>
      </c>
      <c r="H21" s="130"/>
      <c r="J21" s="80">
        <v>16</v>
      </c>
      <c r="K21" s="96">
        <v>0.27925299999999997</v>
      </c>
      <c r="L21" s="85">
        <v>2.058694</v>
      </c>
      <c r="M21" s="80">
        <v>16</v>
      </c>
      <c r="N21" s="29">
        <v>0.01</v>
      </c>
      <c r="O21" s="29">
        <v>0</v>
      </c>
      <c r="Q21" s="29">
        <v>1600</v>
      </c>
      <c r="R21" s="85">
        <f>(2*D$19*Q21)/(60*1000)</f>
        <v>4.4320000000000004</v>
      </c>
      <c r="S21" s="85">
        <f t="shared" si="0"/>
        <v>7.2388143999999999</v>
      </c>
      <c r="T21" s="117">
        <v>800</v>
      </c>
      <c r="U21" s="85">
        <f t="shared" si="1"/>
        <v>13.333333333333334</v>
      </c>
      <c r="V21" s="96">
        <f t="shared" si="2"/>
        <v>0.37699111843077515</v>
      </c>
      <c r="W21" s="96">
        <f t="shared" si="3"/>
        <v>31.582734083485949</v>
      </c>
      <c r="X21" s="85">
        <f t="shared" si="4"/>
        <v>2645.8689433855848</v>
      </c>
      <c r="Y21" s="29">
        <f t="shared" si="5"/>
        <v>167.55160819145564</v>
      </c>
    </row>
    <row r="22" spans="2:25" x14ac:dyDescent="0.35">
      <c r="B22" s="1"/>
      <c r="C22" s="87" t="s">
        <v>104</v>
      </c>
      <c r="D22" s="29">
        <v>9</v>
      </c>
      <c r="E22" s="81" t="s">
        <v>13</v>
      </c>
      <c r="F22" s="29">
        <f>D22/1000</f>
        <v>8.9999999999999993E-3</v>
      </c>
      <c r="G22" s="81" t="s">
        <v>14</v>
      </c>
      <c r="H22" s="130"/>
      <c r="J22" s="80">
        <v>17</v>
      </c>
      <c r="K22" s="96">
        <v>0.29670600000000003</v>
      </c>
      <c r="L22" s="85">
        <v>2.3209409999999999</v>
      </c>
      <c r="M22" s="80">
        <v>17</v>
      </c>
      <c r="N22" s="29">
        <v>0.01</v>
      </c>
      <c r="O22" s="29">
        <v>0</v>
      </c>
      <c r="Q22" s="29">
        <v>1700</v>
      </c>
      <c r="R22" s="85">
        <f>(2*D$19*Q22)/(60*1000)</f>
        <v>4.7089999999999996</v>
      </c>
      <c r="S22" s="85">
        <f t="shared" si="0"/>
        <v>7.6912403000000005</v>
      </c>
      <c r="T22" s="117">
        <v>850</v>
      </c>
      <c r="U22" s="85">
        <f t="shared" si="1"/>
        <v>14.166666666666666</v>
      </c>
      <c r="V22" s="96">
        <f t="shared" si="2"/>
        <v>0.40055306333269858</v>
      </c>
      <c r="W22" s="96">
        <f t="shared" si="3"/>
        <v>35.653945898935298</v>
      </c>
      <c r="X22" s="85">
        <f t="shared" si="4"/>
        <v>3173.6216110481864</v>
      </c>
      <c r="Y22" s="29">
        <f t="shared" si="5"/>
        <v>178.02358370342159</v>
      </c>
    </row>
    <row r="23" spans="2:25" x14ac:dyDescent="0.35">
      <c r="B23" s="1"/>
      <c r="C23" s="87" t="s">
        <v>101</v>
      </c>
      <c r="D23" s="89" t="s">
        <v>103</v>
      </c>
      <c r="E23" s="81"/>
      <c r="F23" s="29"/>
      <c r="G23" s="81"/>
      <c r="H23" s="130"/>
      <c r="J23" s="80">
        <v>18</v>
      </c>
      <c r="K23" s="96">
        <v>0.31415900000000002</v>
      </c>
      <c r="L23" s="85">
        <v>2.5983049999999999</v>
      </c>
      <c r="M23" s="80">
        <v>18</v>
      </c>
      <c r="N23" s="29">
        <v>0.01</v>
      </c>
      <c r="O23" s="29">
        <v>0</v>
      </c>
      <c r="Q23" s="29">
        <v>1800</v>
      </c>
      <c r="R23" s="85">
        <f>(2*D$19*Q23)/(60*1000)</f>
        <v>4.9859999999999998</v>
      </c>
      <c r="S23" s="85">
        <f t="shared" si="0"/>
        <v>8.1436662000000002</v>
      </c>
      <c r="T23" s="117">
        <v>900</v>
      </c>
      <c r="U23" s="85">
        <f t="shared" si="1"/>
        <v>15</v>
      </c>
      <c r="V23" s="96">
        <f t="shared" si="2"/>
        <v>0.424115008234622</v>
      </c>
      <c r="W23" s="96">
        <f t="shared" si="3"/>
        <v>39.97189782441189</v>
      </c>
      <c r="X23" s="85">
        <f t="shared" si="4"/>
        <v>3767.2626166564264</v>
      </c>
      <c r="Y23" s="29">
        <f t="shared" si="5"/>
        <v>188.49555921538757</v>
      </c>
    </row>
    <row r="24" spans="2:25" x14ac:dyDescent="0.35">
      <c r="B24" s="1"/>
      <c r="C24" s="87" t="s">
        <v>135</v>
      </c>
      <c r="D24" s="29">
        <v>43.2</v>
      </c>
      <c r="E24" s="81" t="s">
        <v>12</v>
      </c>
      <c r="F24" s="58"/>
      <c r="G24" s="81"/>
      <c r="H24" s="13"/>
      <c r="J24" s="80">
        <v>19</v>
      </c>
      <c r="K24" s="96">
        <v>0.33161299999999999</v>
      </c>
      <c r="L24" s="85">
        <v>2.8906520000000002</v>
      </c>
      <c r="M24" s="80">
        <v>19</v>
      </c>
      <c r="N24" s="29">
        <v>0.01</v>
      </c>
      <c r="O24" s="29">
        <v>0</v>
      </c>
      <c r="Q24" s="29">
        <v>1900</v>
      </c>
      <c r="R24" s="85">
        <f>(2*D$19*Q24)/(60*1000)</f>
        <v>5.2629999999999999</v>
      </c>
      <c r="S24" s="85">
        <f t="shared" si="0"/>
        <v>8.5960920999999999</v>
      </c>
      <c r="T24" s="117">
        <v>950</v>
      </c>
      <c r="U24" s="85">
        <f t="shared" si="1"/>
        <v>15.833333333333334</v>
      </c>
      <c r="V24" s="96">
        <f t="shared" si="2"/>
        <v>0.44767695313654554</v>
      </c>
      <c r="W24" s="96">
        <f t="shared" si="3"/>
        <v>44.536589859915729</v>
      </c>
      <c r="X24" s="85">
        <f t="shared" si="4"/>
        <v>4430.6677447953434</v>
      </c>
      <c r="Y24" s="29">
        <f t="shared" si="5"/>
        <v>198.96753472735358</v>
      </c>
    </row>
    <row r="25" spans="2:25" x14ac:dyDescent="0.35">
      <c r="B25" s="1"/>
      <c r="C25" s="87" t="s">
        <v>138</v>
      </c>
      <c r="D25" s="29">
        <v>1798</v>
      </c>
      <c r="E25" s="81" t="s">
        <v>12</v>
      </c>
      <c r="F25" s="29"/>
      <c r="G25" s="87"/>
      <c r="H25" s="130"/>
      <c r="J25" s="80">
        <v>20</v>
      </c>
      <c r="K25" s="96">
        <v>0.34906599999999999</v>
      </c>
      <c r="L25" s="85">
        <v>3.1978390000000001</v>
      </c>
      <c r="M25" s="80">
        <v>20</v>
      </c>
      <c r="N25" s="29">
        <v>0.01</v>
      </c>
      <c r="O25" s="29">
        <v>0</v>
      </c>
      <c r="Q25" s="29">
        <v>2000</v>
      </c>
      <c r="R25" s="85">
        <f>(2*D$19*Q25)/(60*1000)</f>
        <v>5.54</v>
      </c>
      <c r="S25" s="85">
        <f t="shared" si="0"/>
        <v>9.0485179999999996</v>
      </c>
      <c r="T25" s="117">
        <v>1000</v>
      </c>
      <c r="U25" s="85">
        <f t="shared" si="1"/>
        <v>16.666666666666668</v>
      </c>
      <c r="V25" s="96">
        <f t="shared" si="2"/>
        <v>0.47123889803846897</v>
      </c>
      <c r="W25" s="96">
        <f t="shared" si="3"/>
        <v>49.348022005446794</v>
      </c>
      <c r="X25" s="85">
        <f t="shared" si="4"/>
        <v>5167.7127800499711</v>
      </c>
      <c r="Y25" s="29">
        <f t="shared" si="5"/>
        <v>209.43951023931953</v>
      </c>
    </row>
    <row r="26" spans="2:25" x14ac:dyDescent="0.35">
      <c r="B26" s="1"/>
      <c r="C26" s="87" t="s">
        <v>146</v>
      </c>
      <c r="D26" s="80" t="s">
        <v>136</v>
      </c>
      <c r="E26" s="81" t="s">
        <v>137</v>
      </c>
      <c r="F26" s="29"/>
      <c r="G26" s="81"/>
      <c r="H26" s="13"/>
      <c r="J26" s="80">
        <v>21</v>
      </c>
      <c r="K26" s="96">
        <v>0.36651899999999998</v>
      </c>
      <c r="L26" s="85">
        <v>3.519717</v>
      </c>
      <c r="M26" s="80">
        <v>21</v>
      </c>
      <c r="N26" s="29">
        <v>0.02</v>
      </c>
      <c r="O26" s="29">
        <v>0</v>
      </c>
      <c r="Q26" s="29">
        <v>2100</v>
      </c>
      <c r="R26" s="85">
        <f>(2*D$19*Q26)/(60*1000)</f>
        <v>5.8170000000000002</v>
      </c>
      <c r="S26" s="85">
        <f t="shared" si="0"/>
        <v>9.5009438999999993</v>
      </c>
      <c r="T26" s="117">
        <v>1050</v>
      </c>
      <c r="U26" s="85">
        <f t="shared" si="1"/>
        <v>17.5</v>
      </c>
      <c r="V26" s="96">
        <f t="shared" si="2"/>
        <v>0.49480084294039234</v>
      </c>
      <c r="W26" s="96">
        <f t="shared" si="3"/>
        <v>54.406194261005076</v>
      </c>
      <c r="X26" s="85">
        <f t="shared" si="4"/>
        <v>5982.2735070053441</v>
      </c>
      <c r="Y26" s="29">
        <f t="shared" si="5"/>
        <v>219.91148575128551</v>
      </c>
    </row>
    <row r="27" spans="2:25" x14ac:dyDescent="0.35">
      <c r="B27" s="1"/>
      <c r="C27" s="87" t="s">
        <v>139</v>
      </c>
      <c r="D27" s="29">
        <v>4</v>
      </c>
      <c r="E27" s="87"/>
      <c r="F27" s="29"/>
      <c r="G27" s="87"/>
      <c r="H27" s="13"/>
      <c r="J27" s="80">
        <v>22</v>
      </c>
      <c r="K27" s="96">
        <v>0.38397199999999998</v>
      </c>
      <c r="L27" s="85">
        <v>3.8561299999999998</v>
      </c>
      <c r="M27" s="80">
        <v>22</v>
      </c>
      <c r="N27" s="29">
        <v>0.03</v>
      </c>
      <c r="O27" s="29">
        <v>0</v>
      </c>
      <c r="Q27" s="29">
        <v>2200</v>
      </c>
      <c r="R27" s="85">
        <f>(2*D$19*Q27)/(60*1000)</f>
        <v>6.0940000000000003</v>
      </c>
      <c r="S27" s="85">
        <f t="shared" si="0"/>
        <v>9.9533698000000008</v>
      </c>
      <c r="T27" s="117">
        <v>1100</v>
      </c>
      <c r="U27" s="85">
        <f t="shared" si="1"/>
        <v>18.333333333333332</v>
      </c>
      <c r="V27" s="96">
        <f t="shared" si="2"/>
        <v>0.51836278784231582</v>
      </c>
      <c r="W27" s="96">
        <f t="shared" si="3"/>
        <v>59.711106626590606</v>
      </c>
      <c r="X27" s="85">
        <f t="shared" si="4"/>
        <v>6878.2257102465092</v>
      </c>
      <c r="Y27" s="29">
        <f t="shared" si="5"/>
        <v>230.38346126325149</v>
      </c>
    </row>
    <row r="28" spans="2:25" x14ac:dyDescent="0.35">
      <c r="B28" s="1"/>
      <c r="C28" s="169"/>
      <c r="D28" s="169"/>
      <c r="E28" s="169"/>
      <c r="F28" s="169"/>
      <c r="G28" s="169"/>
      <c r="H28" s="13"/>
      <c r="J28" s="80">
        <v>23</v>
      </c>
      <c r="K28" s="96">
        <v>0.40142600000000001</v>
      </c>
      <c r="L28" s="85">
        <v>4.2069150000000004</v>
      </c>
      <c r="M28" s="80">
        <v>23</v>
      </c>
      <c r="N28" s="29">
        <v>0.04</v>
      </c>
      <c r="O28" s="29">
        <v>0</v>
      </c>
      <c r="Q28" s="29">
        <v>2300</v>
      </c>
      <c r="R28" s="85">
        <f>(2*D$19*Q28)/(60*1000)</f>
        <v>6.3710000000000004</v>
      </c>
      <c r="S28" s="85">
        <f t="shared" si="0"/>
        <v>10.405795700000001</v>
      </c>
      <c r="T28" s="117">
        <v>1150</v>
      </c>
      <c r="U28" s="85">
        <f t="shared" si="1"/>
        <v>19.166666666666668</v>
      </c>
      <c r="V28" s="96">
        <f t="shared" si="2"/>
        <v>0.54192473274423936</v>
      </c>
      <c r="W28" s="96">
        <f t="shared" si="3"/>
        <v>65.26275910220339</v>
      </c>
      <c r="X28" s="85">
        <f t="shared" si="4"/>
        <v>7859.4451743584987</v>
      </c>
      <c r="Y28" s="29">
        <f t="shared" si="5"/>
        <v>240.85543677521747</v>
      </c>
    </row>
    <row r="29" spans="2:25" x14ac:dyDescent="0.35">
      <c r="B29" s="1"/>
      <c r="C29" s="87" t="s">
        <v>105</v>
      </c>
      <c r="D29" s="122">
        <v>45967</v>
      </c>
      <c r="E29" s="123">
        <v>0.375</v>
      </c>
      <c r="F29" s="169"/>
      <c r="G29" s="169"/>
      <c r="H29" s="13"/>
      <c r="J29" s="80">
        <v>24</v>
      </c>
      <c r="K29" s="96">
        <v>0.418879</v>
      </c>
      <c r="L29" s="85">
        <v>4.5719019999999997</v>
      </c>
      <c r="M29" s="80">
        <v>24</v>
      </c>
      <c r="N29" s="29">
        <v>0.05</v>
      </c>
      <c r="O29" s="29">
        <v>0</v>
      </c>
      <c r="Q29" s="29">
        <v>2400</v>
      </c>
      <c r="R29" s="85">
        <f>(2*D$19*Q29)/(60*1000)</f>
        <v>6.6479999999999997</v>
      </c>
      <c r="S29" s="85">
        <f t="shared" si="0"/>
        <v>10.8582216</v>
      </c>
      <c r="T29" s="117">
        <v>1200</v>
      </c>
      <c r="U29" s="85">
        <f t="shared" si="1"/>
        <v>20</v>
      </c>
      <c r="V29" s="96">
        <f t="shared" si="2"/>
        <v>0.56548667764616267</v>
      </c>
      <c r="W29" s="96">
        <f t="shared" si="3"/>
        <v>71.061151687843378</v>
      </c>
      <c r="X29" s="85">
        <f t="shared" si="4"/>
        <v>8929.8076839263467</v>
      </c>
      <c r="Y29" s="29">
        <f t="shared" si="5"/>
        <v>251.32741228718345</v>
      </c>
    </row>
    <row r="30" spans="2:25" x14ac:dyDescent="0.35">
      <c r="B30" s="1"/>
      <c r="C30" s="87" t="s">
        <v>75</v>
      </c>
      <c r="D30" s="89">
        <v>14</v>
      </c>
      <c r="E30" s="124" t="s">
        <v>89</v>
      </c>
      <c r="F30" s="169"/>
      <c r="G30" s="169"/>
      <c r="H30" s="13"/>
      <c r="J30" s="80">
        <v>25</v>
      </c>
      <c r="K30" s="96">
        <v>0.436332</v>
      </c>
      <c r="L30" s="85">
        <v>4.9509129999999999</v>
      </c>
      <c r="M30" s="80">
        <v>25</v>
      </c>
      <c r="N30" s="29">
        <v>7.0000000000000007E-2</v>
      </c>
      <c r="O30" s="29">
        <v>0</v>
      </c>
      <c r="Q30" s="29">
        <v>2500</v>
      </c>
      <c r="R30" s="85">
        <f>(2*D$19*Q30)/(60*1000)</f>
        <v>6.9249999999999998</v>
      </c>
      <c r="S30" s="85">
        <f t="shared" si="0"/>
        <v>11.3106475</v>
      </c>
      <c r="T30" s="117">
        <v>1250</v>
      </c>
      <c r="U30" s="85">
        <f t="shared" si="1"/>
        <v>20.833333333333332</v>
      </c>
      <c r="V30" s="96">
        <f t="shared" si="2"/>
        <v>0.58904862254808621</v>
      </c>
      <c r="W30" s="96">
        <f t="shared" si="3"/>
        <v>77.106284383510598</v>
      </c>
      <c r="X30" s="85">
        <f t="shared" si="4"/>
        <v>10093.189023535097</v>
      </c>
      <c r="Y30" s="29">
        <f t="shared" si="5"/>
        <v>261.79938779914943</v>
      </c>
    </row>
    <row r="31" spans="2:25" x14ac:dyDescent="0.35">
      <c r="B31" s="1"/>
      <c r="C31" s="87" t="s">
        <v>76</v>
      </c>
      <c r="D31" s="89">
        <v>1002</v>
      </c>
      <c r="E31" s="125" t="s">
        <v>90</v>
      </c>
      <c r="F31" s="169"/>
      <c r="G31" s="169"/>
      <c r="H31" s="13"/>
      <c r="J31" s="80">
        <v>26</v>
      </c>
      <c r="K31" s="96">
        <v>0.45378600000000002</v>
      </c>
      <c r="L31" s="85">
        <v>5.3437669999999997</v>
      </c>
      <c r="M31" s="80">
        <v>26</v>
      </c>
      <c r="N31" s="29">
        <v>0.09</v>
      </c>
      <c r="O31" s="29">
        <v>0</v>
      </c>
      <c r="Q31" s="29">
        <v>2600</v>
      </c>
      <c r="R31" s="85">
        <f>(2*D$19*Q31)/(60*1000)</f>
        <v>7.2019999999999991</v>
      </c>
      <c r="S31" s="85">
        <f t="shared" si="0"/>
        <v>11.7630734</v>
      </c>
      <c r="T31" s="117">
        <v>1300</v>
      </c>
      <c r="U31" s="85">
        <f t="shared" si="1"/>
        <v>21.666666666666668</v>
      </c>
      <c r="V31" s="96">
        <f t="shared" si="2"/>
        <v>0.61261056745000964</v>
      </c>
      <c r="W31" s="96">
        <f t="shared" si="3"/>
        <v>83.398157189205065</v>
      </c>
      <c r="X31" s="85">
        <f t="shared" si="4"/>
        <v>11353.464977769783</v>
      </c>
      <c r="Y31" s="29">
        <f t="shared" si="5"/>
        <v>272.27136331111541</v>
      </c>
    </row>
    <row r="32" spans="2:25" x14ac:dyDescent="0.35">
      <c r="B32" s="1"/>
      <c r="C32" s="87" t="s">
        <v>77</v>
      </c>
      <c r="D32" s="89">
        <v>1.2090240000000001</v>
      </c>
      <c r="E32" s="125" t="s">
        <v>91</v>
      </c>
      <c r="F32" s="169"/>
      <c r="G32" s="169"/>
      <c r="H32" s="13"/>
      <c r="J32" s="80">
        <v>27</v>
      </c>
      <c r="K32" s="96">
        <v>0.47123900000000002</v>
      </c>
      <c r="L32" s="85">
        <v>5.7502740000000001</v>
      </c>
      <c r="M32" s="80">
        <v>27</v>
      </c>
      <c r="N32" s="29">
        <v>0.1</v>
      </c>
      <c r="O32" s="29">
        <v>0</v>
      </c>
      <c r="Q32" s="29">
        <v>2700</v>
      </c>
      <c r="R32" s="85">
        <f>(2*D$19*Q32)/(60*1000)</f>
        <v>7.4789999999999992</v>
      </c>
      <c r="S32" s="85">
        <f t="shared" si="0"/>
        <v>12.215499299999999</v>
      </c>
      <c r="T32" s="117">
        <v>1350</v>
      </c>
      <c r="U32" s="85">
        <f t="shared" si="1"/>
        <v>22.5</v>
      </c>
      <c r="V32" s="96">
        <f t="shared" si="2"/>
        <v>0.63617251235193306</v>
      </c>
      <c r="W32" s="96">
        <f t="shared" si="3"/>
        <v>89.936770104926765</v>
      </c>
      <c r="X32" s="85">
        <f t="shared" si="4"/>
        <v>12714.511331215443</v>
      </c>
      <c r="Y32" s="29">
        <f t="shared" si="5"/>
        <v>282.74333882308139</v>
      </c>
    </row>
    <row r="33" spans="2:25" x14ac:dyDescent="0.35">
      <c r="B33" s="1"/>
      <c r="C33" s="87" t="s">
        <v>78</v>
      </c>
      <c r="D33" s="89" t="s">
        <v>92</v>
      </c>
      <c r="E33" s="125" t="s">
        <v>93</v>
      </c>
      <c r="F33" s="169"/>
      <c r="G33" s="169"/>
      <c r="H33" s="13"/>
      <c r="J33" s="80">
        <v>28</v>
      </c>
      <c r="K33" s="96">
        <v>0.48869200000000002</v>
      </c>
      <c r="L33" s="85">
        <v>6.1702380000000003</v>
      </c>
      <c r="M33" s="80">
        <v>28</v>
      </c>
      <c r="N33" s="29">
        <v>0.12</v>
      </c>
      <c r="O33" s="29">
        <v>0</v>
      </c>
      <c r="Q33" s="29">
        <v>2800</v>
      </c>
      <c r="R33" s="85">
        <f>(2*D$19*Q33)/(60*1000)</f>
        <v>7.7559999999999993</v>
      </c>
      <c r="S33" s="85">
        <f t="shared" si="0"/>
        <v>12.667925200000001</v>
      </c>
      <c r="T33" s="117">
        <v>1400</v>
      </c>
      <c r="U33" s="85">
        <f t="shared" si="1"/>
        <v>23.333333333333332</v>
      </c>
      <c r="V33" s="96">
        <f t="shared" si="2"/>
        <v>0.65973445725385649</v>
      </c>
      <c r="W33" s="96">
        <f t="shared" si="3"/>
        <v>96.722123130675698</v>
      </c>
      <c r="X33" s="85">
        <f t="shared" si="4"/>
        <v>14180.203868457116</v>
      </c>
      <c r="Y33" s="29">
        <f t="shared" si="5"/>
        <v>293.21531433504731</v>
      </c>
    </row>
    <row r="34" spans="2:25" x14ac:dyDescent="0.35">
      <c r="B34" s="1"/>
      <c r="C34" s="169"/>
      <c r="D34" s="169"/>
      <c r="E34" s="169"/>
      <c r="F34" s="169"/>
      <c r="G34" s="169"/>
      <c r="H34" s="13"/>
      <c r="J34" s="80">
        <v>29</v>
      </c>
      <c r="K34" s="96">
        <v>0.50614499999999996</v>
      </c>
      <c r="L34" s="85">
        <v>6.6034560000000004</v>
      </c>
      <c r="M34" s="80">
        <v>29</v>
      </c>
      <c r="N34" s="29">
        <v>0.14000000000000001</v>
      </c>
      <c r="O34" s="29">
        <v>0</v>
      </c>
      <c r="Q34" s="29">
        <v>2900</v>
      </c>
      <c r="R34" s="85">
        <f>(2*D$19*Q34)/(60*1000)</f>
        <v>8.0329999999999995</v>
      </c>
      <c r="S34" s="85">
        <f t="shared" si="0"/>
        <v>13.120351100000001</v>
      </c>
      <c r="T34" s="117">
        <v>1450</v>
      </c>
      <c r="U34" s="85">
        <f t="shared" si="1"/>
        <v>24.166666666666668</v>
      </c>
      <c r="V34" s="96">
        <f t="shared" si="2"/>
        <v>0.68329640215578002</v>
      </c>
      <c r="W34" s="96">
        <f t="shared" si="3"/>
        <v>103.75421626645186</v>
      </c>
      <c r="X34" s="85">
        <f t="shared" si="4"/>
        <v>15754.418374079838</v>
      </c>
      <c r="Y34" s="29">
        <f t="shared" si="5"/>
        <v>303.68728984701335</v>
      </c>
    </row>
    <row r="35" spans="2:25" x14ac:dyDescent="0.35">
      <c r="B35" s="1"/>
      <c r="C35" s="87" t="s">
        <v>94</v>
      </c>
      <c r="D35" s="118" t="s">
        <v>95</v>
      </c>
      <c r="E35" s="127"/>
      <c r="F35" s="169"/>
      <c r="G35" s="169"/>
      <c r="H35" s="13"/>
      <c r="J35" s="80">
        <v>30</v>
      </c>
      <c r="K35" s="96">
        <v>0.52359900000000004</v>
      </c>
      <c r="L35" s="85">
        <v>7.049722</v>
      </c>
      <c r="M35" s="80">
        <v>30</v>
      </c>
      <c r="N35" s="29">
        <v>0.15</v>
      </c>
      <c r="O35" s="29">
        <v>0</v>
      </c>
      <c r="Q35" s="29">
        <v>3000</v>
      </c>
      <c r="R35" s="85">
        <f>(2*D$19*Q35)/(60*1000)</f>
        <v>8.3099999999999987</v>
      </c>
      <c r="S35" s="85">
        <f t="shared" si="0"/>
        <v>13.572777</v>
      </c>
      <c r="T35" s="117">
        <v>1500</v>
      </c>
      <c r="U35" s="85">
        <f t="shared" si="1"/>
        <v>25</v>
      </c>
      <c r="V35" s="96">
        <f t="shared" si="2"/>
        <v>0.70685834705770345</v>
      </c>
      <c r="W35" s="96">
        <f t="shared" si="3"/>
        <v>111.03304951225527</v>
      </c>
      <c r="X35" s="85">
        <f t="shared" si="4"/>
        <v>17441.030632668648</v>
      </c>
      <c r="Y35" s="29">
        <f t="shared" si="5"/>
        <v>314.15926535897933</v>
      </c>
    </row>
    <row r="36" spans="2:25" x14ac:dyDescent="0.35">
      <c r="B36" s="1"/>
      <c r="C36" s="171"/>
      <c r="D36" s="171"/>
      <c r="E36" s="171"/>
      <c r="F36" s="169"/>
      <c r="G36" s="169"/>
      <c r="H36" s="13"/>
      <c r="J36" s="80">
        <v>31</v>
      </c>
      <c r="K36" s="96">
        <v>0.54105199999999998</v>
      </c>
      <c r="L36" s="85">
        <v>7.5088210000000002</v>
      </c>
      <c r="M36" s="80">
        <v>31</v>
      </c>
      <c r="N36" s="29">
        <v>0.17</v>
      </c>
      <c r="O36" s="29">
        <v>0</v>
      </c>
      <c r="Q36" s="29">
        <v>3100</v>
      </c>
      <c r="R36" s="85">
        <f>(2*D$19*Q36)/(60*1000)</f>
        <v>8.5869999999999997</v>
      </c>
      <c r="S36" s="85">
        <f t="shared" si="0"/>
        <v>14.0252029</v>
      </c>
      <c r="T36" s="117">
        <v>1550</v>
      </c>
      <c r="U36" s="85">
        <f t="shared" si="1"/>
        <v>25.833333333333332</v>
      </c>
      <c r="V36" s="96">
        <f t="shared" si="2"/>
        <v>0.73042029195962677</v>
      </c>
      <c r="W36" s="96">
        <f t="shared" si="3"/>
        <v>118.55862286808588</v>
      </c>
      <c r="X36" s="85">
        <f t="shared" si="4"/>
        <v>19243.916428808574</v>
      </c>
      <c r="Y36" s="29">
        <f t="shared" si="5"/>
        <v>324.63124087094531</v>
      </c>
    </row>
    <row r="37" spans="2:25" x14ac:dyDescent="0.35">
      <c r="B37" s="1"/>
      <c r="C37" s="92" t="s">
        <v>106</v>
      </c>
      <c r="D37" s="80" t="s">
        <v>79</v>
      </c>
      <c r="E37" s="80" t="s">
        <v>144</v>
      </c>
      <c r="F37" s="169"/>
      <c r="G37" s="169"/>
      <c r="H37" s="13"/>
      <c r="J37" s="80">
        <v>32</v>
      </c>
      <c r="K37" s="96">
        <v>0.55850500000000003</v>
      </c>
      <c r="L37" s="85">
        <v>7.9805330000000003</v>
      </c>
      <c r="M37" s="80">
        <v>32</v>
      </c>
      <c r="N37" s="29">
        <v>0.19</v>
      </c>
      <c r="O37" s="29">
        <v>0</v>
      </c>
      <c r="Q37" s="29">
        <v>3200</v>
      </c>
      <c r="R37" s="85">
        <f>(2*D$19*Q37)/(60*1000)</f>
        <v>8.8640000000000008</v>
      </c>
      <c r="S37" s="85">
        <f t="shared" si="0"/>
        <v>14.4776288</v>
      </c>
      <c r="T37" s="117">
        <v>1600</v>
      </c>
      <c r="U37" s="85">
        <f t="shared" si="1"/>
        <v>26.666666666666668</v>
      </c>
      <c r="V37" s="96">
        <f t="shared" si="2"/>
        <v>0.7539822368615503</v>
      </c>
      <c r="W37" s="96">
        <f t="shared" si="3"/>
        <v>126.3309363339438</v>
      </c>
      <c r="X37" s="85">
        <f t="shared" si="4"/>
        <v>21166.951547084678</v>
      </c>
      <c r="Y37" s="29">
        <f t="shared" si="5"/>
        <v>335.10321638291128</v>
      </c>
    </row>
    <row r="38" spans="2:25" x14ac:dyDescent="0.35">
      <c r="B38" s="1"/>
      <c r="C38" s="91" t="s">
        <v>106</v>
      </c>
      <c r="D38" s="80" t="s">
        <v>143</v>
      </c>
      <c r="E38" s="80" t="s">
        <v>145</v>
      </c>
      <c r="F38" s="169"/>
      <c r="G38" s="169"/>
      <c r="H38" s="13"/>
      <c r="J38" s="80">
        <v>33</v>
      </c>
      <c r="K38" s="96">
        <v>0.575959</v>
      </c>
      <c r="L38" s="85">
        <v>8.4646329999999992</v>
      </c>
      <c r="M38" s="80">
        <v>33</v>
      </c>
      <c r="N38" s="29">
        <v>0.2</v>
      </c>
      <c r="O38" s="29">
        <v>0</v>
      </c>
      <c r="Q38" s="29">
        <v>3300</v>
      </c>
      <c r="R38" s="85">
        <f>(2*D$19*Q38)/(60*1000)</f>
        <v>9.141</v>
      </c>
      <c r="S38" s="85">
        <f t="shared" ref="S38:S69" si="7">0.004524259*Q38</f>
        <v>14.930054699999999</v>
      </c>
      <c r="T38" s="117">
        <v>1650</v>
      </c>
      <c r="U38" s="85">
        <f t="shared" si="1"/>
        <v>27.5</v>
      </c>
      <c r="V38" s="96">
        <f t="shared" si="2"/>
        <v>0.77754418176347384</v>
      </c>
      <c r="W38" s="96">
        <f t="shared" si="3"/>
        <v>134.34998990982888</v>
      </c>
      <c r="X38" s="85">
        <f t="shared" si="4"/>
        <v>23214.011772081973</v>
      </c>
      <c r="Y38" s="29">
        <f t="shared" si="5"/>
        <v>345.57519189487726</v>
      </c>
    </row>
    <row r="39" spans="2:25" x14ac:dyDescent="0.35">
      <c r="B39" s="1"/>
      <c r="C39" s="94"/>
      <c r="D39" s="80" t="s">
        <v>64</v>
      </c>
      <c r="E39" s="80" t="s">
        <v>120</v>
      </c>
      <c r="F39" s="169"/>
      <c r="G39" s="169"/>
      <c r="H39" s="13"/>
      <c r="J39" s="80">
        <v>34</v>
      </c>
      <c r="K39" s="96">
        <v>0.59341200000000005</v>
      </c>
      <c r="L39" s="85">
        <v>8.9608919999999994</v>
      </c>
      <c r="M39" s="80">
        <v>34</v>
      </c>
      <c r="N39" s="29">
        <v>0.22</v>
      </c>
      <c r="O39" s="29">
        <v>0</v>
      </c>
      <c r="Q39" s="29">
        <v>3400</v>
      </c>
      <c r="R39" s="85">
        <f>(2*D$19*Q39)/(60*1000)</f>
        <v>9.4179999999999993</v>
      </c>
      <c r="S39" s="85">
        <f t="shared" si="7"/>
        <v>15.382480600000001</v>
      </c>
      <c r="T39" s="117">
        <v>1700</v>
      </c>
      <c r="U39" s="85">
        <f t="shared" si="1"/>
        <v>28.333333333333332</v>
      </c>
      <c r="V39" s="96">
        <f t="shared" si="2"/>
        <v>0.80110612666539716</v>
      </c>
      <c r="W39" s="96">
        <f t="shared" si="3"/>
        <v>142.61578359574119</v>
      </c>
      <c r="X39" s="85">
        <f t="shared" si="4"/>
        <v>25388.972888385491</v>
      </c>
      <c r="Y39" s="29">
        <f t="shared" si="5"/>
        <v>356.04716740684319</v>
      </c>
    </row>
    <row r="40" spans="2:25" x14ac:dyDescent="0.35">
      <c r="B40" s="1"/>
      <c r="C40" s="121" t="s">
        <v>107</v>
      </c>
      <c r="D40" s="80" t="s">
        <v>96</v>
      </c>
      <c r="E40" s="80" t="s">
        <v>108</v>
      </c>
      <c r="F40" s="169"/>
      <c r="G40" s="169"/>
      <c r="H40" s="13"/>
      <c r="J40" s="80">
        <v>35</v>
      </c>
      <c r="K40" s="96">
        <v>0.61086499999999999</v>
      </c>
      <c r="L40" s="85">
        <v>9.4690720000000006</v>
      </c>
      <c r="M40" s="80">
        <v>35</v>
      </c>
      <c r="N40" s="29">
        <v>0.24</v>
      </c>
      <c r="O40" s="29">
        <v>0</v>
      </c>
      <c r="Q40" s="29">
        <v>3500</v>
      </c>
      <c r="R40" s="85">
        <f>(2*D$19*Q40)/(60*1000)</f>
        <v>9.6950000000000003</v>
      </c>
      <c r="S40" s="85">
        <f t="shared" si="7"/>
        <v>15.834906500000001</v>
      </c>
      <c r="T40" s="117">
        <v>1750</v>
      </c>
      <c r="U40" s="85">
        <f t="shared" si="1"/>
        <v>29.166666666666668</v>
      </c>
      <c r="V40" s="96">
        <f t="shared" si="2"/>
        <v>0.82466807156732069</v>
      </c>
      <c r="W40" s="96">
        <f t="shared" si="3"/>
        <v>151.12831739168081</v>
      </c>
      <c r="X40" s="85">
        <f t="shared" si="4"/>
        <v>27695.710680580309</v>
      </c>
      <c r="Y40" s="29">
        <f t="shared" si="5"/>
        <v>366.51914291880917</v>
      </c>
    </row>
    <row r="41" spans="2:25" x14ac:dyDescent="0.35">
      <c r="B41" s="1"/>
      <c r="C41" s="82" t="s">
        <v>107</v>
      </c>
      <c r="D41" s="80" t="s">
        <v>97</v>
      </c>
      <c r="E41" s="80" t="s">
        <v>109</v>
      </c>
      <c r="F41" s="169"/>
      <c r="G41" s="169"/>
      <c r="H41" s="13"/>
      <c r="J41" s="80">
        <v>36</v>
      </c>
      <c r="K41" s="96">
        <v>0.62831899999999996</v>
      </c>
      <c r="L41" s="85">
        <v>9.9889320000000001</v>
      </c>
      <c r="M41" s="80">
        <v>36</v>
      </c>
      <c r="N41" s="29">
        <v>0.26</v>
      </c>
      <c r="O41" s="29">
        <v>0</v>
      </c>
      <c r="Q41" s="29">
        <v>3600</v>
      </c>
      <c r="R41" s="85">
        <f>(2*D$19*Q41)/(60*1000)</f>
        <v>9.9719999999999995</v>
      </c>
      <c r="S41" s="85">
        <f t="shared" si="7"/>
        <v>16.2873324</v>
      </c>
      <c r="T41" s="117">
        <v>1800</v>
      </c>
      <c r="U41" s="85">
        <f t="shared" si="1"/>
        <v>30</v>
      </c>
      <c r="V41" s="96">
        <f t="shared" si="2"/>
        <v>0.84823001646924401</v>
      </c>
      <c r="W41" s="96">
        <f t="shared" si="3"/>
        <v>159.88759129764756</v>
      </c>
      <c r="X41" s="85">
        <f t="shared" si="4"/>
        <v>30138.100933251411</v>
      </c>
      <c r="Y41" s="29">
        <f t="shared" si="5"/>
        <v>376.99111843077515</v>
      </c>
    </row>
    <row r="42" spans="2:25" x14ac:dyDescent="0.35">
      <c r="B42" s="1"/>
      <c r="C42" s="169"/>
      <c r="D42" s="169"/>
      <c r="E42" s="169"/>
      <c r="F42" s="169"/>
      <c r="G42" s="169"/>
      <c r="H42" s="13"/>
      <c r="J42" s="80">
        <v>37</v>
      </c>
      <c r="K42" s="96">
        <v>0.64577200000000001</v>
      </c>
      <c r="L42" s="85">
        <v>10.520227999999999</v>
      </c>
      <c r="M42" s="80">
        <v>37</v>
      </c>
      <c r="N42" s="29">
        <v>0.27</v>
      </c>
      <c r="O42" s="29">
        <v>0</v>
      </c>
      <c r="Q42" s="29">
        <v>3700</v>
      </c>
      <c r="R42" s="85">
        <f>(2*D$19*Q42)/(60*1000)</f>
        <v>10.249000000000001</v>
      </c>
      <c r="S42" s="85">
        <f t="shared" si="7"/>
        <v>16.739758300000002</v>
      </c>
      <c r="T42" s="117">
        <v>1850</v>
      </c>
      <c r="U42" s="85">
        <f t="shared" si="1"/>
        <v>30.833333333333332</v>
      </c>
      <c r="V42" s="96">
        <f t="shared" si="2"/>
        <v>0.87179196137116743</v>
      </c>
      <c r="W42" s="96">
        <f t="shared" si="3"/>
        <v>168.89360531364159</v>
      </c>
      <c r="X42" s="85">
        <f t="shared" si="4"/>
        <v>32720.019430983877</v>
      </c>
      <c r="Y42" s="29">
        <f t="shared" si="5"/>
        <v>387.46309394274118</v>
      </c>
    </row>
    <row r="43" spans="2:25" x14ac:dyDescent="0.35">
      <c r="B43" s="1"/>
      <c r="C43" s="169"/>
      <c r="D43" s="169"/>
      <c r="E43" s="169"/>
      <c r="F43" s="169"/>
      <c r="G43" s="169"/>
      <c r="H43" s="13"/>
      <c r="J43" s="80">
        <v>38</v>
      </c>
      <c r="K43" s="96">
        <v>0.66322499999999995</v>
      </c>
      <c r="L43" s="85">
        <v>11.062707</v>
      </c>
      <c r="M43" s="80">
        <v>38</v>
      </c>
      <c r="N43" s="29">
        <v>0.28999999999999998</v>
      </c>
      <c r="O43" s="29">
        <v>0</v>
      </c>
      <c r="Q43" s="29">
        <v>3800</v>
      </c>
      <c r="R43" s="85">
        <f>(2*D$19*Q43)/(60*1000)</f>
        <v>10.526</v>
      </c>
      <c r="S43" s="85">
        <f t="shared" si="7"/>
        <v>17.1921842</v>
      </c>
      <c r="T43" s="117">
        <v>1900</v>
      </c>
      <c r="U43" s="85">
        <f t="shared" si="1"/>
        <v>31.666666666666668</v>
      </c>
      <c r="V43" s="96">
        <f t="shared" si="2"/>
        <v>0.89535390627309108</v>
      </c>
      <c r="W43" s="96">
        <f t="shared" si="3"/>
        <v>178.14635943966292</v>
      </c>
      <c r="X43" s="85">
        <f t="shared" si="4"/>
        <v>35445.341958362747</v>
      </c>
      <c r="Y43" s="29">
        <f t="shared" si="5"/>
        <v>397.93506945470716</v>
      </c>
    </row>
    <row r="44" spans="2:25" ht="15" thickBot="1" x14ac:dyDescent="0.4">
      <c r="B44" s="131"/>
      <c r="C44" s="101"/>
      <c r="D44" s="101"/>
      <c r="E44" s="101"/>
      <c r="F44" s="101"/>
      <c r="G44" s="101"/>
      <c r="H44" s="102"/>
      <c r="J44" s="80">
        <v>39</v>
      </c>
      <c r="K44" s="96">
        <v>0.68067800000000001</v>
      </c>
      <c r="L44" s="85">
        <v>11.616115000000001</v>
      </c>
      <c r="M44" s="80">
        <v>39</v>
      </c>
      <c r="N44" s="29">
        <v>0.3</v>
      </c>
      <c r="O44" s="29">
        <v>0</v>
      </c>
      <c r="Q44" s="29">
        <v>3900</v>
      </c>
      <c r="R44" s="85">
        <f>(2*D$19*Q44)/(60*1000)</f>
        <v>10.803000000000001</v>
      </c>
      <c r="S44" s="85">
        <f t="shared" si="7"/>
        <v>17.644610100000001</v>
      </c>
      <c r="T44" s="117">
        <v>1950</v>
      </c>
      <c r="U44" s="85">
        <f t="shared" si="1"/>
        <v>32.5</v>
      </c>
      <c r="V44" s="96">
        <f t="shared" si="2"/>
        <v>0.9189158511750144</v>
      </c>
      <c r="W44" s="96">
        <f t="shared" si="3"/>
        <v>187.64585367571141</v>
      </c>
      <c r="X44" s="85">
        <f t="shared" si="4"/>
        <v>38317.944299973009</v>
      </c>
      <c r="Y44" s="29">
        <f t="shared" si="5"/>
        <v>408.40704496667314</v>
      </c>
    </row>
    <row r="45" spans="2:25" x14ac:dyDescent="0.35">
      <c r="J45" s="80">
        <v>40</v>
      </c>
      <c r="K45" s="96">
        <v>0.69813199999999997</v>
      </c>
      <c r="L45" s="85">
        <v>12.180191000000001</v>
      </c>
      <c r="M45" s="80">
        <v>40</v>
      </c>
      <c r="N45" s="29">
        <v>0.32</v>
      </c>
      <c r="O45" s="29">
        <v>0</v>
      </c>
      <c r="Q45" s="29">
        <v>4000</v>
      </c>
      <c r="R45" s="85">
        <f>(2*D$19*Q45)/(60*1000)</f>
        <v>11.08</v>
      </c>
      <c r="S45" s="85">
        <f t="shared" si="7"/>
        <v>18.097035999999999</v>
      </c>
      <c r="T45" s="117">
        <v>2000</v>
      </c>
      <c r="U45" s="85">
        <f t="shared" si="1"/>
        <v>33.333333333333336</v>
      </c>
      <c r="V45" s="96">
        <f t="shared" si="2"/>
        <v>0.94247779607693793</v>
      </c>
      <c r="W45" s="96">
        <f t="shared" si="3"/>
        <v>197.39208802178717</v>
      </c>
      <c r="X45" s="85">
        <f t="shared" si="4"/>
        <v>41341.702240399769</v>
      </c>
      <c r="Y45" s="29">
        <f t="shared" si="5"/>
        <v>418.87902047863906</v>
      </c>
    </row>
    <row r="46" spans="2:25" x14ac:dyDescent="0.35">
      <c r="J46" s="80">
        <v>41</v>
      </c>
      <c r="K46" s="96">
        <v>0.71558500000000003</v>
      </c>
      <c r="L46" s="85">
        <v>12.754671999999999</v>
      </c>
      <c r="M46" s="80">
        <v>41</v>
      </c>
      <c r="N46" s="29">
        <v>0.34</v>
      </c>
      <c r="O46" s="29">
        <v>0</v>
      </c>
      <c r="Q46" s="29">
        <v>4100</v>
      </c>
      <c r="R46" s="85">
        <f>(2*D$19*Q46)/(60*1000)</f>
        <v>11.356999999999999</v>
      </c>
      <c r="S46" s="85">
        <f t="shared" si="7"/>
        <v>18.549461900000001</v>
      </c>
      <c r="T46" s="117">
        <v>2050</v>
      </c>
      <c r="U46" s="85">
        <f t="shared" si="1"/>
        <v>34.166666666666664</v>
      </c>
      <c r="V46" s="96">
        <f t="shared" si="2"/>
        <v>0.96603974097886125</v>
      </c>
      <c r="W46" s="96">
        <f t="shared" si="3"/>
        <v>207.3850624778901</v>
      </c>
      <c r="X46" s="85">
        <f t="shared" si="4"/>
        <v>44520.491564227981</v>
      </c>
      <c r="Y46" s="29">
        <f t="shared" si="5"/>
        <v>429.35099599060504</v>
      </c>
    </row>
    <row r="47" spans="2:25" x14ac:dyDescent="0.35">
      <c r="J47" s="80">
        <v>42</v>
      </c>
      <c r="K47" s="96">
        <v>0.73303799999999997</v>
      </c>
      <c r="L47" s="85">
        <v>13.339289000000001</v>
      </c>
      <c r="M47" s="80">
        <v>42</v>
      </c>
      <c r="N47" s="29">
        <v>0.36</v>
      </c>
      <c r="O47" s="29">
        <v>0</v>
      </c>
      <c r="Q47" s="29">
        <v>4200</v>
      </c>
      <c r="R47" s="85">
        <f>(2*D$19*Q47)/(60*1000)</f>
        <v>11.634</v>
      </c>
      <c r="S47" s="85">
        <f t="shared" si="7"/>
        <v>19.001887799999999</v>
      </c>
      <c r="T47" s="117">
        <v>2100</v>
      </c>
      <c r="U47" s="85">
        <f t="shared" si="1"/>
        <v>35</v>
      </c>
      <c r="V47" s="96">
        <f t="shared" si="2"/>
        <v>0.98960168588078468</v>
      </c>
      <c r="W47" s="96">
        <f t="shared" si="3"/>
        <v>217.62477704402031</v>
      </c>
      <c r="X47" s="85">
        <f t="shared" si="4"/>
        <v>47858.188056042753</v>
      </c>
      <c r="Y47" s="29">
        <f t="shared" si="5"/>
        <v>439.82297150257102</v>
      </c>
    </row>
    <row r="48" spans="2:25" x14ac:dyDescent="0.35">
      <c r="J48" s="80">
        <v>43</v>
      </c>
      <c r="K48" s="96">
        <v>0.75049200000000005</v>
      </c>
      <c r="L48" s="85">
        <v>13.933771</v>
      </c>
      <c r="M48" s="80">
        <v>43</v>
      </c>
      <c r="N48" s="29">
        <v>0.38</v>
      </c>
      <c r="O48" s="29">
        <v>0</v>
      </c>
      <c r="Q48" s="29">
        <v>4300</v>
      </c>
      <c r="R48" s="85">
        <f>(2*D$19*Q48)/(60*1000)</f>
        <v>11.911</v>
      </c>
      <c r="S48" s="85">
        <f t="shared" si="7"/>
        <v>19.4543137</v>
      </c>
      <c r="T48" s="117">
        <v>2150</v>
      </c>
      <c r="U48" s="85">
        <f t="shared" si="1"/>
        <v>35.833333333333336</v>
      </c>
      <c r="V48" s="96">
        <f t="shared" si="2"/>
        <v>1.0131636307827083</v>
      </c>
      <c r="W48" s="96">
        <f t="shared" si="3"/>
        <v>228.11123172017781</v>
      </c>
      <c r="X48" s="85">
        <f t="shared" si="4"/>
        <v>51358.667500429125</v>
      </c>
      <c r="Y48" s="29">
        <f t="shared" si="5"/>
        <v>450.294947014537</v>
      </c>
    </row>
    <row r="49" spans="10:25" x14ac:dyDescent="0.35">
      <c r="J49" s="80">
        <v>44</v>
      </c>
      <c r="K49" s="96">
        <v>0.76794499999999999</v>
      </c>
      <c r="L49" s="85">
        <v>14.537839999999999</v>
      </c>
      <c r="M49" s="80">
        <v>44</v>
      </c>
      <c r="N49" s="29">
        <v>0.4</v>
      </c>
      <c r="O49" s="29">
        <v>0</v>
      </c>
      <c r="Q49" s="29">
        <v>4400</v>
      </c>
      <c r="R49" s="85">
        <f>(2*D$19*Q49)/(60*1000)</f>
        <v>12.188000000000001</v>
      </c>
      <c r="S49" s="85">
        <f t="shared" si="7"/>
        <v>19.906739600000002</v>
      </c>
      <c r="T49" s="117">
        <v>2200</v>
      </c>
      <c r="U49" s="85">
        <f t="shared" si="1"/>
        <v>36.666666666666664</v>
      </c>
      <c r="V49" s="96">
        <f t="shared" si="2"/>
        <v>1.0367255756846316</v>
      </c>
      <c r="W49" s="96">
        <f t="shared" si="3"/>
        <v>238.84442650636242</v>
      </c>
      <c r="X49" s="85">
        <f t="shared" si="4"/>
        <v>55025.805681972073</v>
      </c>
      <c r="Y49" s="29">
        <f t="shared" si="5"/>
        <v>460.76692252650298</v>
      </c>
    </row>
    <row r="50" spans="10:25" x14ac:dyDescent="0.35">
      <c r="J50" s="80">
        <v>45</v>
      </c>
      <c r="K50" s="96">
        <v>0.78539800000000004</v>
      </c>
      <c r="L50" s="85">
        <v>15.15122</v>
      </c>
      <c r="M50" s="80">
        <v>45</v>
      </c>
      <c r="N50" s="29">
        <v>0.43</v>
      </c>
      <c r="O50" s="29">
        <v>0</v>
      </c>
      <c r="Q50" s="29">
        <v>4500</v>
      </c>
      <c r="R50" s="85">
        <f>(2*D$19*Q50)/(60*1000)</f>
        <v>12.465</v>
      </c>
      <c r="S50" s="85">
        <f t="shared" si="7"/>
        <v>20.3591655</v>
      </c>
      <c r="T50" s="117">
        <v>2250</v>
      </c>
      <c r="U50" s="85">
        <f t="shared" si="1"/>
        <v>37.5</v>
      </c>
      <c r="V50" s="96">
        <f t="shared" si="2"/>
        <v>1.0602875205865552</v>
      </c>
      <c r="W50" s="96">
        <f t="shared" si="3"/>
        <v>249.82436140257434</v>
      </c>
      <c r="X50" s="85">
        <f t="shared" si="4"/>
        <v>58863.478385256669</v>
      </c>
      <c r="Y50" s="29">
        <f t="shared" si="5"/>
        <v>471.23889803846902</v>
      </c>
    </row>
    <row r="51" spans="10:25" x14ac:dyDescent="0.35">
      <c r="J51" s="80">
        <v>46</v>
      </c>
      <c r="K51" s="96">
        <v>0.80285099999999998</v>
      </c>
      <c r="L51" s="85">
        <v>15.773626</v>
      </c>
      <c r="M51" s="80">
        <v>46</v>
      </c>
      <c r="N51" s="29">
        <v>0.47</v>
      </c>
      <c r="O51" s="29">
        <v>0</v>
      </c>
      <c r="Q51" s="29">
        <v>4600</v>
      </c>
      <c r="R51" s="85">
        <f>(2*D$19*Q51)/(60*1000)</f>
        <v>12.742000000000001</v>
      </c>
      <c r="S51" s="85">
        <f t="shared" si="7"/>
        <v>20.811591400000001</v>
      </c>
      <c r="T51" s="117">
        <v>2300</v>
      </c>
      <c r="U51" s="85">
        <f t="shared" si="1"/>
        <v>38.333333333333336</v>
      </c>
      <c r="V51" s="96">
        <f t="shared" si="2"/>
        <v>1.0838494654884787</v>
      </c>
      <c r="W51" s="96">
        <f t="shared" si="3"/>
        <v>261.05103640881356</v>
      </c>
      <c r="X51" s="85">
        <f t="shared" si="4"/>
        <v>62875.561394867989</v>
      </c>
      <c r="Y51" s="29">
        <f t="shared" si="5"/>
        <v>481.71087355043494</v>
      </c>
    </row>
    <row r="52" spans="10:25" x14ac:dyDescent="0.35">
      <c r="J52" s="80">
        <v>47</v>
      </c>
      <c r="K52" s="96">
        <v>0.82030499999999995</v>
      </c>
      <c r="L52" s="85">
        <v>16.404772000000001</v>
      </c>
      <c r="M52" s="80">
        <v>47</v>
      </c>
      <c r="N52" s="29">
        <v>0.5</v>
      </c>
      <c r="O52" s="29">
        <v>0</v>
      </c>
      <c r="Q52" s="29">
        <v>4700</v>
      </c>
      <c r="R52" s="85">
        <f>(2*D$19*Q52)/(60*1000)</f>
        <v>13.019</v>
      </c>
      <c r="S52" s="85">
        <f t="shared" si="7"/>
        <v>21.264017299999999</v>
      </c>
      <c r="T52" s="117">
        <v>2350</v>
      </c>
      <c r="U52" s="85">
        <f t="shared" si="1"/>
        <v>39.166666666666664</v>
      </c>
      <c r="V52" s="96">
        <f t="shared" si="2"/>
        <v>1.107411410390402</v>
      </c>
      <c r="W52" s="96">
        <f t="shared" si="3"/>
        <v>272.52445152507988</v>
      </c>
      <c r="X52" s="85">
        <f t="shared" si="4"/>
        <v>67065.930495390989</v>
      </c>
      <c r="Y52" s="29">
        <f t="shared" si="5"/>
        <v>492.18284906240092</v>
      </c>
    </row>
    <row r="53" spans="10:25" x14ac:dyDescent="0.35">
      <c r="J53" s="80">
        <v>48</v>
      </c>
      <c r="K53" s="96">
        <v>0.837758</v>
      </c>
      <c r="L53" s="85">
        <v>17.044371999999999</v>
      </c>
      <c r="M53" s="80">
        <v>48</v>
      </c>
      <c r="N53" s="29">
        <v>0.55000000000000004</v>
      </c>
      <c r="O53" s="29">
        <v>0</v>
      </c>
      <c r="Q53" s="29">
        <v>4800</v>
      </c>
      <c r="R53" s="85">
        <f>(2*D$19*Q53)/(60*1000)</f>
        <v>13.295999999999999</v>
      </c>
      <c r="S53" s="85">
        <f t="shared" si="7"/>
        <v>21.716443200000001</v>
      </c>
      <c r="T53" s="117">
        <v>2400</v>
      </c>
      <c r="U53" s="85">
        <f t="shared" si="1"/>
        <v>40</v>
      </c>
      <c r="V53" s="96">
        <f t="shared" si="2"/>
        <v>1.1309733552923253</v>
      </c>
      <c r="W53" s="96">
        <f t="shared" si="3"/>
        <v>284.24460675137351</v>
      </c>
      <c r="X53" s="85">
        <f t="shared" si="4"/>
        <v>71438.461471410774</v>
      </c>
      <c r="Y53" s="29">
        <f t="shared" si="5"/>
        <v>502.6548245743669</v>
      </c>
    </row>
    <row r="54" spans="10:25" x14ac:dyDescent="0.35">
      <c r="J54" s="80">
        <v>49</v>
      </c>
      <c r="K54" s="96">
        <v>0.85521100000000005</v>
      </c>
      <c r="L54" s="85">
        <v>17.692132000000001</v>
      </c>
      <c r="M54" s="80">
        <v>49</v>
      </c>
      <c r="N54" s="29">
        <v>0.59</v>
      </c>
      <c r="O54" s="29">
        <v>0</v>
      </c>
      <c r="Q54" s="29">
        <v>4900</v>
      </c>
      <c r="R54" s="85">
        <f>(2*D$19*Q54)/(60*1000)</f>
        <v>13.573</v>
      </c>
      <c r="S54" s="85">
        <f t="shared" si="7"/>
        <v>22.168869100000002</v>
      </c>
      <c r="T54" s="117">
        <v>2450</v>
      </c>
      <c r="U54" s="85">
        <f t="shared" si="1"/>
        <v>40.833333333333336</v>
      </c>
      <c r="V54" s="96">
        <f t="shared" si="2"/>
        <v>1.1545353001942489</v>
      </c>
      <c r="W54" s="96">
        <f t="shared" si="3"/>
        <v>296.21150208769433</v>
      </c>
      <c r="X54" s="85">
        <f t="shared" si="4"/>
        <v>75997.030107512343</v>
      </c>
      <c r="Y54" s="29">
        <f t="shared" si="5"/>
        <v>513.12680008633288</v>
      </c>
    </row>
    <row r="55" spans="10:25" x14ac:dyDescent="0.35">
      <c r="J55" s="80">
        <v>50</v>
      </c>
      <c r="K55" s="96">
        <v>0.87266500000000002</v>
      </c>
      <c r="L55" s="85">
        <v>18.347760000000001</v>
      </c>
      <c r="M55" s="80">
        <v>50</v>
      </c>
      <c r="N55" s="29">
        <v>0.65</v>
      </c>
      <c r="O55" s="29">
        <v>0</v>
      </c>
      <c r="Q55" s="29">
        <v>5000</v>
      </c>
      <c r="R55" s="85">
        <f>(2*D$19*Q55)/(60*1000)</f>
        <v>13.85</v>
      </c>
      <c r="S55" s="85">
        <f t="shared" si="7"/>
        <v>22.621295</v>
      </c>
      <c r="T55" s="117">
        <v>2500</v>
      </c>
      <c r="U55" s="85">
        <f t="shared" si="1"/>
        <v>41.666666666666664</v>
      </c>
      <c r="V55" s="96">
        <f t="shared" si="2"/>
        <v>1.1780972450961724</v>
      </c>
      <c r="W55" s="96">
        <f t="shared" si="3"/>
        <v>308.42513753404239</v>
      </c>
      <c r="X55" s="85">
        <f t="shared" si="4"/>
        <v>80745.512188280773</v>
      </c>
      <c r="Y55" s="29">
        <f t="shared" si="5"/>
        <v>523.59877559829886</v>
      </c>
    </row>
    <row r="56" spans="10:25" x14ac:dyDescent="0.35">
      <c r="J56" s="80">
        <v>51</v>
      </c>
      <c r="K56" s="96">
        <v>0.89011799999999996</v>
      </c>
      <c r="L56" s="85">
        <v>19.010960000000001</v>
      </c>
      <c r="M56" s="80">
        <v>51</v>
      </c>
      <c r="N56" s="29">
        <v>0.71</v>
      </c>
      <c r="O56" s="29">
        <v>0</v>
      </c>
      <c r="Q56" s="29">
        <v>5100</v>
      </c>
      <c r="R56" s="85">
        <f>(2*D$19*Q56)/(60*1000)</f>
        <v>14.127000000000001</v>
      </c>
      <c r="S56" s="85">
        <f t="shared" si="7"/>
        <v>23.073720900000001</v>
      </c>
      <c r="T56" s="117">
        <v>2550</v>
      </c>
      <c r="U56" s="85">
        <f t="shared" si="1"/>
        <v>42.5</v>
      </c>
      <c r="V56" s="96">
        <f t="shared" si="2"/>
        <v>1.2016591899980957</v>
      </c>
      <c r="W56" s="96">
        <f t="shared" si="3"/>
        <v>320.88551309041776</v>
      </c>
      <c r="X56" s="85">
        <f t="shared" si="4"/>
        <v>85687.783498301069</v>
      </c>
      <c r="Y56" s="29">
        <f t="shared" si="5"/>
        <v>534.07075111026484</v>
      </c>
    </row>
    <row r="57" spans="10:25" x14ac:dyDescent="0.35">
      <c r="J57" s="80">
        <v>52</v>
      </c>
      <c r="K57" s="96">
        <v>0.90757100000000002</v>
      </c>
      <c r="L57" s="85">
        <v>19.681432000000001</v>
      </c>
      <c r="M57" s="80">
        <v>52</v>
      </c>
      <c r="N57" s="29">
        <v>0.76</v>
      </c>
      <c r="O57" s="29">
        <v>0</v>
      </c>
      <c r="Q57" s="29">
        <v>5200</v>
      </c>
      <c r="R57" s="85">
        <f>(2*D$19*Q57)/(60*1000)</f>
        <v>14.403999999999998</v>
      </c>
      <c r="S57" s="85">
        <f t="shared" si="7"/>
        <v>23.526146799999999</v>
      </c>
      <c r="T57" s="117">
        <v>2600</v>
      </c>
      <c r="U57" s="85">
        <f t="shared" si="1"/>
        <v>43.333333333333336</v>
      </c>
      <c r="V57" s="96">
        <f t="shared" si="2"/>
        <v>1.2252211349000193</v>
      </c>
      <c r="W57" s="96">
        <f t="shared" si="3"/>
        <v>333.59262875682026</v>
      </c>
      <c r="X57" s="85">
        <f t="shared" si="4"/>
        <v>90827.719822158266</v>
      </c>
      <c r="Y57" s="29">
        <f t="shared" si="5"/>
        <v>544.54272662223082</v>
      </c>
    </row>
    <row r="58" spans="10:25" x14ac:dyDescent="0.35">
      <c r="J58" s="80">
        <v>53</v>
      </c>
      <c r="K58" s="96">
        <v>0.92502499999999999</v>
      </c>
      <c r="L58" s="85">
        <v>20.358878000000001</v>
      </c>
      <c r="M58" s="80">
        <v>53</v>
      </c>
      <c r="N58" s="29">
        <v>0.83</v>
      </c>
      <c r="O58" s="29">
        <v>0</v>
      </c>
      <c r="Q58" s="29">
        <v>5300</v>
      </c>
      <c r="R58" s="85">
        <f>(2*D$19*Q58)/(60*1000)</f>
        <v>14.680999999999997</v>
      </c>
      <c r="S58" s="85">
        <f t="shared" si="7"/>
        <v>23.978572700000001</v>
      </c>
      <c r="T58" s="117">
        <v>2650</v>
      </c>
      <c r="U58" s="85">
        <f t="shared" si="1"/>
        <v>44.166666666666664</v>
      </c>
      <c r="V58" s="96">
        <f t="shared" si="2"/>
        <v>1.2487830798019426</v>
      </c>
      <c r="W58" s="96">
        <f t="shared" si="3"/>
        <v>346.54648453325001</v>
      </c>
      <c r="X58" s="85">
        <f t="shared" si="4"/>
        <v>96169.196944437397</v>
      </c>
      <c r="Y58" s="29">
        <f t="shared" si="5"/>
        <v>555.0147021341968</v>
      </c>
    </row>
    <row r="59" spans="10:25" x14ac:dyDescent="0.35">
      <c r="J59" s="80">
        <v>54</v>
      </c>
      <c r="K59" s="96">
        <v>0.94247800000000004</v>
      </c>
      <c r="L59" s="85">
        <v>21.042995999999999</v>
      </c>
      <c r="M59" s="80">
        <v>54</v>
      </c>
      <c r="N59" s="29">
        <v>0.91</v>
      </c>
      <c r="O59" s="29">
        <v>0</v>
      </c>
      <c r="Q59" s="29">
        <v>5400</v>
      </c>
      <c r="R59" s="85">
        <f>(2*D$19*Q59)/(60*1000)</f>
        <v>14.957999999999998</v>
      </c>
      <c r="S59" s="85">
        <f t="shared" si="7"/>
        <v>24.430998599999999</v>
      </c>
      <c r="T59" s="117">
        <v>2700</v>
      </c>
      <c r="U59" s="85">
        <f t="shared" si="1"/>
        <v>45</v>
      </c>
      <c r="V59" s="96">
        <f t="shared" si="2"/>
        <v>1.2723450247038661</v>
      </c>
      <c r="W59" s="96">
        <f t="shared" si="3"/>
        <v>359.74708041970706</v>
      </c>
      <c r="X59" s="85">
        <f t="shared" si="4"/>
        <v>101716.09064972354</v>
      </c>
      <c r="Y59" s="29">
        <f t="shared" si="5"/>
        <v>565.48667764616278</v>
      </c>
    </row>
    <row r="60" spans="10:25" x14ac:dyDescent="0.35">
      <c r="J60" s="80">
        <v>55</v>
      </c>
      <c r="K60" s="96">
        <v>0.95993099999999998</v>
      </c>
      <c r="L60" s="85">
        <v>21.733483</v>
      </c>
      <c r="M60" s="80">
        <v>55</v>
      </c>
      <c r="N60" s="29">
        <v>0.99</v>
      </c>
      <c r="O60" s="29">
        <v>0</v>
      </c>
      <c r="Q60" s="29">
        <v>5500</v>
      </c>
      <c r="R60" s="85">
        <f>(2*D$19*Q60)/(60*1000)</f>
        <v>15.234999999999998</v>
      </c>
      <c r="S60" s="85">
        <f t="shared" si="7"/>
        <v>24.8834245</v>
      </c>
      <c r="T60" s="117">
        <v>2750</v>
      </c>
      <c r="U60" s="85">
        <f t="shared" si="1"/>
        <v>45.833333333333336</v>
      </c>
      <c r="V60" s="96">
        <f t="shared" si="2"/>
        <v>1.2959069696057897</v>
      </c>
      <c r="W60" s="96">
        <f t="shared" si="3"/>
        <v>373.19441641619136</v>
      </c>
      <c r="X60" s="85">
        <f t="shared" si="4"/>
        <v>107472.27672260172</v>
      </c>
      <c r="Y60" s="29">
        <f t="shared" si="5"/>
        <v>575.95865315812864</v>
      </c>
    </row>
    <row r="61" spans="10:25" x14ac:dyDescent="0.35">
      <c r="J61" s="80">
        <v>56</v>
      </c>
      <c r="K61" s="96">
        <v>0.97738400000000003</v>
      </c>
      <c r="L61" s="85">
        <v>22.430035</v>
      </c>
      <c r="M61" s="80">
        <v>56</v>
      </c>
      <c r="N61" s="29">
        <v>1.06</v>
      </c>
      <c r="O61" s="29">
        <v>0</v>
      </c>
      <c r="Q61" s="29">
        <v>5600</v>
      </c>
      <c r="R61" s="85">
        <f>(2*D$19*Q61)/(60*1000)</f>
        <v>15.511999999999999</v>
      </c>
      <c r="S61" s="85">
        <f t="shared" si="7"/>
        <v>25.335850400000002</v>
      </c>
      <c r="T61" s="117">
        <v>2800</v>
      </c>
      <c r="U61" s="85">
        <f t="shared" si="1"/>
        <v>46.666666666666664</v>
      </c>
      <c r="V61" s="96">
        <f t="shared" si="2"/>
        <v>1.319468914507713</v>
      </c>
      <c r="W61" s="96">
        <f t="shared" si="3"/>
        <v>386.88849252270279</v>
      </c>
      <c r="X61" s="85">
        <f t="shared" si="4"/>
        <v>113441.63094765693</v>
      </c>
      <c r="Y61" s="29">
        <f t="shared" si="5"/>
        <v>586.43062867009462</v>
      </c>
    </row>
    <row r="62" spans="10:25" x14ac:dyDescent="0.35">
      <c r="J62" s="80">
        <v>57</v>
      </c>
      <c r="K62" s="96">
        <v>0.994838</v>
      </c>
      <c r="L62" s="85">
        <v>23.132345999999998</v>
      </c>
      <c r="M62" s="80">
        <v>57</v>
      </c>
      <c r="N62" s="29">
        <v>1.1499999999999999</v>
      </c>
      <c r="O62" s="29">
        <v>0</v>
      </c>
      <c r="Q62" s="29">
        <v>5700</v>
      </c>
      <c r="R62" s="85">
        <f>(2*D$19*Q62)/(60*1000)</f>
        <v>15.788999999999998</v>
      </c>
      <c r="S62" s="85">
        <f t="shared" si="7"/>
        <v>25.7882763</v>
      </c>
      <c r="T62" s="117">
        <v>2850</v>
      </c>
      <c r="U62" s="85">
        <f t="shared" si="1"/>
        <v>47.5</v>
      </c>
      <c r="V62" s="96">
        <f t="shared" si="2"/>
        <v>1.3430308594096365</v>
      </c>
      <c r="W62" s="96">
        <f t="shared" si="3"/>
        <v>400.82930873924153</v>
      </c>
      <c r="X62" s="85">
        <f t="shared" si="4"/>
        <v>119628.02910947424</v>
      </c>
      <c r="Y62" s="29">
        <f t="shared" si="5"/>
        <v>596.9026041820606</v>
      </c>
    </row>
    <row r="63" spans="10:25" x14ac:dyDescent="0.35">
      <c r="J63" s="80">
        <v>58</v>
      </c>
      <c r="K63" s="96">
        <v>1.0122910000000001</v>
      </c>
      <c r="L63" s="85">
        <v>23.840109999999999</v>
      </c>
      <c r="M63" s="80">
        <v>58</v>
      </c>
      <c r="N63" s="29">
        <v>1.24</v>
      </c>
      <c r="O63" s="29">
        <v>0</v>
      </c>
      <c r="Q63" s="29">
        <v>5800</v>
      </c>
      <c r="R63" s="85">
        <f>(2*D$19*Q63)/(60*1000)</f>
        <v>16.065999999999999</v>
      </c>
      <c r="S63" s="85">
        <f t="shared" si="7"/>
        <v>26.240702200000001</v>
      </c>
      <c r="T63" s="117">
        <v>2900</v>
      </c>
      <c r="U63" s="85">
        <f t="shared" si="1"/>
        <v>48.333333333333336</v>
      </c>
      <c r="V63" s="96">
        <f t="shared" si="2"/>
        <v>1.36659280431156</v>
      </c>
      <c r="W63" s="96">
        <f t="shared" si="3"/>
        <v>415.01686506580745</v>
      </c>
      <c r="X63" s="85">
        <f t="shared" si="4"/>
        <v>126035.3469926387</v>
      </c>
      <c r="Y63" s="29">
        <f t="shared" si="5"/>
        <v>607.37457969402669</v>
      </c>
    </row>
    <row r="64" spans="10:25" x14ac:dyDescent="0.35">
      <c r="J64" s="80">
        <v>59</v>
      </c>
      <c r="K64" s="96">
        <v>1.029744</v>
      </c>
      <c r="L64" s="85">
        <v>24.553021999999999</v>
      </c>
      <c r="M64" s="80">
        <v>59</v>
      </c>
      <c r="N64" s="29">
        <v>1.34</v>
      </c>
      <c r="O64" s="29">
        <v>0</v>
      </c>
      <c r="Q64" s="29">
        <v>5900</v>
      </c>
      <c r="R64" s="85">
        <f>(2*D$19*Q64)/(60*1000)</f>
        <v>16.342999999999996</v>
      </c>
      <c r="S64" s="85">
        <f t="shared" si="7"/>
        <v>26.693128099999999</v>
      </c>
      <c r="T64" s="117">
        <v>2950</v>
      </c>
      <c r="U64" s="85">
        <f t="shared" si="1"/>
        <v>49.166666666666664</v>
      </c>
      <c r="V64" s="96">
        <f t="shared" si="2"/>
        <v>1.3901547492134834</v>
      </c>
      <c r="W64" s="96">
        <f t="shared" si="3"/>
        <v>429.45116150240068</v>
      </c>
      <c r="X64" s="85">
        <f t="shared" si="4"/>
        <v>132667.46038173535</v>
      </c>
      <c r="Y64" s="29">
        <f t="shared" si="5"/>
        <v>617.84655520599267</v>
      </c>
    </row>
    <row r="65" spans="10:25" x14ac:dyDescent="0.35">
      <c r="J65" s="80">
        <v>60</v>
      </c>
      <c r="K65" s="96">
        <v>1.0471980000000001</v>
      </c>
      <c r="L65" s="85">
        <v>25.270773999999999</v>
      </c>
      <c r="M65" s="80">
        <v>60</v>
      </c>
      <c r="N65" s="29">
        <v>1.45</v>
      </c>
      <c r="O65" s="29">
        <v>0</v>
      </c>
      <c r="Q65" s="29">
        <v>6000</v>
      </c>
      <c r="R65" s="85">
        <f>(2*D$19*Q65)/(60*1000)</f>
        <v>16.619999999999997</v>
      </c>
      <c r="S65" s="85">
        <f t="shared" si="7"/>
        <v>27.145554000000001</v>
      </c>
      <c r="T65" s="117">
        <v>3000</v>
      </c>
      <c r="U65" s="85">
        <f t="shared" si="1"/>
        <v>50</v>
      </c>
      <c r="V65" s="96">
        <f t="shared" si="2"/>
        <v>1.4137166941154069</v>
      </c>
      <c r="W65" s="96">
        <f t="shared" si="3"/>
        <v>444.1321980490211</v>
      </c>
      <c r="X65" s="85">
        <f t="shared" si="4"/>
        <v>139528.24506134918</v>
      </c>
      <c r="Y65" s="29">
        <f t="shared" si="5"/>
        <v>628.31853071795865</v>
      </c>
    </row>
    <row r="66" spans="10:25" x14ac:dyDescent="0.35">
      <c r="J66" s="80">
        <v>61</v>
      </c>
      <c r="K66" s="96">
        <v>1.064651</v>
      </c>
      <c r="L66" s="85">
        <v>25.993058999999999</v>
      </c>
      <c r="M66" s="80">
        <v>61</v>
      </c>
      <c r="N66" s="29">
        <v>1.56</v>
      </c>
      <c r="O66" s="29">
        <v>0</v>
      </c>
      <c r="Q66" s="29">
        <v>6100</v>
      </c>
      <c r="R66" s="85">
        <f>(2*D$19*Q66)/(60*1000)</f>
        <v>16.896999999999998</v>
      </c>
      <c r="S66" s="85">
        <f t="shared" si="7"/>
        <v>27.597979900000002</v>
      </c>
      <c r="T66" s="117">
        <v>3050</v>
      </c>
      <c r="U66" s="85">
        <f t="shared" si="1"/>
        <v>50.833333333333336</v>
      </c>
      <c r="V66" s="96">
        <f t="shared" si="2"/>
        <v>1.4372786390173302</v>
      </c>
      <c r="W66" s="96">
        <f t="shared" si="3"/>
        <v>459.05997470566876</v>
      </c>
      <c r="X66" s="85">
        <f t="shared" si="4"/>
        <v>146621.57681606527</v>
      </c>
      <c r="Y66" s="29">
        <f t="shared" si="5"/>
        <v>638.79050622992463</v>
      </c>
    </row>
    <row r="67" spans="10:25" x14ac:dyDescent="0.35">
      <c r="J67" s="80">
        <v>62</v>
      </c>
      <c r="K67" s="96">
        <v>1.082104</v>
      </c>
      <c r="L67" s="85">
        <v>26.719570000000001</v>
      </c>
      <c r="M67" s="80">
        <v>62</v>
      </c>
      <c r="N67" s="29">
        <v>1.67</v>
      </c>
      <c r="O67" s="29">
        <v>0</v>
      </c>
      <c r="Q67" s="29">
        <v>6200</v>
      </c>
      <c r="R67" s="85">
        <f>(2*D$19*Q67)/(60*1000)</f>
        <v>17.173999999999999</v>
      </c>
      <c r="S67" s="85">
        <f t="shared" si="7"/>
        <v>28.0504058</v>
      </c>
      <c r="T67" s="117">
        <v>3100</v>
      </c>
      <c r="U67" s="85">
        <f t="shared" si="1"/>
        <v>51.666666666666664</v>
      </c>
      <c r="V67" s="96">
        <f t="shared" si="2"/>
        <v>1.4608405839192535</v>
      </c>
      <c r="W67" s="96">
        <f t="shared" si="3"/>
        <v>474.23449147234351</v>
      </c>
      <c r="X67" s="85">
        <f t="shared" si="4"/>
        <v>153951.33143046859</v>
      </c>
      <c r="Y67" s="29">
        <f t="shared" si="5"/>
        <v>649.26248174189061</v>
      </c>
    </row>
    <row r="68" spans="10:25" x14ac:dyDescent="0.35">
      <c r="J68" s="80">
        <v>63</v>
      </c>
      <c r="K68" s="96">
        <v>1.0995569999999999</v>
      </c>
      <c r="L68" s="85">
        <v>27.450002000000001</v>
      </c>
      <c r="M68" s="80">
        <v>63</v>
      </c>
      <c r="N68" s="29">
        <v>1.8</v>
      </c>
      <c r="O68" s="29">
        <v>0</v>
      </c>
      <c r="Q68" s="29">
        <v>6300</v>
      </c>
      <c r="R68" s="85">
        <f>(2*D$19*Q68)/(60*1000)</f>
        <v>17.450999999999997</v>
      </c>
      <c r="S68" s="85">
        <f t="shared" si="7"/>
        <v>28.502831700000002</v>
      </c>
      <c r="T68" s="117">
        <v>3150</v>
      </c>
      <c r="U68" s="85">
        <f t="shared" si="1"/>
        <v>52.5</v>
      </c>
      <c r="V68" s="96">
        <f t="shared" si="2"/>
        <v>1.4844025288211773</v>
      </c>
      <c r="W68" s="96">
        <f t="shared" si="3"/>
        <v>489.65574834904578</v>
      </c>
      <c r="X68" s="85">
        <f t="shared" si="4"/>
        <v>161521.38468914432</v>
      </c>
      <c r="Y68" s="29">
        <f t="shared" si="5"/>
        <v>659.73445725385659</v>
      </c>
    </row>
    <row r="69" spans="10:25" x14ac:dyDescent="0.35">
      <c r="J69" s="80">
        <v>64</v>
      </c>
      <c r="K69" s="96">
        <v>1.117011</v>
      </c>
      <c r="L69" s="85">
        <v>28.184047</v>
      </c>
      <c r="M69" s="80">
        <v>64</v>
      </c>
      <c r="N69" s="29">
        <v>1.91</v>
      </c>
      <c r="O69" s="29">
        <v>0</v>
      </c>
      <c r="Q69" s="29">
        <v>6400</v>
      </c>
      <c r="R69" s="85">
        <f>(2*D$19*Q69)/(60*1000)</f>
        <v>17.728000000000002</v>
      </c>
      <c r="S69" s="85">
        <f t="shared" si="7"/>
        <v>28.955257599999999</v>
      </c>
      <c r="T69" s="117">
        <v>3200</v>
      </c>
      <c r="U69" s="85">
        <f t="shared" si="1"/>
        <v>53.333333333333336</v>
      </c>
      <c r="V69" s="96">
        <f t="shared" si="2"/>
        <v>1.5079644737231006</v>
      </c>
      <c r="W69" s="96">
        <f t="shared" si="3"/>
        <v>505.32374533577519</v>
      </c>
      <c r="X69" s="85">
        <f t="shared" si="4"/>
        <v>169335.61237667743</v>
      </c>
      <c r="Y69" s="29">
        <f t="shared" si="5"/>
        <v>670.20643276582257</v>
      </c>
    </row>
    <row r="70" spans="10:25" x14ac:dyDescent="0.35">
      <c r="J70" s="80">
        <v>65</v>
      </c>
      <c r="K70" s="96">
        <v>1.1344639999999999</v>
      </c>
      <c r="L70" s="85">
        <v>28.921400999999999</v>
      </c>
      <c r="M70" s="80">
        <v>65</v>
      </c>
      <c r="N70" s="29">
        <v>2.06</v>
      </c>
      <c r="O70" s="29">
        <v>0</v>
      </c>
      <c r="Q70" s="161">
        <v>6500</v>
      </c>
      <c r="R70" s="116">
        <f>(2*D$19*Q70)/(60*1000)</f>
        <v>18.004999999999999</v>
      </c>
      <c r="S70" s="116">
        <f t="shared" ref="S70:S101" si="8">0.004524259*Q70</f>
        <v>29.407683500000001</v>
      </c>
      <c r="T70" s="119">
        <v>3250</v>
      </c>
      <c r="U70" s="90">
        <f t="shared" ref="U70:U105" si="9">Q70/120</f>
        <v>54.166666666666664</v>
      </c>
      <c r="V70" s="120">
        <f t="shared" ref="V70:V105" si="10">2*PI()*U70*0.0045</f>
        <v>1.5315264186250239</v>
      </c>
      <c r="W70" s="120">
        <f t="shared" ref="W70:W105" si="11">(2*PI()*U70)^2*0.0045</f>
        <v>521.23848243253155</v>
      </c>
      <c r="X70" s="90">
        <f t="shared" ref="X70:X105" si="12">(2*PI()*U70)^3*0.0045</f>
        <v>177397.8902776528</v>
      </c>
      <c r="Y70" s="94">
        <f t="shared" ref="Y70:Y105" si="13">(2*PI()*Q70/60)</f>
        <v>680.67840827778855</v>
      </c>
    </row>
    <row r="71" spans="10:25" x14ac:dyDescent="0.35">
      <c r="J71" s="80">
        <v>66</v>
      </c>
      <c r="K71" s="96">
        <v>1.1519170000000001</v>
      </c>
      <c r="L71" s="85">
        <v>29.661759</v>
      </c>
      <c r="M71" s="80">
        <v>66</v>
      </c>
      <c r="N71" s="29">
        <v>2.2000000000000002</v>
      </c>
      <c r="O71" s="29">
        <v>0</v>
      </c>
      <c r="Q71" s="29">
        <v>6600</v>
      </c>
      <c r="R71" s="85">
        <f>(2*D$19*Q71)/(60*1000)</f>
        <v>18.282</v>
      </c>
      <c r="S71" s="85">
        <f t="shared" si="8"/>
        <v>29.860109399999999</v>
      </c>
      <c r="T71" s="117">
        <v>3300</v>
      </c>
      <c r="U71" s="85">
        <f t="shared" si="9"/>
        <v>55</v>
      </c>
      <c r="V71" s="96">
        <f t="shared" si="10"/>
        <v>1.5550883635269477</v>
      </c>
      <c r="W71" s="96">
        <f t="shared" si="11"/>
        <v>537.39995963931551</v>
      </c>
      <c r="X71" s="85">
        <f t="shared" si="12"/>
        <v>185712.09417665578</v>
      </c>
      <c r="Y71" s="29">
        <f t="shared" si="13"/>
        <v>691.15038378975453</v>
      </c>
    </row>
    <row r="72" spans="10:25" x14ac:dyDescent="0.35">
      <c r="J72" s="80">
        <v>67</v>
      </c>
      <c r="K72" s="96">
        <v>1.1693709999999999</v>
      </c>
      <c r="L72" s="85">
        <v>30.404817999999999</v>
      </c>
      <c r="M72" s="80">
        <v>67</v>
      </c>
      <c r="N72" s="29">
        <v>2.3199999999999998</v>
      </c>
      <c r="O72" s="29">
        <v>0</v>
      </c>
      <c r="Q72" s="29">
        <v>6700</v>
      </c>
      <c r="R72" s="85">
        <f>(2*D$19*Q72)/(60*1000)</f>
        <v>18.559000000000001</v>
      </c>
      <c r="S72" s="85">
        <f t="shared" si="8"/>
        <v>30.3125353</v>
      </c>
      <c r="T72" s="117">
        <v>3350</v>
      </c>
      <c r="U72" s="85">
        <f t="shared" si="9"/>
        <v>55.833333333333336</v>
      </c>
      <c r="V72" s="96">
        <f t="shared" si="10"/>
        <v>1.578650308428871</v>
      </c>
      <c r="W72" s="96">
        <f t="shared" si="11"/>
        <v>553.80817695612666</v>
      </c>
      <c r="X72" s="85">
        <f t="shared" si="12"/>
        <v>194282.09985827116</v>
      </c>
      <c r="Y72" s="29">
        <f t="shared" si="13"/>
        <v>701.62235930172051</v>
      </c>
    </row>
    <row r="73" spans="10:25" x14ac:dyDescent="0.35">
      <c r="J73" s="80">
        <v>68</v>
      </c>
      <c r="K73" s="96">
        <v>1.1868240000000001</v>
      </c>
      <c r="L73" s="85">
        <v>31.150276999999999</v>
      </c>
      <c r="M73" s="80">
        <v>68</v>
      </c>
      <c r="N73" s="29">
        <v>2.5</v>
      </c>
      <c r="O73" s="29">
        <v>0</v>
      </c>
      <c r="Q73" s="29">
        <v>6800</v>
      </c>
      <c r="R73" s="85">
        <f>(2*D$19*Q73)/(60*1000)</f>
        <v>18.835999999999999</v>
      </c>
      <c r="S73" s="85">
        <f t="shared" si="8"/>
        <v>30.764961200000002</v>
      </c>
      <c r="T73" s="117">
        <v>3400</v>
      </c>
      <c r="U73" s="85">
        <f t="shared" si="9"/>
        <v>56.666666666666664</v>
      </c>
      <c r="V73" s="96">
        <f t="shared" si="10"/>
        <v>1.6022122533307943</v>
      </c>
      <c r="W73" s="96">
        <f t="shared" si="11"/>
        <v>570.46313438296477</v>
      </c>
      <c r="X73" s="85">
        <f t="shared" si="12"/>
        <v>203111.78310708393</v>
      </c>
      <c r="Y73" s="29">
        <f t="shared" si="13"/>
        <v>712.09433481368637</v>
      </c>
    </row>
    <row r="74" spans="10:25" x14ac:dyDescent="0.35">
      <c r="J74" s="80">
        <v>69</v>
      </c>
      <c r="K74" s="96">
        <v>1.204277</v>
      </c>
      <c r="L74" s="85">
        <v>31.897835000000001</v>
      </c>
      <c r="M74" s="80">
        <v>69</v>
      </c>
      <c r="N74" s="29">
        <v>2.67</v>
      </c>
      <c r="O74" s="29">
        <v>0</v>
      </c>
      <c r="Q74" s="29">
        <v>6900</v>
      </c>
      <c r="R74" s="85">
        <f>(2*D$19*Q74)/(60*1000)</f>
        <v>19.113</v>
      </c>
      <c r="S74" s="85">
        <f t="shared" si="8"/>
        <v>31.2173871</v>
      </c>
      <c r="T74" s="117">
        <v>3450</v>
      </c>
      <c r="U74" s="85">
        <f t="shared" si="9"/>
        <v>57.5</v>
      </c>
      <c r="V74" s="96">
        <f t="shared" si="10"/>
        <v>1.6257741982327178</v>
      </c>
      <c r="W74" s="96">
        <f t="shared" si="11"/>
        <v>587.36483191983041</v>
      </c>
      <c r="X74" s="85">
        <f t="shared" si="12"/>
        <v>212205.01970767946</v>
      </c>
      <c r="Y74" s="29">
        <f t="shared" si="13"/>
        <v>722.56631032565235</v>
      </c>
    </row>
    <row r="75" spans="10:25" x14ac:dyDescent="0.35">
      <c r="J75" s="80">
        <v>70</v>
      </c>
      <c r="K75" s="96">
        <v>1.22173</v>
      </c>
      <c r="L75" s="85">
        <v>32.647193000000001</v>
      </c>
      <c r="M75" s="80">
        <v>70</v>
      </c>
      <c r="N75" s="29">
        <v>2.81</v>
      </c>
      <c r="O75" s="29">
        <v>0</v>
      </c>
      <c r="Q75" s="29">
        <v>7000</v>
      </c>
      <c r="R75" s="85">
        <f>(2*D$19*Q75)/(60*1000)</f>
        <v>19.39</v>
      </c>
      <c r="S75" s="85">
        <f t="shared" si="8"/>
        <v>31.669813000000001</v>
      </c>
      <c r="T75" s="117">
        <v>3500</v>
      </c>
      <c r="U75" s="85">
        <f t="shared" si="9"/>
        <v>58.333333333333336</v>
      </c>
      <c r="V75" s="96">
        <f t="shared" si="10"/>
        <v>1.6493361431346414</v>
      </c>
      <c r="W75" s="96">
        <f t="shared" si="11"/>
        <v>604.51326956672324</v>
      </c>
      <c r="X75" s="85">
        <f t="shared" si="12"/>
        <v>221565.68544464247</v>
      </c>
      <c r="Y75" s="29">
        <f t="shared" si="13"/>
        <v>733.03828583761833</v>
      </c>
    </row>
    <row r="76" spans="10:25" x14ac:dyDescent="0.35">
      <c r="J76" s="80">
        <v>71</v>
      </c>
      <c r="K76" s="96">
        <v>1.2391840000000001</v>
      </c>
      <c r="L76" s="85">
        <v>33.398055999999997</v>
      </c>
      <c r="M76" s="80">
        <v>71</v>
      </c>
      <c r="N76" s="29">
        <v>3</v>
      </c>
      <c r="O76" s="29">
        <v>0</v>
      </c>
      <c r="Q76" s="29">
        <v>7100</v>
      </c>
      <c r="R76" s="85">
        <f>(2*D$19*Q76)/(60*1000)</f>
        <v>19.667000000000002</v>
      </c>
      <c r="S76" s="85">
        <f t="shared" si="8"/>
        <v>32.122238899999999</v>
      </c>
      <c r="T76" s="117">
        <v>3550</v>
      </c>
      <c r="U76" s="85">
        <f t="shared" si="9"/>
        <v>59.166666666666664</v>
      </c>
      <c r="V76" s="96">
        <f t="shared" si="10"/>
        <v>1.6728980880365645</v>
      </c>
      <c r="W76" s="96">
        <f t="shared" si="11"/>
        <v>621.90844732364303</v>
      </c>
      <c r="X76" s="85">
        <f t="shared" si="12"/>
        <v>231197.65610255799</v>
      </c>
      <c r="Y76" s="29">
        <f t="shared" si="13"/>
        <v>743.51026134958431</v>
      </c>
    </row>
    <row r="77" spans="10:25" x14ac:dyDescent="0.35">
      <c r="J77" s="80">
        <v>72</v>
      </c>
      <c r="K77" s="96">
        <v>1.256637</v>
      </c>
      <c r="L77" s="85">
        <v>34.150128000000002</v>
      </c>
      <c r="M77" s="80">
        <v>72</v>
      </c>
      <c r="N77" s="29">
        <v>3.19</v>
      </c>
      <c r="O77" s="29">
        <v>0</v>
      </c>
      <c r="Q77" s="29">
        <v>7200</v>
      </c>
      <c r="R77" s="85">
        <f>(2*D$19*Q77)/(60*1000)</f>
        <v>19.943999999999999</v>
      </c>
      <c r="S77" s="85">
        <f t="shared" si="8"/>
        <v>32.574664800000001</v>
      </c>
      <c r="T77" s="117">
        <v>3600</v>
      </c>
      <c r="U77" s="85">
        <f t="shared" si="9"/>
        <v>60</v>
      </c>
      <c r="V77" s="96">
        <f t="shared" si="10"/>
        <v>1.696460032938488</v>
      </c>
      <c r="W77" s="96">
        <f t="shared" si="11"/>
        <v>639.55036519059024</v>
      </c>
      <c r="X77" s="85">
        <f t="shared" si="12"/>
        <v>241104.80746601129</v>
      </c>
      <c r="Y77" s="29">
        <f t="shared" si="13"/>
        <v>753.98223686155029</v>
      </c>
    </row>
    <row r="78" spans="10:25" x14ac:dyDescent="0.35">
      <c r="J78" s="80">
        <v>73</v>
      </c>
      <c r="K78" s="96">
        <v>1.2740899999999999</v>
      </c>
      <c r="L78" s="85">
        <v>34.903118999999997</v>
      </c>
      <c r="M78" s="80">
        <v>73</v>
      </c>
      <c r="N78" s="29">
        <v>3.38</v>
      </c>
      <c r="O78" s="29">
        <v>0</v>
      </c>
      <c r="Q78" s="29">
        <v>7300</v>
      </c>
      <c r="R78" s="85">
        <f>(2*D$19*Q78)/(60*1000)</f>
        <v>20.221</v>
      </c>
      <c r="S78" s="85">
        <f t="shared" si="8"/>
        <v>33.027090700000002</v>
      </c>
      <c r="T78" s="117">
        <v>3650</v>
      </c>
      <c r="U78" s="85">
        <f t="shared" si="9"/>
        <v>60.833333333333336</v>
      </c>
      <c r="V78" s="96">
        <f t="shared" si="10"/>
        <v>1.7200219778404118</v>
      </c>
      <c r="W78" s="96">
        <f t="shared" si="11"/>
        <v>657.43902316756487</v>
      </c>
      <c r="X78" s="85">
        <f t="shared" si="12"/>
        <v>251291.0153195874</v>
      </c>
      <c r="Y78" s="29">
        <f t="shared" si="13"/>
        <v>764.45421237351627</v>
      </c>
    </row>
    <row r="79" spans="10:25" x14ac:dyDescent="0.35">
      <c r="J79" s="80">
        <v>74</v>
      </c>
      <c r="K79" s="96">
        <v>1.291544</v>
      </c>
      <c r="L79" s="85">
        <v>35.656737999999997</v>
      </c>
      <c r="M79" s="80">
        <v>74</v>
      </c>
      <c r="N79" s="29">
        <v>3.56</v>
      </c>
      <c r="O79" s="29">
        <v>0</v>
      </c>
      <c r="Q79" s="29">
        <v>7400</v>
      </c>
      <c r="R79" s="85">
        <f>(2*D$19*Q79)/(60*1000)</f>
        <v>20.498000000000001</v>
      </c>
      <c r="S79" s="85">
        <f t="shared" si="8"/>
        <v>33.479516600000004</v>
      </c>
      <c r="T79" s="117">
        <v>3700</v>
      </c>
      <c r="U79" s="85">
        <f t="shared" si="9"/>
        <v>61.666666666666664</v>
      </c>
      <c r="V79" s="96">
        <f t="shared" si="10"/>
        <v>1.7435839227423349</v>
      </c>
      <c r="W79" s="96">
        <f t="shared" si="11"/>
        <v>675.57442125456635</v>
      </c>
      <c r="X79" s="85">
        <f t="shared" si="12"/>
        <v>261760.15544787102</v>
      </c>
      <c r="Y79" s="29">
        <f t="shared" si="13"/>
        <v>774.92618788548236</v>
      </c>
    </row>
    <row r="80" spans="10:25" x14ac:dyDescent="0.35">
      <c r="J80" s="80">
        <v>75</v>
      </c>
      <c r="K80" s="96">
        <v>1.308997</v>
      </c>
      <c r="L80" s="85">
        <v>36.410699999999999</v>
      </c>
      <c r="M80" s="80">
        <v>75</v>
      </c>
      <c r="N80" s="29">
        <v>3.77</v>
      </c>
      <c r="O80" s="29">
        <v>0</v>
      </c>
      <c r="Q80" s="29">
        <v>7500</v>
      </c>
      <c r="R80" s="85">
        <f>(2*D$19*Q80)/(60*1000)</f>
        <v>20.774999999999999</v>
      </c>
      <c r="S80" s="85">
        <f t="shared" si="8"/>
        <v>33.931942499999998</v>
      </c>
      <c r="T80" s="117">
        <v>3750</v>
      </c>
      <c r="U80" s="85">
        <f t="shared" si="9"/>
        <v>62.5</v>
      </c>
      <c r="V80" s="96">
        <f t="shared" si="10"/>
        <v>1.7671458676442584</v>
      </c>
      <c r="W80" s="96">
        <f t="shared" si="11"/>
        <v>693.95655945159535</v>
      </c>
      <c r="X80" s="85">
        <f t="shared" si="12"/>
        <v>272516.10363544757</v>
      </c>
      <c r="Y80" s="29">
        <f t="shared" si="13"/>
        <v>785.39816339744834</v>
      </c>
    </row>
    <row r="81" spans="10:25" x14ac:dyDescent="0.35">
      <c r="J81" s="80">
        <v>76</v>
      </c>
      <c r="K81" s="96">
        <v>1.3264499999999999</v>
      </c>
      <c r="L81" s="85">
        <v>37.164718999999998</v>
      </c>
      <c r="M81" s="80">
        <v>76</v>
      </c>
      <c r="N81" s="29">
        <v>4.0199999999999996</v>
      </c>
      <c r="O81" s="29">
        <v>0</v>
      </c>
      <c r="Q81" s="29">
        <v>7600</v>
      </c>
      <c r="R81" s="85">
        <f>(2*D$19*Q81)/(60*1000)</f>
        <v>21.052</v>
      </c>
      <c r="S81" s="85">
        <f t="shared" si="8"/>
        <v>34.3843684</v>
      </c>
      <c r="T81" s="117">
        <v>3800</v>
      </c>
      <c r="U81" s="85">
        <f t="shared" si="9"/>
        <v>63.333333333333336</v>
      </c>
      <c r="V81" s="96">
        <f t="shared" si="10"/>
        <v>1.7907078125461822</v>
      </c>
      <c r="W81" s="96">
        <f t="shared" si="11"/>
        <v>712.58543775865166</v>
      </c>
      <c r="X81" s="85">
        <f t="shared" si="12"/>
        <v>283562.73566690198</v>
      </c>
      <c r="Y81" s="29">
        <f t="shared" si="13"/>
        <v>795.87013890941432</v>
      </c>
    </row>
    <row r="82" spans="10:25" x14ac:dyDescent="0.35">
      <c r="J82" s="80">
        <v>77</v>
      </c>
      <c r="K82" s="96">
        <v>1.343904</v>
      </c>
      <c r="L82" s="85">
        <v>37.918514999999999</v>
      </c>
      <c r="M82" s="80">
        <v>77</v>
      </c>
      <c r="N82" s="29">
        <v>4.21</v>
      </c>
      <c r="O82" s="29">
        <v>0</v>
      </c>
      <c r="Q82" s="29">
        <v>7700</v>
      </c>
      <c r="R82" s="85">
        <f>(2*D$19*Q82)/(60*1000)</f>
        <v>21.329000000000001</v>
      </c>
      <c r="S82" s="85">
        <f t="shared" si="8"/>
        <v>34.836794300000001</v>
      </c>
      <c r="T82" s="117">
        <v>3850</v>
      </c>
      <c r="U82" s="85">
        <f t="shared" si="9"/>
        <v>64.166666666666671</v>
      </c>
      <c r="V82" s="96">
        <f t="shared" si="10"/>
        <v>1.8142697574481055</v>
      </c>
      <c r="W82" s="96">
        <f t="shared" si="11"/>
        <v>731.46105617573505</v>
      </c>
      <c r="X82" s="85">
        <f t="shared" si="12"/>
        <v>294903.92732681916</v>
      </c>
      <c r="Y82" s="29">
        <f t="shared" si="13"/>
        <v>806.3421144213803</v>
      </c>
    </row>
    <row r="83" spans="10:25" x14ac:dyDescent="0.35">
      <c r="J83" s="80">
        <v>78</v>
      </c>
      <c r="K83" s="96">
        <v>1.3613569999999999</v>
      </c>
      <c r="L83" s="85">
        <v>38.671812000000003</v>
      </c>
      <c r="M83" s="80">
        <v>78</v>
      </c>
      <c r="N83" s="29">
        <v>4.42</v>
      </c>
      <c r="O83" s="91">
        <v>0</v>
      </c>
      <c r="Q83" s="29">
        <v>7800</v>
      </c>
      <c r="R83" s="85">
        <f>(2*D$19*Q83)/(60*1000)</f>
        <v>21.606000000000002</v>
      </c>
      <c r="S83" s="85">
        <f t="shared" si="8"/>
        <v>35.289220200000003</v>
      </c>
      <c r="T83" s="117">
        <v>3900</v>
      </c>
      <c r="U83" s="85">
        <f t="shared" si="9"/>
        <v>65</v>
      </c>
      <c r="V83" s="96">
        <f t="shared" si="10"/>
        <v>1.8378317023500288</v>
      </c>
      <c r="W83" s="96">
        <f t="shared" si="11"/>
        <v>750.58341470284563</v>
      </c>
      <c r="X83" s="85">
        <f t="shared" si="12"/>
        <v>306543.55439978407</v>
      </c>
      <c r="Y83" s="29">
        <f t="shared" si="13"/>
        <v>816.81408993334628</v>
      </c>
    </row>
    <row r="84" spans="10:25" x14ac:dyDescent="0.35">
      <c r="J84" s="80">
        <v>79</v>
      </c>
      <c r="K84" s="96">
        <v>1.3788100000000001</v>
      </c>
      <c r="L84" s="85">
        <v>39.424334000000002</v>
      </c>
      <c r="M84" s="80">
        <v>79</v>
      </c>
      <c r="N84" s="29">
        <v>4.67</v>
      </c>
      <c r="O84" s="29">
        <v>0.01</v>
      </c>
      <c r="Q84" s="29">
        <v>7900</v>
      </c>
      <c r="R84" s="85">
        <f>(2*D$19*Q84)/(60*1000)</f>
        <v>21.882999999999999</v>
      </c>
      <c r="S84" s="85">
        <f t="shared" si="8"/>
        <v>35.741646100000004</v>
      </c>
      <c r="T84" s="117">
        <v>3950</v>
      </c>
      <c r="U84" s="85">
        <f t="shared" si="9"/>
        <v>65.833333333333329</v>
      </c>
      <c r="V84" s="96">
        <f t="shared" si="10"/>
        <v>1.8613936472519521</v>
      </c>
      <c r="W84" s="96">
        <f t="shared" si="11"/>
        <v>769.9525133399834</v>
      </c>
      <c r="X84" s="85">
        <f t="shared" si="12"/>
        <v>318485.49267038202</v>
      </c>
      <c r="Y84" s="29">
        <f t="shared" si="13"/>
        <v>827.28606544531226</v>
      </c>
    </row>
    <row r="85" spans="10:25" x14ac:dyDescent="0.35">
      <c r="J85" s="80">
        <v>80</v>
      </c>
      <c r="K85" s="96">
        <v>1.396263</v>
      </c>
      <c r="L85" s="85">
        <v>40.175811000000003</v>
      </c>
      <c r="M85" s="80">
        <v>80</v>
      </c>
      <c r="N85" s="29">
        <v>4.91</v>
      </c>
      <c r="O85" s="29">
        <v>0.01</v>
      </c>
      <c r="Q85" s="29">
        <v>8000</v>
      </c>
      <c r="R85" s="85">
        <f>(2*D$19*Q85)/(60*1000)</f>
        <v>22.16</v>
      </c>
      <c r="S85" s="85">
        <f t="shared" si="8"/>
        <v>36.194071999999998</v>
      </c>
      <c r="T85" s="117">
        <v>4000</v>
      </c>
      <c r="U85" s="85">
        <f t="shared" si="9"/>
        <v>66.666666666666671</v>
      </c>
      <c r="V85" s="96">
        <f t="shared" si="10"/>
        <v>1.8849555921538759</v>
      </c>
      <c r="W85" s="96">
        <f t="shared" si="11"/>
        <v>789.5683520871487</v>
      </c>
      <c r="X85" s="85">
        <f t="shared" si="12"/>
        <v>330733.61792319815</v>
      </c>
      <c r="Y85" s="29">
        <f t="shared" si="13"/>
        <v>837.75804095727813</v>
      </c>
    </row>
    <row r="86" spans="10:25" x14ac:dyDescent="0.35">
      <c r="J86" s="80">
        <v>81</v>
      </c>
      <c r="K86" s="96">
        <v>1.4137169999999999</v>
      </c>
      <c r="L86" s="85">
        <v>40.925975999999999</v>
      </c>
      <c r="M86" s="80">
        <v>81</v>
      </c>
      <c r="N86" s="29">
        <v>5.2</v>
      </c>
      <c r="O86" s="29">
        <v>0.01</v>
      </c>
      <c r="Q86" s="29">
        <v>8100</v>
      </c>
      <c r="R86" s="85">
        <f>(2*D$19*Q86)/(60*1000)</f>
        <v>22.437000000000001</v>
      </c>
      <c r="S86" s="85">
        <f t="shared" si="8"/>
        <v>36.6464979</v>
      </c>
      <c r="T86" s="117">
        <v>4050</v>
      </c>
      <c r="U86" s="85">
        <f t="shared" si="9"/>
        <v>67.5</v>
      </c>
      <c r="V86" s="96">
        <f t="shared" si="10"/>
        <v>1.9085175370557992</v>
      </c>
      <c r="W86" s="96">
        <f t="shared" si="11"/>
        <v>809.43093094434084</v>
      </c>
      <c r="X86" s="85">
        <f t="shared" si="12"/>
        <v>343291.80594281689</v>
      </c>
      <c r="Y86" s="29">
        <f t="shared" si="13"/>
        <v>848.23001646924411</v>
      </c>
    </row>
    <row r="87" spans="10:25" x14ac:dyDescent="0.35">
      <c r="J87" s="80">
        <v>82</v>
      </c>
      <c r="K87" s="96">
        <v>1.4311700000000001</v>
      </c>
      <c r="L87" s="85">
        <v>41.674567000000003</v>
      </c>
      <c r="M87" s="80">
        <v>82</v>
      </c>
      <c r="N87" s="29">
        <v>5.34</v>
      </c>
      <c r="O87" s="29">
        <v>0.01</v>
      </c>
      <c r="Q87" s="29">
        <v>8200</v>
      </c>
      <c r="R87" s="85">
        <f>(2*D$19*Q87)/(60*1000)</f>
        <v>22.713999999999999</v>
      </c>
      <c r="S87" s="85">
        <f t="shared" si="8"/>
        <v>37.098923800000001</v>
      </c>
      <c r="T87" s="117">
        <v>4100</v>
      </c>
      <c r="U87" s="85">
        <f t="shared" si="9"/>
        <v>68.333333333333329</v>
      </c>
      <c r="V87" s="96">
        <f t="shared" si="10"/>
        <v>1.9320794819577225</v>
      </c>
      <c r="W87" s="96">
        <f t="shared" si="11"/>
        <v>829.54024991156041</v>
      </c>
      <c r="X87" s="85">
        <f t="shared" si="12"/>
        <v>356163.93251382385</v>
      </c>
      <c r="Y87" s="29">
        <f t="shared" si="13"/>
        <v>858.70199198121009</v>
      </c>
    </row>
    <row r="88" spans="10:25" x14ac:dyDescent="0.35">
      <c r="J88" s="80">
        <v>83</v>
      </c>
      <c r="K88" s="96">
        <v>1.448623</v>
      </c>
      <c r="L88" s="85">
        <v>42.421323000000001</v>
      </c>
      <c r="M88" s="80">
        <v>83</v>
      </c>
      <c r="N88" s="29">
        <v>5.72</v>
      </c>
      <c r="O88" s="29">
        <v>0.02</v>
      </c>
      <c r="Q88" s="29">
        <v>8300</v>
      </c>
      <c r="R88" s="85">
        <f>(2*D$19*Q88)/(60*1000)</f>
        <v>22.991</v>
      </c>
      <c r="S88" s="85">
        <f t="shared" si="8"/>
        <v>37.551349700000003</v>
      </c>
      <c r="T88" s="117">
        <v>4150</v>
      </c>
      <c r="U88" s="85">
        <f t="shared" si="9"/>
        <v>69.166666666666671</v>
      </c>
      <c r="V88" s="96">
        <f t="shared" si="10"/>
        <v>1.9556414268596463</v>
      </c>
      <c r="W88" s="96">
        <f t="shared" si="11"/>
        <v>849.8963089888075</v>
      </c>
      <c r="X88" s="85">
        <f t="shared" si="12"/>
        <v>369353.87342080404</v>
      </c>
      <c r="Y88" s="29">
        <f t="shared" si="13"/>
        <v>869.17396749317606</v>
      </c>
    </row>
    <row r="89" spans="10:25" x14ac:dyDescent="0.35">
      <c r="J89" s="80">
        <v>84</v>
      </c>
      <c r="K89" s="96">
        <v>1.4660770000000001</v>
      </c>
      <c r="L89" s="85">
        <v>43.165990999999998</v>
      </c>
      <c r="M89" s="80">
        <v>84</v>
      </c>
      <c r="N89" s="29">
        <v>6</v>
      </c>
      <c r="O89" s="29">
        <v>0.02</v>
      </c>
      <c r="Q89" s="29">
        <v>8400</v>
      </c>
      <c r="R89" s="85">
        <f>(2*D$19*Q89)/(60*1000)</f>
        <v>23.268000000000001</v>
      </c>
      <c r="S89" s="85">
        <f t="shared" si="8"/>
        <v>38.003775599999997</v>
      </c>
      <c r="T89" s="117">
        <v>4200</v>
      </c>
      <c r="U89" s="85">
        <f t="shared" si="9"/>
        <v>70</v>
      </c>
      <c r="V89" s="96">
        <f t="shared" si="10"/>
        <v>1.9792033717615694</v>
      </c>
      <c r="W89" s="96">
        <f t="shared" si="11"/>
        <v>870.49910817608122</v>
      </c>
      <c r="X89" s="85">
        <f t="shared" si="12"/>
        <v>382865.50444834202</v>
      </c>
      <c r="Y89" s="29">
        <f t="shared" si="13"/>
        <v>879.64594300514204</v>
      </c>
    </row>
    <row r="90" spans="10:25" x14ac:dyDescent="0.35">
      <c r="J90" s="80">
        <v>85</v>
      </c>
      <c r="K90" s="96">
        <v>1.48353</v>
      </c>
      <c r="L90" s="85">
        <v>43.908318999999999</v>
      </c>
      <c r="M90" s="80">
        <v>85</v>
      </c>
      <c r="N90" s="29">
        <v>6.27</v>
      </c>
      <c r="O90" s="29">
        <v>0.02</v>
      </c>
      <c r="Q90" s="29">
        <v>8500</v>
      </c>
      <c r="R90" s="85">
        <f>(2*D$19*Q90)/(60*1000)</f>
        <v>23.545000000000002</v>
      </c>
      <c r="S90" s="85">
        <f t="shared" si="8"/>
        <v>38.456201499999999</v>
      </c>
      <c r="T90" s="117">
        <v>4250</v>
      </c>
      <c r="U90" s="85">
        <f t="shared" si="9"/>
        <v>70.833333333333329</v>
      </c>
      <c r="V90" s="96">
        <f t="shared" si="10"/>
        <v>2.0027653166634929</v>
      </c>
      <c r="W90" s="96">
        <f t="shared" si="11"/>
        <v>891.34864747338258</v>
      </c>
      <c r="X90" s="85">
        <f t="shared" si="12"/>
        <v>396702.70138102339</v>
      </c>
      <c r="Y90" s="29">
        <f t="shared" si="13"/>
        <v>890.11791851710802</v>
      </c>
    </row>
    <row r="91" spans="10:25" x14ac:dyDescent="0.35">
      <c r="J91" s="80">
        <v>86</v>
      </c>
      <c r="K91" s="96">
        <v>1.500983</v>
      </c>
      <c r="L91" s="85">
        <v>44.648060000000001</v>
      </c>
      <c r="M91" s="80">
        <v>86</v>
      </c>
      <c r="N91" s="29">
        <v>6.57</v>
      </c>
      <c r="O91" s="29">
        <v>0.02</v>
      </c>
      <c r="Q91" s="29">
        <v>8600</v>
      </c>
      <c r="R91" s="85">
        <f>(2*D$19*Q91)/(60*1000)</f>
        <v>23.821999999999999</v>
      </c>
      <c r="S91" s="85">
        <f t="shared" si="8"/>
        <v>38.9086274</v>
      </c>
      <c r="T91" s="117">
        <v>4300</v>
      </c>
      <c r="U91" s="85">
        <f t="shared" si="9"/>
        <v>71.666666666666671</v>
      </c>
      <c r="V91" s="96">
        <f t="shared" si="10"/>
        <v>2.0263272615654166</v>
      </c>
      <c r="W91" s="96">
        <f t="shared" si="11"/>
        <v>912.44492688071125</v>
      </c>
      <c r="X91" s="85">
        <f t="shared" si="12"/>
        <v>410869.340003433</v>
      </c>
      <c r="Y91" s="29">
        <f t="shared" si="13"/>
        <v>900.589894029074</v>
      </c>
    </row>
    <row r="92" spans="10:25" x14ac:dyDescent="0.35">
      <c r="J92" s="80">
        <v>87</v>
      </c>
      <c r="K92" s="96">
        <v>1.5184359999999999</v>
      </c>
      <c r="L92" s="85">
        <v>45.384974</v>
      </c>
      <c r="M92" s="80">
        <v>87</v>
      </c>
      <c r="N92" s="29">
        <v>6.89</v>
      </c>
      <c r="O92" s="29">
        <v>0.02</v>
      </c>
      <c r="Q92" s="29">
        <v>8700</v>
      </c>
      <c r="R92" s="85">
        <f>(2*D$19*Q92)/(60*1000)</f>
        <v>24.099</v>
      </c>
      <c r="S92" s="85">
        <f t="shared" si="8"/>
        <v>39.361053300000002</v>
      </c>
      <c r="T92" s="117">
        <v>4350</v>
      </c>
      <c r="U92" s="85">
        <f t="shared" si="9"/>
        <v>72.5</v>
      </c>
      <c r="V92" s="96">
        <f t="shared" si="10"/>
        <v>2.04988920646734</v>
      </c>
      <c r="W92" s="96">
        <f t="shared" si="11"/>
        <v>933.78794639806677</v>
      </c>
      <c r="X92" s="85">
        <f t="shared" si="12"/>
        <v>425369.29610015551</v>
      </c>
      <c r="Y92" s="29">
        <f t="shared" si="13"/>
        <v>911.06186954103998</v>
      </c>
    </row>
    <row r="93" spans="10:25" x14ac:dyDescent="0.35">
      <c r="J93" s="80">
        <v>88</v>
      </c>
      <c r="K93" s="96">
        <v>1.53589</v>
      </c>
      <c r="L93" s="85">
        <v>46.118820999999997</v>
      </c>
      <c r="M93" s="80">
        <v>88</v>
      </c>
      <c r="N93" s="29">
        <v>7.15</v>
      </c>
      <c r="O93" s="29">
        <v>0.02</v>
      </c>
      <c r="Q93" s="29">
        <v>8800</v>
      </c>
      <c r="R93" s="85">
        <f>(2*D$19*Q93)/(60*1000)</f>
        <v>24.376000000000001</v>
      </c>
      <c r="S93" s="85">
        <f t="shared" si="8"/>
        <v>39.813479200000003</v>
      </c>
      <c r="T93" s="117">
        <v>4400</v>
      </c>
      <c r="U93" s="85">
        <f t="shared" si="9"/>
        <v>73.333333333333329</v>
      </c>
      <c r="V93" s="96">
        <f t="shared" si="10"/>
        <v>2.0734511513692633</v>
      </c>
      <c r="W93" s="96">
        <f t="shared" si="11"/>
        <v>955.3777060254497</v>
      </c>
      <c r="X93" s="85">
        <f t="shared" si="12"/>
        <v>440206.44545577659</v>
      </c>
      <c r="Y93" s="29">
        <f t="shared" si="13"/>
        <v>921.53384505300596</v>
      </c>
    </row>
    <row r="94" spans="10:25" x14ac:dyDescent="0.35">
      <c r="J94" s="80">
        <v>89</v>
      </c>
      <c r="K94" s="96">
        <v>1.5533429999999999</v>
      </c>
      <c r="L94" s="85">
        <v>46.84937</v>
      </c>
      <c r="M94" s="80">
        <v>89</v>
      </c>
      <c r="N94" s="29">
        <v>7.45</v>
      </c>
      <c r="O94" s="29">
        <v>0.03</v>
      </c>
      <c r="Q94" s="29">
        <v>8900</v>
      </c>
      <c r="R94" s="85">
        <f>(2*D$19*Q94)/(60*1000)</f>
        <v>24.652999999999999</v>
      </c>
      <c r="S94" s="85">
        <f t="shared" si="8"/>
        <v>40.265905099999998</v>
      </c>
      <c r="T94" s="117">
        <v>4450</v>
      </c>
      <c r="U94" s="85">
        <f t="shared" si="9"/>
        <v>74.166666666666671</v>
      </c>
      <c r="V94" s="96">
        <f t="shared" si="10"/>
        <v>2.097013096271187</v>
      </c>
      <c r="W94" s="96">
        <f t="shared" si="11"/>
        <v>977.21420576286016</v>
      </c>
      <c r="X94" s="85">
        <f t="shared" si="12"/>
        <v>455384.66385488102</v>
      </c>
      <c r="Y94" s="29">
        <f t="shared" si="13"/>
        <v>932.00582056497194</v>
      </c>
    </row>
    <row r="95" spans="10:25" x14ac:dyDescent="0.35">
      <c r="J95" s="80">
        <v>90</v>
      </c>
      <c r="K95" s="96">
        <v>1.5707960000000001</v>
      </c>
      <c r="L95" s="85">
        <v>47.576393000000003</v>
      </c>
      <c r="M95" s="80">
        <v>90</v>
      </c>
      <c r="N95" s="29">
        <v>7.76</v>
      </c>
      <c r="O95" s="29">
        <v>0.03</v>
      </c>
      <c r="Q95" s="29">
        <v>9000</v>
      </c>
      <c r="R95" s="85">
        <f>(2*D$19*Q95)/(60*1000)</f>
        <v>24.93</v>
      </c>
      <c r="S95" s="85">
        <f t="shared" si="8"/>
        <v>40.718330999999999</v>
      </c>
      <c r="T95" s="117">
        <v>4500</v>
      </c>
      <c r="U95" s="85">
        <f t="shared" si="9"/>
        <v>75</v>
      </c>
      <c r="V95" s="96">
        <f t="shared" si="10"/>
        <v>2.1205750411731104</v>
      </c>
      <c r="W95" s="96">
        <f t="shared" si="11"/>
        <v>999.29744561029736</v>
      </c>
      <c r="X95" s="85">
        <f t="shared" si="12"/>
        <v>470907.82708205335</v>
      </c>
      <c r="Y95" s="29">
        <f t="shared" si="13"/>
        <v>942.47779607693803</v>
      </c>
    </row>
    <row r="96" spans="10:25" x14ac:dyDescent="0.35">
      <c r="J96" s="80">
        <v>91</v>
      </c>
      <c r="K96" s="96">
        <v>1.5882499999999999</v>
      </c>
      <c r="L96" s="85">
        <v>48.299664999999997</v>
      </c>
      <c r="M96" s="80">
        <v>91</v>
      </c>
      <c r="N96" s="29">
        <v>8.01</v>
      </c>
      <c r="O96" s="29">
        <v>0.03</v>
      </c>
      <c r="Q96" s="29">
        <v>9100</v>
      </c>
      <c r="R96" s="85">
        <f>(2*D$19*Q96)/(60*1000)</f>
        <v>25.207000000000001</v>
      </c>
      <c r="S96" s="85">
        <f t="shared" si="8"/>
        <v>41.170756900000001</v>
      </c>
      <c r="T96" s="117">
        <v>4550</v>
      </c>
      <c r="U96" s="85">
        <f t="shared" si="9"/>
        <v>75.833333333333329</v>
      </c>
      <c r="V96" s="96">
        <f t="shared" si="10"/>
        <v>2.1441369860750337</v>
      </c>
      <c r="W96" s="96">
        <f t="shared" si="11"/>
        <v>1021.6274255677621</v>
      </c>
      <c r="X96" s="85">
        <f t="shared" si="12"/>
        <v>486779.81092187937</v>
      </c>
      <c r="Y96" s="29">
        <f t="shared" si="13"/>
        <v>952.94977158890401</v>
      </c>
    </row>
    <row r="97" spans="10:25" x14ac:dyDescent="0.35">
      <c r="J97" s="80">
        <v>92</v>
      </c>
      <c r="K97" s="96">
        <v>1.6057030000000001</v>
      </c>
      <c r="L97" s="85">
        <v>49.018968999999998</v>
      </c>
      <c r="M97" s="80">
        <v>92</v>
      </c>
      <c r="N97" s="29">
        <v>8.2899999999999991</v>
      </c>
      <c r="O97" s="29">
        <v>0.03</v>
      </c>
      <c r="Q97" s="29">
        <v>9200</v>
      </c>
      <c r="R97" s="85">
        <f>(2*D$19*Q97)/(60*1000)</f>
        <v>25.484000000000002</v>
      </c>
      <c r="S97" s="85">
        <f t="shared" si="8"/>
        <v>41.623182800000002</v>
      </c>
      <c r="T97" s="117">
        <v>4600</v>
      </c>
      <c r="U97" s="85">
        <f t="shared" si="9"/>
        <v>76.666666666666671</v>
      </c>
      <c r="V97" s="96">
        <f t="shared" si="10"/>
        <v>2.1676989309769574</v>
      </c>
      <c r="W97" s="96">
        <f t="shared" si="11"/>
        <v>1044.2041456352542</v>
      </c>
      <c r="X97" s="85">
        <f t="shared" si="12"/>
        <v>503004.49115894391</v>
      </c>
      <c r="Y97" s="29">
        <f t="shared" si="13"/>
        <v>963.42174710086988</v>
      </c>
    </row>
    <row r="98" spans="10:25" x14ac:dyDescent="0.35">
      <c r="J98" s="80">
        <v>93</v>
      </c>
      <c r="K98" s="96">
        <v>1.623156</v>
      </c>
      <c r="L98" s="85">
        <v>49.734091999999997</v>
      </c>
      <c r="M98" s="80">
        <v>93</v>
      </c>
      <c r="N98" s="29">
        <v>8.5299999999999994</v>
      </c>
      <c r="O98" s="29">
        <v>0.03</v>
      </c>
      <c r="Q98" s="29">
        <v>9300</v>
      </c>
      <c r="R98" s="85">
        <f>(2*D$19*Q98)/(60*1000)</f>
        <v>25.760999999999999</v>
      </c>
      <c r="S98" s="85">
        <f t="shared" si="8"/>
        <v>42.075608700000004</v>
      </c>
      <c r="T98" s="117">
        <v>4650</v>
      </c>
      <c r="U98" s="85">
        <f t="shared" si="9"/>
        <v>77.5</v>
      </c>
      <c r="V98" s="96">
        <f t="shared" si="10"/>
        <v>2.1912608758788803</v>
      </c>
      <c r="W98" s="96">
        <f t="shared" si="11"/>
        <v>1067.0276058127731</v>
      </c>
      <c r="X98" s="85">
        <f t="shared" si="12"/>
        <v>519585.7435778316</v>
      </c>
      <c r="Y98" s="29">
        <f t="shared" si="13"/>
        <v>973.89372261283586</v>
      </c>
    </row>
    <row r="99" spans="10:25" x14ac:dyDescent="0.35">
      <c r="J99" s="80">
        <v>94</v>
      </c>
      <c r="K99" s="96">
        <v>1.640609</v>
      </c>
      <c r="L99" s="85">
        <v>50.444823</v>
      </c>
      <c r="M99" s="80">
        <v>94</v>
      </c>
      <c r="N99" s="29">
        <v>8.7200000000000006</v>
      </c>
      <c r="O99" s="29">
        <v>0.03</v>
      </c>
      <c r="Q99" s="29">
        <v>9400</v>
      </c>
      <c r="R99" s="85">
        <f>(2*D$19*Q99)/(60*1000)</f>
        <v>26.038</v>
      </c>
      <c r="S99" s="85">
        <f t="shared" si="8"/>
        <v>42.528034599999998</v>
      </c>
      <c r="T99" s="117">
        <v>4700</v>
      </c>
      <c r="U99" s="85">
        <f t="shared" si="9"/>
        <v>78.333333333333329</v>
      </c>
      <c r="V99" s="96">
        <f t="shared" si="10"/>
        <v>2.2148228207808041</v>
      </c>
      <c r="W99" s="96">
        <f t="shared" si="11"/>
        <v>1090.0978061003195</v>
      </c>
      <c r="X99" s="85">
        <f t="shared" si="12"/>
        <v>536527.44396312791</v>
      </c>
      <c r="Y99" s="29">
        <f t="shared" si="13"/>
        <v>984.36569812480184</v>
      </c>
    </row>
    <row r="100" spans="10:25" x14ac:dyDescent="0.35">
      <c r="J100" s="80">
        <v>95</v>
      </c>
      <c r="K100" s="96">
        <v>1.6580630000000001</v>
      </c>
      <c r="L100" s="85">
        <v>51.150961000000002</v>
      </c>
      <c r="M100" s="80">
        <v>95</v>
      </c>
      <c r="N100" s="29">
        <v>8.8699999999999992</v>
      </c>
      <c r="O100" s="29">
        <v>0.04</v>
      </c>
      <c r="Q100" s="29">
        <v>9500</v>
      </c>
      <c r="R100" s="85">
        <f>(2*D$19*Q100)/(60*1000)</f>
        <v>26.315000000000001</v>
      </c>
      <c r="S100" s="85">
        <f t="shared" si="8"/>
        <v>42.9804605</v>
      </c>
      <c r="T100" s="117">
        <v>4750</v>
      </c>
      <c r="U100" s="85">
        <f t="shared" si="9"/>
        <v>79.166666666666671</v>
      </c>
      <c r="V100" s="96">
        <f t="shared" si="10"/>
        <v>2.2383847656827278</v>
      </c>
      <c r="W100" s="96">
        <f t="shared" si="11"/>
        <v>1113.4147464978932</v>
      </c>
      <c r="X100" s="85">
        <f t="shared" si="12"/>
        <v>553833.46809941786</v>
      </c>
      <c r="Y100" s="29">
        <f t="shared" si="13"/>
        <v>994.83767363676782</v>
      </c>
    </row>
    <row r="101" spans="10:25" x14ac:dyDescent="0.35">
      <c r="J101" s="80">
        <v>96</v>
      </c>
      <c r="K101" s="96">
        <v>1.675516</v>
      </c>
      <c r="L101" s="85">
        <v>51.852305999999999</v>
      </c>
      <c r="M101" s="80">
        <v>96</v>
      </c>
      <c r="N101" s="29">
        <v>8.94</v>
      </c>
      <c r="O101" s="29">
        <v>0.04</v>
      </c>
      <c r="Q101" s="29">
        <v>9600</v>
      </c>
      <c r="R101" s="85">
        <f>(2*D$19*Q101)/(60*1000)</f>
        <v>26.591999999999999</v>
      </c>
      <c r="S101" s="85">
        <f t="shared" si="8"/>
        <v>43.432886400000001</v>
      </c>
      <c r="T101" s="117">
        <v>4800</v>
      </c>
      <c r="U101" s="85">
        <f t="shared" si="9"/>
        <v>80</v>
      </c>
      <c r="V101" s="96">
        <f t="shared" si="10"/>
        <v>2.2619467105846507</v>
      </c>
      <c r="W101" s="96">
        <f t="shared" si="11"/>
        <v>1136.978427005494</v>
      </c>
      <c r="X101" s="85">
        <f t="shared" si="12"/>
        <v>571507.69177128619</v>
      </c>
      <c r="Y101" s="29">
        <f t="shared" si="13"/>
        <v>1005.3096491487338</v>
      </c>
    </row>
    <row r="102" spans="10:25" x14ac:dyDescent="0.35">
      <c r="J102" s="80">
        <v>97</v>
      </c>
      <c r="K102" s="96">
        <v>1.6929689999999999</v>
      </c>
      <c r="L102" s="85">
        <v>52.548665999999997</v>
      </c>
      <c r="M102" s="80">
        <v>97</v>
      </c>
      <c r="N102" s="29">
        <v>8.99</v>
      </c>
      <c r="O102" s="29">
        <v>0.04</v>
      </c>
      <c r="Q102" s="29">
        <v>9700</v>
      </c>
      <c r="R102" s="85">
        <f>(2*D$19*Q102)/(60*1000)</f>
        <v>26.869</v>
      </c>
      <c r="S102" s="85">
        <f>0.004524259*Q102</f>
        <v>43.885312300000002</v>
      </c>
      <c r="T102" s="117">
        <v>4850</v>
      </c>
      <c r="U102" s="85">
        <f t="shared" si="9"/>
        <v>80.833333333333329</v>
      </c>
      <c r="V102" s="96">
        <f t="shared" si="10"/>
        <v>2.285508655486574</v>
      </c>
      <c r="W102" s="96">
        <f t="shared" si="11"/>
        <v>1160.7888476231217</v>
      </c>
      <c r="X102" s="85">
        <f t="shared" si="12"/>
        <v>589553.99076331791</v>
      </c>
      <c r="Y102" s="29">
        <f t="shared" si="13"/>
        <v>1015.7816246606998</v>
      </c>
    </row>
    <row r="103" spans="10:25" x14ac:dyDescent="0.35">
      <c r="J103" s="80">
        <v>98</v>
      </c>
      <c r="K103" s="96">
        <v>1.710423</v>
      </c>
      <c r="L103" s="85">
        <v>53.239851000000002</v>
      </c>
      <c r="M103" s="80">
        <v>98</v>
      </c>
      <c r="N103" s="92">
        <v>9</v>
      </c>
      <c r="O103" s="29">
        <v>0.04</v>
      </c>
      <c r="Q103" s="29">
        <v>9800</v>
      </c>
      <c r="R103" s="85">
        <f>(2*D$19*Q103)/(60*1000)</f>
        <v>27.146000000000001</v>
      </c>
      <c r="S103" s="85">
        <f>0.004524259*Q103</f>
        <v>44.337738200000004</v>
      </c>
      <c r="T103" s="117">
        <v>4900</v>
      </c>
      <c r="U103" s="85">
        <f t="shared" si="9"/>
        <v>81.666666666666671</v>
      </c>
      <c r="V103" s="96">
        <f t="shared" si="10"/>
        <v>2.3090706003884978</v>
      </c>
      <c r="W103" s="96">
        <f t="shared" si="11"/>
        <v>1184.8460083507773</v>
      </c>
      <c r="X103" s="85">
        <f t="shared" si="12"/>
        <v>607976.24086009874</v>
      </c>
      <c r="Y103" s="29">
        <f t="shared" si="13"/>
        <v>1026.2536001726658</v>
      </c>
    </row>
    <row r="104" spans="10:25" x14ac:dyDescent="0.35">
      <c r="J104" s="80">
        <v>99</v>
      </c>
      <c r="K104" s="96">
        <v>1.727876</v>
      </c>
      <c r="L104" s="85">
        <v>53.92568</v>
      </c>
      <c r="M104" s="80">
        <v>99</v>
      </c>
      <c r="N104" s="29">
        <v>8.9700000000000006</v>
      </c>
      <c r="O104" s="29">
        <v>0.04</v>
      </c>
      <c r="Q104" s="29">
        <v>9900</v>
      </c>
      <c r="R104" s="85">
        <f>(2*D$19*Q104)/(60*1000)</f>
        <v>27.422999999999998</v>
      </c>
      <c r="S104" s="85">
        <f>0.004524259*Q104</f>
        <v>44.790164099999998</v>
      </c>
      <c r="T104" s="117">
        <v>4950</v>
      </c>
      <c r="U104" s="85">
        <f t="shared" si="9"/>
        <v>82.5</v>
      </c>
      <c r="V104" s="96">
        <f t="shared" si="10"/>
        <v>2.3326325452904211</v>
      </c>
      <c r="W104" s="96">
        <f t="shared" si="11"/>
        <v>1209.1499091884596</v>
      </c>
      <c r="X104" s="85">
        <f t="shared" si="12"/>
        <v>626778.31784621289</v>
      </c>
      <c r="Y104" s="29">
        <f t="shared" si="13"/>
        <v>1036.7255756846318</v>
      </c>
    </row>
    <row r="105" spans="10:25" x14ac:dyDescent="0.35">
      <c r="J105" s="80">
        <v>100</v>
      </c>
      <c r="K105" s="96">
        <v>1.7453289999999999</v>
      </c>
      <c r="L105" s="85">
        <v>54.605975000000001</v>
      </c>
      <c r="M105" s="80">
        <v>100</v>
      </c>
      <c r="N105" s="29">
        <v>8.8800000000000008</v>
      </c>
      <c r="O105" s="29">
        <v>0.04</v>
      </c>
      <c r="Q105" s="29">
        <v>10000</v>
      </c>
      <c r="R105" s="85">
        <f>(2*D$19*Q105)/(60*1000)</f>
        <v>27.7</v>
      </c>
      <c r="S105" s="85">
        <f>0.004524259*Q105</f>
        <v>45.24259</v>
      </c>
      <c r="T105" s="117">
        <v>5000</v>
      </c>
      <c r="U105" s="85">
        <f t="shared" si="9"/>
        <v>83.333333333333329</v>
      </c>
      <c r="V105" s="96">
        <f t="shared" si="10"/>
        <v>2.3561944901923448</v>
      </c>
      <c r="W105" s="96">
        <f t="shared" si="11"/>
        <v>1233.7005501361696</v>
      </c>
      <c r="X105" s="85">
        <f t="shared" si="12"/>
        <v>645964.09750624618</v>
      </c>
      <c r="Y105" s="29">
        <f t="shared" si="13"/>
        <v>1047.1975511965977</v>
      </c>
    </row>
    <row r="106" spans="10:25" x14ac:dyDescent="0.35">
      <c r="J106" s="80">
        <v>101</v>
      </c>
      <c r="K106" s="96">
        <v>1.762783</v>
      </c>
      <c r="L106" s="85">
        <v>55.280560999999999</v>
      </c>
      <c r="M106" s="80">
        <v>101</v>
      </c>
      <c r="N106" s="29">
        <v>8.7200000000000006</v>
      </c>
      <c r="O106" s="29">
        <v>0.05</v>
      </c>
      <c r="R106" s="93"/>
      <c r="S106" s="93"/>
      <c r="T106" s="93"/>
      <c r="U106" s="93"/>
      <c r="V106" s="93"/>
      <c r="W106" s="93"/>
      <c r="X106" s="93"/>
    </row>
    <row r="107" spans="10:25" x14ac:dyDescent="0.35">
      <c r="J107" s="80">
        <v>102</v>
      </c>
      <c r="K107" s="96">
        <v>1.7802359999999999</v>
      </c>
      <c r="L107" s="85">
        <v>55.949272999999998</v>
      </c>
      <c r="M107" s="80">
        <v>102</v>
      </c>
      <c r="N107" s="29">
        <v>8.49</v>
      </c>
      <c r="O107" s="29">
        <v>0.05</v>
      </c>
      <c r="R107" s="93"/>
      <c r="S107" s="93"/>
      <c r="T107" s="93"/>
      <c r="U107" s="93"/>
      <c r="V107" s="93"/>
      <c r="W107" s="93"/>
      <c r="X107" s="93"/>
    </row>
    <row r="108" spans="10:25" x14ac:dyDescent="0.35">
      <c r="J108" s="80">
        <v>103</v>
      </c>
      <c r="K108" s="96">
        <v>1.7976890000000001</v>
      </c>
      <c r="L108" s="85">
        <v>56.611947999999998</v>
      </c>
      <c r="M108" s="80">
        <v>103</v>
      </c>
      <c r="N108" s="29">
        <v>8.26</v>
      </c>
      <c r="O108" s="29">
        <v>0.05</v>
      </c>
      <c r="R108" s="93"/>
      <c r="S108" s="93"/>
      <c r="T108" s="93"/>
      <c r="U108" s="93"/>
      <c r="V108" s="93"/>
      <c r="W108" s="93"/>
      <c r="X108" s="93"/>
    </row>
    <row r="109" spans="10:25" x14ac:dyDescent="0.35">
      <c r="J109" s="80">
        <v>104</v>
      </c>
      <c r="K109" s="96">
        <v>1.815142</v>
      </c>
      <c r="L109" s="85">
        <v>57.268428</v>
      </c>
      <c r="M109" s="80">
        <v>104</v>
      </c>
      <c r="N109" s="29">
        <v>7.98</v>
      </c>
      <c r="O109" s="29">
        <v>0.05</v>
      </c>
      <c r="R109" s="93"/>
      <c r="S109" s="93"/>
      <c r="T109" s="93"/>
      <c r="U109" s="93"/>
      <c r="V109" s="93"/>
      <c r="W109" s="93"/>
      <c r="X109" s="93"/>
    </row>
    <row r="110" spans="10:25" x14ac:dyDescent="0.35">
      <c r="J110" s="80">
        <v>105</v>
      </c>
      <c r="K110" s="96">
        <v>1.8325959999999999</v>
      </c>
      <c r="L110" s="85">
        <v>57.918562000000001</v>
      </c>
      <c r="M110" s="80">
        <v>105</v>
      </c>
      <c r="N110" s="29">
        <v>7.69</v>
      </c>
      <c r="O110" s="29">
        <v>0.05</v>
      </c>
      <c r="R110" s="93"/>
      <c r="S110" s="93"/>
      <c r="T110" s="93"/>
      <c r="U110" s="93"/>
      <c r="V110" s="93"/>
      <c r="W110" s="93"/>
      <c r="X110" s="93"/>
    </row>
    <row r="111" spans="10:25" x14ac:dyDescent="0.35">
      <c r="J111" s="80">
        <v>106</v>
      </c>
      <c r="K111" s="96">
        <v>1.8500490000000001</v>
      </c>
      <c r="L111" s="85">
        <v>58.562202999999997</v>
      </c>
      <c r="M111" s="80">
        <v>106</v>
      </c>
      <c r="N111" s="29">
        <v>7.36</v>
      </c>
      <c r="O111" s="29">
        <v>0.05</v>
      </c>
      <c r="R111" s="93"/>
      <c r="S111" s="93"/>
      <c r="T111" s="93"/>
      <c r="U111" s="93"/>
      <c r="V111" s="93"/>
      <c r="W111" s="93"/>
      <c r="X111" s="93"/>
    </row>
    <row r="112" spans="10:25" x14ac:dyDescent="0.35">
      <c r="J112" s="80">
        <v>107</v>
      </c>
      <c r="K112" s="96">
        <v>1.867502</v>
      </c>
      <c r="L112" s="85">
        <v>59.199207999999999</v>
      </c>
      <c r="M112" s="80">
        <v>107</v>
      </c>
      <c r="N112" s="29">
        <v>7.06</v>
      </c>
      <c r="O112" s="29">
        <v>0.06</v>
      </c>
      <c r="R112" s="93"/>
      <c r="S112" s="93"/>
      <c r="T112" s="93"/>
      <c r="U112" s="93"/>
      <c r="V112" s="93"/>
      <c r="W112" s="93"/>
      <c r="X112" s="93"/>
    </row>
    <row r="113" spans="10:24" x14ac:dyDescent="0.35">
      <c r="J113" s="80">
        <v>108</v>
      </c>
      <c r="K113" s="96">
        <v>1.8849560000000001</v>
      </c>
      <c r="L113" s="85">
        <v>59.829441000000003</v>
      </c>
      <c r="M113" s="80">
        <v>108</v>
      </c>
      <c r="N113" s="29">
        <v>6.74</v>
      </c>
      <c r="O113" s="29">
        <v>0.06</v>
      </c>
      <c r="R113" s="93"/>
      <c r="S113" s="93"/>
      <c r="T113" s="93"/>
      <c r="U113" s="93"/>
      <c r="V113" s="93"/>
      <c r="W113" s="93"/>
      <c r="X113" s="93"/>
    </row>
    <row r="114" spans="10:24" x14ac:dyDescent="0.35">
      <c r="J114" s="80">
        <v>109</v>
      </c>
      <c r="K114" s="96">
        <v>1.902409</v>
      </c>
      <c r="L114" s="85">
        <v>60.452769000000004</v>
      </c>
      <c r="M114" s="80">
        <v>109</v>
      </c>
      <c r="N114" s="29">
        <v>6.45</v>
      </c>
      <c r="O114" s="29">
        <v>0.06</v>
      </c>
      <c r="R114" s="93"/>
      <c r="S114" s="93"/>
      <c r="T114" s="93"/>
      <c r="U114" s="93"/>
      <c r="V114" s="93"/>
      <c r="W114" s="93"/>
      <c r="X114" s="93"/>
    </row>
    <row r="115" spans="10:24" x14ac:dyDescent="0.35">
      <c r="J115" s="80">
        <v>110</v>
      </c>
      <c r="K115" s="96">
        <v>1.919862</v>
      </c>
      <c r="L115" s="85">
        <v>61.069066999999997</v>
      </c>
      <c r="M115" s="80">
        <v>110</v>
      </c>
      <c r="N115" s="29">
        <v>6.11</v>
      </c>
      <c r="O115" s="29">
        <v>0.06</v>
      </c>
      <c r="R115" s="93"/>
      <c r="S115" s="93"/>
      <c r="T115" s="93"/>
      <c r="U115" s="93"/>
      <c r="V115" s="93"/>
      <c r="W115" s="93"/>
      <c r="X115" s="93"/>
    </row>
    <row r="116" spans="10:24" x14ac:dyDescent="0.35">
      <c r="J116" s="80">
        <v>111</v>
      </c>
      <c r="K116" s="96">
        <v>1.9373149999999999</v>
      </c>
      <c r="L116" s="85">
        <v>61.678210999999997</v>
      </c>
      <c r="M116" s="80">
        <v>111</v>
      </c>
      <c r="N116" s="29">
        <v>5.85</v>
      </c>
      <c r="O116" s="29">
        <v>0.06</v>
      </c>
      <c r="R116" s="93"/>
      <c r="S116" s="93"/>
      <c r="T116" s="93"/>
      <c r="U116" s="93"/>
      <c r="V116" s="93"/>
      <c r="W116" s="93"/>
      <c r="X116" s="93"/>
    </row>
    <row r="117" spans="10:24" x14ac:dyDescent="0.35">
      <c r="J117" s="80">
        <v>112</v>
      </c>
      <c r="K117" s="96">
        <v>1.954769</v>
      </c>
      <c r="L117" s="85">
        <v>62.280085</v>
      </c>
      <c r="M117" s="80">
        <v>112</v>
      </c>
      <c r="N117" s="29">
        <v>5.5</v>
      </c>
      <c r="O117" s="29">
        <v>0.06</v>
      </c>
      <c r="R117" s="93"/>
      <c r="S117" s="93"/>
      <c r="T117" s="93"/>
      <c r="U117" s="93"/>
      <c r="V117" s="93"/>
      <c r="W117" s="93"/>
      <c r="X117" s="93"/>
    </row>
    <row r="118" spans="10:24" x14ac:dyDescent="0.35">
      <c r="J118" s="80">
        <v>113</v>
      </c>
      <c r="K118" s="96">
        <v>1.9722219999999999</v>
      </c>
      <c r="L118" s="85">
        <v>62.874575</v>
      </c>
      <c r="M118" s="80">
        <v>113</v>
      </c>
      <c r="N118" s="29">
        <v>5.2</v>
      </c>
      <c r="O118" s="29">
        <v>7.0000000000000007E-2</v>
      </c>
      <c r="R118" s="93"/>
      <c r="S118" s="93"/>
      <c r="T118" s="93"/>
      <c r="U118" s="93"/>
      <c r="V118" s="93"/>
      <c r="W118" s="93"/>
      <c r="X118" s="93"/>
    </row>
    <row r="119" spans="10:24" x14ac:dyDescent="0.35">
      <c r="J119" s="80">
        <v>114</v>
      </c>
      <c r="K119" s="96">
        <v>1.9896750000000001</v>
      </c>
      <c r="L119" s="85">
        <v>63.461573999999999</v>
      </c>
      <c r="M119" s="80">
        <v>114</v>
      </c>
      <c r="N119" s="29">
        <v>4.91</v>
      </c>
      <c r="O119" s="29">
        <v>7.0000000000000007E-2</v>
      </c>
      <c r="R119" s="93"/>
      <c r="S119" s="93"/>
      <c r="T119" s="93"/>
      <c r="U119" s="93"/>
      <c r="V119" s="93"/>
      <c r="W119" s="93"/>
      <c r="X119" s="93"/>
    </row>
    <row r="120" spans="10:24" x14ac:dyDescent="0.35">
      <c r="J120" s="80">
        <v>115</v>
      </c>
      <c r="K120" s="96">
        <v>2.0071289999999999</v>
      </c>
      <c r="L120" s="85">
        <v>64.040977999999996</v>
      </c>
      <c r="M120" s="80">
        <v>115</v>
      </c>
      <c r="N120" s="29">
        <v>4.66</v>
      </c>
      <c r="O120" s="29">
        <v>7.0000000000000007E-2</v>
      </c>
      <c r="R120" s="93"/>
      <c r="S120" s="93"/>
      <c r="T120" s="93"/>
      <c r="U120" s="93"/>
      <c r="V120" s="93"/>
      <c r="W120" s="93"/>
      <c r="X120" s="93"/>
    </row>
    <row r="121" spans="10:24" x14ac:dyDescent="0.35">
      <c r="J121" s="80">
        <v>116</v>
      </c>
      <c r="K121" s="96">
        <v>2.0245820000000001</v>
      </c>
      <c r="L121" s="85">
        <v>64.612689000000003</v>
      </c>
      <c r="M121" s="80">
        <v>116</v>
      </c>
      <c r="N121" s="29">
        <v>4.4000000000000004</v>
      </c>
      <c r="O121" s="29">
        <v>7.0000000000000007E-2</v>
      </c>
      <c r="R121" s="93"/>
      <c r="S121" s="93"/>
      <c r="T121" s="93"/>
      <c r="U121" s="93"/>
      <c r="V121" s="93"/>
      <c r="W121" s="93"/>
      <c r="X121" s="93"/>
    </row>
    <row r="122" spans="10:24" x14ac:dyDescent="0.35">
      <c r="J122" s="80">
        <v>117</v>
      </c>
      <c r="K122" s="96">
        <v>2.0420349999999998</v>
      </c>
      <c r="L122" s="85">
        <v>65.176612000000006</v>
      </c>
      <c r="M122" s="80">
        <v>117</v>
      </c>
      <c r="N122" s="29">
        <v>4.1500000000000004</v>
      </c>
      <c r="O122" s="29">
        <v>7.0000000000000007E-2</v>
      </c>
      <c r="R122" s="93"/>
      <c r="S122" s="93"/>
      <c r="T122" s="93"/>
      <c r="U122" s="93"/>
      <c r="V122" s="93"/>
      <c r="W122" s="93"/>
      <c r="X122" s="93"/>
    </row>
    <row r="123" spans="10:24" x14ac:dyDescent="0.35">
      <c r="J123" s="80">
        <v>118</v>
      </c>
      <c r="K123" s="96">
        <v>2.0594890000000001</v>
      </c>
      <c r="L123" s="85">
        <v>65.732657000000003</v>
      </c>
      <c r="M123" s="80">
        <v>118</v>
      </c>
      <c r="N123" s="29">
        <v>3.92</v>
      </c>
      <c r="O123" s="29">
        <v>7.0000000000000007E-2</v>
      </c>
      <c r="R123" s="93"/>
      <c r="S123" s="93"/>
      <c r="T123" s="93"/>
      <c r="U123" s="93"/>
      <c r="V123" s="93"/>
      <c r="W123" s="93"/>
      <c r="X123" s="93"/>
    </row>
    <row r="124" spans="10:24" x14ac:dyDescent="0.35">
      <c r="J124" s="80">
        <v>119</v>
      </c>
      <c r="K124" s="96">
        <v>2.0769419999999998</v>
      </c>
      <c r="L124" s="85">
        <v>66.280737999999999</v>
      </c>
      <c r="M124" s="80">
        <v>119</v>
      </c>
      <c r="N124" s="29">
        <v>3.68</v>
      </c>
      <c r="O124" s="29">
        <v>0.08</v>
      </c>
      <c r="R124" s="93"/>
      <c r="S124" s="93"/>
      <c r="T124" s="93"/>
      <c r="U124" s="93"/>
      <c r="V124" s="93"/>
      <c r="W124" s="93"/>
      <c r="X124" s="93"/>
    </row>
    <row r="125" spans="10:24" x14ac:dyDescent="0.35">
      <c r="J125" s="80">
        <v>120</v>
      </c>
      <c r="K125" s="96">
        <v>2.094395</v>
      </c>
      <c r="L125" s="85">
        <v>66.820774</v>
      </c>
      <c r="M125" s="80">
        <v>120</v>
      </c>
      <c r="N125" s="29">
        <v>3.44</v>
      </c>
      <c r="O125" s="29">
        <v>0.08</v>
      </c>
      <c r="R125" s="93"/>
      <c r="S125" s="93"/>
      <c r="T125" s="93"/>
      <c r="U125" s="93"/>
      <c r="V125" s="93"/>
      <c r="W125" s="93"/>
      <c r="X125" s="93"/>
    </row>
    <row r="126" spans="10:24" x14ac:dyDescent="0.35">
      <c r="J126" s="80">
        <v>121</v>
      </c>
      <c r="K126" s="96">
        <v>2.1118480000000002</v>
      </c>
      <c r="L126" s="85">
        <v>67.352686000000006</v>
      </c>
      <c r="M126" s="80">
        <v>121</v>
      </c>
      <c r="N126" s="29">
        <v>3.25</v>
      </c>
      <c r="O126" s="29">
        <v>0.08</v>
      </c>
      <c r="R126" s="93"/>
      <c r="S126" s="93"/>
      <c r="T126" s="93"/>
      <c r="U126" s="93"/>
      <c r="V126" s="93"/>
      <c r="W126" s="93"/>
      <c r="X126" s="93"/>
    </row>
    <row r="127" spans="10:24" x14ac:dyDescent="0.35">
      <c r="J127" s="80">
        <v>122</v>
      </c>
      <c r="K127" s="96">
        <v>2.129302</v>
      </c>
      <c r="L127" s="85">
        <v>67.876401000000001</v>
      </c>
      <c r="M127" s="80">
        <v>122</v>
      </c>
      <c r="N127" s="29">
        <v>3.02</v>
      </c>
      <c r="O127" s="29">
        <v>0.08</v>
      </c>
      <c r="R127" s="93"/>
      <c r="S127" s="93"/>
      <c r="T127" s="93"/>
      <c r="U127" s="93"/>
      <c r="V127" s="93"/>
      <c r="W127" s="93"/>
      <c r="X127" s="93"/>
    </row>
    <row r="128" spans="10:24" x14ac:dyDescent="0.35">
      <c r="J128" s="80">
        <v>123</v>
      </c>
      <c r="K128" s="96">
        <v>2.1467550000000002</v>
      </c>
      <c r="L128" s="85">
        <v>68.391850000000005</v>
      </c>
      <c r="M128" s="80">
        <v>123</v>
      </c>
      <c r="N128" s="29">
        <v>2.85</v>
      </c>
      <c r="O128" s="29">
        <v>0.08</v>
      </c>
      <c r="R128" s="93"/>
      <c r="S128" s="93"/>
      <c r="T128" s="93"/>
      <c r="U128" s="93"/>
      <c r="V128" s="93"/>
      <c r="W128" s="93"/>
      <c r="X128" s="93"/>
    </row>
    <row r="129" spans="10:24" x14ac:dyDescent="0.35">
      <c r="J129" s="80">
        <v>124</v>
      </c>
      <c r="K129" s="96">
        <v>2.1642079999999999</v>
      </c>
      <c r="L129" s="85">
        <v>68.898965000000004</v>
      </c>
      <c r="M129" s="80">
        <v>124</v>
      </c>
      <c r="N129" s="29">
        <v>2.7</v>
      </c>
      <c r="O129" s="29">
        <v>0.08</v>
      </c>
      <c r="R129" s="93"/>
      <c r="S129" s="93"/>
      <c r="T129" s="93"/>
      <c r="U129" s="93"/>
      <c r="V129" s="93"/>
      <c r="W129" s="93"/>
      <c r="X129" s="93"/>
    </row>
    <row r="130" spans="10:24" x14ac:dyDescent="0.35">
      <c r="J130" s="80">
        <v>125</v>
      </c>
      <c r="K130" s="96">
        <v>2.1816620000000002</v>
      </c>
      <c r="L130" s="85">
        <v>69.397684999999996</v>
      </c>
      <c r="M130" s="80">
        <v>125</v>
      </c>
      <c r="N130" s="29">
        <v>2.52</v>
      </c>
      <c r="O130" s="29">
        <v>0.08</v>
      </c>
      <c r="R130" s="93"/>
      <c r="S130" s="93"/>
      <c r="T130" s="93"/>
      <c r="U130" s="93"/>
      <c r="V130" s="93"/>
      <c r="W130" s="93"/>
      <c r="X130" s="93"/>
    </row>
    <row r="131" spans="10:24" x14ac:dyDescent="0.35">
      <c r="J131" s="80">
        <v>126</v>
      </c>
      <c r="K131" s="96">
        <v>2.1991149999999999</v>
      </c>
      <c r="L131" s="85">
        <v>69.887951000000001</v>
      </c>
      <c r="M131" s="80">
        <v>126</v>
      </c>
      <c r="N131" s="29">
        <v>2.3199999999999998</v>
      </c>
      <c r="O131" s="29">
        <v>0.08</v>
      </c>
      <c r="R131" s="93"/>
      <c r="S131" s="93"/>
      <c r="T131" s="93"/>
      <c r="U131" s="93"/>
      <c r="V131" s="93"/>
      <c r="W131" s="93"/>
      <c r="X131" s="93"/>
    </row>
    <row r="132" spans="10:24" x14ac:dyDescent="0.35">
      <c r="J132" s="80">
        <v>127</v>
      </c>
      <c r="K132" s="96">
        <v>2.2165680000000001</v>
      </c>
      <c r="L132" s="85">
        <v>70.369707000000005</v>
      </c>
      <c r="M132" s="80">
        <v>127</v>
      </c>
      <c r="N132" s="29">
        <v>2.1800000000000002</v>
      </c>
      <c r="O132" s="29">
        <v>0.08</v>
      </c>
      <c r="R132" s="93"/>
      <c r="S132" s="93"/>
      <c r="T132" s="93"/>
      <c r="U132" s="93"/>
      <c r="V132" s="93"/>
      <c r="W132" s="93"/>
      <c r="X132" s="93"/>
    </row>
    <row r="133" spans="10:24" x14ac:dyDescent="0.35">
      <c r="J133" s="80">
        <v>128</v>
      </c>
      <c r="K133" s="96">
        <v>2.2340209999999998</v>
      </c>
      <c r="L133" s="85">
        <v>70.842900999999998</v>
      </c>
      <c r="M133" s="80">
        <v>128</v>
      </c>
      <c r="N133" s="29">
        <v>2.0499999999999998</v>
      </c>
      <c r="O133" s="29">
        <v>0.09</v>
      </c>
      <c r="R133" s="93"/>
      <c r="S133" s="93"/>
      <c r="T133" s="93"/>
      <c r="U133" s="93"/>
      <c r="V133" s="93"/>
      <c r="W133" s="93"/>
      <c r="X133" s="93"/>
    </row>
    <row r="134" spans="10:24" x14ac:dyDescent="0.35">
      <c r="J134" s="80">
        <v>129</v>
      </c>
      <c r="K134" s="96">
        <v>2.2514750000000001</v>
      </c>
      <c r="L134" s="85">
        <v>71.307484000000002</v>
      </c>
      <c r="M134" s="80">
        <v>129</v>
      </c>
      <c r="N134" s="29">
        <v>1.89</v>
      </c>
      <c r="O134" s="29">
        <v>0.09</v>
      </c>
      <c r="R134" s="93"/>
      <c r="S134" s="93"/>
      <c r="T134" s="93"/>
      <c r="U134" s="93"/>
      <c r="V134" s="93"/>
      <c r="W134" s="93"/>
      <c r="X134" s="93"/>
    </row>
    <row r="135" spans="10:24" x14ac:dyDescent="0.35">
      <c r="J135" s="80">
        <v>130</v>
      </c>
      <c r="K135" s="96">
        <v>2.2689279999999998</v>
      </c>
      <c r="L135" s="85">
        <v>71.763409999999993</v>
      </c>
      <c r="M135" s="80">
        <v>130</v>
      </c>
      <c r="N135" s="29">
        <v>1.75</v>
      </c>
      <c r="O135" s="29">
        <v>0.09</v>
      </c>
      <c r="R135" s="93"/>
      <c r="S135" s="93"/>
      <c r="T135" s="93"/>
      <c r="U135" s="93"/>
      <c r="V135" s="93"/>
      <c r="W135" s="93"/>
      <c r="X135" s="93"/>
    </row>
    <row r="136" spans="10:24" x14ac:dyDescent="0.35">
      <c r="J136" s="80">
        <v>131</v>
      </c>
      <c r="K136" s="96">
        <v>2.286381</v>
      </c>
      <c r="L136" s="85">
        <v>72.210637000000006</v>
      </c>
      <c r="M136" s="80">
        <v>131</v>
      </c>
      <c r="N136" s="29">
        <v>1.62</v>
      </c>
      <c r="O136" s="29">
        <v>0.09</v>
      </c>
      <c r="R136" s="93"/>
      <c r="S136" s="93"/>
      <c r="T136" s="93"/>
      <c r="U136" s="93"/>
      <c r="V136" s="93"/>
      <c r="W136" s="93"/>
      <c r="X136" s="93"/>
    </row>
    <row r="137" spans="10:24" x14ac:dyDescent="0.35">
      <c r="J137" s="80">
        <v>132</v>
      </c>
      <c r="K137" s="96">
        <v>2.3038349999999999</v>
      </c>
      <c r="L137" s="85">
        <v>72.649124999999998</v>
      </c>
      <c r="M137" s="80">
        <v>132</v>
      </c>
      <c r="N137" s="29">
        <v>1.49</v>
      </c>
      <c r="O137" s="29">
        <v>0.09</v>
      </c>
      <c r="R137" s="93"/>
      <c r="S137" s="93"/>
      <c r="T137" s="93"/>
      <c r="U137" s="93"/>
      <c r="V137" s="93"/>
      <c r="W137" s="93"/>
      <c r="X137" s="93"/>
    </row>
    <row r="138" spans="10:24" x14ac:dyDescent="0.35">
      <c r="J138" s="80">
        <v>133</v>
      </c>
      <c r="K138" s="96">
        <v>2.321288</v>
      </c>
      <c r="L138" s="85">
        <v>73.078835999999995</v>
      </c>
      <c r="M138" s="80">
        <v>133</v>
      </c>
      <c r="N138" s="29">
        <v>1.38</v>
      </c>
      <c r="O138" s="29">
        <v>0.09</v>
      </c>
      <c r="R138" s="93"/>
      <c r="S138" s="93"/>
      <c r="T138" s="93"/>
      <c r="U138" s="93"/>
      <c r="V138" s="93"/>
      <c r="W138" s="93"/>
      <c r="X138" s="93"/>
    </row>
    <row r="139" spans="10:24" x14ac:dyDescent="0.35">
      <c r="J139" s="80">
        <v>134</v>
      </c>
      <c r="K139" s="96">
        <v>2.3387410000000002</v>
      </c>
      <c r="L139" s="85">
        <v>73.499735999999999</v>
      </c>
      <c r="M139" s="80">
        <v>134</v>
      </c>
      <c r="N139" s="29">
        <v>1.26</v>
      </c>
      <c r="O139" s="29">
        <v>0.1</v>
      </c>
      <c r="R139" s="93"/>
      <c r="S139" s="93"/>
      <c r="T139" s="93"/>
      <c r="U139" s="93"/>
      <c r="V139" s="93"/>
      <c r="W139" s="93"/>
      <c r="X139" s="93"/>
    </row>
    <row r="140" spans="10:24" x14ac:dyDescent="0.35">
      <c r="J140" s="80">
        <v>135</v>
      </c>
      <c r="K140" s="96">
        <v>2.3561939999999999</v>
      </c>
      <c r="L140" s="85">
        <v>73.911793000000003</v>
      </c>
      <c r="M140" s="80">
        <v>135</v>
      </c>
      <c r="N140" s="29">
        <v>1.1599999999999999</v>
      </c>
      <c r="O140" s="29">
        <v>0.1</v>
      </c>
      <c r="R140" s="93"/>
      <c r="S140" s="93"/>
      <c r="T140" s="93"/>
      <c r="U140" s="93"/>
      <c r="V140" s="93"/>
      <c r="W140" s="93"/>
      <c r="X140" s="93"/>
    </row>
    <row r="141" spans="10:24" x14ac:dyDescent="0.35">
      <c r="J141" s="80">
        <v>136</v>
      </c>
      <c r="K141" s="96">
        <v>2.3736480000000002</v>
      </c>
      <c r="L141" s="85">
        <v>74.314977999999996</v>
      </c>
      <c r="M141" s="80">
        <v>136</v>
      </c>
      <c r="N141" s="29">
        <v>1.06</v>
      </c>
      <c r="O141" s="29">
        <v>0.1</v>
      </c>
      <c r="R141" s="93"/>
      <c r="S141" s="93"/>
      <c r="T141" s="93"/>
      <c r="U141" s="93"/>
      <c r="V141" s="93"/>
      <c r="W141" s="93"/>
      <c r="X141" s="93"/>
    </row>
    <row r="142" spans="10:24" x14ac:dyDescent="0.35">
      <c r="J142" s="80">
        <v>137</v>
      </c>
      <c r="K142" s="96">
        <v>2.3911009999999999</v>
      </c>
      <c r="L142" s="85">
        <v>74.709263000000007</v>
      </c>
      <c r="M142" s="80">
        <v>137</v>
      </c>
      <c r="N142" s="29">
        <v>0.97</v>
      </c>
      <c r="O142" s="29">
        <v>0.1</v>
      </c>
      <c r="R142" s="93"/>
      <c r="S142" s="93"/>
      <c r="T142" s="93"/>
      <c r="U142" s="93"/>
      <c r="V142" s="93"/>
      <c r="W142" s="93"/>
      <c r="X142" s="93"/>
    </row>
    <row r="143" spans="10:24" x14ac:dyDescent="0.35">
      <c r="J143" s="80">
        <v>138</v>
      </c>
      <c r="K143" s="96">
        <v>2.4085540000000001</v>
      </c>
      <c r="L143" s="85">
        <v>75.094623999999996</v>
      </c>
      <c r="M143" s="80">
        <v>138</v>
      </c>
      <c r="N143" s="29">
        <v>0.88</v>
      </c>
      <c r="O143" s="29">
        <v>0.1</v>
      </c>
      <c r="R143" s="93"/>
      <c r="S143" s="93"/>
      <c r="T143" s="93"/>
      <c r="U143" s="93"/>
      <c r="V143" s="93"/>
      <c r="W143" s="93"/>
      <c r="X143" s="93"/>
    </row>
    <row r="144" spans="10:24" x14ac:dyDescent="0.35">
      <c r="J144" s="80">
        <v>139</v>
      </c>
      <c r="K144" s="96">
        <v>2.4260079999999999</v>
      </c>
      <c r="L144" s="85">
        <v>75.471037999999993</v>
      </c>
      <c r="M144" s="80">
        <v>139</v>
      </c>
      <c r="N144" s="29">
        <v>0.8</v>
      </c>
      <c r="O144" s="29">
        <v>0.1</v>
      </c>
      <c r="R144" s="93"/>
      <c r="S144" s="93"/>
      <c r="T144" s="93"/>
      <c r="U144" s="93"/>
      <c r="V144" s="93"/>
      <c r="W144" s="93"/>
      <c r="X144" s="93"/>
    </row>
    <row r="145" spans="10:24" x14ac:dyDescent="0.35">
      <c r="J145" s="80">
        <v>140</v>
      </c>
      <c r="K145" s="96">
        <v>2.4434610000000001</v>
      </c>
      <c r="L145" s="85">
        <v>75.838483999999994</v>
      </c>
      <c r="M145" s="80">
        <v>140</v>
      </c>
      <c r="N145" s="29">
        <v>0.74</v>
      </c>
      <c r="O145" s="29">
        <v>0.1</v>
      </c>
      <c r="R145" s="93"/>
      <c r="S145" s="93"/>
      <c r="T145" s="93"/>
      <c r="U145" s="93"/>
      <c r="V145" s="93"/>
      <c r="W145" s="93"/>
      <c r="X145" s="93"/>
    </row>
    <row r="146" spans="10:24" x14ac:dyDescent="0.35">
      <c r="J146" s="80">
        <v>141</v>
      </c>
      <c r="K146" s="96">
        <v>2.4609139999999998</v>
      </c>
      <c r="L146" s="85">
        <v>76.196944000000002</v>
      </c>
      <c r="M146" s="80">
        <v>141</v>
      </c>
      <c r="N146" s="29">
        <v>0.67</v>
      </c>
      <c r="O146" s="29">
        <v>0.1</v>
      </c>
      <c r="R146" s="93"/>
      <c r="S146" s="93"/>
      <c r="T146" s="93"/>
      <c r="U146" s="93"/>
      <c r="V146" s="93"/>
      <c r="W146" s="93"/>
      <c r="X146" s="93"/>
    </row>
    <row r="147" spans="10:24" x14ac:dyDescent="0.35">
      <c r="J147" s="80">
        <v>142</v>
      </c>
      <c r="K147" s="96">
        <v>2.4783680000000001</v>
      </c>
      <c r="L147" s="85">
        <v>76.546401000000003</v>
      </c>
      <c r="M147" s="80">
        <v>142</v>
      </c>
      <c r="N147" s="29">
        <v>0.6</v>
      </c>
      <c r="O147" s="29">
        <v>0.1</v>
      </c>
      <c r="R147" s="93"/>
      <c r="S147" s="93"/>
      <c r="T147" s="93"/>
      <c r="U147" s="93"/>
      <c r="V147" s="93"/>
      <c r="W147" s="93"/>
      <c r="X147" s="93"/>
    </row>
    <row r="148" spans="10:24" x14ac:dyDescent="0.35">
      <c r="J148" s="80">
        <v>143</v>
      </c>
      <c r="K148" s="96">
        <v>2.4958209999999998</v>
      </c>
      <c r="L148" s="85">
        <v>76.886838999999995</v>
      </c>
      <c r="M148" s="80">
        <v>143</v>
      </c>
      <c r="N148" s="29">
        <v>0.54</v>
      </c>
      <c r="O148" s="29">
        <v>0.1</v>
      </c>
      <c r="R148" s="93"/>
      <c r="S148" s="93"/>
      <c r="T148" s="93"/>
      <c r="U148" s="93"/>
      <c r="V148" s="93"/>
      <c r="W148" s="93"/>
      <c r="X148" s="93"/>
    </row>
    <row r="149" spans="10:24" x14ac:dyDescent="0.35">
      <c r="J149" s="80">
        <v>144</v>
      </c>
      <c r="K149" s="96">
        <v>2.513274</v>
      </c>
      <c r="L149" s="85">
        <v>77.218244999999996</v>
      </c>
      <c r="M149" s="80">
        <v>144</v>
      </c>
      <c r="N149" s="29">
        <v>0.48</v>
      </c>
      <c r="O149" s="29">
        <v>0.1</v>
      </c>
      <c r="R149" s="93"/>
      <c r="S149" s="93"/>
      <c r="T149" s="93"/>
      <c r="U149" s="93"/>
      <c r="V149" s="93"/>
      <c r="W149" s="93"/>
      <c r="X149" s="93"/>
    </row>
    <row r="150" spans="10:24" x14ac:dyDescent="0.35">
      <c r="J150" s="80">
        <v>145</v>
      </c>
      <c r="K150" s="96">
        <v>2.5307270000000002</v>
      </c>
      <c r="L150" s="85">
        <v>77.540606999999994</v>
      </c>
      <c r="M150" s="80">
        <v>145</v>
      </c>
      <c r="N150" s="29">
        <v>0.44</v>
      </c>
      <c r="O150" s="29">
        <v>0.1</v>
      </c>
      <c r="R150" s="93"/>
      <c r="S150" s="93"/>
      <c r="T150" s="93"/>
      <c r="U150" s="93"/>
      <c r="V150" s="93"/>
      <c r="W150" s="93"/>
      <c r="X150" s="93"/>
    </row>
    <row r="151" spans="10:24" x14ac:dyDescent="0.35">
      <c r="J151" s="80">
        <v>146</v>
      </c>
      <c r="K151" s="96">
        <v>2.548181</v>
      </c>
      <c r="L151" s="85">
        <v>77.853914000000003</v>
      </c>
      <c r="M151" s="80">
        <v>146</v>
      </c>
      <c r="N151" s="29">
        <v>0.39</v>
      </c>
      <c r="O151" s="29">
        <v>0.1</v>
      </c>
      <c r="R151" s="93"/>
      <c r="S151" s="93"/>
      <c r="T151" s="93"/>
      <c r="U151" s="93"/>
      <c r="V151" s="93"/>
      <c r="W151" s="93"/>
      <c r="X151" s="93"/>
    </row>
    <row r="152" spans="10:24" x14ac:dyDescent="0.35">
      <c r="J152" s="80">
        <v>147</v>
      </c>
      <c r="K152" s="96">
        <v>2.5656340000000002</v>
      </c>
      <c r="L152" s="85">
        <v>78.158158</v>
      </c>
      <c r="M152" s="80">
        <v>147</v>
      </c>
      <c r="N152" s="29">
        <v>0.35</v>
      </c>
      <c r="O152" s="29">
        <v>0.1</v>
      </c>
      <c r="R152" s="93"/>
      <c r="S152" s="93"/>
      <c r="T152" s="93"/>
      <c r="U152" s="93"/>
      <c r="V152" s="93"/>
      <c r="W152" s="93"/>
      <c r="X152" s="93"/>
    </row>
    <row r="153" spans="10:24" x14ac:dyDescent="0.35">
      <c r="J153" s="80">
        <v>148</v>
      </c>
      <c r="K153" s="96">
        <v>2.5830869999999999</v>
      </c>
      <c r="L153" s="85">
        <v>78.453329999999994</v>
      </c>
      <c r="M153" s="80">
        <v>148</v>
      </c>
      <c r="N153" s="29">
        <v>0.32</v>
      </c>
      <c r="O153" s="29">
        <v>0.1</v>
      </c>
      <c r="R153" s="93"/>
      <c r="S153" s="93"/>
      <c r="T153" s="93"/>
      <c r="U153" s="93"/>
      <c r="V153" s="93"/>
      <c r="W153" s="93"/>
      <c r="X153" s="93"/>
    </row>
    <row r="154" spans="10:24" x14ac:dyDescent="0.35">
      <c r="J154" s="80">
        <v>149</v>
      </c>
      <c r="K154" s="96">
        <v>2.6005410000000002</v>
      </c>
      <c r="L154" s="85">
        <v>78.739423000000002</v>
      </c>
      <c r="M154" s="80">
        <v>149</v>
      </c>
      <c r="N154" s="29">
        <v>0.28999999999999998</v>
      </c>
      <c r="O154" s="29">
        <v>0.1</v>
      </c>
      <c r="R154" s="93"/>
      <c r="S154" s="93"/>
      <c r="T154" s="93"/>
      <c r="U154" s="93"/>
      <c r="V154" s="93"/>
      <c r="W154" s="93"/>
      <c r="X154" s="93"/>
    </row>
    <row r="155" spans="10:24" x14ac:dyDescent="0.35">
      <c r="J155" s="80">
        <v>150</v>
      </c>
      <c r="K155" s="96">
        <v>2.6179939999999999</v>
      </c>
      <c r="L155" s="85">
        <v>79.016433000000006</v>
      </c>
      <c r="M155" s="80">
        <v>150</v>
      </c>
      <c r="N155" s="29">
        <v>0.26</v>
      </c>
      <c r="O155" s="29">
        <v>0.1</v>
      </c>
      <c r="R155" s="93"/>
      <c r="S155" s="93"/>
      <c r="T155" s="93"/>
      <c r="U155" s="93"/>
      <c r="V155" s="93"/>
      <c r="W155" s="93"/>
      <c r="X155" s="93"/>
    </row>
    <row r="156" spans="10:24" x14ac:dyDescent="0.35">
      <c r="J156" s="80">
        <v>151</v>
      </c>
      <c r="K156" s="96">
        <v>2.6354470000000001</v>
      </c>
      <c r="L156" s="85">
        <v>79.284353999999993</v>
      </c>
      <c r="M156" s="80">
        <v>151</v>
      </c>
      <c r="N156" s="29">
        <v>0.24</v>
      </c>
      <c r="O156" s="29">
        <v>0.11</v>
      </c>
      <c r="R156" s="93"/>
      <c r="S156" s="93"/>
      <c r="T156" s="93"/>
      <c r="U156" s="93"/>
      <c r="V156" s="93"/>
      <c r="W156" s="93"/>
      <c r="X156" s="93"/>
    </row>
    <row r="157" spans="10:24" x14ac:dyDescent="0.35">
      <c r="J157" s="80">
        <v>152</v>
      </c>
      <c r="K157" s="96">
        <v>2.6528999999999998</v>
      </c>
      <c r="L157" s="85">
        <v>79.543182999999999</v>
      </c>
      <c r="M157" s="80">
        <v>152</v>
      </c>
      <c r="N157" s="29">
        <v>0.21</v>
      </c>
      <c r="O157" s="29">
        <v>0.11</v>
      </c>
      <c r="R157" s="93"/>
      <c r="S157" s="93"/>
      <c r="T157" s="93"/>
      <c r="U157" s="93"/>
      <c r="V157" s="93"/>
      <c r="W157" s="93"/>
      <c r="X157" s="93"/>
    </row>
    <row r="158" spans="10:24" x14ac:dyDescent="0.35">
      <c r="J158" s="80">
        <v>153</v>
      </c>
      <c r="K158" s="96">
        <v>2.6703540000000001</v>
      </c>
      <c r="L158" s="85">
        <v>79.792916000000005</v>
      </c>
      <c r="M158" s="80">
        <v>153</v>
      </c>
      <c r="N158" s="29">
        <v>0.2</v>
      </c>
      <c r="O158" s="29">
        <v>0.11</v>
      </c>
      <c r="R158" s="93"/>
      <c r="S158" s="93"/>
      <c r="T158" s="93"/>
      <c r="U158" s="93"/>
      <c r="V158" s="93"/>
      <c r="W158" s="93"/>
      <c r="X158" s="93"/>
    </row>
    <row r="159" spans="10:24" x14ac:dyDescent="0.35">
      <c r="J159" s="80">
        <v>154</v>
      </c>
      <c r="K159" s="96">
        <v>2.6878069999999998</v>
      </c>
      <c r="L159" s="85">
        <v>80.033552999999998</v>
      </c>
      <c r="M159" s="80">
        <v>154</v>
      </c>
      <c r="N159" s="29">
        <v>0.18</v>
      </c>
      <c r="O159" s="29">
        <v>0.11</v>
      </c>
      <c r="R159" s="93"/>
      <c r="S159" s="93"/>
      <c r="T159" s="93"/>
      <c r="U159" s="93"/>
      <c r="V159" s="93"/>
      <c r="W159" s="93"/>
      <c r="X159" s="93"/>
    </row>
    <row r="160" spans="10:24" x14ac:dyDescent="0.35">
      <c r="J160" s="80">
        <v>155</v>
      </c>
      <c r="K160" s="96">
        <v>2.70526</v>
      </c>
      <c r="L160" s="85">
        <v>80.265090000000001</v>
      </c>
      <c r="M160" s="80">
        <v>155</v>
      </c>
      <c r="N160" s="29">
        <v>0.16</v>
      </c>
      <c r="O160" s="29">
        <v>0.11</v>
      </c>
      <c r="R160" s="93"/>
      <c r="S160" s="93"/>
      <c r="T160" s="93"/>
      <c r="U160" s="93"/>
      <c r="V160" s="93"/>
      <c r="W160" s="93"/>
      <c r="X160" s="93"/>
    </row>
    <row r="161" spans="10:24" x14ac:dyDescent="0.35">
      <c r="J161" s="80">
        <v>156</v>
      </c>
      <c r="K161" s="96">
        <v>2.7227139999999999</v>
      </c>
      <c r="L161" s="85">
        <v>80.487528999999995</v>
      </c>
      <c r="M161" s="80">
        <v>156</v>
      </c>
      <c r="N161" s="29">
        <v>0.14000000000000001</v>
      </c>
      <c r="O161" s="29">
        <v>0.11</v>
      </c>
      <c r="R161" s="93"/>
      <c r="S161" s="93"/>
      <c r="T161" s="93"/>
      <c r="U161" s="93"/>
      <c r="V161" s="93"/>
      <c r="W161" s="93"/>
      <c r="X161" s="93"/>
    </row>
    <row r="162" spans="10:24" x14ac:dyDescent="0.35">
      <c r="J162" s="80">
        <v>157</v>
      </c>
      <c r="K162" s="96">
        <v>2.740167</v>
      </c>
      <c r="L162" s="85">
        <v>80.700868</v>
      </c>
      <c r="M162" s="80">
        <v>157</v>
      </c>
      <c r="N162" s="29">
        <v>0.12</v>
      </c>
      <c r="O162" s="29">
        <v>0.11</v>
      </c>
      <c r="R162" s="93"/>
      <c r="S162" s="93"/>
      <c r="T162" s="93"/>
      <c r="U162" s="93"/>
      <c r="V162" s="93"/>
      <c r="W162" s="93"/>
      <c r="X162" s="93"/>
    </row>
    <row r="163" spans="10:24" x14ac:dyDescent="0.35">
      <c r="J163" s="80">
        <v>158</v>
      </c>
      <c r="K163" s="96">
        <v>2.7576200000000002</v>
      </c>
      <c r="L163" s="85">
        <v>80.905108999999996</v>
      </c>
      <c r="M163" s="80">
        <v>158</v>
      </c>
      <c r="N163" s="29">
        <v>0.1</v>
      </c>
      <c r="O163" s="29">
        <v>0.11</v>
      </c>
      <c r="R163" s="93"/>
      <c r="S163" s="93"/>
      <c r="T163" s="93"/>
      <c r="U163" s="93"/>
      <c r="V163" s="93"/>
      <c r="W163" s="93"/>
      <c r="X163" s="93"/>
    </row>
    <row r="164" spans="10:24" x14ac:dyDescent="0.35">
      <c r="J164" s="80">
        <v>159</v>
      </c>
      <c r="K164" s="96">
        <v>2.775074</v>
      </c>
      <c r="L164" s="85">
        <v>81.100251</v>
      </c>
      <c r="M164" s="80">
        <v>159</v>
      </c>
      <c r="N164" s="29">
        <v>0.09</v>
      </c>
      <c r="O164" s="29">
        <v>0.11</v>
      </c>
      <c r="R164" s="93"/>
      <c r="S164" s="93"/>
      <c r="T164" s="93"/>
      <c r="U164" s="93"/>
      <c r="V164" s="93"/>
      <c r="W164" s="93"/>
      <c r="X164" s="93"/>
    </row>
    <row r="165" spans="10:24" x14ac:dyDescent="0.35">
      <c r="J165" s="80">
        <v>160</v>
      </c>
      <c r="K165" s="96">
        <v>2.7925270000000002</v>
      </c>
      <c r="L165" s="85">
        <v>81.286295999999993</v>
      </c>
      <c r="M165" s="80">
        <v>160</v>
      </c>
      <c r="N165" s="29">
        <v>7.0000000000000007E-2</v>
      </c>
      <c r="O165" s="29">
        <v>0.11</v>
      </c>
      <c r="R165" s="93"/>
      <c r="S165" s="93"/>
      <c r="T165" s="93"/>
      <c r="U165" s="93"/>
      <c r="V165" s="93"/>
      <c r="W165" s="93"/>
      <c r="X165" s="93"/>
    </row>
    <row r="166" spans="10:24" x14ac:dyDescent="0.35">
      <c r="J166" s="80">
        <v>161</v>
      </c>
      <c r="K166" s="96">
        <v>2.8099799999999999</v>
      </c>
      <c r="L166" s="85">
        <v>81.463245000000001</v>
      </c>
      <c r="M166" s="80">
        <v>161</v>
      </c>
      <c r="N166" s="29">
        <v>0.05</v>
      </c>
      <c r="O166" s="29">
        <v>0.11</v>
      </c>
      <c r="R166" s="93"/>
      <c r="S166" s="93"/>
      <c r="T166" s="93"/>
      <c r="U166" s="93"/>
      <c r="V166" s="93"/>
      <c r="W166" s="93"/>
      <c r="X166" s="93"/>
    </row>
    <row r="167" spans="10:24" x14ac:dyDescent="0.35">
      <c r="J167" s="80">
        <v>162</v>
      </c>
      <c r="K167" s="96">
        <v>2.8274330000000001</v>
      </c>
      <c r="L167" s="85">
        <v>81.631101000000001</v>
      </c>
      <c r="M167" s="80">
        <v>162</v>
      </c>
      <c r="N167" s="29">
        <v>0.03</v>
      </c>
      <c r="O167" s="29">
        <v>0.11</v>
      </c>
      <c r="R167" s="93"/>
      <c r="S167" s="93"/>
      <c r="T167" s="93"/>
      <c r="U167" s="93"/>
      <c r="V167" s="93"/>
      <c r="W167" s="93"/>
      <c r="X167" s="93"/>
    </row>
    <row r="168" spans="10:24" x14ac:dyDescent="0.35">
      <c r="J168" s="80">
        <v>163</v>
      </c>
      <c r="K168" s="96">
        <v>2.8448869999999999</v>
      </c>
      <c r="L168" s="85">
        <v>81.789866000000004</v>
      </c>
      <c r="M168" s="80">
        <v>163</v>
      </c>
      <c r="N168" s="29">
        <v>0.02</v>
      </c>
      <c r="O168" s="29">
        <v>0.11</v>
      </c>
      <c r="R168" s="93"/>
      <c r="S168" s="93"/>
      <c r="T168" s="93"/>
      <c r="U168" s="93"/>
      <c r="V168" s="93"/>
      <c r="W168" s="93"/>
      <c r="X168" s="93"/>
    </row>
    <row r="169" spans="10:24" x14ac:dyDescent="0.35">
      <c r="J169" s="80">
        <v>164</v>
      </c>
      <c r="K169" s="96">
        <v>2.8623400000000001</v>
      </c>
      <c r="L169" s="85">
        <v>81.939541000000006</v>
      </c>
      <c r="M169" s="80">
        <v>164</v>
      </c>
      <c r="N169" s="29">
        <v>0</v>
      </c>
      <c r="O169" s="29">
        <v>0.11</v>
      </c>
      <c r="R169" s="93"/>
      <c r="S169" s="93"/>
      <c r="T169" s="93"/>
      <c r="U169" s="93"/>
      <c r="V169" s="93"/>
      <c r="W169" s="93"/>
      <c r="X169" s="93"/>
    </row>
    <row r="170" spans="10:24" x14ac:dyDescent="0.35">
      <c r="J170" s="80">
        <v>165</v>
      </c>
      <c r="K170" s="96">
        <v>2.8797929999999998</v>
      </c>
      <c r="L170" s="85">
        <v>82.080128000000002</v>
      </c>
      <c r="M170" s="80">
        <v>165</v>
      </c>
      <c r="N170" s="29">
        <v>0</v>
      </c>
      <c r="O170" s="29">
        <v>0.11</v>
      </c>
      <c r="R170" s="93"/>
      <c r="S170" s="93"/>
      <c r="T170" s="93"/>
      <c r="U170" s="93"/>
      <c r="V170" s="93"/>
      <c r="W170" s="93"/>
      <c r="X170" s="93"/>
    </row>
    <row r="171" spans="10:24" x14ac:dyDescent="0.35">
      <c r="J171" s="80">
        <v>166</v>
      </c>
      <c r="K171" s="96">
        <v>2.8972470000000001</v>
      </c>
      <c r="L171" s="85">
        <v>82.211631999999994</v>
      </c>
      <c r="M171" s="80">
        <v>166</v>
      </c>
      <c r="N171" s="29">
        <v>0</v>
      </c>
      <c r="O171" s="29">
        <v>0.11</v>
      </c>
      <c r="R171" s="93"/>
      <c r="S171" s="93"/>
      <c r="T171" s="93"/>
      <c r="U171" s="93"/>
      <c r="V171" s="93"/>
      <c r="W171" s="93"/>
      <c r="X171" s="93"/>
    </row>
    <row r="172" spans="10:24" x14ac:dyDescent="0.35">
      <c r="J172" s="80">
        <v>167</v>
      </c>
      <c r="K172" s="96">
        <v>2.9146999999999998</v>
      </c>
      <c r="L172" s="85">
        <v>82.334052</v>
      </c>
      <c r="M172" s="80">
        <v>167</v>
      </c>
      <c r="N172" s="29">
        <v>0</v>
      </c>
      <c r="O172" s="29">
        <v>0.11</v>
      </c>
      <c r="R172" s="93"/>
      <c r="S172" s="93"/>
      <c r="T172" s="93"/>
      <c r="U172" s="93"/>
      <c r="V172" s="93"/>
      <c r="W172" s="93"/>
      <c r="X172" s="93"/>
    </row>
    <row r="173" spans="10:24" x14ac:dyDescent="0.35">
      <c r="J173" s="80">
        <v>168</v>
      </c>
      <c r="K173" s="96">
        <v>2.932153</v>
      </c>
      <c r="L173" s="85">
        <v>82.447393000000005</v>
      </c>
      <c r="M173" s="80">
        <v>168</v>
      </c>
      <c r="N173" s="29">
        <v>0</v>
      </c>
      <c r="O173" s="29">
        <v>0.11</v>
      </c>
      <c r="R173" s="93"/>
      <c r="S173" s="93"/>
      <c r="T173" s="93"/>
      <c r="U173" s="93"/>
      <c r="V173" s="93"/>
      <c r="W173" s="93"/>
      <c r="X173" s="93"/>
    </row>
    <row r="174" spans="10:24" x14ac:dyDescent="0.35">
      <c r="J174" s="80">
        <v>169</v>
      </c>
      <c r="K174" s="96">
        <v>2.9496060000000002</v>
      </c>
      <c r="L174" s="85">
        <v>82.551655999999994</v>
      </c>
      <c r="M174" s="80">
        <v>169</v>
      </c>
      <c r="N174" s="29">
        <v>0</v>
      </c>
      <c r="O174" s="29">
        <v>0.11</v>
      </c>
      <c r="R174" s="93"/>
      <c r="S174" s="93"/>
      <c r="T174" s="93"/>
      <c r="U174" s="93"/>
      <c r="V174" s="93"/>
      <c r="W174" s="93"/>
      <c r="X174" s="93"/>
    </row>
    <row r="175" spans="10:24" x14ac:dyDescent="0.35">
      <c r="J175" s="80">
        <v>170</v>
      </c>
      <c r="K175" s="96">
        <v>2.96706</v>
      </c>
      <c r="L175" s="85">
        <v>82.646844999999999</v>
      </c>
      <c r="M175" s="80">
        <v>170</v>
      </c>
      <c r="N175" s="29">
        <v>0</v>
      </c>
      <c r="O175" s="29">
        <v>0.11</v>
      </c>
      <c r="R175" s="93"/>
      <c r="S175" s="93"/>
      <c r="T175" s="93"/>
      <c r="U175" s="93"/>
      <c r="V175" s="93"/>
      <c r="W175" s="93"/>
      <c r="X175" s="93"/>
    </row>
    <row r="176" spans="10:24" x14ac:dyDescent="0.35">
      <c r="J176" s="80">
        <v>171</v>
      </c>
      <c r="K176" s="96">
        <v>2.9845130000000002</v>
      </c>
      <c r="L176" s="85">
        <v>82.732960000000006</v>
      </c>
      <c r="M176" s="80">
        <v>171</v>
      </c>
      <c r="N176" s="29">
        <v>0</v>
      </c>
      <c r="O176" s="29">
        <v>0.11</v>
      </c>
      <c r="R176" s="93"/>
      <c r="S176" s="93"/>
      <c r="T176" s="93"/>
      <c r="U176" s="93"/>
      <c r="V176" s="93"/>
      <c r="W176" s="93"/>
      <c r="X176" s="93"/>
    </row>
    <row r="177" spans="10:24" x14ac:dyDescent="0.35">
      <c r="J177" s="80">
        <v>172</v>
      </c>
      <c r="K177" s="96">
        <v>3.0019659999999999</v>
      </c>
      <c r="L177" s="85">
        <v>82.810004000000006</v>
      </c>
      <c r="M177" s="80">
        <v>172</v>
      </c>
      <c r="N177" s="29">
        <v>0</v>
      </c>
      <c r="O177" s="29">
        <v>0.11</v>
      </c>
      <c r="R177" s="93"/>
      <c r="S177" s="93"/>
      <c r="T177" s="93"/>
      <c r="U177" s="93"/>
      <c r="V177" s="93"/>
      <c r="W177" s="93"/>
      <c r="X177" s="93"/>
    </row>
    <row r="178" spans="10:24" x14ac:dyDescent="0.35">
      <c r="J178" s="80">
        <v>173</v>
      </c>
      <c r="K178" s="96">
        <v>3.0194200000000002</v>
      </c>
      <c r="L178" s="85">
        <v>82.877979999999994</v>
      </c>
      <c r="M178" s="80">
        <v>173</v>
      </c>
      <c r="N178" s="29">
        <v>0</v>
      </c>
      <c r="O178" s="29">
        <v>0.11</v>
      </c>
      <c r="R178" s="93"/>
      <c r="S178" s="93"/>
      <c r="T178" s="93"/>
      <c r="U178" s="93"/>
      <c r="V178" s="93"/>
      <c r="W178" s="93"/>
      <c r="X178" s="93"/>
    </row>
    <row r="179" spans="10:24" x14ac:dyDescent="0.35">
      <c r="J179" s="80">
        <v>174</v>
      </c>
      <c r="K179" s="96">
        <v>3.0368729999999999</v>
      </c>
      <c r="L179" s="85">
        <v>82.936887999999996</v>
      </c>
      <c r="M179" s="80">
        <v>174</v>
      </c>
      <c r="N179" s="29">
        <v>0</v>
      </c>
      <c r="O179" s="29">
        <v>0.11</v>
      </c>
      <c r="R179" s="93"/>
      <c r="S179" s="93"/>
      <c r="T179" s="93"/>
      <c r="U179" s="93"/>
      <c r="V179" s="93"/>
      <c r="W179" s="93"/>
      <c r="X179" s="93"/>
    </row>
    <row r="180" spans="10:24" x14ac:dyDescent="0.35">
      <c r="J180" s="80">
        <v>175</v>
      </c>
      <c r="K180" s="96">
        <v>3.0543260000000001</v>
      </c>
      <c r="L180" s="85">
        <v>82.986731000000006</v>
      </c>
      <c r="M180" s="80">
        <v>175</v>
      </c>
      <c r="N180" s="29">
        <v>0</v>
      </c>
      <c r="O180" s="29">
        <v>0.11</v>
      </c>
      <c r="R180" s="93"/>
      <c r="S180" s="93"/>
      <c r="T180" s="93"/>
      <c r="U180" s="93"/>
      <c r="V180" s="93"/>
      <c r="W180" s="93"/>
      <c r="X180" s="93"/>
    </row>
    <row r="181" spans="10:24" x14ac:dyDescent="0.35">
      <c r="J181" s="80">
        <v>176</v>
      </c>
      <c r="K181" s="96">
        <v>3.0717789999999998</v>
      </c>
      <c r="L181" s="85">
        <v>83.027508999999995</v>
      </c>
      <c r="M181" s="80">
        <v>176</v>
      </c>
      <c r="N181" s="29">
        <v>0</v>
      </c>
      <c r="O181" s="29">
        <v>0.11</v>
      </c>
      <c r="R181" s="93"/>
      <c r="S181" s="93"/>
      <c r="T181" s="93"/>
      <c r="U181" s="93"/>
      <c r="V181" s="93"/>
      <c r="W181" s="93"/>
      <c r="X181" s="93"/>
    </row>
    <row r="182" spans="10:24" x14ac:dyDescent="0.35">
      <c r="J182" s="80">
        <v>177</v>
      </c>
      <c r="K182" s="96">
        <v>3.0892330000000001</v>
      </c>
      <c r="L182" s="85">
        <v>83.059224999999998</v>
      </c>
      <c r="M182" s="80">
        <v>177</v>
      </c>
      <c r="N182" s="29">
        <v>0</v>
      </c>
      <c r="O182" s="29">
        <v>0.11</v>
      </c>
      <c r="R182" s="93"/>
      <c r="S182" s="93"/>
      <c r="T182" s="93"/>
      <c r="U182" s="93"/>
      <c r="V182" s="93"/>
      <c r="W182" s="93"/>
      <c r="X182" s="93"/>
    </row>
    <row r="183" spans="10:24" x14ac:dyDescent="0.35">
      <c r="J183" s="80">
        <v>178</v>
      </c>
      <c r="K183" s="96">
        <v>3.1066859999999998</v>
      </c>
      <c r="L183" s="85">
        <v>83.081878000000003</v>
      </c>
      <c r="M183" s="80">
        <v>178</v>
      </c>
      <c r="N183" s="29">
        <v>0</v>
      </c>
      <c r="O183" s="29">
        <v>0.11</v>
      </c>
      <c r="R183" s="93"/>
      <c r="S183" s="93"/>
      <c r="T183" s="93"/>
      <c r="U183" s="93"/>
      <c r="V183" s="93"/>
      <c r="W183" s="93"/>
      <c r="X183" s="93"/>
    </row>
    <row r="184" spans="10:24" x14ac:dyDescent="0.35">
      <c r="J184" s="80">
        <v>179</v>
      </c>
      <c r="K184" s="96">
        <v>3.124139</v>
      </c>
      <c r="L184" s="85">
        <v>83.095468999999994</v>
      </c>
      <c r="M184" s="80">
        <v>179</v>
      </c>
      <c r="N184" s="29">
        <v>0</v>
      </c>
      <c r="O184" s="29">
        <v>0.11</v>
      </c>
      <c r="R184" s="93"/>
      <c r="S184" s="93"/>
      <c r="T184" s="93"/>
      <c r="U184" s="93"/>
      <c r="V184" s="93"/>
      <c r="W184" s="93"/>
      <c r="X184" s="93"/>
    </row>
    <row r="185" spans="10:24" x14ac:dyDescent="0.35">
      <c r="J185" s="97">
        <v>180</v>
      </c>
      <c r="K185" s="98">
        <v>3.1415929999999999</v>
      </c>
      <c r="L185" s="100">
        <v>83.1</v>
      </c>
      <c r="M185" s="97">
        <v>180</v>
      </c>
      <c r="N185" s="29">
        <v>0</v>
      </c>
      <c r="O185" s="29">
        <v>0.11</v>
      </c>
      <c r="R185" s="93"/>
      <c r="S185" s="93"/>
      <c r="T185" s="93"/>
      <c r="U185" s="93"/>
      <c r="V185" s="93"/>
      <c r="W185" s="93"/>
      <c r="X185" s="93"/>
    </row>
    <row r="186" spans="10:24" x14ac:dyDescent="0.35">
      <c r="J186" s="80">
        <v>181</v>
      </c>
      <c r="K186" s="96">
        <v>3.159046</v>
      </c>
      <c r="L186" s="85">
        <v>83.095468999999994</v>
      </c>
      <c r="M186" s="80">
        <v>181</v>
      </c>
      <c r="N186" s="29">
        <v>0</v>
      </c>
      <c r="O186" s="29">
        <v>0.11</v>
      </c>
      <c r="R186" s="93"/>
      <c r="S186" s="93"/>
      <c r="T186" s="93"/>
      <c r="U186" s="93"/>
      <c r="V186" s="93"/>
      <c r="W186" s="93"/>
      <c r="X186" s="93"/>
    </row>
    <row r="187" spans="10:24" x14ac:dyDescent="0.35">
      <c r="J187" s="80">
        <v>182</v>
      </c>
      <c r="K187" s="96">
        <v>3.1764990000000002</v>
      </c>
      <c r="L187" s="85">
        <v>83.081878000000003</v>
      </c>
      <c r="M187" s="80">
        <v>182</v>
      </c>
      <c r="N187" s="29">
        <v>0</v>
      </c>
      <c r="O187" s="29">
        <v>0.11</v>
      </c>
      <c r="R187" s="93"/>
      <c r="S187" s="93"/>
      <c r="T187" s="93"/>
      <c r="U187" s="93"/>
      <c r="V187" s="93"/>
      <c r="W187" s="93"/>
      <c r="X187" s="93"/>
    </row>
    <row r="188" spans="10:24" x14ac:dyDescent="0.35">
      <c r="J188" s="80">
        <v>183</v>
      </c>
      <c r="K188" s="96">
        <v>3.193953</v>
      </c>
      <c r="L188" s="85">
        <v>83.059224999999998</v>
      </c>
      <c r="M188" s="80">
        <v>183</v>
      </c>
      <c r="N188" s="29">
        <v>0</v>
      </c>
      <c r="O188" s="29">
        <v>0.12</v>
      </c>
      <c r="R188" s="93"/>
      <c r="S188" s="93"/>
      <c r="T188" s="93"/>
      <c r="U188" s="93"/>
      <c r="V188" s="93"/>
      <c r="W188" s="93"/>
      <c r="X188" s="93"/>
    </row>
    <row r="189" spans="10:24" x14ac:dyDescent="0.35">
      <c r="J189" s="80">
        <v>184</v>
      </c>
      <c r="K189" s="96">
        <v>3.2114060000000002</v>
      </c>
      <c r="L189" s="85">
        <v>83.027508999999995</v>
      </c>
      <c r="M189" s="80">
        <v>184</v>
      </c>
      <c r="N189" s="29">
        <v>0</v>
      </c>
      <c r="O189" s="29">
        <v>0.13</v>
      </c>
      <c r="R189" s="93"/>
      <c r="S189" s="93"/>
      <c r="T189" s="93"/>
      <c r="U189" s="93"/>
      <c r="V189" s="93"/>
      <c r="W189" s="93"/>
      <c r="X189" s="93"/>
    </row>
    <row r="190" spans="10:24" x14ac:dyDescent="0.35">
      <c r="J190" s="80">
        <v>185</v>
      </c>
      <c r="K190" s="96">
        <v>3.2288589999999999</v>
      </c>
      <c r="L190" s="85">
        <v>82.986731000000006</v>
      </c>
      <c r="M190" s="80">
        <v>185</v>
      </c>
      <c r="N190" s="29">
        <v>0</v>
      </c>
      <c r="O190" s="29">
        <v>0.14000000000000001</v>
      </c>
      <c r="R190" s="93"/>
      <c r="S190" s="93"/>
      <c r="T190" s="93"/>
      <c r="U190" s="93"/>
      <c r="V190" s="93"/>
      <c r="W190" s="93"/>
      <c r="X190" s="93"/>
    </row>
    <row r="191" spans="10:24" x14ac:dyDescent="0.35">
      <c r="J191" s="80">
        <v>186</v>
      </c>
      <c r="K191" s="96">
        <v>3.2463120000000001</v>
      </c>
      <c r="L191" s="85">
        <v>82.936887999999996</v>
      </c>
      <c r="M191" s="80">
        <v>186</v>
      </c>
      <c r="N191" s="29">
        <v>0</v>
      </c>
      <c r="O191" s="29">
        <v>0.15</v>
      </c>
      <c r="R191" s="93"/>
      <c r="S191" s="93"/>
      <c r="T191" s="93"/>
      <c r="U191" s="93"/>
      <c r="V191" s="93"/>
      <c r="W191" s="93"/>
      <c r="X191" s="93"/>
    </row>
    <row r="192" spans="10:24" x14ac:dyDescent="0.35">
      <c r="J192" s="80">
        <v>187</v>
      </c>
      <c r="K192" s="96">
        <v>3.2637659999999999</v>
      </c>
      <c r="L192" s="85">
        <v>82.877979999999994</v>
      </c>
      <c r="M192" s="80">
        <v>187</v>
      </c>
      <c r="N192" s="29">
        <v>0</v>
      </c>
      <c r="O192" s="29">
        <v>0.16</v>
      </c>
      <c r="R192" s="93"/>
      <c r="S192" s="93"/>
      <c r="T192" s="93"/>
      <c r="U192" s="93"/>
      <c r="V192" s="93"/>
      <c r="W192" s="93"/>
      <c r="X192" s="93"/>
    </row>
    <row r="193" spans="10:24" x14ac:dyDescent="0.35">
      <c r="J193" s="80">
        <v>188</v>
      </c>
      <c r="K193" s="96">
        <v>3.2812190000000001</v>
      </c>
      <c r="L193" s="85">
        <v>82.810004000000006</v>
      </c>
      <c r="M193" s="80">
        <v>188</v>
      </c>
      <c r="N193" s="29">
        <v>0</v>
      </c>
      <c r="O193" s="29">
        <v>0.18</v>
      </c>
      <c r="R193" s="93"/>
      <c r="S193" s="93"/>
      <c r="T193" s="93"/>
      <c r="U193" s="93"/>
      <c r="V193" s="93"/>
      <c r="W193" s="93"/>
      <c r="X193" s="93"/>
    </row>
    <row r="194" spans="10:24" x14ac:dyDescent="0.35">
      <c r="J194" s="80">
        <v>189</v>
      </c>
      <c r="K194" s="96">
        <v>3.2986719999999998</v>
      </c>
      <c r="L194" s="85">
        <v>82.732960000000006</v>
      </c>
      <c r="M194" s="80">
        <v>189</v>
      </c>
      <c r="N194" s="29">
        <v>0</v>
      </c>
      <c r="O194" s="29">
        <v>0.2</v>
      </c>
      <c r="R194" s="93"/>
      <c r="S194" s="93"/>
      <c r="T194" s="93"/>
      <c r="U194" s="93"/>
      <c r="V194" s="93"/>
      <c r="W194" s="93"/>
      <c r="X194" s="93"/>
    </row>
    <row r="195" spans="10:24" x14ac:dyDescent="0.35">
      <c r="J195" s="80">
        <v>190</v>
      </c>
      <c r="K195" s="96">
        <v>3.3161260000000001</v>
      </c>
      <c r="L195" s="85">
        <v>82.646844999999999</v>
      </c>
      <c r="M195" s="80">
        <v>190</v>
      </c>
      <c r="N195" s="29">
        <v>0</v>
      </c>
      <c r="O195" s="29">
        <v>0.22</v>
      </c>
      <c r="R195" s="93"/>
      <c r="S195" s="93"/>
      <c r="T195" s="93"/>
      <c r="U195" s="93"/>
      <c r="V195" s="93"/>
      <c r="W195" s="93"/>
      <c r="X195" s="93"/>
    </row>
    <row r="196" spans="10:24" x14ac:dyDescent="0.35">
      <c r="J196" s="80">
        <v>191</v>
      </c>
      <c r="K196" s="96">
        <v>3.3335789999999998</v>
      </c>
      <c r="L196" s="85">
        <v>82.551655999999994</v>
      </c>
      <c r="M196" s="80">
        <v>191</v>
      </c>
      <c r="N196" s="29">
        <v>0</v>
      </c>
      <c r="O196" s="29">
        <v>0.23</v>
      </c>
      <c r="R196" s="93"/>
      <c r="S196" s="93"/>
      <c r="T196" s="93"/>
      <c r="U196" s="93"/>
      <c r="V196" s="93"/>
      <c r="W196" s="93"/>
      <c r="X196" s="93"/>
    </row>
    <row r="197" spans="10:24" x14ac:dyDescent="0.35">
      <c r="J197" s="80">
        <v>192</v>
      </c>
      <c r="K197" s="96">
        <v>3.351032</v>
      </c>
      <c r="L197" s="85">
        <v>82.447393000000005</v>
      </c>
      <c r="M197" s="80">
        <v>192</v>
      </c>
      <c r="N197" s="29">
        <v>0</v>
      </c>
      <c r="O197" s="29">
        <v>0.25</v>
      </c>
      <c r="R197" s="93"/>
      <c r="S197" s="93"/>
      <c r="T197" s="93"/>
      <c r="U197" s="93"/>
      <c r="V197" s="93"/>
      <c r="W197" s="93"/>
      <c r="X197" s="93"/>
    </row>
    <row r="198" spans="10:24" x14ac:dyDescent="0.35">
      <c r="J198" s="80">
        <v>193</v>
      </c>
      <c r="K198" s="96">
        <v>3.3684850000000002</v>
      </c>
      <c r="L198" s="85">
        <v>82.334052</v>
      </c>
      <c r="M198" s="80">
        <v>193</v>
      </c>
      <c r="N198" s="29">
        <v>0</v>
      </c>
      <c r="O198" s="29">
        <v>0.27</v>
      </c>
      <c r="R198" s="93"/>
      <c r="S198" s="93"/>
      <c r="T198" s="93"/>
      <c r="U198" s="93"/>
      <c r="V198" s="93"/>
      <c r="W198" s="93"/>
      <c r="X198" s="93"/>
    </row>
    <row r="199" spans="10:24" x14ac:dyDescent="0.35">
      <c r="J199" s="80">
        <v>194</v>
      </c>
      <c r="K199" s="96">
        <v>3.385939</v>
      </c>
      <c r="L199" s="85">
        <v>82.211631999999994</v>
      </c>
      <c r="M199" s="80">
        <v>194</v>
      </c>
      <c r="N199" s="29">
        <v>0</v>
      </c>
      <c r="O199" s="29">
        <v>0.28999999999999998</v>
      </c>
      <c r="R199" s="93"/>
      <c r="S199" s="93"/>
      <c r="T199" s="93"/>
      <c r="U199" s="93"/>
      <c r="V199" s="93"/>
      <c r="W199" s="93"/>
      <c r="X199" s="93"/>
    </row>
    <row r="200" spans="10:24" x14ac:dyDescent="0.35">
      <c r="J200" s="80">
        <v>195</v>
      </c>
      <c r="K200" s="96">
        <v>3.4033920000000002</v>
      </c>
      <c r="L200" s="85">
        <v>82.080128000000002</v>
      </c>
      <c r="M200" s="80">
        <v>195</v>
      </c>
      <c r="N200" s="29">
        <v>0</v>
      </c>
      <c r="O200" s="29">
        <v>0.3</v>
      </c>
      <c r="R200" s="93"/>
      <c r="S200" s="93"/>
      <c r="T200" s="93"/>
      <c r="U200" s="93"/>
      <c r="V200" s="93"/>
      <c r="W200" s="93"/>
      <c r="X200" s="93"/>
    </row>
    <row r="201" spans="10:24" x14ac:dyDescent="0.35">
      <c r="J201" s="80">
        <v>196</v>
      </c>
      <c r="K201" s="96">
        <v>3.4208449999999999</v>
      </c>
      <c r="L201" s="85">
        <v>81.939541000000006</v>
      </c>
      <c r="M201" s="80">
        <v>196</v>
      </c>
      <c r="N201" s="29">
        <v>0</v>
      </c>
      <c r="O201" s="29">
        <v>0.32</v>
      </c>
      <c r="R201" s="93"/>
      <c r="S201" s="93"/>
      <c r="T201" s="93"/>
      <c r="U201" s="93"/>
      <c r="V201" s="93"/>
      <c r="W201" s="93"/>
      <c r="X201" s="93"/>
    </row>
    <row r="202" spans="10:24" x14ac:dyDescent="0.35">
      <c r="J202" s="80">
        <v>197</v>
      </c>
      <c r="K202" s="96">
        <v>3.4382990000000002</v>
      </c>
      <c r="L202" s="85">
        <v>81.789866000000004</v>
      </c>
      <c r="M202" s="80">
        <v>197</v>
      </c>
      <c r="N202" s="29">
        <v>0</v>
      </c>
      <c r="O202" s="29">
        <v>0.34</v>
      </c>
      <c r="R202" s="93"/>
      <c r="S202" s="93"/>
      <c r="T202" s="93"/>
      <c r="U202" s="93"/>
      <c r="V202" s="93"/>
      <c r="W202" s="93"/>
      <c r="X202" s="93"/>
    </row>
    <row r="203" spans="10:24" x14ac:dyDescent="0.35">
      <c r="J203" s="80">
        <v>198</v>
      </c>
      <c r="K203" s="96">
        <v>3.4557519999999999</v>
      </c>
      <c r="L203" s="85">
        <v>81.631101000000001</v>
      </c>
      <c r="M203" s="80">
        <v>198</v>
      </c>
      <c r="N203" s="29">
        <v>0</v>
      </c>
      <c r="O203" s="29">
        <v>0.36</v>
      </c>
      <c r="R203" s="93"/>
      <c r="S203" s="93"/>
      <c r="T203" s="93"/>
      <c r="U203" s="93"/>
      <c r="V203" s="93"/>
      <c r="W203" s="93"/>
      <c r="X203" s="93"/>
    </row>
    <row r="204" spans="10:24" x14ac:dyDescent="0.35">
      <c r="J204" s="80">
        <v>199</v>
      </c>
      <c r="K204" s="96">
        <v>3.4732050000000001</v>
      </c>
      <c r="L204" s="85">
        <v>81.463245000000001</v>
      </c>
      <c r="M204" s="80">
        <v>199</v>
      </c>
      <c r="N204" s="29">
        <v>0</v>
      </c>
      <c r="O204" s="29">
        <v>0.38</v>
      </c>
      <c r="R204" s="93"/>
      <c r="S204" s="93"/>
      <c r="T204" s="93"/>
      <c r="U204" s="93"/>
      <c r="V204" s="93"/>
      <c r="W204" s="93"/>
      <c r="X204" s="93"/>
    </row>
    <row r="205" spans="10:24" x14ac:dyDescent="0.35">
      <c r="J205" s="80">
        <v>200</v>
      </c>
      <c r="K205" s="96">
        <v>3.490659</v>
      </c>
      <c r="L205" s="85">
        <v>81.286295999999993</v>
      </c>
      <c r="M205" s="80">
        <v>200</v>
      </c>
      <c r="N205" s="29">
        <v>0</v>
      </c>
      <c r="O205" s="29">
        <v>0.4</v>
      </c>
      <c r="R205" s="93"/>
      <c r="S205" s="93"/>
      <c r="T205" s="93"/>
      <c r="U205" s="93"/>
      <c r="V205" s="93"/>
      <c r="W205" s="93"/>
      <c r="X205" s="93"/>
    </row>
    <row r="206" spans="10:24" x14ac:dyDescent="0.35">
      <c r="J206" s="80">
        <v>201</v>
      </c>
      <c r="K206" s="96">
        <v>3.5081120000000001</v>
      </c>
      <c r="L206" s="85">
        <v>81.100251</v>
      </c>
      <c r="M206" s="80">
        <v>201</v>
      </c>
      <c r="N206" s="29">
        <v>0</v>
      </c>
      <c r="O206" s="29">
        <v>0.41</v>
      </c>
    </row>
    <row r="207" spans="10:24" x14ac:dyDescent="0.35">
      <c r="J207" s="80">
        <v>202</v>
      </c>
      <c r="K207" s="96">
        <v>3.5255649999999998</v>
      </c>
      <c r="L207" s="85">
        <v>80.905108999999996</v>
      </c>
      <c r="M207" s="80">
        <v>202</v>
      </c>
      <c r="N207" s="29">
        <v>0</v>
      </c>
      <c r="O207" s="29">
        <v>0.43</v>
      </c>
    </row>
    <row r="208" spans="10:24" x14ac:dyDescent="0.35">
      <c r="J208" s="80">
        <v>203</v>
      </c>
      <c r="K208" s="96">
        <v>3.543018</v>
      </c>
      <c r="L208" s="85">
        <v>80.700868</v>
      </c>
      <c r="M208" s="80">
        <v>203</v>
      </c>
      <c r="N208" s="29">
        <v>0</v>
      </c>
      <c r="O208" s="29">
        <v>0.45</v>
      </c>
    </row>
    <row r="209" spans="10:15" x14ac:dyDescent="0.35">
      <c r="J209" s="80">
        <v>204</v>
      </c>
      <c r="K209" s="96">
        <v>3.5604719999999999</v>
      </c>
      <c r="L209" s="85">
        <v>80.487528999999995</v>
      </c>
      <c r="M209" s="80">
        <v>204</v>
      </c>
      <c r="N209" s="29">
        <v>0</v>
      </c>
      <c r="O209" s="29">
        <v>0.47</v>
      </c>
    </row>
    <row r="210" spans="10:15" x14ac:dyDescent="0.35">
      <c r="J210" s="80">
        <v>205</v>
      </c>
      <c r="K210" s="96">
        <v>3.577925</v>
      </c>
      <c r="L210" s="85">
        <v>80.265090000000001</v>
      </c>
      <c r="M210" s="80">
        <v>205</v>
      </c>
      <c r="N210" s="29">
        <v>0</v>
      </c>
      <c r="O210" s="29">
        <v>0.49</v>
      </c>
    </row>
    <row r="211" spans="10:15" x14ac:dyDescent="0.35">
      <c r="J211" s="80">
        <v>206</v>
      </c>
      <c r="K211" s="96">
        <v>3.5953780000000002</v>
      </c>
      <c r="L211" s="85">
        <v>80.033552999999998</v>
      </c>
      <c r="M211" s="80">
        <v>206</v>
      </c>
      <c r="N211" s="29">
        <v>0</v>
      </c>
      <c r="O211" s="29">
        <v>0.51</v>
      </c>
    </row>
    <row r="212" spans="10:15" x14ac:dyDescent="0.35">
      <c r="J212" s="80">
        <v>207</v>
      </c>
      <c r="K212" s="96">
        <v>3.612832</v>
      </c>
      <c r="L212" s="85">
        <v>79.792916000000005</v>
      </c>
      <c r="M212" s="80">
        <v>207</v>
      </c>
      <c r="N212" s="29">
        <v>0</v>
      </c>
      <c r="O212" s="29">
        <v>0.53</v>
      </c>
    </row>
    <row r="213" spans="10:15" x14ac:dyDescent="0.35">
      <c r="J213" s="80">
        <v>208</v>
      </c>
      <c r="K213" s="96">
        <v>3.6302850000000002</v>
      </c>
      <c r="L213" s="85">
        <v>79.543182999999999</v>
      </c>
      <c r="M213" s="80">
        <v>208</v>
      </c>
      <c r="N213" s="29">
        <v>0</v>
      </c>
      <c r="O213" s="29">
        <v>0.56000000000000005</v>
      </c>
    </row>
    <row r="214" spans="10:15" x14ac:dyDescent="0.35">
      <c r="J214" s="80">
        <v>209</v>
      </c>
      <c r="K214" s="96">
        <v>3.6477379999999999</v>
      </c>
      <c r="L214" s="85">
        <v>79.284353999999993</v>
      </c>
      <c r="M214" s="80">
        <v>209</v>
      </c>
      <c r="N214" s="29">
        <v>0</v>
      </c>
      <c r="O214" s="29">
        <v>0.59</v>
      </c>
    </row>
    <row r="215" spans="10:15" x14ac:dyDescent="0.35">
      <c r="J215" s="80">
        <v>210</v>
      </c>
      <c r="K215" s="96">
        <v>3.6651910000000001</v>
      </c>
      <c r="L215" s="85">
        <v>79.016433000000006</v>
      </c>
      <c r="M215" s="80">
        <v>210</v>
      </c>
      <c r="N215" s="29">
        <v>0</v>
      </c>
      <c r="O215" s="29">
        <v>0.63</v>
      </c>
    </row>
    <row r="216" spans="10:15" x14ac:dyDescent="0.35">
      <c r="J216" s="80">
        <v>211</v>
      </c>
      <c r="K216" s="96">
        <v>3.6826449999999999</v>
      </c>
      <c r="L216" s="85">
        <v>78.739423000000002</v>
      </c>
      <c r="M216" s="80">
        <v>211</v>
      </c>
      <c r="N216" s="29">
        <v>0</v>
      </c>
      <c r="O216" s="29">
        <v>0.67</v>
      </c>
    </row>
    <row r="217" spans="10:15" x14ac:dyDescent="0.35">
      <c r="J217" s="80">
        <v>212</v>
      </c>
      <c r="K217" s="96">
        <v>3.7000980000000001</v>
      </c>
      <c r="L217" s="85">
        <v>78.453329999999994</v>
      </c>
      <c r="M217" s="80">
        <v>212</v>
      </c>
      <c r="N217" s="29">
        <v>0</v>
      </c>
      <c r="O217" s="29">
        <v>0.71</v>
      </c>
    </row>
    <row r="218" spans="10:15" x14ac:dyDescent="0.35">
      <c r="J218" s="80">
        <v>213</v>
      </c>
      <c r="K218" s="96">
        <v>3.7175509999999998</v>
      </c>
      <c r="L218" s="85">
        <v>78.158158</v>
      </c>
      <c r="M218" s="80">
        <v>213</v>
      </c>
      <c r="N218" s="29">
        <v>0</v>
      </c>
      <c r="O218" s="29">
        <v>0.77</v>
      </c>
    </row>
    <row r="219" spans="10:15" x14ac:dyDescent="0.35">
      <c r="J219" s="80">
        <v>214</v>
      </c>
      <c r="K219" s="96">
        <v>3.7350050000000001</v>
      </c>
      <c r="L219" s="85">
        <v>77.853914000000003</v>
      </c>
      <c r="M219" s="80">
        <v>214</v>
      </c>
      <c r="N219" s="29">
        <v>0</v>
      </c>
      <c r="O219" s="29">
        <v>0.82</v>
      </c>
    </row>
    <row r="220" spans="10:15" x14ac:dyDescent="0.35">
      <c r="J220" s="80">
        <v>215</v>
      </c>
      <c r="K220" s="96">
        <v>3.7524579999999998</v>
      </c>
      <c r="L220" s="85">
        <v>77.540606999999994</v>
      </c>
      <c r="M220" s="80">
        <v>215</v>
      </c>
      <c r="N220" s="29">
        <v>0</v>
      </c>
      <c r="O220" s="29">
        <v>0.89</v>
      </c>
    </row>
    <row r="221" spans="10:15" x14ac:dyDescent="0.35">
      <c r="J221" s="80">
        <v>216</v>
      </c>
      <c r="K221" s="96">
        <v>3.769911</v>
      </c>
      <c r="L221" s="85">
        <v>77.218244999999996</v>
      </c>
      <c r="M221" s="80">
        <v>216</v>
      </c>
      <c r="N221" s="29">
        <v>0</v>
      </c>
      <c r="O221" s="29">
        <v>0.96</v>
      </c>
    </row>
    <row r="222" spans="10:15" x14ac:dyDescent="0.35">
      <c r="J222" s="80">
        <v>217</v>
      </c>
      <c r="K222" s="96">
        <v>3.7873640000000002</v>
      </c>
      <c r="L222" s="85">
        <v>76.886838999999995</v>
      </c>
      <c r="M222" s="80">
        <v>217</v>
      </c>
      <c r="N222" s="29">
        <v>0</v>
      </c>
      <c r="O222" s="29">
        <v>1.04</v>
      </c>
    </row>
    <row r="223" spans="10:15" x14ac:dyDescent="0.35">
      <c r="J223" s="80">
        <v>218</v>
      </c>
      <c r="K223" s="96">
        <v>3.804818</v>
      </c>
      <c r="L223" s="85">
        <v>76.546401000000003</v>
      </c>
      <c r="M223" s="80">
        <v>218</v>
      </c>
      <c r="N223" s="29">
        <v>0</v>
      </c>
      <c r="O223" s="29">
        <v>1.1100000000000001</v>
      </c>
    </row>
    <row r="224" spans="10:15" x14ac:dyDescent="0.35">
      <c r="J224" s="80">
        <v>219</v>
      </c>
      <c r="K224" s="96">
        <v>3.8222710000000002</v>
      </c>
      <c r="L224" s="85">
        <v>76.196944000000002</v>
      </c>
      <c r="M224" s="80">
        <v>219</v>
      </c>
      <c r="N224" s="29">
        <v>0</v>
      </c>
      <c r="O224" s="29">
        <v>1.2</v>
      </c>
    </row>
    <row r="225" spans="10:15" x14ac:dyDescent="0.35">
      <c r="J225" s="80">
        <v>220</v>
      </c>
      <c r="K225" s="96">
        <v>3.8397239999999999</v>
      </c>
      <c r="L225" s="85">
        <v>75.838483999999994</v>
      </c>
      <c r="M225" s="80">
        <v>220</v>
      </c>
      <c r="N225" s="29">
        <v>0</v>
      </c>
      <c r="O225" s="29">
        <v>1.29</v>
      </c>
    </row>
    <row r="226" spans="10:15" x14ac:dyDescent="0.35">
      <c r="J226" s="80">
        <v>221</v>
      </c>
      <c r="K226" s="96">
        <v>3.8571780000000002</v>
      </c>
      <c r="L226" s="85">
        <v>75.471037999999993</v>
      </c>
      <c r="M226" s="80">
        <v>221</v>
      </c>
      <c r="N226" s="29">
        <v>0</v>
      </c>
      <c r="O226" s="29">
        <v>1.38</v>
      </c>
    </row>
    <row r="227" spans="10:15" x14ac:dyDescent="0.35">
      <c r="J227" s="80">
        <v>222</v>
      </c>
      <c r="K227" s="96">
        <v>3.8746309999999999</v>
      </c>
      <c r="L227" s="85">
        <v>75.094623999999996</v>
      </c>
      <c r="M227" s="80">
        <v>222</v>
      </c>
      <c r="N227" s="29">
        <v>0</v>
      </c>
      <c r="O227" s="29">
        <v>1.48</v>
      </c>
    </row>
    <row r="228" spans="10:15" x14ac:dyDescent="0.35">
      <c r="J228" s="80">
        <v>223</v>
      </c>
      <c r="K228" s="96">
        <v>3.8920840000000001</v>
      </c>
      <c r="L228" s="85">
        <v>74.709263000000007</v>
      </c>
      <c r="M228" s="80">
        <v>223</v>
      </c>
      <c r="N228" s="29">
        <v>0</v>
      </c>
      <c r="O228" s="29">
        <v>1.56</v>
      </c>
    </row>
    <row r="229" spans="10:15" x14ac:dyDescent="0.35">
      <c r="J229" s="80">
        <v>224</v>
      </c>
      <c r="K229" s="96">
        <v>3.909538</v>
      </c>
      <c r="L229" s="85">
        <v>74.314977999999996</v>
      </c>
      <c r="M229" s="80">
        <v>224</v>
      </c>
      <c r="N229" s="29">
        <v>0</v>
      </c>
      <c r="O229" s="29">
        <v>1.69</v>
      </c>
    </row>
    <row r="230" spans="10:15" x14ac:dyDescent="0.35">
      <c r="J230" s="80">
        <v>225</v>
      </c>
      <c r="K230" s="96">
        <v>3.9269910000000001</v>
      </c>
      <c r="L230" s="85">
        <v>73.911793000000003</v>
      </c>
      <c r="M230" s="80">
        <v>225</v>
      </c>
      <c r="N230" s="29">
        <v>0</v>
      </c>
      <c r="O230" s="29">
        <v>1.81</v>
      </c>
    </row>
    <row r="231" spans="10:15" x14ac:dyDescent="0.35">
      <c r="J231" s="80">
        <v>226</v>
      </c>
      <c r="K231" s="96">
        <v>3.9444439999999998</v>
      </c>
      <c r="L231" s="85">
        <v>73.499735999999999</v>
      </c>
      <c r="M231" s="80">
        <v>226</v>
      </c>
      <c r="N231" s="29">
        <v>0</v>
      </c>
      <c r="O231" s="29">
        <v>1.93</v>
      </c>
    </row>
    <row r="232" spans="10:15" x14ac:dyDescent="0.35">
      <c r="J232" s="80">
        <v>227</v>
      </c>
      <c r="K232" s="96">
        <v>3.961897</v>
      </c>
      <c r="L232" s="85">
        <v>73.078835999999995</v>
      </c>
      <c r="M232" s="80">
        <v>227</v>
      </c>
      <c r="N232" s="29">
        <v>0</v>
      </c>
      <c r="O232" s="29">
        <v>2.06</v>
      </c>
    </row>
    <row r="233" spans="10:15" x14ac:dyDescent="0.35">
      <c r="J233" s="80">
        <v>228</v>
      </c>
      <c r="K233" s="96">
        <v>3.9793509999999999</v>
      </c>
      <c r="L233" s="85">
        <v>72.649124999999998</v>
      </c>
      <c r="M233" s="80">
        <v>228</v>
      </c>
      <c r="N233" s="29">
        <v>0</v>
      </c>
      <c r="O233" s="29">
        <v>2.2000000000000002</v>
      </c>
    </row>
    <row r="234" spans="10:15" x14ac:dyDescent="0.35">
      <c r="J234" s="80">
        <v>229</v>
      </c>
      <c r="K234" s="96">
        <v>3.996804</v>
      </c>
      <c r="L234" s="85">
        <v>72.210637000000006</v>
      </c>
      <c r="M234" s="80">
        <v>229</v>
      </c>
      <c r="N234" s="29">
        <v>0</v>
      </c>
      <c r="O234" s="29">
        <v>2.34</v>
      </c>
    </row>
    <row r="235" spans="10:15" x14ac:dyDescent="0.35">
      <c r="J235" s="80">
        <v>230</v>
      </c>
      <c r="K235" s="96">
        <v>4.0142569999999997</v>
      </c>
      <c r="L235" s="85">
        <v>71.763409999999993</v>
      </c>
      <c r="M235" s="80">
        <v>230</v>
      </c>
      <c r="N235" s="29">
        <v>0</v>
      </c>
      <c r="O235" s="29">
        <v>2.4900000000000002</v>
      </c>
    </row>
    <row r="236" spans="10:15" x14ac:dyDescent="0.35">
      <c r="J236" s="80">
        <v>231</v>
      </c>
      <c r="K236" s="96">
        <v>4.0317109999999996</v>
      </c>
      <c r="L236" s="85">
        <v>71.307484000000002</v>
      </c>
      <c r="M236" s="80">
        <v>231</v>
      </c>
      <c r="N236" s="29">
        <v>0</v>
      </c>
      <c r="O236" s="29">
        <v>2.63</v>
      </c>
    </row>
    <row r="237" spans="10:15" x14ac:dyDescent="0.35">
      <c r="J237" s="80">
        <v>232</v>
      </c>
      <c r="K237" s="96">
        <v>4.0491640000000002</v>
      </c>
      <c r="L237" s="85">
        <v>70.842900999999998</v>
      </c>
      <c r="M237" s="80">
        <v>232</v>
      </c>
      <c r="N237" s="29">
        <v>0</v>
      </c>
      <c r="O237" s="29">
        <v>2.7</v>
      </c>
    </row>
    <row r="238" spans="10:15" x14ac:dyDescent="0.35">
      <c r="J238" s="80">
        <v>233</v>
      </c>
      <c r="K238" s="96">
        <v>4.0666169999999999</v>
      </c>
      <c r="L238" s="85">
        <v>70.369707000000005</v>
      </c>
      <c r="M238" s="80">
        <v>233</v>
      </c>
      <c r="N238" s="29">
        <v>0</v>
      </c>
      <c r="O238" s="29">
        <v>2.94</v>
      </c>
    </row>
    <row r="239" spans="10:15" x14ac:dyDescent="0.35">
      <c r="J239" s="80">
        <v>234</v>
      </c>
      <c r="K239" s="96">
        <v>4.0840699999999996</v>
      </c>
      <c r="L239" s="85">
        <v>69.887951000000001</v>
      </c>
      <c r="M239" s="80">
        <v>234</v>
      </c>
      <c r="N239" s="29">
        <v>0</v>
      </c>
      <c r="O239" s="29">
        <v>3.15</v>
      </c>
    </row>
    <row r="240" spans="10:15" x14ac:dyDescent="0.35">
      <c r="J240" s="80">
        <v>235</v>
      </c>
      <c r="K240" s="96">
        <v>4.1015240000000004</v>
      </c>
      <c r="L240" s="85">
        <v>69.397684999999996</v>
      </c>
      <c r="M240" s="80">
        <v>235</v>
      </c>
      <c r="N240" s="29">
        <v>0</v>
      </c>
      <c r="O240" s="29">
        <v>3.3</v>
      </c>
    </row>
    <row r="241" spans="10:15" x14ac:dyDescent="0.35">
      <c r="J241" s="80">
        <v>236</v>
      </c>
      <c r="K241" s="96">
        <v>4.1189770000000001</v>
      </c>
      <c r="L241" s="85">
        <v>68.898965000000004</v>
      </c>
      <c r="M241" s="80">
        <v>236</v>
      </c>
      <c r="N241" s="29">
        <v>0</v>
      </c>
      <c r="O241" s="29">
        <v>3.51</v>
      </c>
    </row>
    <row r="242" spans="10:15" x14ac:dyDescent="0.35">
      <c r="J242" s="80">
        <v>237</v>
      </c>
      <c r="K242" s="96">
        <v>4.1364299999999998</v>
      </c>
      <c r="L242" s="85">
        <v>68.391850000000005</v>
      </c>
      <c r="M242" s="80">
        <v>237</v>
      </c>
      <c r="N242" s="29">
        <v>0</v>
      </c>
      <c r="O242" s="29">
        <v>3.69</v>
      </c>
    </row>
    <row r="243" spans="10:15" x14ac:dyDescent="0.35">
      <c r="J243" s="80">
        <v>238</v>
      </c>
      <c r="K243" s="96">
        <v>4.1538839999999997</v>
      </c>
      <c r="L243" s="85">
        <v>67.876401000000001</v>
      </c>
      <c r="M243" s="80">
        <v>238</v>
      </c>
      <c r="N243" s="29">
        <v>0</v>
      </c>
      <c r="O243" s="29">
        <v>3.89</v>
      </c>
    </row>
    <row r="244" spans="10:15" x14ac:dyDescent="0.35">
      <c r="J244" s="80">
        <v>239</v>
      </c>
      <c r="K244" s="96">
        <v>4.1713370000000003</v>
      </c>
      <c r="L244" s="85">
        <v>67.352686000000006</v>
      </c>
      <c r="M244" s="80">
        <v>239</v>
      </c>
      <c r="N244" s="29">
        <v>0</v>
      </c>
      <c r="O244" s="29">
        <v>4.12</v>
      </c>
    </row>
    <row r="245" spans="10:15" x14ac:dyDescent="0.35">
      <c r="J245" s="80">
        <v>240</v>
      </c>
      <c r="K245" s="96">
        <v>4.18879</v>
      </c>
      <c r="L245" s="85">
        <v>66.820774</v>
      </c>
      <c r="M245" s="80">
        <v>240</v>
      </c>
      <c r="N245" s="29">
        <v>0</v>
      </c>
      <c r="O245" s="29">
        <v>4.32</v>
      </c>
    </row>
    <row r="246" spans="10:15" x14ac:dyDescent="0.35">
      <c r="J246" s="80">
        <v>241</v>
      </c>
      <c r="K246" s="96">
        <v>4.2062429999999997</v>
      </c>
      <c r="L246" s="85">
        <v>66.280737999999999</v>
      </c>
      <c r="M246" s="80">
        <v>241</v>
      </c>
      <c r="N246" s="29">
        <v>0</v>
      </c>
      <c r="O246" s="29">
        <v>4.5599999999999996</v>
      </c>
    </row>
    <row r="247" spans="10:15" x14ac:dyDescent="0.35">
      <c r="J247" s="80">
        <v>242</v>
      </c>
      <c r="K247" s="96">
        <v>4.2236969999999996</v>
      </c>
      <c r="L247" s="85">
        <v>65.732657000000003</v>
      </c>
      <c r="M247" s="80">
        <v>242</v>
      </c>
      <c r="N247" s="29">
        <v>0</v>
      </c>
      <c r="O247" s="29">
        <v>4.75</v>
      </c>
    </row>
    <row r="248" spans="10:15" x14ac:dyDescent="0.35">
      <c r="J248" s="80">
        <v>243</v>
      </c>
      <c r="K248" s="96">
        <v>4.2411500000000002</v>
      </c>
      <c r="L248" s="85">
        <v>65.176612000000006</v>
      </c>
      <c r="M248" s="80">
        <v>243</v>
      </c>
      <c r="N248" s="29">
        <v>0</v>
      </c>
      <c r="O248" s="29">
        <v>5.0599999999999996</v>
      </c>
    </row>
    <row r="249" spans="10:15" x14ac:dyDescent="0.35">
      <c r="J249" s="80">
        <v>244</v>
      </c>
      <c r="K249" s="96">
        <v>4.2586029999999999</v>
      </c>
      <c r="L249" s="85">
        <v>64.612689000000003</v>
      </c>
      <c r="M249" s="80">
        <v>244</v>
      </c>
      <c r="N249" s="29">
        <v>0</v>
      </c>
      <c r="O249" s="29">
        <v>5.27</v>
      </c>
    </row>
    <row r="250" spans="10:15" x14ac:dyDescent="0.35">
      <c r="J250" s="80">
        <v>245</v>
      </c>
      <c r="K250" s="96">
        <v>4.2760569999999998</v>
      </c>
      <c r="L250" s="85">
        <v>64.040977999999996</v>
      </c>
      <c r="M250" s="80">
        <v>245</v>
      </c>
      <c r="N250" s="29">
        <v>0</v>
      </c>
      <c r="O250" s="29">
        <v>5.53</v>
      </c>
    </row>
    <row r="251" spans="10:15" x14ac:dyDescent="0.35">
      <c r="J251" s="80">
        <v>246</v>
      </c>
      <c r="K251" s="96">
        <v>4.2935100000000004</v>
      </c>
      <c r="L251" s="85">
        <v>63.461573999999999</v>
      </c>
      <c r="M251" s="80">
        <v>246</v>
      </c>
      <c r="N251" s="29">
        <v>0</v>
      </c>
      <c r="O251" s="29">
        <v>5.79</v>
      </c>
    </row>
    <row r="252" spans="10:15" x14ac:dyDescent="0.35">
      <c r="J252" s="80">
        <v>247</v>
      </c>
      <c r="K252" s="96">
        <v>4.3109630000000001</v>
      </c>
      <c r="L252" s="85">
        <v>62.874575</v>
      </c>
      <c r="M252" s="80">
        <v>247</v>
      </c>
      <c r="N252" s="29">
        <v>0</v>
      </c>
      <c r="O252" s="29">
        <v>6.12</v>
      </c>
    </row>
    <row r="253" spans="10:15" x14ac:dyDescent="0.35">
      <c r="J253" s="80">
        <v>248</v>
      </c>
      <c r="K253" s="96">
        <v>4.328417</v>
      </c>
      <c r="L253" s="85">
        <v>62.280085</v>
      </c>
      <c r="M253" s="80">
        <v>248</v>
      </c>
      <c r="N253" s="29">
        <v>0</v>
      </c>
      <c r="O253" s="29">
        <v>6.38</v>
      </c>
    </row>
    <row r="254" spans="10:15" x14ac:dyDescent="0.35">
      <c r="J254" s="80">
        <v>249</v>
      </c>
      <c r="K254" s="96">
        <v>4.3458699999999997</v>
      </c>
      <c r="L254" s="85">
        <v>61.678210999999997</v>
      </c>
      <c r="M254" s="80">
        <v>249</v>
      </c>
      <c r="N254" s="29">
        <v>0</v>
      </c>
      <c r="O254" s="29">
        <v>6.59</v>
      </c>
    </row>
    <row r="255" spans="10:15" x14ac:dyDescent="0.35">
      <c r="J255" s="80">
        <v>250</v>
      </c>
      <c r="K255" s="96">
        <v>4.3633230000000003</v>
      </c>
      <c r="L255" s="85">
        <v>61.069066999999997</v>
      </c>
      <c r="M255" s="80">
        <v>250</v>
      </c>
      <c r="N255" s="29">
        <v>0</v>
      </c>
      <c r="O255" s="29">
        <v>6.89</v>
      </c>
    </row>
    <row r="256" spans="10:15" x14ac:dyDescent="0.35">
      <c r="J256" s="80">
        <v>251</v>
      </c>
      <c r="K256" s="96">
        <v>4.380776</v>
      </c>
      <c r="L256" s="85">
        <v>60.452769000000004</v>
      </c>
      <c r="M256" s="80">
        <v>251</v>
      </c>
      <c r="N256" s="29">
        <v>0</v>
      </c>
      <c r="O256" s="29">
        <v>7.16</v>
      </c>
    </row>
    <row r="257" spans="10:15" x14ac:dyDescent="0.35">
      <c r="J257" s="80">
        <v>252</v>
      </c>
      <c r="K257" s="96">
        <v>4.3982299999999999</v>
      </c>
      <c r="L257" s="85">
        <v>59.829441000000003</v>
      </c>
      <c r="M257" s="80">
        <v>252</v>
      </c>
      <c r="N257" s="29">
        <v>0</v>
      </c>
      <c r="O257" s="29">
        <v>7.41</v>
      </c>
    </row>
    <row r="258" spans="10:15" x14ac:dyDescent="0.35">
      <c r="J258" s="80">
        <v>253</v>
      </c>
      <c r="K258" s="96">
        <v>4.4156829999999996</v>
      </c>
      <c r="L258" s="85">
        <v>59.199207999999999</v>
      </c>
      <c r="M258" s="80">
        <v>253</v>
      </c>
      <c r="N258" s="29">
        <v>0</v>
      </c>
      <c r="O258" s="29">
        <v>7.63</v>
      </c>
    </row>
    <row r="259" spans="10:15" x14ac:dyDescent="0.35">
      <c r="J259" s="80">
        <v>254</v>
      </c>
      <c r="K259" s="96">
        <v>4.4331360000000002</v>
      </c>
      <c r="L259" s="85">
        <v>58.562202999999997</v>
      </c>
      <c r="M259" s="80">
        <v>254</v>
      </c>
      <c r="N259" s="29">
        <v>0</v>
      </c>
      <c r="O259" s="29">
        <v>7.84</v>
      </c>
    </row>
    <row r="260" spans="10:15" x14ac:dyDescent="0.35">
      <c r="J260" s="80">
        <v>255</v>
      </c>
      <c r="K260" s="96">
        <v>4.45059</v>
      </c>
      <c r="L260" s="85">
        <v>57.918562000000001</v>
      </c>
      <c r="M260" s="80">
        <v>255</v>
      </c>
      <c r="N260" s="29">
        <v>0</v>
      </c>
      <c r="O260" s="29">
        <v>8.02</v>
      </c>
    </row>
    <row r="261" spans="10:15" x14ac:dyDescent="0.35">
      <c r="J261" s="80">
        <v>256</v>
      </c>
      <c r="K261" s="96">
        <v>4.4680429999999998</v>
      </c>
      <c r="L261" s="85">
        <v>57.268428</v>
      </c>
      <c r="M261" s="80">
        <v>256</v>
      </c>
      <c r="N261" s="29">
        <v>0</v>
      </c>
      <c r="O261" s="29">
        <v>8.11</v>
      </c>
    </row>
    <row r="262" spans="10:15" x14ac:dyDescent="0.35">
      <c r="J262" s="80">
        <v>257</v>
      </c>
      <c r="K262" s="96">
        <v>4.4854960000000004</v>
      </c>
      <c r="L262" s="85">
        <v>56.611947999999998</v>
      </c>
      <c r="M262" s="80">
        <v>257</v>
      </c>
      <c r="N262" s="29">
        <v>0</v>
      </c>
      <c r="O262" s="29">
        <v>8.17</v>
      </c>
    </row>
    <row r="263" spans="10:15" x14ac:dyDescent="0.35">
      <c r="J263" s="80">
        <v>258</v>
      </c>
      <c r="K263" s="96">
        <v>4.5029490000000001</v>
      </c>
      <c r="L263" s="85">
        <v>55.949272999999998</v>
      </c>
      <c r="M263" s="80">
        <v>258</v>
      </c>
      <c r="N263" s="29">
        <v>0</v>
      </c>
      <c r="O263" s="92">
        <v>8.19</v>
      </c>
    </row>
    <row r="264" spans="10:15" x14ac:dyDescent="0.35">
      <c r="J264" s="80">
        <v>259</v>
      </c>
      <c r="K264" s="96">
        <v>4.5204029999999999</v>
      </c>
      <c r="L264" s="85">
        <v>55.280560999999999</v>
      </c>
      <c r="M264" s="80">
        <v>259</v>
      </c>
      <c r="N264" s="29">
        <v>0</v>
      </c>
      <c r="O264" s="29">
        <v>8.16</v>
      </c>
    </row>
    <row r="265" spans="10:15" x14ac:dyDescent="0.35">
      <c r="J265" s="80">
        <v>260</v>
      </c>
      <c r="K265" s="96">
        <v>4.5378559999999997</v>
      </c>
      <c r="L265" s="85">
        <v>54.605975000000001</v>
      </c>
      <c r="M265" s="80">
        <v>260</v>
      </c>
      <c r="N265" s="29">
        <v>0</v>
      </c>
      <c r="O265" s="29">
        <v>8.09</v>
      </c>
    </row>
    <row r="266" spans="10:15" x14ac:dyDescent="0.35">
      <c r="J266" s="80">
        <v>261</v>
      </c>
      <c r="K266" s="96">
        <v>4.5553090000000003</v>
      </c>
      <c r="L266" s="85">
        <v>53.92568</v>
      </c>
      <c r="M266" s="80">
        <v>261</v>
      </c>
      <c r="N266" s="29">
        <v>0</v>
      </c>
      <c r="O266" s="29">
        <v>7.94</v>
      </c>
    </row>
    <row r="267" spans="10:15" x14ac:dyDescent="0.35">
      <c r="J267" s="80">
        <v>262</v>
      </c>
      <c r="K267" s="96">
        <v>4.5727630000000001</v>
      </c>
      <c r="L267" s="85">
        <v>53.239851000000002</v>
      </c>
      <c r="M267" s="80">
        <v>262</v>
      </c>
      <c r="N267" s="29">
        <v>0</v>
      </c>
      <c r="O267" s="29">
        <v>7.58</v>
      </c>
    </row>
    <row r="268" spans="10:15" x14ac:dyDescent="0.35">
      <c r="J268" s="80">
        <v>263</v>
      </c>
      <c r="K268" s="96">
        <v>4.5902159999999999</v>
      </c>
      <c r="L268" s="85">
        <v>52.548665999999997</v>
      </c>
      <c r="M268" s="80">
        <v>263</v>
      </c>
      <c r="N268" s="29">
        <v>0</v>
      </c>
      <c r="O268" s="29">
        <v>7.37</v>
      </c>
    </row>
    <row r="269" spans="10:15" x14ac:dyDescent="0.35">
      <c r="J269" s="80">
        <v>264</v>
      </c>
      <c r="K269" s="96">
        <v>4.6076689999999996</v>
      </c>
      <c r="L269" s="85">
        <v>51.852305999999999</v>
      </c>
      <c r="M269" s="80">
        <v>264</v>
      </c>
      <c r="N269" s="29">
        <v>0</v>
      </c>
      <c r="O269" s="29">
        <v>7.08</v>
      </c>
    </row>
    <row r="270" spans="10:15" x14ac:dyDescent="0.35">
      <c r="J270" s="80">
        <v>265</v>
      </c>
      <c r="K270" s="96">
        <v>4.6251230000000003</v>
      </c>
      <c r="L270" s="85">
        <v>51.150961000000002</v>
      </c>
      <c r="M270" s="80">
        <v>265</v>
      </c>
      <c r="N270" s="29">
        <v>0</v>
      </c>
      <c r="O270" s="29">
        <v>6.76</v>
      </c>
    </row>
    <row r="271" spans="10:15" x14ac:dyDescent="0.35">
      <c r="J271" s="80">
        <v>266</v>
      </c>
      <c r="K271" s="96">
        <v>4.642576</v>
      </c>
      <c r="L271" s="85">
        <v>50.444823</v>
      </c>
      <c r="M271" s="80">
        <v>266</v>
      </c>
      <c r="N271" s="29">
        <v>0</v>
      </c>
      <c r="O271" s="29">
        <v>6.54</v>
      </c>
    </row>
    <row r="272" spans="10:15" x14ac:dyDescent="0.35">
      <c r="J272" s="80">
        <v>267</v>
      </c>
      <c r="K272" s="96">
        <v>4.6600289999999998</v>
      </c>
      <c r="L272" s="85">
        <v>49.734091999999997</v>
      </c>
      <c r="M272" s="80">
        <v>267</v>
      </c>
      <c r="N272" s="29">
        <v>0</v>
      </c>
      <c r="O272" s="29">
        <v>6.24</v>
      </c>
    </row>
    <row r="273" spans="10:15" x14ac:dyDescent="0.35">
      <c r="J273" s="80">
        <v>268</v>
      </c>
      <c r="K273" s="96">
        <v>4.6774820000000004</v>
      </c>
      <c r="L273" s="85">
        <v>49.018968999999998</v>
      </c>
      <c r="M273" s="80">
        <v>268</v>
      </c>
      <c r="N273" s="29">
        <v>0</v>
      </c>
      <c r="O273" s="29">
        <v>5.98</v>
      </c>
    </row>
    <row r="274" spans="10:15" x14ac:dyDescent="0.35">
      <c r="J274" s="80">
        <v>269</v>
      </c>
      <c r="K274" s="96">
        <v>4.6949360000000002</v>
      </c>
      <c r="L274" s="85">
        <v>48.299664999999997</v>
      </c>
      <c r="M274" s="80">
        <v>269</v>
      </c>
      <c r="N274" s="29">
        <v>0</v>
      </c>
      <c r="O274" s="29">
        <v>5.7</v>
      </c>
    </row>
    <row r="275" spans="10:15" x14ac:dyDescent="0.35">
      <c r="J275" s="80">
        <v>270</v>
      </c>
      <c r="K275" s="96">
        <v>4.7123889999999999</v>
      </c>
      <c r="L275" s="85">
        <v>47.576393000000003</v>
      </c>
      <c r="M275" s="80">
        <v>270</v>
      </c>
      <c r="N275" s="29">
        <v>0</v>
      </c>
      <c r="O275" s="29">
        <v>5.42</v>
      </c>
    </row>
    <row r="276" spans="10:15" x14ac:dyDescent="0.35">
      <c r="J276" s="80">
        <v>271</v>
      </c>
      <c r="K276" s="96">
        <v>4.7298419999999997</v>
      </c>
      <c r="L276" s="85">
        <v>46.84937</v>
      </c>
      <c r="M276" s="80">
        <v>271</v>
      </c>
      <c r="N276" s="29">
        <v>0</v>
      </c>
      <c r="O276" s="29">
        <v>5.14</v>
      </c>
    </row>
    <row r="277" spans="10:15" x14ac:dyDescent="0.35">
      <c r="J277" s="80">
        <v>272</v>
      </c>
      <c r="K277" s="96">
        <v>4.7472960000000004</v>
      </c>
      <c r="L277" s="85">
        <v>46.118820999999997</v>
      </c>
      <c r="M277" s="80">
        <v>272</v>
      </c>
      <c r="N277" s="29">
        <v>0</v>
      </c>
      <c r="O277" s="29">
        <v>4.84</v>
      </c>
    </row>
    <row r="278" spans="10:15" x14ac:dyDescent="0.35">
      <c r="J278" s="80">
        <v>273</v>
      </c>
      <c r="K278" s="96">
        <v>4.7647490000000001</v>
      </c>
      <c r="L278" s="85">
        <v>45.384974</v>
      </c>
      <c r="M278" s="80">
        <v>273</v>
      </c>
      <c r="N278" s="29">
        <v>0</v>
      </c>
      <c r="O278" s="29">
        <v>4.62</v>
      </c>
    </row>
    <row r="279" spans="10:15" x14ac:dyDescent="0.35">
      <c r="J279" s="80">
        <v>274</v>
      </c>
      <c r="K279" s="96">
        <v>4.7822019999999998</v>
      </c>
      <c r="L279" s="85">
        <v>44.648060000000001</v>
      </c>
      <c r="M279" s="80">
        <v>274</v>
      </c>
      <c r="N279" s="29">
        <v>0</v>
      </c>
      <c r="O279" s="29">
        <v>4.3600000000000003</v>
      </c>
    </row>
    <row r="280" spans="10:15" x14ac:dyDescent="0.35">
      <c r="J280" s="80">
        <v>275</v>
      </c>
      <c r="K280" s="96">
        <v>4.7996549999999996</v>
      </c>
      <c r="L280" s="85">
        <v>43.908318999999999</v>
      </c>
      <c r="M280" s="80">
        <v>275</v>
      </c>
      <c r="N280" s="29">
        <v>0</v>
      </c>
      <c r="O280" s="29">
        <v>4.1100000000000003</v>
      </c>
    </row>
    <row r="281" spans="10:15" x14ac:dyDescent="0.35">
      <c r="J281" s="80">
        <v>276</v>
      </c>
      <c r="K281" s="96">
        <v>4.8171090000000003</v>
      </c>
      <c r="L281" s="85">
        <v>43.165990999999998</v>
      </c>
      <c r="M281" s="80">
        <v>276</v>
      </c>
      <c r="N281" s="29">
        <v>0</v>
      </c>
      <c r="O281" s="29">
        <v>3.92</v>
      </c>
    </row>
    <row r="282" spans="10:15" x14ac:dyDescent="0.35">
      <c r="J282" s="80">
        <v>277</v>
      </c>
      <c r="K282" s="96">
        <v>4.834562</v>
      </c>
      <c r="L282" s="85">
        <v>42.421323000000001</v>
      </c>
      <c r="M282" s="80">
        <v>277</v>
      </c>
      <c r="N282" s="29">
        <v>0</v>
      </c>
      <c r="O282" s="29">
        <v>3.69</v>
      </c>
    </row>
    <row r="283" spans="10:15" x14ac:dyDescent="0.35">
      <c r="J283" s="80">
        <v>278</v>
      </c>
      <c r="K283" s="96">
        <v>4.8520149999999997</v>
      </c>
      <c r="L283" s="85">
        <v>41.674567000000003</v>
      </c>
      <c r="M283" s="80">
        <v>278</v>
      </c>
      <c r="N283" s="91">
        <v>0</v>
      </c>
      <c r="O283" s="29">
        <v>3.48</v>
      </c>
    </row>
    <row r="284" spans="10:15" x14ac:dyDescent="0.35">
      <c r="J284" s="80">
        <v>279</v>
      </c>
      <c r="K284" s="96">
        <v>4.8694689999999996</v>
      </c>
      <c r="L284" s="85">
        <v>40.925975999999999</v>
      </c>
      <c r="M284" s="80">
        <v>279</v>
      </c>
      <c r="N284" s="29">
        <v>0</v>
      </c>
      <c r="O284" s="29">
        <v>3.32</v>
      </c>
    </row>
    <row r="285" spans="10:15" x14ac:dyDescent="0.35">
      <c r="J285" s="80">
        <v>280</v>
      </c>
      <c r="K285" s="96">
        <v>4.8869220000000002</v>
      </c>
      <c r="L285" s="85">
        <v>40.175811000000003</v>
      </c>
      <c r="M285" s="80">
        <v>280</v>
      </c>
      <c r="N285" s="29">
        <v>0</v>
      </c>
      <c r="O285" s="29">
        <v>3.11</v>
      </c>
    </row>
    <row r="286" spans="10:15" x14ac:dyDescent="0.35">
      <c r="J286" s="80">
        <v>281</v>
      </c>
      <c r="K286" s="96">
        <v>4.9043749999999999</v>
      </c>
      <c r="L286" s="85">
        <v>39.424334000000002</v>
      </c>
      <c r="M286" s="80">
        <v>281</v>
      </c>
      <c r="N286" s="29">
        <v>0</v>
      </c>
      <c r="O286" s="29">
        <v>2.93</v>
      </c>
    </row>
    <row r="287" spans="10:15" x14ac:dyDescent="0.35">
      <c r="J287" s="80">
        <v>282</v>
      </c>
      <c r="K287" s="96">
        <v>4.9218279999999996</v>
      </c>
      <c r="L287" s="85">
        <v>38.671812000000003</v>
      </c>
      <c r="M287" s="80">
        <v>282</v>
      </c>
      <c r="N287" s="29">
        <v>0</v>
      </c>
      <c r="O287" s="29">
        <v>2.77</v>
      </c>
    </row>
    <row r="288" spans="10:15" x14ac:dyDescent="0.35">
      <c r="J288" s="80">
        <v>283</v>
      </c>
      <c r="K288" s="96">
        <v>4.9392820000000004</v>
      </c>
      <c r="L288" s="85">
        <v>37.918514999999999</v>
      </c>
      <c r="M288" s="80">
        <v>283</v>
      </c>
      <c r="N288" s="29">
        <v>0</v>
      </c>
      <c r="O288" s="29">
        <v>2.61</v>
      </c>
    </row>
    <row r="289" spans="10:15" x14ac:dyDescent="0.35">
      <c r="J289" s="80">
        <v>284</v>
      </c>
      <c r="K289" s="96">
        <v>4.9567350000000001</v>
      </c>
      <c r="L289" s="85">
        <v>37.164718999999998</v>
      </c>
      <c r="M289" s="80">
        <v>284</v>
      </c>
      <c r="N289" s="29">
        <v>0</v>
      </c>
      <c r="O289" s="29">
        <v>2.44</v>
      </c>
    </row>
    <row r="290" spans="10:15" x14ac:dyDescent="0.35">
      <c r="J290" s="80">
        <v>285</v>
      </c>
      <c r="K290" s="96">
        <v>4.9741879999999998</v>
      </c>
      <c r="L290" s="85">
        <v>36.410699999999999</v>
      </c>
      <c r="M290" s="80">
        <v>285</v>
      </c>
      <c r="N290" s="29">
        <v>0</v>
      </c>
      <c r="O290" s="29">
        <v>2.2999999999999998</v>
      </c>
    </row>
    <row r="291" spans="10:15" x14ac:dyDescent="0.35">
      <c r="J291" s="80">
        <v>286</v>
      </c>
      <c r="K291" s="96">
        <v>4.9916419999999997</v>
      </c>
      <c r="L291" s="85">
        <v>35.656737999999997</v>
      </c>
      <c r="M291" s="80">
        <v>286</v>
      </c>
      <c r="N291" s="29">
        <v>0</v>
      </c>
      <c r="O291" s="29">
        <v>2.16</v>
      </c>
    </row>
    <row r="292" spans="10:15" x14ac:dyDescent="0.35">
      <c r="J292" s="80">
        <v>287</v>
      </c>
      <c r="K292" s="96">
        <v>5.0090950000000003</v>
      </c>
      <c r="L292" s="85">
        <v>34.903118999999997</v>
      </c>
      <c r="M292" s="80">
        <v>287</v>
      </c>
      <c r="N292" s="29">
        <v>0</v>
      </c>
      <c r="O292" s="29">
        <v>2.02</v>
      </c>
    </row>
    <row r="293" spans="10:15" x14ac:dyDescent="0.35">
      <c r="J293" s="80">
        <v>288</v>
      </c>
      <c r="K293" s="96">
        <v>5.026548</v>
      </c>
      <c r="L293" s="85">
        <v>34.150128000000002</v>
      </c>
      <c r="M293" s="80">
        <v>288</v>
      </c>
      <c r="N293" s="29">
        <v>0.01</v>
      </c>
      <c r="O293" s="29">
        <v>1.9</v>
      </c>
    </row>
    <row r="294" spans="10:15" x14ac:dyDescent="0.35">
      <c r="J294" s="80">
        <v>289</v>
      </c>
      <c r="K294" s="96">
        <v>5.0440019999999999</v>
      </c>
      <c r="L294" s="85">
        <v>33.398055999999997</v>
      </c>
      <c r="M294" s="80">
        <v>289</v>
      </c>
      <c r="N294" s="29">
        <v>0.01</v>
      </c>
      <c r="O294" s="29">
        <v>1.79</v>
      </c>
    </row>
    <row r="295" spans="10:15" x14ac:dyDescent="0.35">
      <c r="J295" s="80">
        <v>290</v>
      </c>
      <c r="K295" s="96">
        <v>5.0614549999999996</v>
      </c>
      <c r="L295" s="85">
        <v>32.647193000000001</v>
      </c>
      <c r="M295" s="80">
        <v>290</v>
      </c>
      <c r="N295" s="29">
        <v>0.01</v>
      </c>
      <c r="O295" s="29">
        <v>1.66</v>
      </c>
    </row>
    <row r="296" spans="10:15" x14ac:dyDescent="0.35">
      <c r="J296" s="80">
        <v>291</v>
      </c>
      <c r="K296" s="96">
        <v>5.0789080000000002</v>
      </c>
      <c r="L296" s="85">
        <v>31.897835000000001</v>
      </c>
      <c r="M296" s="80">
        <v>291</v>
      </c>
      <c r="N296" s="29">
        <v>0.01</v>
      </c>
      <c r="O296" s="29">
        <v>1.55</v>
      </c>
    </row>
    <row r="297" spans="10:15" x14ac:dyDescent="0.35">
      <c r="J297" s="80">
        <v>292</v>
      </c>
      <c r="K297" s="96">
        <v>5.0963609999999999</v>
      </c>
      <c r="L297" s="85">
        <v>31.150276999999999</v>
      </c>
      <c r="M297" s="80">
        <v>292</v>
      </c>
      <c r="N297" s="29">
        <v>0.01</v>
      </c>
      <c r="O297" s="29">
        <v>1.45</v>
      </c>
    </row>
    <row r="298" spans="10:15" x14ac:dyDescent="0.35">
      <c r="J298" s="80">
        <v>293</v>
      </c>
      <c r="K298" s="96">
        <v>5.1138149999999998</v>
      </c>
      <c r="L298" s="85">
        <v>30.404817999999999</v>
      </c>
      <c r="M298" s="80">
        <v>293</v>
      </c>
      <c r="N298" s="29">
        <v>0.01</v>
      </c>
      <c r="O298" s="29">
        <v>1.37</v>
      </c>
    </row>
    <row r="299" spans="10:15" x14ac:dyDescent="0.35">
      <c r="J299" s="80">
        <v>294</v>
      </c>
      <c r="K299" s="96">
        <v>5.1312680000000004</v>
      </c>
      <c r="L299" s="85">
        <v>29.661759</v>
      </c>
      <c r="M299" s="80">
        <v>294</v>
      </c>
      <c r="N299" s="29">
        <v>0.01</v>
      </c>
      <c r="O299" s="29">
        <v>1.28</v>
      </c>
    </row>
    <row r="300" spans="10:15" x14ac:dyDescent="0.35">
      <c r="J300" s="80">
        <v>295</v>
      </c>
      <c r="K300" s="96">
        <v>5.1487210000000001</v>
      </c>
      <c r="L300" s="85">
        <v>28.921400999999999</v>
      </c>
      <c r="M300" s="80">
        <v>295</v>
      </c>
      <c r="N300" s="29">
        <v>0.01</v>
      </c>
      <c r="O300" s="29">
        <v>1.19</v>
      </c>
    </row>
    <row r="301" spans="10:15" x14ac:dyDescent="0.35">
      <c r="J301" s="80">
        <v>296</v>
      </c>
      <c r="K301" s="96">
        <v>5.166175</v>
      </c>
      <c r="L301" s="85">
        <v>28.184047</v>
      </c>
      <c r="M301" s="80">
        <v>296</v>
      </c>
      <c r="N301" s="29">
        <v>0.01</v>
      </c>
      <c r="O301" s="29">
        <v>1.1000000000000001</v>
      </c>
    </row>
    <row r="302" spans="10:15" x14ac:dyDescent="0.35">
      <c r="J302" s="80">
        <v>297</v>
      </c>
      <c r="K302" s="96">
        <v>5.1836279999999997</v>
      </c>
      <c r="L302" s="85">
        <v>27.450002000000001</v>
      </c>
      <c r="M302" s="80">
        <v>297</v>
      </c>
      <c r="N302" s="29">
        <v>0.01</v>
      </c>
      <c r="O302" s="29">
        <v>1.02</v>
      </c>
    </row>
    <row r="303" spans="10:15" x14ac:dyDescent="0.35">
      <c r="J303" s="80">
        <v>298</v>
      </c>
      <c r="K303" s="96">
        <v>5.2010810000000003</v>
      </c>
      <c r="L303" s="85">
        <v>26.719570000000001</v>
      </c>
      <c r="M303" s="80">
        <v>298</v>
      </c>
      <c r="N303" s="29">
        <v>0</v>
      </c>
      <c r="O303" s="29">
        <v>0.97</v>
      </c>
    </row>
    <row r="304" spans="10:15" x14ac:dyDescent="0.35">
      <c r="J304" s="80">
        <v>299</v>
      </c>
      <c r="K304" s="96">
        <v>5.218534</v>
      </c>
      <c r="L304" s="85">
        <v>25.993058999999999</v>
      </c>
      <c r="M304" s="80">
        <v>299</v>
      </c>
      <c r="N304" s="29">
        <v>0</v>
      </c>
      <c r="O304" s="29">
        <v>0.9</v>
      </c>
    </row>
    <row r="305" spans="10:15" x14ac:dyDescent="0.35">
      <c r="J305" s="80">
        <v>300</v>
      </c>
      <c r="K305" s="96">
        <v>5.2359879999999999</v>
      </c>
      <c r="L305" s="85">
        <v>25.270773999999999</v>
      </c>
      <c r="M305" s="80">
        <v>300</v>
      </c>
      <c r="N305" s="29">
        <v>0</v>
      </c>
      <c r="O305" s="29">
        <v>0.84</v>
      </c>
    </row>
    <row r="306" spans="10:15" x14ac:dyDescent="0.35">
      <c r="J306" s="80">
        <v>301</v>
      </c>
      <c r="K306" s="96">
        <v>5.2534409999999996</v>
      </c>
      <c r="L306" s="85">
        <v>24.553021999999999</v>
      </c>
      <c r="M306" s="80">
        <v>301</v>
      </c>
      <c r="N306" s="29">
        <v>0</v>
      </c>
      <c r="O306" s="29">
        <v>0.8</v>
      </c>
    </row>
    <row r="307" spans="10:15" x14ac:dyDescent="0.35">
      <c r="J307" s="80">
        <v>302</v>
      </c>
      <c r="K307" s="96">
        <v>5.2708940000000002</v>
      </c>
      <c r="L307" s="85">
        <v>23.840109999999999</v>
      </c>
      <c r="M307" s="80">
        <v>302</v>
      </c>
      <c r="N307" s="29">
        <v>0</v>
      </c>
      <c r="O307" s="29">
        <v>0.75</v>
      </c>
    </row>
    <row r="308" spans="10:15" x14ac:dyDescent="0.35">
      <c r="J308" s="80">
        <v>303</v>
      </c>
      <c r="K308" s="96">
        <v>5.288348</v>
      </c>
      <c r="L308" s="85">
        <v>23.132345999999998</v>
      </c>
      <c r="M308" s="80">
        <v>303</v>
      </c>
      <c r="N308" s="29">
        <v>0</v>
      </c>
      <c r="O308" s="29">
        <v>0.7</v>
      </c>
    </row>
    <row r="309" spans="10:15" x14ac:dyDescent="0.35">
      <c r="J309" s="80">
        <v>304</v>
      </c>
      <c r="K309" s="96">
        <v>5.3058009999999998</v>
      </c>
      <c r="L309" s="85">
        <v>22.430035</v>
      </c>
      <c r="M309" s="80">
        <v>304</v>
      </c>
      <c r="N309" s="29">
        <v>0</v>
      </c>
      <c r="O309" s="29">
        <v>0.68</v>
      </c>
    </row>
    <row r="310" spans="10:15" x14ac:dyDescent="0.35">
      <c r="J310" s="80">
        <v>305</v>
      </c>
      <c r="K310" s="96">
        <v>5.3232540000000004</v>
      </c>
      <c r="L310" s="85">
        <v>21.733483</v>
      </c>
      <c r="M310" s="80">
        <v>305</v>
      </c>
      <c r="N310" s="29">
        <v>0</v>
      </c>
      <c r="O310" s="29">
        <v>0.65</v>
      </c>
    </row>
    <row r="311" spans="10:15" x14ac:dyDescent="0.35">
      <c r="J311" s="80">
        <v>306</v>
      </c>
      <c r="K311" s="96">
        <v>5.3407080000000002</v>
      </c>
      <c r="L311" s="85">
        <v>21.042995999999999</v>
      </c>
      <c r="M311" s="80">
        <v>306</v>
      </c>
      <c r="N311" s="29">
        <v>0</v>
      </c>
      <c r="O311" s="29">
        <v>0.62</v>
      </c>
    </row>
    <row r="312" spans="10:15" x14ac:dyDescent="0.35">
      <c r="J312" s="80">
        <v>307</v>
      </c>
      <c r="K312" s="96">
        <v>5.358161</v>
      </c>
      <c r="L312" s="85">
        <v>20.358878000000001</v>
      </c>
      <c r="M312" s="80">
        <v>307</v>
      </c>
      <c r="N312" s="29">
        <v>0</v>
      </c>
      <c r="O312" s="29">
        <v>0.59</v>
      </c>
    </row>
    <row r="313" spans="10:15" x14ac:dyDescent="0.35">
      <c r="J313" s="80">
        <v>308</v>
      </c>
      <c r="K313" s="96">
        <v>5.3756139999999997</v>
      </c>
      <c r="L313" s="85">
        <v>19.681432000000001</v>
      </c>
      <c r="M313" s="80">
        <v>308</v>
      </c>
      <c r="N313" s="29">
        <v>0</v>
      </c>
      <c r="O313" s="29">
        <v>0.57999999999999996</v>
      </c>
    </row>
    <row r="314" spans="10:15" x14ac:dyDescent="0.35">
      <c r="J314" s="80">
        <v>309</v>
      </c>
      <c r="K314" s="96">
        <v>5.3930670000000003</v>
      </c>
      <c r="L314" s="85">
        <v>19.010960000000001</v>
      </c>
      <c r="M314" s="80">
        <v>309</v>
      </c>
      <c r="N314" s="29">
        <v>0</v>
      </c>
      <c r="O314" s="29">
        <v>0.55000000000000004</v>
      </c>
    </row>
    <row r="315" spans="10:15" x14ac:dyDescent="0.35">
      <c r="J315" s="80">
        <v>310</v>
      </c>
      <c r="K315" s="96">
        <v>5.4105210000000001</v>
      </c>
      <c r="L315" s="85">
        <v>18.347760000000001</v>
      </c>
      <c r="M315" s="80">
        <v>310</v>
      </c>
      <c r="N315" s="29">
        <v>0</v>
      </c>
      <c r="O315" s="29">
        <v>0.53</v>
      </c>
    </row>
    <row r="316" spans="10:15" x14ac:dyDescent="0.35">
      <c r="J316" s="80">
        <v>311</v>
      </c>
      <c r="K316" s="96">
        <v>5.4279739999999999</v>
      </c>
      <c r="L316" s="85">
        <v>17.692132000000001</v>
      </c>
      <c r="M316" s="80">
        <v>311</v>
      </c>
      <c r="N316" s="29">
        <v>0</v>
      </c>
      <c r="O316" s="29">
        <v>0.51</v>
      </c>
    </row>
    <row r="317" spans="10:15" x14ac:dyDescent="0.35">
      <c r="J317" s="80">
        <v>312</v>
      </c>
      <c r="K317" s="96">
        <v>5.4454269999999996</v>
      </c>
      <c r="L317" s="85">
        <v>17.044371999999999</v>
      </c>
      <c r="M317" s="80">
        <v>312</v>
      </c>
      <c r="N317" s="29">
        <v>0</v>
      </c>
      <c r="O317" s="29">
        <v>0.5</v>
      </c>
    </row>
    <row r="318" spans="10:15" x14ac:dyDescent="0.35">
      <c r="J318" s="80">
        <v>313</v>
      </c>
      <c r="K318" s="96">
        <v>5.4628810000000003</v>
      </c>
      <c r="L318" s="85">
        <v>16.404772000000001</v>
      </c>
      <c r="M318" s="80">
        <v>313</v>
      </c>
      <c r="N318" s="29">
        <v>0</v>
      </c>
      <c r="O318" s="29">
        <v>0.48</v>
      </c>
    </row>
    <row r="319" spans="10:15" x14ac:dyDescent="0.35">
      <c r="J319" s="80">
        <v>314</v>
      </c>
      <c r="K319" s="96">
        <v>5.480334</v>
      </c>
      <c r="L319" s="85">
        <v>15.773626</v>
      </c>
      <c r="M319" s="80">
        <v>314</v>
      </c>
      <c r="N319" s="29">
        <v>0</v>
      </c>
      <c r="O319" s="29">
        <v>0.46</v>
      </c>
    </row>
    <row r="320" spans="10:15" x14ac:dyDescent="0.35">
      <c r="J320" s="80">
        <v>315</v>
      </c>
      <c r="K320" s="96">
        <v>5.4977869999999998</v>
      </c>
      <c r="L320" s="85">
        <v>15.15122</v>
      </c>
      <c r="M320" s="80">
        <v>315</v>
      </c>
      <c r="N320" s="29">
        <v>0</v>
      </c>
      <c r="O320" s="29">
        <v>0.44</v>
      </c>
    </row>
    <row r="321" spans="10:15" x14ac:dyDescent="0.35">
      <c r="J321" s="80">
        <v>316</v>
      </c>
      <c r="K321" s="96">
        <v>5.5152400000000004</v>
      </c>
      <c r="L321" s="85">
        <v>14.537839999999999</v>
      </c>
      <c r="M321" s="80">
        <v>316</v>
      </c>
      <c r="N321" s="29">
        <v>0</v>
      </c>
      <c r="O321" s="29">
        <v>0.42</v>
      </c>
    </row>
    <row r="322" spans="10:15" x14ac:dyDescent="0.35">
      <c r="J322" s="80">
        <v>317</v>
      </c>
      <c r="K322" s="96">
        <v>5.5326940000000002</v>
      </c>
      <c r="L322" s="85">
        <v>13.933771</v>
      </c>
      <c r="M322" s="80">
        <v>317</v>
      </c>
      <c r="N322" s="29">
        <v>0</v>
      </c>
      <c r="O322" s="29">
        <v>0.4</v>
      </c>
    </row>
    <row r="323" spans="10:15" x14ac:dyDescent="0.35">
      <c r="J323" s="80">
        <v>318</v>
      </c>
      <c r="K323" s="96">
        <v>5.5501469999999999</v>
      </c>
      <c r="L323" s="85">
        <v>13.339289000000001</v>
      </c>
      <c r="M323" s="80">
        <v>318</v>
      </c>
      <c r="N323" s="29">
        <v>0</v>
      </c>
      <c r="O323" s="29">
        <v>0.38</v>
      </c>
    </row>
    <row r="324" spans="10:15" x14ac:dyDescent="0.35">
      <c r="J324" s="80">
        <v>319</v>
      </c>
      <c r="K324" s="96">
        <v>5.5675999999999997</v>
      </c>
      <c r="L324" s="85">
        <v>12.754671999999999</v>
      </c>
      <c r="M324" s="80">
        <v>319</v>
      </c>
      <c r="N324" s="29">
        <v>0</v>
      </c>
      <c r="O324" s="29">
        <v>0.36</v>
      </c>
    </row>
    <row r="325" spans="10:15" x14ac:dyDescent="0.35">
      <c r="J325" s="80">
        <v>320</v>
      </c>
      <c r="K325" s="96">
        <v>5.5850540000000004</v>
      </c>
      <c r="L325" s="85">
        <v>12.180191000000001</v>
      </c>
      <c r="M325" s="80">
        <v>320</v>
      </c>
      <c r="N325" s="29">
        <v>0</v>
      </c>
      <c r="O325" s="29">
        <v>0.34</v>
      </c>
    </row>
    <row r="326" spans="10:15" x14ac:dyDescent="0.35">
      <c r="J326" s="80">
        <v>321</v>
      </c>
      <c r="K326" s="96">
        <v>5.6025070000000001</v>
      </c>
      <c r="L326" s="85">
        <v>11.616115000000001</v>
      </c>
      <c r="M326" s="80">
        <v>321</v>
      </c>
      <c r="N326" s="29">
        <v>0</v>
      </c>
      <c r="O326" s="29">
        <v>0.32</v>
      </c>
    </row>
    <row r="327" spans="10:15" x14ac:dyDescent="0.35">
      <c r="J327" s="80">
        <v>322</v>
      </c>
      <c r="K327" s="96">
        <v>5.6199599999999998</v>
      </c>
      <c r="L327" s="85">
        <v>11.062707</v>
      </c>
      <c r="M327" s="80">
        <v>322</v>
      </c>
      <c r="N327" s="29">
        <v>0</v>
      </c>
      <c r="O327" s="29">
        <v>0.3</v>
      </c>
    </row>
    <row r="328" spans="10:15" x14ac:dyDescent="0.35">
      <c r="J328" s="80">
        <v>323</v>
      </c>
      <c r="K328" s="96">
        <v>5.6374129999999996</v>
      </c>
      <c r="L328" s="85">
        <v>10.520227999999999</v>
      </c>
      <c r="M328" s="80">
        <v>323</v>
      </c>
      <c r="N328" s="29">
        <v>0</v>
      </c>
      <c r="O328" s="29">
        <v>0.28000000000000003</v>
      </c>
    </row>
    <row r="329" spans="10:15" x14ac:dyDescent="0.35">
      <c r="J329" s="80">
        <v>324</v>
      </c>
      <c r="K329" s="96">
        <v>5.6548670000000003</v>
      </c>
      <c r="L329" s="85">
        <v>9.9889320000000001</v>
      </c>
      <c r="M329" s="80">
        <v>324</v>
      </c>
      <c r="N329" s="29">
        <v>0</v>
      </c>
      <c r="O329" s="29">
        <v>0.26</v>
      </c>
    </row>
    <row r="330" spans="10:15" x14ac:dyDescent="0.35">
      <c r="J330" s="80">
        <v>325</v>
      </c>
      <c r="K330" s="96">
        <v>5.67232</v>
      </c>
      <c r="L330" s="85">
        <v>9.4690720000000006</v>
      </c>
      <c r="M330" s="80">
        <v>325</v>
      </c>
      <c r="N330" s="29">
        <v>0</v>
      </c>
      <c r="O330" s="29">
        <v>0.24</v>
      </c>
    </row>
    <row r="331" spans="10:15" x14ac:dyDescent="0.35">
      <c r="J331" s="80">
        <v>326</v>
      </c>
      <c r="K331" s="96">
        <v>5.6897729999999997</v>
      </c>
      <c r="L331" s="85">
        <v>8.9608919999999994</v>
      </c>
      <c r="M331" s="80">
        <v>326</v>
      </c>
      <c r="N331" s="29">
        <v>0</v>
      </c>
      <c r="O331" s="29">
        <v>0.22</v>
      </c>
    </row>
    <row r="332" spans="10:15" x14ac:dyDescent="0.35">
      <c r="J332" s="80">
        <v>327</v>
      </c>
      <c r="K332" s="96">
        <v>5.7072269999999996</v>
      </c>
      <c r="L332" s="85">
        <v>8.4646329999999992</v>
      </c>
      <c r="M332" s="80">
        <v>327</v>
      </c>
      <c r="N332" s="29">
        <v>0</v>
      </c>
      <c r="O332" s="29">
        <v>0.2</v>
      </c>
    </row>
    <row r="333" spans="10:15" x14ac:dyDescent="0.35">
      <c r="J333" s="80">
        <v>328</v>
      </c>
      <c r="K333" s="96">
        <v>5.7246800000000002</v>
      </c>
      <c r="L333" s="85">
        <v>7.9805330000000003</v>
      </c>
      <c r="M333" s="80">
        <v>328</v>
      </c>
      <c r="N333" s="29">
        <v>0</v>
      </c>
      <c r="O333" s="29">
        <v>0.19</v>
      </c>
    </row>
    <row r="334" spans="10:15" x14ac:dyDescent="0.35">
      <c r="J334" s="80">
        <v>329</v>
      </c>
      <c r="K334" s="96">
        <v>5.7421329999999999</v>
      </c>
      <c r="L334" s="85">
        <v>7.5088210000000002</v>
      </c>
      <c r="M334" s="80">
        <v>329</v>
      </c>
      <c r="N334" s="29">
        <v>0</v>
      </c>
      <c r="O334" s="29">
        <v>0.17</v>
      </c>
    </row>
    <row r="335" spans="10:15" x14ac:dyDescent="0.35">
      <c r="J335" s="80">
        <v>330</v>
      </c>
      <c r="K335" s="96">
        <v>5.7595869999999998</v>
      </c>
      <c r="L335" s="85">
        <v>7.049722</v>
      </c>
      <c r="M335" s="80">
        <v>330</v>
      </c>
      <c r="N335" s="29">
        <v>0</v>
      </c>
      <c r="O335" s="29">
        <v>0.15</v>
      </c>
    </row>
    <row r="336" spans="10:15" x14ac:dyDescent="0.35">
      <c r="J336" s="80">
        <v>331</v>
      </c>
      <c r="K336" s="96">
        <v>5.7770400000000004</v>
      </c>
      <c r="L336" s="85">
        <v>6.6034560000000004</v>
      </c>
      <c r="M336" s="80">
        <v>331</v>
      </c>
      <c r="N336" s="29">
        <v>0</v>
      </c>
      <c r="O336" s="29">
        <v>0.13</v>
      </c>
    </row>
    <row r="337" spans="10:15" x14ac:dyDescent="0.35">
      <c r="J337" s="80">
        <v>332</v>
      </c>
      <c r="K337" s="96">
        <v>5.7944930000000001</v>
      </c>
      <c r="L337" s="85">
        <v>6.1702380000000003</v>
      </c>
      <c r="M337" s="80">
        <v>332</v>
      </c>
      <c r="N337" s="29">
        <v>0</v>
      </c>
      <c r="O337" s="29">
        <v>0.11</v>
      </c>
    </row>
    <row r="338" spans="10:15" x14ac:dyDescent="0.35">
      <c r="J338" s="80">
        <v>333</v>
      </c>
      <c r="K338" s="96">
        <v>5.8119459999999998</v>
      </c>
      <c r="L338" s="85">
        <v>5.7502740000000001</v>
      </c>
      <c r="M338" s="80">
        <v>333</v>
      </c>
      <c r="N338" s="29">
        <v>0</v>
      </c>
      <c r="O338" s="29">
        <v>0.1</v>
      </c>
    </row>
    <row r="339" spans="10:15" x14ac:dyDescent="0.35">
      <c r="J339" s="80">
        <v>334</v>
      </c>
      <c r="K339" s="96">
        <v>5.8293999999999997</v>
      </c>
      <c r="L339" s="85">
        <v>5.3437669999999997</v>
      </c>
      <c r="M339" s="80">
        <v>334</v>
      </c>
      <c r="N339" s="29">
        <v>0</v>
      </c>
      <c r="O339" s="29">
        <v>0.09</v>
      </c>
    </row>
    <row r="340" spans="10:15" x14ac:dyDescent="0.35">
      <c r="J340" s="80">
        <v>335</v>
      </c>
      <c r="K340" s="96">
        <v>5.8468530000000003</v>
      </c>
      <c r="L340" s="85">
        <v>4.9509129999999999</v>
      </c>
      <c r="M340" s="80">
        <v>335</v>
      </c>
      <c r="N340" s="29">
        <v>0</v>
      </c>
      <c r="O340" s="29">
        <v>0.08</v>
      </c>
    </row>
    <row r="341" spans="10:15" x14ac:dyDescent="0.35">
      <c r="J341" s="80">
        <v>336</v>
      </c>
      <c r="K341" s="96">
        <v>5.864306</v>
      </c>
      <c r="L341" s="85">
        <v>4.5719019999999997</v>
      </c>
      <c r="M341" s="80">
        <v>336</v>
      </c>
      <c r="N341" s="29">
        <v>0</v>
      </c>
      <c r="O341" s="29">
        <v>7.0000000000000007E-2</v>
      </c>
    </row>
    <row r="342" spans="10:15" x14ac:dyDescent="0.35">
      <c r="J342" s="80">
        <v>337</v>
      </c>
      <c r="K342" s="96">
        <v>5.8817599999999999</v>
      </c>
      <c r="L342" s="85">
        <v>4.2069150000000004</v>
      </c>
      <c r="M342" s="80">
        <v>337</v>
      </c>
      <c r="N342" s="29">
        <v>0</v>
      </c>
      <c r="O342" s="29">
        <v>7.0000000000000007E-2</v>
      </c>
    </row>
    <row r="343" spans="10:15" x14ac:dyDescent="0.35">
      <c r="J343" s="80">
        <v>338</v>
      </c>
      <c r="K343" s="96">
        <v>5.8992129999999996</v>
      </c>
      <c r="L343" s="85">
        <v>3.8561299999999998</v>
      </c>
      <c r="M343" s="80">
        <v>338</v>
      </c>
      <c r="N343" s="29">
        <v>0</v>
      </c>
      <c r="O343" s="29">
        <v>7.0000000000000007E-2</v>
      </c>
    </row>
    <row r="344" spans="10:15" x14ac:dyDescent="0.35">
      <c r="J344" s="80">
        <v>339</v>
      </c>
      <c r="K344" s="96">
        <v>5.9166660000000002</v>
      </c>
      <c r="L344" s="85">
        <v>3.519717</v>
      </c>
      <c r="M344" s="80">
        <v>339</v>
      </c>
      <c r="N344" s="29">
        <v>0</v>
      </c>
      <c r="O344" s="29">
        <v>0.06</v>
      </c>
    </row>
    <row r="345" spans="10:15" x14ac:dyDescent="0.35">
      <c r="J345" s="80">
        <v>340</v>
      </c>
      <c r="K345" s="96">
        <v>5.9341189999999999</v>
      </c>
      <c r="L345" s="85">
        <v>3.1978390000000001</v>
      </c>
      <c r="M345" s="80">
        <v>340</v>
      </c>
      <c r="N345" s="29">
        <v>0</v>
      </c>
      <c r="O345" s="29">
        <v>0.06</v>
      </c>
    </row>
    <row r="346" spans="10:15" x14ac:dyDescent="0.35">
      <c r="J346" s="80">
        <v>341</v>
      </c>
      <c r="K346" s="96">
        <v>5.9515729999999998</v>
      </c>
      <c r="L346" s="85">
        <v>2.8906520000000002</v>
      </c>
      <c r="M346" s="80">
        <v>341</v>
      </c>
      <c r="N346" s="29">
        <v>0</v>
      </c>
      <c r="O346" s="29">
        <v>0.06</v>
      </c>
    </row>
    <row r="347" spans="10:15" x14ac:dyDescent="0.35">
      <c r="J347" s="80">
        <v>342</v>
      </c>
      <c r="K347" s="96">
        <v>5.9690260000000004</v>
      </c>
      <c r="L347" s="85">
        <v>2.5983049999999999</v>
      </c>
      <c r="M347" s="80">
        <v>342</v>
      </c>
      <c r="N347" s="29">
        <v>0</v>
      </c>
      <c r="O347" s="29">
        <v>0.06</v>
      </c>
    </row>
    <row r="348" spans="10:15" x14ac:dyDescent="0.35">
      <c r="J348" s="80">
        <v>343</v>
      </c>
      <c r="K348" s="96">
        <v>5.9864790000000001</v>
      </c>
      <c r="L348" s="85">
        <v>2.3209409999999999</v>
      </c>
      <c r="M348" s="80">
        <v>343</v>
      </c>
      <c r="N348" s="29">
        <v>0</v>
      </c>
      <c r="O348" s="29">
        <v>0.06</v>
      </c>
    </row>
    <row r="349" spans="10:15" x14ac:dyDescent="0.35">
      <c r="J349" s="80">
        <v>344</v>
      </c>
      <c r="K349" s="96">
        <v>6.003933</v>
      </c>
      <c r="L349" s="85">
        <v>2.058694</v>
      </c>
      <c r="M349" s="80">
        <v>344</v>
      </c>
      <c r="N349" s="29">
        <v>0</v>
      </c>
      <c r="O349" s="29">
        <v>0.05</v>
      </c>
    </row>
    <row r="350" spans="10:15" x14ac:dyDescent="0.35">
      <c r="J350" s="80">
        <v>345</v>
      </c>
      <c r="K350" s="96">
        <v>6.0213859999999997</v>
      </c>
      <c r="L350" s="85">
        <v>1.8116920000000001</v>
      </c>
      <c r="M350" s="80">
        <v>345</v>
      </c>
      <c r="N350" s="29">
        <v>0</v>
      </c>
      <c r="O350" s="29">
        <v>0.05</v>
      </c>
    </row>
    <row r="351" spans="10:15" x14ac:dyDescent="0.35">
      <c r="J351" s="80">
        <v>346</v>
      </c>
      <c r="K351" s="96">
        <v>6.0388390000000003</v>
      </c>
      <c r="L351" s="85">
        <v>1.580057</v>
      </c>
      <c r="M351" s="80">
        <v>346</v>
      </c>
      <c r="N351" s="29">
        <v>0</v>
      </c>
      <c r="O351" s="29">
        <v>0.05</v>
      </c>
    </row>
    <row r="352" spans="10:15" x14ac:dyDescent="0.35">
      <c r="J352" s="80">
        <v>347</v>
      </c>
      <c r="K352" s="96">
        <v>6.0562930000000001</v>
      </c>
      <c r="L352" s="85">
        <v>1.3638999999999999</v>
      </c>
      <c r="M352" s="80">
        <v>347</v>
      </c>
      <c r="N352" s="29">
        <v>0</v>
      </c>
      <c r="O352" s="29">
        <v>0.05</v>
      </c>
    </row>
    <row r="353" spans="10:15" x14ac:dyDescent="0.35">
      <c r="J353" s="80">
        <v>348</v>
      </c>
      <c r="K353" s="96">
        <v>6.0737459999999999</v>
      </c>
      <c r="L353" s="85">
        <v>1.163327</v>
      </c>
      <c r="M353" s="80">
        <v>348</v>
      </c>
      <c r="N353" s="29">
        <v>0.01</v>
      </c>
      <c r="O353" s="29">
        <v>0.05</v>
      </c>
    </row>
    <row r="354" spans="10:15" x14ac:dyDescent="0.35">
      <c r="J354" s="80">
        <v>349</v>
      </c>
      <c r="K354" s="96">
        <v>6.0911989999999996</v>
      </c>
      <c r="L354" s="85">
        <v>0.978437</v>
      </c>
      <c r="M354" s="80">
        <v>349</v>
      </c>
      <c r="N354" s="29">
        <v>0.01</v>
      </c>
      <c r="O354" s="29">
        <v>0.04</v>
      </c>
    </row>
    <row r="355" spans="10:15" x14ac:dyDescent="0.35">
      <c r="J355" s="80">
        <v>350</v>
      </c>
      <c r="K355" s="96">
        <v>6.1086520000000002</v>
      </c>
      <c r="L355" s="85">
        <v>0.80932000000000004</v>
      </c>
      <c r="M355" s="80">
        <v>350</v>
      </c>
      <c r="N355" s="29">
        <v>0.01</v>
      </c>
      <c r="O355" s="29">
        <v>0.04</v>
      </c>
    </row>
    <row r="356" spans="10:15" x14ac:dyDescent="0.35">
      <c r="J356" s="80">
        <v>351</v>
      </c>
      <c r="K356" s="96">
        <v>6.1261060000000001</v>
      </c>
      <c r="L356" s="85">
        <v>0.65605899999999995</v>
      </c>
      <c r="M356" s="80">
        <v>351</v>
      </c>
      <c r="N356" s="29">
        <v>0.01</v>
      </c>
      <c r="O356" s="29">
        <v>0.04</v>
      </c>
    </row>
    <row r="357" spans="10:15" x14ac:dyDescent="0.35">
      <c r="J357" s="80">
        <v>352</v>
      </c>
      <c r="K357" s="96">
        <v>6.1435589999999998</v>
      </c>
      <c r="L357" s="85">
        <v>0.51872799999999997</v>
      </c>
      <c r="M357" s="80">
        <v>352</v>
      </c>
      <c r="N357" s="29">
        <v>0.01</v>
      </c>
      <c r="O357" s="29">
        <v>0.04</v>
      </c>
    </row>
    <row r="358" spans="10:15" x14ac:dyDescent="0.35">
      <c r="J358" s="80">
        <v>353</v>
      </c>
      <c r="K358" s="96">
        <v>6.1610120000000004</v>
      </c>
      <c r="L358" s="85">
        <v>0.39739400000000002</v>
      </c>
      <c r="M358" s="80">
        <v>353</v>
      </c>
      <c r="N358" s="29">
        <v>0.01</v>
      </c>
      <c r="O358" s="29">
        <v>0.04</v>
      </c>
    </row>
    <row r="359" spans="10:15" x14ac:dyDescent="0.35">
      <c r="J359" s="80">
        <v>354</v>
      </c>
      <c r="K359" s="96">
        <v>6.1784660000000002</v>
      </c>
      <c r="L359" s="85">
        <v>0.29211799999999999</v>
      </c>
      <c r="M359" s="80">
        <v>354</v>
      </c>
      <c r="N359" s="29">
        <v>0.01</v>
      </c>
      <c r="O359" s="29">
        <v>0.04</v>
      </c>
    </row>
    <row r="360" spans="10:15" x14ac:dyDescent="0.35">
      <c r="J360" s="80">
        <v>355</v>
      </c>
      <c r="K360" s="96">
        <v>6.195919</v>
      </c>
      <c r="L360" s="85">
        <v>0.20295099999999999</v>
      </c>
      <c r="M360" s="80">
        <v>355</v>
      </c>
      <c r="N360" s="29">
        <v>0.01</v>
      </c>
      <c r="O360" s="29">
        <v>0.03</v>
      </c>
    </row>
    <row r="361" spans="10:15" x14ac:dyDescent="0.35">
      <c r="J361" s="80">
        <v>356</v>
      </c>
      <c r="K361" s="96">
        <v>6.2133719999999997</v>
      </c>
      <c r="L361" s="85">
        <v>0.129937</v>
      </c>
      <c r="M361" s="80">
        <v>356</v>
      </c>
      <c r="N361" s="29">
        <v>0.01</v>
      </c>
      <c r="O361" s="29">
        <v>0.03</v>
      </c>
    </row>
    <row r="362" spans="10:15" x14ac:dyDescent="0.35">
      <c r="J362" s="80">
        <v>357</v>
      </c>
      <c r="K362" s="96">
        <v>6.2308250000000003</v>
      </c>
      <c r="L362" s="85">
        <v>7.3109999999999994E-2</v>
      </c>
      <c r="M362" s="80">
        <v>357</v>
      </c>
      <c r="N362" s="29">
        <v>0.01</v>
      </c>
      <c r="O362" s="29">
        <v>0.03</v>
      </c>
    </row>
    <row r="363" spans="10:15" x14ac:dyDescent="0.35">
      <c r="J363" s="80">
        <v>358</v>
      </c>
      <c r="K363" s="96">
        <v>6.2482790000000001</v>
      </c>
      <c r="L363" s="85">
        <v>3.2500000000000001E-2</v>
      </c>
      <c r="M363" s="80">
        <v>358</v>
      </c>
      <c r="N363" s="29">
        <v>0.01</v>
      </c>
      <c r="O363" s="29">
        <v>0.03</v>
      </c>
    </row>
    <row r="364" spans="10:15" x14ac:dyDescent="0.35">
      <c r="J364" s="80">
        <v>359</v>
      </c>
      <c r="K364" s="96">
        <v>6.2657319999999999</v>
      </c>
      <c r="L364" s="85">
        <v>8.1259999999999995E-3</v>
      </c>
      <c r="M364" s="80">
        <v>359</v>
      </c>
      <c r="N364" s="29">
        <v>0.01</v>
      </c>
      <c r="O364" s="29">
        <v>0.03</v>
      </c>
    </row>
    <row r="365" spans="10:15" x14ac:dyDescent="0.35">
      <c r="J365" s="80">
        <v>360</v>
      </c>
      <c r="K365" s="96">
        <v>6.2831849999999996</v>
      </c>
      <c r="L365" s="99">
        <v>0</v>
      </c>
      <c r="M365" s="80">
        <v>360</v>
      </c>
      <c r="N365" s="29">
        <v>0.01</v>
      </c>
      <c r="O365" s="29">
        <v>0.03</v>
      </c>
    </row>
    <row r="366" spans="10:15" x14ac:dyDescent="0.35">
      <c r="J366" s="80">
        <v>361</v>
      </c>
      <c r="K366" s="95">
        <v>6.3006385987534603</v>
      </c>
      <c r="L366" s="85">
        <v>8.1259999999999995E-3</v>
      </c>
      <c r="M366" s="80">
        <v>361</v>
      </c>
      <c r="N366" s="29">
        <v>0.01</v>
      </c>
      <c r="O366" s="29">
        <v>0.02</v>
      </c>
    </row>
    <row r="367" spans="10:15" x14ac:dyDescent="0.35">
      <c r="J367" s="80">
        <v>362</v>
      </c>
      <c r="K367" s="96">
        <v>6.3180918912673496</v>
      </c>
      <c r="L367" s="85">
        <v>3.2500000000000001E-2</v>
      </c>
      <c r="M367" s="80">
        <v>362</v>
      </c>
      <c r="N367" s="29">
        <v>0.01</v>
      </c>
      <c r="O367" s="29">
        <v>0.02</v>
      </c>
    </row>
    <row r="368" spans="10:15" x14ac:dyDescent="0.35">
      <c r="J368" s="80">
        <v>363</v>
      </c>
      <c r="K368" s="96">
        <v>6.3355451837812398</v>
      </c>
      <c r="L368" s="85">
        <v>7.3109999999999994E-2</v>
      </c>
      <c r="M368" s="80">
        <v>363</v>
      </c>
      <c r="N368" s="29">
        <v>0.01</v>
      </c>
      <c r="O368" s="29">
        <v>0.02</v>
      </c>
    </row>
    <row r="369" spans="10:15" x14ac:dyDescent="0.35">
      <c r="J369" s="80">
        <v>364</v>
      </c>
      <c r="K369" s="96">
        <v>6.3529984762951299</v>
      </c>
      <c r="L369" s="85">
        <v>0.129937</v>
      </c>
      <c r="M369" s="80">
        <v>364</v>
      </c>
      <c r="N369" s="29">
        <v>0.01</v>
      </c>
      <c r="O369" s="29">
        <v>0.02</v>
      </c>
    </row>
    <row r="370" spans="10:15" x14ac:dyDescent="0.35">
      <c r="J370" s="80">
        <v>365</v>
      </c>
      <c r="K370" s="96">
        <v>6.3704517688090201</v>
      </c>
      <c r="L370" s="85">
        <v>0.20295099999999999</v>
      </c>
      <c r="M370" s="80">
        <v>365</v>
      </c>
      <c r="N370" s="29">
        <v>0.01</v>
      </c>
      <c r="O370" s="29">
        <v>0.02</v>
      </c>
    </row>
    <row r="371" spans="10:15" x14ac:dyDescent="0.35">
      <c r="J371" s="80">
        <v>366</v>
      </c>
      <c r="K371" s="96">
        <v>6.3879050613229102</v>
      </c>
      <c r="L371" s="85">
        <v>0.29211799999999999</v>
      </c>
      <c r="M371" s="80">
        <v>366</v>
      </c>
      <c r="N371" s="29">
        <v>0.01</v>
      </c>
      <c r="O371" s="29">
        <v>0.01</v>
      </c>
    </row>
    <row r="372" spans="10:15" x14ac:dyDescent="0.35">
      <c r="J372" s="80">
        <v>367</v>
      </c>
      <c r="K372" s="96">
        <v>6.4053583538368004</v>
      </c>
      <c r="L372" s="85">
        <v>0.39739400000000002</v>
      </c>
      <c r="M372" s="80">
        <v>367</v>
      </c>
      <c r="N372" s="29">
        <v>0.01</v>
      </c>
      <c r="O372" s="29">
        <v>0.01</v>
      </c>
    </row>
    <row r="373" spans="10:15" x14ac:dyDescent="0.35">
      <c r="J373" s="80">
        <v>368</v>
      </c>
      <c r="K373" s="96">
        <v>6.4228116463506799</v>
      </c>
      <c r="L373" s="85">
        <v>0.51872799999999997</v>
      </c>
      <c r="M373" s="80">
        <v>368</v>
      </c>
      <c r="N373" s="29">
        <v>0.01</v>
      </c>
      <c r="O373" s="29">
        <v>0.01</v>
      </c>
    </row>
    <row r="374" spans="10:15" x14ac:dyDescent="0.35">
      <c r="J374" s="80">
        <v>369</v>
      </c>
      <c r="K374" s="96">
        <v>6.4402649388645701</v>
      </c>
      <c r="L374" s="85">
        <v>0.65605899999999995</v>
      </c>
      <c r="M374" s="80">
        <v>369</v>
      </c>
      <c r="N374" s="29">
        <v>0.01</v>
      </c>
      <c r="O374" s="29">
        <v>0.01</v>
      </c>
    </row>
    <row r="375" spans="10:15" x14ac:dyDescent="0.35">
      <c r="J375" s="80">
        <v>370</v>
      </c>
      <c r="K375" s="96">
        <v>6.4577182313784602</v>
      </c>
      <c r="L375" s="85">
        <v>0.80932000000000004</v>
      </c>
      <c r="M375" s="80">
        <v>370</v>
      </c>
      <c r="N375" s="29">
        <v>0.01</v>
      </c>
      <c r="O375" s="29">
        <v>0.01</v>
      </c>
    </row>
    <row r="376" spans="10:15" x14ac:dyDescent="0.35">
      <c r="J376" s="80">
        <v>371</v>
      </c>
      <c r="K376" s="96">
        <v>6.4751715238923504</v>
      </c>
      <c r="L376" s="85">
        <v>0.978437</v>
      </c>
      <c r="M376" s="80">
        <v>371</v>
      </c>
      <c r="N376" s="29">
        <v>0.01</v>
      </c>
      <c r="O376" s="29">
        <v>0.01</v>
      </c>
    </row>
    <row r="377" spans="10:15" x14ac:dyDescent="0.35">
      <c r="J377" s="80">
        <v>372</v>
      </c>
      <c r="K377" s="96">
        <v>6.4926248164062397</v>
      </c>
      <c r="L377" s="85">
        <v>1.163327</v>
      </c>
      <c r="M377" s="80">
        <v>372</v>
      </c>
      <c r="N377" s="29">
        <v>0.01</v>
      </c>
      <c r="O377" s="29">
        <v>0</v>
      </c>
    </row>
    <row r="378" spans="10:15" x14ac:dyDescent="0.35">
      <c r="J378" s="80">
        <v>373</v>
      </c>
      <c r="K378" s="96">
        <v>6.5100781089201298</v>
      </c>
      <c r="L378" s="85">
        <v>1.3638999999999999</v>
      </c>
      <c r="M378" s="80">
        <v>373</v>
      </c>
      <c r="N378" s="29">
        <v>0.01</v>
      </c>
      <c r="O378" s="29">
        <v>0</v>
      </c>
    </row>
    <row r="379" spans="10:15" x14ac:dyDescent="0.35">
      <c r="J379" s="80">
        <v>374</v>
      </c>
      <c r="K379" s="96">
        <v>6.52753140143402</v>
      </c>
      <c r="L379" s="85">
        <v>1.580057</v>
      </c>
      <c r="M379" s="80">
        <v>374</v>
      </c>
      <c r="N379" s="29">
        <v>0.01</v>
      </c>
      <c r="O379" s="29">
        <v>0</v>
      </c>
    </row>
    <row r="380" spans="10:15" x14ac:dyDescent="0.35">
      <c r="J380" s="80">
        <v>375</v>
      </c>
      <c r="K380" s="96">
        <v>6.5449846939479102</v>
      </c>
      <c r="L380" s="85">
        <v>1.8116920000000001</v>
      </c>
      <c r="M380" s="80">
        <v>375</v>
      </c>
      <c r="N380" s="29">
        <v>0.01</v>
      </c>
      <c r="O380" s="29">
        <v>0</v>
      </c>
    </row>
    <row r="381" spans="10:15" x14ac:dyDescent="0.35">
      <c r="J381" s="80">
        <v>376</v>
      </c>
      <c r="K381" s="96">
        <v>6.5624379864617897</v>
      </c>
      <c r="L381" s="85">
        <v>2.058694</v>
      </c>
      <c r="M381" s="80">
        <v>376</v>
      </c>
      <c r="N381" s="29">
        <v>0.01</v>
      </c>
      <c r="O381" s="29">
        <v>0</v>
      </c>
    </row>
    <row r="382" spans="10:15" x14ac:dyDescent="0.35">
      <c r="J382" s="80">
        <v>377</v>
      </c>
      <c r="K382" s="96">
        <v>6.5798912789756798</v>
      </c>
      <c r="L382" s="85">
        <v>2.3209409999999999</v>
      </c>
      <c r="M382" s="80">
        <v>377</v>
      </c>
      <c r="N382" s="29">
        <v>0.01</v>
      </c>
      <c r="O382" s="29">
        <v>0</v>
      </c>
    </row>
    <row r="383" spans="10:15" x14ac:dyDescent="0.35">
      <c r="J383" s="80">
        <v>378</v>
      </c>
      <c r="K383" s="96">
        <v>6.59734457148957</v>
      </c>
      <c r="L383" s="85">
        <v>2.5983049999999999</v>
      </c>
      <c r="M383" s="80">
        <v>378</v>
      </c>
      <c r="N383" s="29">
        <v>0.01</v>
      </c>
      <c r="O383" s="29">
        <v>0</v>
      </c>
    </row>
    <row r="384" spans="10:15" x14ac:dyDescent="0.35">
      <c r="J384" s="80">
        <v>379</v>
      </c>
      <c r="K384" s="96">
        <v>6.6147978640034601</v>
      </c>
      <c r="L384" s="85">
        <v>2.8906520000000002</v>
      </c>
      <c r="M384" s="80">
        <v>379</v>
      </c>
      <c r="N384" s="29">
        <v>0.01</v>
      </c>
      <c r="O384" s="29">
        <v>0</v>
      </c>
    </row>
    <row r="385" spans="10:15" x14ac:dyDescent="0.35">
      <c r="J385" s="80">
        <v>380</v>
      </c>
      <c r="K385" s="96">
        <v>6.6322511565173503</v>
      </c>
      <c r="L385" s="85">
        <v>3.1978390000000001</v>
      </c>
      <c r="M385" s="80">
        <v>380</v>
      </c>
      <c r="N385" s="29">
        <v>0.01</v>
      </c>
      <c r="O385" s="29">
        <v>0</v>
      </c>
    </row>
    <row r="386" spans="10:15" x14ac:dyDescent="0.35">
      <c r="J386" s="80">
        <v>381</v>
      </c>
      <c r="K386" s="96">
        <v>6.6497044490312396</v>
      </c>
      <c r="L386" s="85">
        <v>3.519717</v>
      </c>
      <c r="M386" s="80">
        <v>381</v>
      </c>
      <c r="N386" s="29">
        <v>0.02</v>
      </c>
      <c r="O386" s="29">
        <v>0</v>
      </c>
    </row>
    <row r="387" spans="10:15" x14ac:dyDescent="0.35">
      <c r="J387" s="80">
        <v>382</v>
      </c>
      <c r="K387" s="96">
        <v>6.6671577415451297</v>
      </c>
      <c r="L387" s="85">
        <v>3.8561299999999998</v>
      </c>
      <c r="M387" s="80">
        <v>382</v>
      </c>
      <c r="N387" s="29">
        <v>0.03</v>
      </c>
      <c r="O387" s="29">
        <v>0</v>
      </c>
    </row>
    <row r="388" spans="10:15" x14ac:dyDescent="0.35">
      <c r="J388" s="80">
        <v>383</v>
      </c>
      <c r="K388" s="96">
        <v>6.6846110340590101</v>
      </c>
      <c r="L388" s="85">
        <v>4.2069150000000004</v>
      </c>
      <c r="M388" s="80">
        <v>383</v>
      </c>
      <c r="N388" s="29">
        <v>0.04</v>
      </c>
      <c r="O388" s="29">
        <v>0</v>
      </c>
    </row>
    <row r="389" spans="10:15" x14ac:dyDescent="0.35">
      <c r="J389" s="80">
        <v>384</v>
      </c>
      <c r="K389" s="96">
        <v>6.7020643265729003</v>
      </c>
      <c r="L389" s="85">
        <v>4.5719019999999997</v>
      </c>
      <c r="M389" s="80">
        <v>384</v>
      </c>
      <c r="N389" s="29">
        <v>0.05</v>
      </c>
      <c r="O389" s="29">
        <v>0</v>
      </c>
    </row>
    <row r="390" spans="10:15" x14ac:dyDescent="0.35">
      <c r="J390" s="80">
        <v>385</v>
      </c>
      <c r="K390" s="96">
        <v>6.7195176190867896</v>
      </c>
      <c r="L390" s="85">
        <v>4.9509129999999999</v>
      </c>
      <c r="M390" s="80">
        <v>385</v>
      </c>
      <c r="N390" s="29">
        <v>7.0000000000000007E-2</v>
      </c>
      <c r="O390" s="29">
        <v>0</v>
      </c>
    </row>
    <row r="391" spans="10:15" x14ac:dyDescent="0.35">
      <c r="J391" s="80">
        <v>386</v>
      </c>
      <c r="K391" s="96">
        <v>6.7369709116006797</v>
      </c>
      <c r="L391" s="85">
        <v>5.3437669999999997</v>
      </c>
      <c r="M391" s="80">
        <v>386</v>
      </c>
      <c r="N391" s="29">
        <v>0.09</v>
      </c>
      <c r="O391" s="29">
        <v>0</v>
      </c>
    </row>
    <row r="392" spans="10:15" x14ac:dyDescent="0.35">
      <c r="J392" s="80">
        <v>387</v>
      </c>
      <c r="K392" s="96">
        <v>6.7544242041145699</v>
      </c>
      <c r="L392" s="85">
        <v>5.7502740000000001</v>
      </c>
      <c r="M392" s="80">
        <v>387</v>
      </c>
      <c r="N392" s="29">
        <v>0.1</v>
      </c>
      <c r="O392" s="29">
        <v>0</v>
      </c>
    </row>
    <row r="393" spans="10:15" x14ac:dyDescent="0.35">
      <c r="J393" s="80">
        <v>388</v>
      </c>
      <c r="K393" s="96">
        <v>6.7718774966284601</v>
      </c>
      <c r="L393" s="85">
        <v>6.1702380000000003</v>
      </c>
      <c r="M393" s="80">
        <v>388</v>
      </c>
      <c r="N393" s="29">
        <v>0.12</v>
      </c>
      <c r="O393" s="29">
        <v>0</v>
      </c>
    </row>
    <row r="394" spans="10:15" x14ac:dyDescent="0.35">
      <c r="J394" s="80">
        <v>389</v>
      </c>
      <c r="K394" s="96">
        <v>6.7893307891423502</v>
      </c>
      <c r="L394" s="85">
        <v>6.6034560000000004</v>
      </c>
      <c r="M394" s="80">
        <v>389</v>
      </c>
      <c r="N394" s="29">
        <v>0.14000000000000001</v>
      </c>
      <c r="O394" s="29">
        <v>0</v>
      </c>
    </row>
    <row r="395" spans="10:15" x14ac:dyDescent="0.35">
      <c r="J395" s="80">
        <v>390</v>
      </c>
      <c r="K395" s="96">
        <v>6.8067840816562297</v>
      </c>
      <c r="L395" s="85">
        <v>7.049722</v>
      </c>
      <c r="M395" s="80">
        <v>390</v>
      </c>
      <c r="N395" s="29">
        <v>0.15</v>
      </c>
      <c r="O395" s="29">
        <v>0</v>
      </c>
    </row>
    <row r="396" spans="10:15" x14ac:dyDescent="0.35">
      <c r="J396" s="80">
        <v>391</v>
      </c>
      <c r="K396" s="96">
        <v>6.8242373741701199</v>
      </c>
      <c r="L396" s="85">
        <v>7.5088210000000002</v>
      </c>
      <c r="M396" s="80">
        <v>391</v>
      </c>
      <c r="N396" s="29">
        <v>0.17</v>
      </c>
      <c r="O396" s="29">
        <v>0</v>
      </c>
    </row>
    <row r="397" spans="10:15" x14ac:dyDescent="0.35">
      <c r="J397" s="80">
        <v>392</v>
      </c>
      <c r="K397" s="96">
        <v>6.84169066668401</v>
      </c>
      <c r="L397" s="85">
        <v>7.9805330000000003</v>
      </c>
      <c r="M397" s="80">
        <v>392</v>
      </c>
      <c r="N397" s="29">
        <v>0.19</v>
      </c>
      <c r="O397" s="29">
        <v>0</v>
      </c>
    </row>
    <row r="398" spans="10:15" x14ac:dyDescent="0.35">
      <c r="J398" s="80">
        <v>393</v>
      </c>
      <c r="K398" s="96">
        <v>6.8591439591979002</v>
      </c>
      <c r="L398" s="85">
        <v>8.4646329999999992</v>
      </c>
      <c r="M398" s="80">
        <v>393</v>
      </c>
      <c r="N398" s="29">
        <v>0.2</v>
      </c>
      <c r="O398" s="29">
        <v>0</v>
      </c>
    </row>
    <row r="399" spans="10:15" x14ac:dyDescent="0.35">
      <c r="J399" s="80">
        <v>394</v>
      </c>
      <c r="K399" s="96">
        <v>6.8765972517117904</v>
      </c>
      <c r="L399" s="85">
        <v>8.9608919999999994</v>
      </c>
      <c r="M399" s="80">
        <v>394</v>
      </c>
      <c r="N399" s="29">
        <v>0.22</v>
      </c>
      <c r="O399" s="29">
        <v>0</v>
      </c>
    </row>
    <row r="400" spans="10:15" x14ac:dyDescent="0.35">
      <c r="J400" s="80">
        <v>395</v>
      </c>
      <c r="K400" s="96">
        <v>6.8940505442256796</v>
      </c>
      <c r="L400" s="85">
        <v>9.4690720000000006</v>
      </c>
      <c r="M400" s="80">
        <v>395</v>
      </c>
      <c r="N400" s="29">
        <v>0.24</v>
      </c>
      <c r="O400" s="29">
        <v>0</v>
      </c>
    </row>
    <row r="401" spans="10:15" x14ac:dyDescent="0.35">
      <c r="J401" s="80">
        <v>396</v>
      </c>
      <c r="K401" s="96">
        <v>6.9115038367395698</v>
      </c>
      <c r="L401" s="85">
        <v>9.9889320000000001</v>
      </c>
      <c r="M401" s="80">
        <v>396</v>
      </c>
      <c r="N401" s="29">
        <v>0.26</v>
      </c>
      <c r="O401" s="29">
        <v>0</v>
      </c>
    </row>
    <row r="402" spans="10:15" x14ac:dyDescent="0.35">
      <c r="J402" s="80">
        <v>397</v>
      </c>
      <c r="K402" s="96">
        <v>6.92895712925346</v>
      </c>
      <c r="L402" s="85">
        <v>10.520227999999999</v>
      </c>
      <c r="M402" s="80">
        <v>397</v>
      </c>
      <c r="N402" s="29">
        <v>0.27</v>
      </c>
      <c r="O402" s="29">
        <v>0</v>
      </c>
    </row>
    <row r="403" spans="10:15" x14ac:dyDescent="0.35">
      <c r="J403" s="80">
        <v>398</v>
      </c>
      <c r="K403" s="96">
        <v>6.9464104217673404</v>
      </c>
      <c r="L403" s="85">
        <v>11.062707</v>
      </c>
      <c r="M403" s="80">
        <v>398</v>
      </c>
      <c r="N403" s="29">
        <v>0.28999999999999998</v>
      </c>
      <c r="O403" s="29">
        <v>0</v>
      </c>
    </row>
    <row r="404" spans="10:15" x14ac:dyDescent="0.35">
      <c r="J404" s="80">
        <v>399</v>
      </c>
      <c r="K404" s="96">
        <v>6.9638637142812296</v>
      </c>
      <c r="L404" s="85">
        <v>11.616115000000001</v>
      </c>
      <c r="M404" s="80">
        <v>399</v>
      </c>
      <c r="N404" s="29">
        <v>0.3</v>
      </c>
      <c r="O404" s="29">
        <v>0</v>
      </c>
    </row>
    <row r="405" spans="10:15" x14ac:dyDescent="0.35">
      <c r="J405" s="80">
        <v>400</v>
      </c>
      <c r="K405" s="96">
        <v>6.9813170067951198</v>
      </c>
      <c r="L405" s="85">
        <v>12.180191000000001</v>
      </c>
      <c r="M405" s="80">
        <v>400</v>
      </c>
      <c r="N405" s="29">
        <v>0.32</v>
      </c>
      <c r="O405" s="29">
        <v>0</v>
      </c>
    </row>
    <row r="406" spans="10:15" x14ac:dyDescent="0.35">
      <c r="J406" s="80">
        <v>401</v>
      </c>
      <c r="K406" s="96">
        <v>6.99877029930901</v>
      </c>
      <c r="L406" s="85">
        <v>12.754671999999999</v>
      </c>
      <c r="M406" s="80">
        <v>401</v>
      </c>
      <c r="N406" s="29">
        <v>0.34</v>
      </c>
      <c r="O406" s="29">
        <v>0</v>
      </c>
    </row>
    <row r="407" spans="10:15" x14ac:dyDescent="0.35">
      <c r="J407" s="80">
        <v>402</v>
      </c>
      <c r="K407" s="96">
        <v>7.0162235918229001</v>
      </c>
      <c r="L407" s="85">
        <v>13.339289000000001</v>
      </c>
      <c r="M407" s="80">
        <v>402</v>
      </c>
      <c r="N407" s="29">
        <v>0.36</v>
      </c>
      <c r="O407" s="29">
        <v>0</v>
      </c>
    </row>
    <row r="408" spans="10:15" x14ac:dyDescent="0.35">
      <c r="J408" s="80">
        <v>403</v>
      </c>
      <c r="K408" s="96">
        <v>7.0336768843367903</v>
      </c>
      <c r="L408" s="85">
        <v>13.933771</v>
      </c>
      <c r="M408" s="80">
        <v>403</v>
      </c>
      <c r="N408" s="29">
        <v>0.38</v>
      </c>
      <c r="O408" s="29">
        <v>0</v>
      </c>
    </row>
    <row r="409" spans="10:15" x14ac:dyDescent="0.35">
      <c r="J409" s="80">
        <v>404</v>
      </c>
      <c r="K409" s="96">
        <v>7.0511301768506804</v>
      </c>
      <c r="L409" s="85">
        <v>14.537839999999999</v>
      </c>
      <c r="M409" s="80">
        <v>404</v>
      </c>
      <c r="N409" s="29">
        <v>0.4</v>
      </c>
      <c r="O409" s="29">
        <v>0</v>
      </c>
    </row>
    <row r="410" spans="10:15" x14ac:dyDescent="0.35">
      <c r="J410" s="80">
        <v>405</v>
      </c>
      <c r="K410" s="96">
        <v>7.0685834693645697</v>
      </c>
      <c r="L410" s="85">
        <v>15.15122</v>
      </c>
      <c r="M410" s="80">
        <v>405</v>
      </c>
      <c r="N410" s="29">
        <v>0.43</v>
      </c>
      <c r="O410" s="29">
        <v>0</v>
      </c>
    </row>
    <row r="411" spans="10:15" x14ac:dyDescent="0.35">
      <c r="J411" s="80">
        <v>406</v>
      </c>
      <c r="K411" s="96">
        <v>7.0860367618784501</v>
      </c>
      <c r="L411" s="85">
        <v>15.773626</v>
      </c>
      <c r="M411" s="80">
        <v>406</v>
      </c>
      <c r="N411" s="29">
        <v>0.47</v>
      </c>
      <c r="O411" s="29">
        <v>0</v>
      </c>
    </row>
    <row r="412" spans="10:15" x14ac:dyDescent="0.35">
      <c r="J412" s="80">
        <v>407</v>
      </c>
      <c r="K412" s="96">
        <v>7.1034900543923403</v>
      </c>
      <c r="L412" s="85">
        <v>16.404772000000001</v>
      </c>
      <c r="M412" s="80">
        <v>407</v>
      </c>
      <c r="N412" s="29">
        <v>0.5</v>
      </c>
      <c r="O412" s="29">
        <v>0</v>
      </c>
    </row>
    <row r="413" spans="10:15" x14ac:dyDescent="0.35">
      <c r="J413" s="80">
        <v>408</v>
      </c>
      <c r="K413" s="96">
        <v>7.1209433469062304</v>
      </c>
      <c r="L413" s="85">
        <v>17.044371999999999</v>
      </c>
      <c r="M413" s="80">
        <v>408</v>
      </c>
      <c r="N413" s="29">
        <v>0.55000000000000004</v>
      </c>
      <c r="O413" s="29">
        <v>0</v>
      </c>
    </row>
    <row r="414" spans="10:15" x14ac:dyDescent="0.35">
      <c r="J414" s="80">
        <v>409</v>
      </c>
      <c r="K414" s="96">
        <v>7.1383966394201197</v>
      </c>
      <c r="L414" s="85">
        <v>17.692132000000001</v>
      </c>
      <c r="M414" s="80">
        <v>409</v>
      </c>
      <c r="N414" s="29">
        <v>0.59</v>
      </c>
      <c r="O414" s="29">
        <v>0</v>
      </c>
    </row>
    <row r="415" spans="10:15" x14ac:dyDescent="0.35">
      <c r="J415" s="80">
        <v>410</v>
      </c>
      <c r="K415" s="96">
        <v>7.1558499319340099</v>
      </c>
      <c r="L415" s="85">
        <v>18.347760000000001</v>
      </c>
      <c r="M415" s="80">
        <v>410</v>
      </c>
      <c r="N415" s="29">
        <v>0.65</v>
      </c>
      <c r="O415" s="29">
        <v>0</v>
      </c>
    </row>
    <row r="416" spans="10:15" x14ac:dyDescent="0.35">
      <c r="J416" s="80">
        <v>411</v>
      </c>
      <c r="K416" s="96">
        <v>7.1733032244479</v>
      </c>
      <c r="L416" s="85">
        <v>19.010960000000001</v>
      </c>
      <c r="M416" s="80">
        <v>411</v>
      </c>
      <c r="N416" s="29">
        <v>0.71</v>
      </c>
      <c r="O416" s="29">
        <v>0</v>
      </c>
    </row>
    <row r="417" spans="10:15" x14ac:dyDescent="0.35">
      <c r="J417" s="80">
        <v>412</v>
      </c>
      <c r="K417" s="96">
        <v>7.1907565169617902</v>
      </c>
      <c r="L417" s="85">
        <v>19.681432000000001</v>
      </c>
      <c r="M417" s="80">
        <v>412</v>
      </c>
      <c r="N417" s="29">
        <v>0.76</v>
      </c>
      <c r="O417" s="29">
        <v>0</v>
      </c>
    </row>
    <row r="418" spans="10:15" x14ac:dyDescent="0.35">
      <c r="J418" s="80">
        <v>413</v>
      </c>
      <c r="K418" s="96">
        <v>7.2082098094756697</v>
      </c>
      <c r="L418" s="85">
        <v>20.358878000000001</v>
      </c>
      <c r="M418" s="80">
        <v>413</v>
      </c>
      <c r="N418" s="29">
        <v>0.83</v>
      </c>
      <c r="O418" s="29">
        <v>0</v>
      </c>
    </row>
    <row r="419" spans="10:15" x14ac:dyDescent="0.35">
      <c r="J419" s="80">
        <v>414</v>
      </c>
      <c r="K419" s="96">
        <v>7.2256631019895599</v>
      </c>
      <c r="L419" s="85">
        <v>21.042995999999999</v>
      </c>
      <c r="M419" s="80">
        <v>414</v>
      </c>
      <c r="N419" s="29">
        <v>0.91</v>
      </c>
      <c r="O419" s="29">
        <v>0</v>
      </c>
    </row>
    <row r="420" spans="10:15" x14ac:dyDescent="0.35">
      <c r="J420" s="80">
        <v>415</v>
      </c>
      <c r="K420" s="96">
        <v>7.24311639450345</v>
      </c>
      <c r="L420" s="85">
        <v>21.733483</v>
      </c>
      <c r="M420" s="80">
        <v>415</v>
      </c>
      <c r="N420" s="29">
        <v>0.99</v>
      </c>
      <c r="O420" s="29">
        <v>0</v>
      </c>
    </row>
    <row r="421" spans="10:15" x14ac:dyDescent="0.35">
      <c r="J421" s="80">
        <v>416</v>
      </c>
      <c r="K421" s="96">
        <v>7.2605696870173402</v>
      </c>
      <c r="L421" s="85">
        <v>22.430035</v>
      </c>
      <c r="M421" s="80">
        <v>416</v>
      </c>
      <c r="N421" s="29">
        <v>1.06</v>
      </c>
      <c r="O421" s="29">
        <v>0</v>
      </c>
    </row>
    <row r="422" spans="10:15" x14ac:dyDescent="0.35">
      <c r="J422" s="80">
        <v>417</v>
      </c>
      <c r="K422" s="96">
        <v>7.2780229795312303</v>
      </c>
      <c r="L422" s="85">
        <v>23.132345999999998</v>
      </c>
      <c r="M422" s="80">
        <v>417</v>
      </c>
      <c r="N422" s="29">
        <v>1.1499999999999999</v>
      </c>
      <c r="O422" s="29">
        <v>0</v>
      </c>
    </row>
    <row r="423" spans="10:15" x14ac:dyDescent="0.35">
      <c r="J423" s="80">
        <v>418</v>
      </c>
      <c r="K423" s="96">
        <v>7.2954762720451196</v>
      </c>
      <c r="L423" s="85">
        <v>23.840109999999999</v>
      </c>
      <c r="M423" s="80">
        <v>418</v>
      </c>
      <c r="N423" s="29">
        <v>1.24</v>
      </c>
      <c r="O423" s="29">
        <v>0</v>
      </c>
    </row>
    <row r="424" spans="10:15" x14ac:dyDescent="0.35">
      <c r="J424" s="80">
        <v>419</v>
      </c>
      <c r="K424" s="96">
        <v>7.3129295645590098</v>
      </c>
      <c r="L424" s="85">
        <v>24.553021999999999</v>
      </c>
      <c r="M424" s="80">
        <v>419</v>
      </c>
      <c r="N424" s="29">
        <v>1.34</v>
      </c>
      <c r="O424" s="29">
        <v>0</v>
      </c>
    </row>
    <row r="425" spans="10:15" x14ac:dyDescent="0.35">
      <c r="J425" s="80">
        <v>420</v>
      </c>
      <c r="K425" s="96">
        <v>7.3303828570728999</v>
      </c>
      <c r="L425" s="85">
        <v>25.270773999999999</v>
      </c>
      <c r="M425" s="80">
        <v>420</v>
      </c>
      <c r="N425" s="29">
        <v>1.45</v>
      </c>
      <c r="O425" s="29">
        <v>0</v>
      </c>
    </row>
    <row r="426" spans="10:15" x14ac:dyDescent="0.35">
      <c r="J426" s="80">
        <v>421</v>
      </c>
      <c r="K426" s="96">
        <v>7.3478361495867803</v>
      </c>
      <c r="L426" s="85">
        <v>25.993058999999999</v>
      </c>
      <c r="M426" s="80">
        <v>421</v>
      </c>
      <c r="N426" s="29">
        <v>1.56</v>
      </c>
      <c r="O426" s="29">
        <v>0</v>
      </c>
    </row>
    <row r="427" spans="10:15" x14ac:dyDescent="0.35">
      <c r="J427" s="80">
        <v>422</v>
      </c>
      <c r="K427" s="96">
        <v>7.3652894421006696</v>
      </c>
      <c r="L427" s="85">
        <v>26.719570000000001</v>
      </c>
      <c r="M427" s="80">
        <v>422</v>
      </c>
      <c r="N427" s="29">
        <v>1.67</v>
      </c>
      <c r="O427" s="29">
        <v>0</v>
      </c>
    </row>
    <row r="428" spans="10:15" x14ac:dyDescent="0.35">
      <c r="J428" s="80">
        <v>423</v>
      </c>
      <c r="K428" s="96">
        <v>7.3827427346145598</v>
      </c>
      <c r="L428" s="85">
        <v>27.450002000000001</v>
      </c>
      <c r="M428" s="80">
        <v>423</v>
      </c>
      <c r="N428" s="29">
        <v>1.8</v>
      </c>
      <c r="O428" s="29">
        <v>0</v>
      </c>
    </row>
    <row r="429" spans="10:15" x14ac:dyDescent="0.35">
      <c r="J429" s="80">
        <v>424</v>
      </c>
      <c r="K429" s="96">
        <v>7.4001960271284499</v>
      </c>
      <c r="L429" s="85">
        <v>28.184047</v>
      </c>
      <c r="M429" s="80">
        <v>424</v>
      </c>
      <c r="N429" s="29">
        <v>1.91</v>
      </c>
      <c r="O429" s="29">
        <v>0</v>
      </c>
    </row>
    <row r="430" spans="10:15" x14ac:dyDescent="0.35">
      <c r="J430" s="80">
        <v>425</v>
      </c>
      <c r="K430" s="96">
        <v>7.4176493196423401</v>
      </c>
      <c r="L430" s="85">
        <v>28.921400999999999</v>
      </c>
      <c r="M430" s="80">
        <v>425</v>
      </c>
      <c r="N430" s="29">
        <v>2.06</v>
      </c>
      <c r="O430" s="29">
        <v>0</v>
      </c>
    </row>
    <row r="431" spans="10:15" x14ac:dyDescent="0.35">
      <c r="J431" s="80">
        <v>426</v>
      </c>
      <c r="K431" s="96">
        <v>7.4351026121562303</v>
      </c>
      <c r="L431" s="85">
        <v>29.661759</v>
      </c>
      <c r="M431" s="80">
        <v>426</v>
      </c>
      <c r="N431" s="29">
        <v>2.2000000000000002</v>
      </c>
      <c r="O431" s="29">
        <v>0</v>
      </c>
    </row>
    <row r="432" spans="10:15" x14ac:dyDescent="0.35">
      <c r="J432" s="80">
        <v>427</v>
      </c>
      <c r="K432" s="96">
        <v>7.4525559046701204</v>
      </c>
      <c r="L432" s="85">
        <v>30.404817999999999</v>
      </c>
      <c r="M432" s="80">
        <v>427</v>
      </c>
      <c r="N432" s="29">
        <v>2.3199999999999998</v>
      </c>
      <c r="O432" s="29">
        <v>0</v>
      </c>
    </row>
    <row r="433" spans="10:15" x14ac:dyDescent="0.35">
      <c r="J433" s="80">
        <v>428</v>
      </c>
      <c r="K433" s="96">
        <v>7.4700091971840097</v>
      </c>
      <c r="L433" s="85">
        <v>31.150276999999999</v>
      </c>
      <c r="M433" s="80">
        <v>428</v>
      </c>
      <c r="N433" s="29">
        <v>2.5</v>
      </c>
      <c r="O433" s="29">
        <v>0</v>
      </c>
    </row>
    <row r="434" spans="10:15" x14ac:dyDescent="0.35">
      <c r="J434" s="80">
        <v>429</v>
      </c>
      <c r="K434" s="96">
        <v>7.4874624896978901</v>
      </c>
      <c r="L434" s="85">
        <v>31.897835000000001</v>
      </c>
      <c r="M434" s="80">
        <v>429</v>
      </c>
      <c r="N434" s="29">
        <v>2.67</v>
      </c>
      <c r="O434" s="29">
        <v>0</v>
      </c>
    </row>
    <row r="435" spans="10:15" x14ac:dyDescent="0.35">
      <c r="J435" s="80">
        <v>430</v>
      </c>
      <c r="K435" s="96">
        <v>7.5049157822117802</v>
      </c>
      <c r="L435" s="85">
        <v>32.647193000000001</v>
      </c>
      <c r="M435" s="80">
        <v>430</v>
      </c>
      <c r="N435" s="29">
        <v>2.81</v>
      </c>
      <c r="O435" s="29">
        <v>0</v>
      </c>
    </row>
    <row r="436" spans="10:15" x14ac:dyDescent="0.35">
      <c r="J436" s="80">
        <v>431</v>
      </c>
      <c r="K436" s="96">
        <v>7.5223690747256704</v>
      </c>
      <c r="L436" s="85">
        <v>33.398055999999997</v>
      </c>
      <c r="M436" s="80">
        <v>431</v>
      </c>
      <c r="N436" s="29">
        <v>3</v>
      </c>
      <c r="O436" s="29">
        <v>0</v>
      </c>
    </row>
    <row r="437" spans="10:15" x14ac:dyDescent="0.35">
      <c r="J437" s="80">
        <v>432</v>
      </c>
      <c r="K437" s="96">
        <v>7.5398223672395597</v>
      </c>
      <c r="L437" s="85">
        <v>34.150128000000002</v>
      </c>
      <c r="M437" s="80">
        <v>432</v>
      </c>
      <c r="N437" s="29">
        <v>3.19</v>
      </c>
      <c r="O437" s="29">
        <v>0</v>
      </c>
    </row>
    <row r="438" spans="10:15" x14ac:dyDescent="0.35">
      <c r="J438" s="80">
        <v>433</v>
      </c>
      <c r="K438" s="96">
        <v>7.5572756597534498</v>
      </c>
      <c r="L438" s="85">
        <v>34.903118999999997</v>
      </c>
      <c r="M438" s="80">
        <v>433</v>
      </c>
      <c r="N438" s="29">
        <v>3.38</v>
      </c>
      <c r="O438" s="29">
        <v>0</v>
      </c>
    </row>
    <row r="439" spans="10:15" x14ac:dyDescent="0.35">
      <c r="J439" s="80">
        <v>434</v>
      </c>
      <c r="K439" s="96">
        <v>7.57472895226734</v>
      </c>
      <c r="L439" s="85">
        <v>35.656737999999997</v>
      </c>
      <c r="M439" s="80">
        <v>434</v>
      </c>
      <c r="N439" s="29">
        <v>3.56</v>
      </c>
      <c r="O439" s="29">
        <v>0</v>
      </c>
    </row>
    <row r="440" spans="10:15" x14ac:dyDescent="0.35">
      <c r="J440" s="80">
        <v>435</v>
      </c>
      <c r="K440" s="96">
        <v>7.5921822447812302</v>
      </c>
      <c r="L440" s="85">
        <v>36.410699999999999</v>
      </c>
      <c r="M440" s="80">
        <v>435</v>
      </c>
      <c r="N440" s="29">
        <v>3.77</v>
      </c>
      <c r="O440" s="29">
        <v>0</v>
      </c>
    </row>
    <row r="441" spans="10:15" x14ac:dyDescent="0.35">
      <c r="J441" s="80">
        <v>436</v>
      </c>
      <c r="K441" s="96">
        <v>7.6096355372951097</v>
      </c>
      <c r="L441" s="85">
        <v>37.164718999999998</v>
      </c>
      <c r="M441" s="80">
        <v>436</v>
      </c>
      <c r="N441" s="29">
        <v>4.0199999999999996</v>
      </c>
      <c r="O441" s="29">
        <v>0</v>
      </c>
    </row>
    <row r="442" spans="10:15" x14ac:dyDescent="0.35">
      <c r="J442" s="80">
        <v>437</v>
      </c>
      <c r="K442" s="96">
        <v>7.6270888298089998</v>
      </c>
      <c r="L442" s="85">
        <v>37.918514999999999</v>
      </c>
      <c r="M442" s="80">
        <v>437</v>
      </c>
      <c r="N442" s="29">
        <v>4.21</v>
      </c>
      <c r="O442" s="29">
        <v>0</v>
      </c>
    </row>
    <row r="443" spans="10:15" x14ac:dyDescent="0.35">
      <c r="J443" s="80">
        <v>438</v>
      </c>
      <c r="K443" s="96">
        <v>7.64454212232289</v>
      </c>
      <c r="L443" s="85">
        <v>38.671812000000003</v>
      </c>
      <c r="M443" s="80">
        <v>438</v>
      </c>
      <c r="N443" s="29">
        <v>4.42</v>
      </c>
      <c r="O443" s="91">
        <v>0</v>
      </c>
    </row>
    <row r="444" spans="10:15" x14ac:dyDescent="0.35">
      <c r="J444" s="80">
        <v>439</v>
      </c>
      <c r="K444" s="96">
        <v>7.6619954148367801</v>
      </c>
      <c r="L444" s="85">
        <v>39.424334000000002</v>
      </c>
      <c r="M444" s="80">
        <v>439</v>
      </c>
      <c r="N444" s="29">
        <v>4.67</v>
      </c>
      <c r="O444" s="29">
        <v>0.01</v>
      </c>
    </row>
    <row r="445" spans="10:15" x14ac:dyDescent="0.35">
      <c r="J445" s="80">
        <v>440</v>
      </c>
      <c r="K445" s="96">
        <v>7.6794487073506703</v>
      </c>
      <c r="L445" s="85">
        <v>40.175811000000003</v>
      </c>
      <c r="M445" s="80">
        <v>440</v>
      </c>
      <c r="N445" s="29">
        <v>4.91</v>
      </c>
      <c r="O445" s="29">
        <v>0.01</v>
      </c>
    </row>
    <row r="446" spans="10:15" x14ac:dyDescent="0.35">
      <c r="J446" s="80">
        <v>441</v>
      </c>
      <c r="K446" s="96">
        <v>7.6969019998645596</v>
      </c>
      <c r="L446" s="85">
        <v>40.925975999999999</v>
      </c>
      <c r="M446" s="80">
        <v>441</v>
      </c>
      <c r="N446" s="29">
        <v>5.2</v>
      </c>
      <c r="O446" s="29">
        <v>0.01</v>
      </c>
    </row>
    <row r="447" spans="10:15" x14ac:dyDescent="0.35">
      <c r="J447" s="80">
        <v>442</v>
      </c>
      <c r="K447" s="96">
        <v>7.7143552923784497</v>
      </c>
      <c r="L447" s="85">
        <v>41.674567000000003</v>
      </c>
      <c r="M447" s="80">
        <v>442</v>
      </c>
      <c r="N447" s="29">
        <v>5.34</v>
      </c>
      <c r="O447" s="29">
        <v>0.01</v>
      </c>
    </row>
    <row r="448" spans="10:15" x14ac:dyDescent="0.35">
      <c r="J448" s="80">
        <v>443</v>
      </c>
      <c r="K448" s="96">
        <v>7.7318085848923399</v>
      </c>
      <c r="L448" s="85">
        <v>42.421323000000001</v>
      </c>
      <c r="M448" s="80">
        <v>443</v>
      </c>
      <c r="N448" s="29">
        <v>5.72</v>
      </c>
      <c r="O448" s="29">
        <v>0.02</v>
      </c>
    </row>
    <row r="449" spans="10:15" x14ac:dyDescent="0.35">
      <c r="J449" s="80">
        <v>444</v>
      </c>
      <c r="K449" s="96">
        <v>7.7492618774062203</v>
      </c>
      <c r="L449" s="85">
        <v>43.165990999999998</v>
      </c>
      <c r="M449" s="80">
        <v>444</v>
      </c>
      <c r="N449" s="29">
        <v>6</v>
      </c>
      <c r="O449" s="29">
        <v>0.02</v>
      </c>
    </row>
    <row r="450" spans="10:15" x14ac:dyDescent="0.35">
      <c r="J450" s="80">
        <v>445</v>
      </c>
      <c r="K450" s="96">
        <v>7.7667151699201096</v>
      </c>
      <c r="L450" s="85">
        <v>43.908318999999999</v>
      </c>
      <c r="M450" s="80">
        <v>445</v>
      </c>
      <c r="N450" s="29">
        <v>6.27</v>
      </c>
      <c r="O450" s="29">
        <v>0.02</v>
      </c>
    </row>
    <row r="451" spans="10:15" x14ac:dyDescent="0.35">
      <c r="J451" s="80">
        <v>446</v>
      </c>
      <c r="K451" s="96">
        <v>7.7841684624339997</v>
      </c>
      <c r="L451" s="85">
        <v>44.648060000000001</v>
      </c>
      <c r="M451" s="80">
        <v>446</v>
      </c>
      <c r="N451" s="29">
        <v>6.57</v>
      </c>
      <c r="O451" s="29">
        <v>0.02</v>
      </c>
    </row>
    <row r="452" spans="10:15" x14ac:dyDescent="0.35">
      <c r="J452" s="80">
        <v>447</v>
      </c>
      <c r="K452" s="96">
        <v>7.8016217549478899</v>
      </c>
      <c r="L452" s="85">
        <v>45.384974</v>
      </c>
      <c r="M452" s="80">
        <v>447</v>
      </c>
      <c r="N452" s="29">
        <v>6.89</v>
      </c>
      <c r="O452" s="29">
        <v>0.02</v>
      </c>
    </row>
    <row r="453" spans="10:15" x14ac:dyDescent="0.35">
      <c r="J453" s="80">
        <v>448</v>
      </c>
      <c r="K453" s="96">
        <v>7.8190750474617801</v>
      </c>
      <c r="L453" s="85">
        <v>46.118820999999997</v>
      </c>
      <c r="M453" s="80">
        <v>448</v>
      </c>
      <c r="N453" s="29">
        <v>7.15</v>
      </c>
      <c r="O453" s="29">
        <v>0.02</v>
      </c>
    </row>
    <row r="454" spans="10:15" x14ac:dyDescent="0.35">
      <c r="J454" s="80">
        <v>449</v>
      </c>
      <c r="K454" s="96">
        <v>7.8365283399756702</v>
      </c>
      <c r="L454" s="85">
        <v>46.84937</v>
      </c>
      <c r="M454" s="80">
        <v>449</v>
      </c>
      <c r="N454" s="29">
        <v>7.45</v>
      </c>
      <c r="O454" s="29">
        <v>0.03</v>
      </c>
    </row>
    <row r="455" spans="10:15" x14ac:dyDescent="0.35">
      <c r="J455" s="80">
        <v>450</v>
      </c>
      <c r="K455" s="96">
        <v>7.8539816324895604</v>
      </c>
      <c r="L455" s="85">
        <v>47.576393000000003</v>
      </c>
      <c r="M455" s="80">
        <v>450</v>
      </c>
      <c r="N455" s="29">
        <v>7.76</v>
      </c>
      <c r="O455" s="29">
        <v>0.03</v>
      </c>
    </row>
    <row r="456" spans="10:15" x14ac:dyDescent="0.35">
      <c r="J456" s="80">
        <v>451</v>
      </c>
      <c r="K456" s="96">
        <v>7.8714349250034497</v>
      </c>
      <c r="L456" s="85">
        <v>48.299664999999997</v>
      </c>
      <c r="M456" s="80">
        <v>451</v>
      </c>
      <c r="N456" s="29">
        <v>8.01</v>
      </c>
      <c r="O456" s="29">
        <v>0.03</v>
      </c>
    </row>
    <row r="457" spans="10:15" x14ac:dyDescent="0.35">
      <c r="J457" s="80">
        <v>452</v>
      </c>
      <c r="K457" s="96">
        <v>7.88888821751733</v>
      </c>
      <c r="L457" s="85">
        <v>49.018968999999998</v>
      </c>
      <c r="M457" s="80">
        <v>452</v>
      </c>
      <c r="N457" s="29">
        <v>8.2899999999999991</v>
      </c>
      <c r="O457" s="29">
        <v>0.03</v>
      </c>
    </row>
    <row r="458" spans="10:15" x14ac:dyDescent="0.35">
      <c r="J458" s="80">
        <v>453</v>
      </c>
      <c r="K458" s="96">
        <v>7.9063415100312202</v>
      </c>
      <c r="L458" s="85">
        <v>49.734091999999997</v>
      </c>
      <c r="M458" s="80">
        <v>453</v>
      </c>
      <c r="N458" s="29">
        <v>8.5299999999999994</v>
      </c>
      <c r="O458" s="29">
        <v>0.03</v>
      </c>
    </row>
    <row r="459" spans="10:15" x14ac:dyDescent="0.35">
      <c r="J459" s="80">
        <v>454</v>
      </c>
      <c r="K459" s="96">
        <v>7.9237948025451104</v>
      </c>
      <c r="L459" s="85">
        <v>50.444823</v>
      </c>
      <c r="M459" s="80">
        <v>454</v>
      </c>
      <c r="N459" s="29">
        <v>8.7200000000000006</v>
      </c>
      <c r="O459" s="29">
        <v>0.03</v>
      </c>
    </row>
    <row r="460" spans="10:15" x14ac:dyDescent="0.35">
      <c r="J460" s="80">
        <v>455</v>
      </c>
      <c r="K460" s="96">
        <v>7.9412480950589996</v>
      </c>
      <c r="L460" s="85">
        <v>51.150961000000002</v>
      </c>
      <c r="M460" s="80">
        <v>455</v>
      </c>
      <c r="N460" s="29">
        <v>8.8699999999999992</v>
      </c>
      <c r="O460" s="29">
        <v>0.04</v>
      </c>
    </row>
    <row r="461" spans="10:15" x14ac:dyDescent="0.35">
      <c r="J461" s="80">
        <v>456</v>
      </c>
      <c r="K461" s="96">
        <v>7.9587013875728898</v>
      </c>
      <c r="L461" s="85">
        <v>51.852305999999999</v>
      </c>
      <c r="M461" s="80">
        <v>456</v>
      </c>
      <c r="N461" s="29">
        <v>8.94</v>
      </c>
      <c r="O461" s="29">
        <v>0.04</v>
      </c>
    </row>
    <row r="462" spans="10:15" x14ac:dyDescent="0.35">
      <c r="J462" s="80">
        <v>457</v>
      </c>
      <c r="K462" s="96">
        <v>7.97615468008678</v>
      </c>
      <c r="L462" s="85">
        <v>52.548665999999997</v>
      </c>
      <c r="M462" s="80">
        <v>457</v>
      </c>
      <c r="N462" s="29">
        <v>8.99</v>
      </c>
      <c r="O462" s="29">
        <v>0.04</v>
      </c>
    </row>
    <row r="463" spans="10:15" x14ac:dyDescent="0.35">
      <c r="J463" s="80">
        <v>458</v>
      </c>
      <c r="K463" s="96">
        <v>7.9936079726006701</v>
      </c>
      <c r="L463" s="85">
        <v>53.239851000000002</v>
      </c>
      <c r="M463" s="80">
        <v>458</v>
      </c>
      <c r="N463" s="92">
        <v>9</v>
      </c>
      <c r="O463" s="29">
        <v>0.04</v>
      </c>
    </row>
    <row r="464" spans="10:15" x14ac:dyDescent="0.35">
      <c r="J464" s="80">
        <v>459</v>
      </c>
      <c r="K464" s="96">
        <v>8.0110612651145505</v>
      </c>
      <c r="L464" s="85">
        <v>53.92568</v>
      </c>
      <c r="M464" s="80">
        <v>459</v>
      </c>
      <c r="N464" s="29">
        <v>8.9700000000000006</v>
      </c>
      <c r="O464" s="29">
        <v>0.04</v>
      </c>
    </row>
    <row r="465" spans="10:15" x14ac:dyDescent="0.35">
      <c r="J465" s="80">
        <v>460</v>
      </c>
      <c r="K465" s="96">
        <v>8.0285145576284407</v>
      </c>
      <c r="L465" s="85">
        <v>54.605975000000001</v>
      </c>
      <c r="M465" s="80">
        <v>460</v>
      </c>
      <c r="N465" s="29">
        <v>8.8800000000000008</v>
      </c>
      <c r="O465" s="29">
        <v>0.04</v>
      </c>
    </row>
    <row r="466" spans="10:15" x14ac:dyDescent="0.35">
      <c r="J466" s="80">
        <v>461</v>
      </c>
      <c r="K466" s="96">
        <v>8.0459678501423308</v>
      </c>
      <c r="L466" s="85">
        <v>55.280560999999999</v>
      </c>
      <c r="M466" s="80">
        <v>461</v>
      </c>
      <c r="N466" s="29">
        <v>8.7200000000000006</v>
      </c>
      <c r="O466" s="29">
        <v>0.05</v>
      </c>
    </row>
    <row r="467" spans="10:15" x14ac:dyDescent="0.35">
      <c r="J467" s="80">
        <v>462</v>
      </c>
      <c r="K467" s="96">
        <v>8.0634211426562192</v>
      </c>
      <c r="L467" s="85">
        <v>55.949272999999998</v>
      </c>
      <c r="M467" s="80">
        <v>462</v>
      </c>
      <c r="N467" s="29">
        <v>8.49</v>
      </c>
      <c r="O467" s="29">
        <v>0.05</v>
      </c>
    </row>
    <row r="468" spans="10:15" x14ac:dyDescent="0.35">
      <c r="J468" s="80">
        <v>463</v>
      </c>
      <c r="K468" s="96">
        <v>8.0808744351701094</v>
      </c>
      <c r="L468" s="85">
        <v>56.611947999999998</v>
      </c>
      <c r="M468" s="80">
        <v>463</v>
      </c>
      <c r="N468" s="29">
        <v>8.26</v>
      </c>
      <c r="O468" s="29">
        <v>0.05</v>
      </c>
    </row>
    <row r="469" spans="10:15" x14ac:dyDescent="0.35">
      <c r="J469" s="80">
        <v>464</v>
      </c>
      <c r="K469" s="96">
        <v>8.0983277276839996</v>
      </c>
      <c r="L469" s="85">
        <v>57.268428</v>
      </c>
      <c r="M469" s="80">
        <v>464</v>
      </c>
      <c r="N469" s="29">
        <v>7.98</v>
      </c>
      <c r="O469" s="29">
        <v>0.05</v>
      </c>
    </row>
    <row r="470" spans="10:15" x14ac:dyDescent="0.35">
      <c r="J470" s="80">
        <v>465</v>
      </c>
      <c r="K470" s="96">
        <v>8.1157810201978897</v>
      </c>
      <c r="L470" s="85">
        <v>57.918562000000001</v>
      </c>
      <c r="M470" s="80">
        <v>465</v>
      </c>
      <c r="N470" s="29">
        <v>7.69</v>
      </c>
      <c r="O470" s="29">
        <v>0.05</v>
      </c>
    </row>
    <row r="471" spans="10:15" x14ac:dyDescent="0.35">
      <c r="J471" s="80">
        <v>466</v>
      </c>
      <c r="K471" s="96">
        <v>8.1332343127117692</v>
      </c>
      <c r="L471" s="85">
        <v>58.562202999999997</v>
      </c>
      <c r="M471" s="80">
        <v>466</v>
      </c>
      <c r="N471" s="29">
        <v>7.36</v>
      </c>
      <c r="O471" s="29">
        <v>0.05</v>
      </c>
    </row>
    <row r="472" spans="10:15" x14ac:dyDescent="0.35">
      <c r="J472" s="80">
        <v>467</v>
      </c>
      <c r="K472" s="96">
        <v>8.1506876052256594</v>
      </c>
      <c r="L472" s="85">
        <v>59.199207999999999</v>
      </c>
      <c r="M472" s="80">
        <v>467</v>
      </c>
      <c r="N472" s="29">
        <v>7.06</v>
      </c>
      <c r="O472" s="29">
        <v>0.06</v>
      </c>
    </row>
    <row r="473" spans="10:15" x14ac:dyDescent="0.35">
      <c r="J473" s="80">
        <v>468</v>
      </c>
      <c r="K473" s="96">
        <v>8.1681408977395495</v>
      </c>
      <c r="L473" s="85">
        <v>59.829441000000003</v>
      </c>
      <c r="M473" s="80">
        <v>468</v>
      </c>
      <c r="N473" s="29">
        <v>6.74</v>
      </c>
      <c r="O473" s="29">
        <v>0.06</v>
      </c>
    </row>
    <row r="474" spans="10:15" x14ac:dyDescent="0.35">
      <c r="J474" s="80">
        <v>469</v>
      </c>
      <c r="K474" s="96">
        <v>8.1855941902534397</v>
      </c>
      <c r="L474" s="85">
        <v>60.452769000000004</v>
      </c>
      <c r="M474" s="80">
        <v>469</v>
      </c>
      <c r="N474" s="29">
        <v>6.45</v>
      </c>
      <c r="O474" s="29">
        <v>0.06</v>
      </c>
    </row>
    <row r="475" spans="10:15" x14ac:dyDescent="0.35">
      <c r="J475" s="80">
        <v>470</v>
      </c>
      <c r="K475" s="96">
        <v>8.2030474827673299</v>
      </c>
      <c r="L475" s="85">
        <v>61.069066999999997</v>
      </c>
      <c r="M475" s="80">
        <v>470</v>
      </c>
      <c r="N475" s="29">
        <v>6.11</v>
      </c>
      <c r="O475" s="29">
        <v>0.06</v>
      </c>
    </row>
    <row r="476" spans="10:15" x14ac:dyDescent="0.35">
      <c r="J476" s="80">
        <v>471</v>
      </c>
      <c r="K476" s="96">
        <v>8.22050077528122</v>
      </c>
      <c r="L476" s="85">
        <v>61.678210999999997</v>
      </c>
      <c r="M476" s="80">
        <v>471</v>
      </c>
      <c r="N476" s="29">
        <v>5.85</v>
      </c>
      <c r="O476" s="29">
        <v>0.06</v>
      </c>
    </row>
    <row r="477" spans="10:15" x14ac:dyDescent="0.35">
      <c r="J477" s="80">
        <v>472</v>
      </c>
      <c r="K477" s="96">
        <v>8.2379540677951102</v>
      </c>
      <c r="L477" s="85">
        <v>62.280085</v>
      </c>
      <c r="M477" s="80">
        <v>472</v>
      </c>
      <c r="N477" s="29">
        <v>5.5</v>
      </c>
      <c r="O477" s="29">
        <v>0.06</v>
      </c>
    </row>
    <row r="478" spans="10:15" x14ac:dyDescent="0.35">
      <c r="J478" s="80">
        <v>473</v>
      </c>
      <c r="K478" s="96">
        <v>8.2554073603090004</v>
      </c>
      <c r="L478" s="85">
        <v>62.874575</v>
      </c>
      <c r="M478" s="80">
        <v>473</v>
      </c>
      <c r="N478" s="29">
        <v>5.2</v>
      </c>
      <c r="O478" s="29">
        <v>7.0000000000000007E-2</v>
      </c>
    </row>
    <row r="479" spans="10:15" x14ac:dyDescent="0.35">
      <c r="J479" s="80">
        <v>474</v>
      </c>
      <c r="K479" s="96">
        <v>8.2728606528228905</v>
      </c>
      <c r="L479" s="85">
        <v>63.461573999999999</v>
      </c>
      <c r="M479" s="80">
        <v>474</v>
      </c>
      <c r="N479" s="29">
        <v>4.91</v>
      </c>
      <c r="O479" s="29">
        <v>7.0000000000000007E-2</v>
      </c>
    </row>
    <row r="480" spans="10:15" x14ac:dyDescent="0.35">
      <c r="J480" s="80">
        <v>475</v>
      </c>
      <c r="K480" s="96">
        <v>8.29031394533677</v>
      </c>
      <c r="L480" s="85">
        <v>64.040977999999996</v>
      </c>
      <c r="M480" s="80">
        <v>475</v>
      </c>
      <c r="N480" s="29">
        <v>4.66</v>
      </c>
      <c r="O480" s="29">
        <v>7.0000000000000007E-2</v>
      </c>
    </row>
    <row r="481" spans="10:15" x14ac:dyDescent="0.35">
      <c r="J481" s="80">
        <v>476</v>
      </c>
      <c r="K481" s="96">
        <v>8.3077672378506602</v>
      </c>
      <c r="L481" s="85">
        <v>64.612689000000003</v>
      </c>
      <c r="M481" s="80">
        <v>476</v>
      </c>
      <c r="N481" s="29">
        <v>4.4000000000000004</v>
      </c>
      <c r="O481" s="29">
        <v>7.0000000000000007E-2</v>
      </c>
    </row>
    <row r="482" spans="10:15" x14ac:dyDescent="0.35">
      <c r="J482" s="80">
        <v>477</v>
      </c>
      <c r="K482" s="96">
        <v>8.3252205303645503</v>
      </c>
      <c r="L482" s="85">
        <v>65.176612000000006</v>
      </c>
      <c r="M482" s="80">
        <v>477</v>
      </c>
      <c r="N482" s="29">
        <v>4.1500000000000004</v>
      </c>
      <c r="O482" s="29">
        <v>7.0000000000000007E-2</v>
      </c>
    </row>
    <row r="483" spans="10:15" x14ac:dyDescent="0.35">
      <c r="J483" s="80">
        <v>478</v>
      </c>
      <c r="K483" s="96">
        <v>8.3426738228784405</v>
      </c>
      <c r="L483" s="85">
        <v>65.732657000000003</v>
      </c>
      <c r="M483" s="80">
        <v>478</v>
      </c>
      <c r="N483" s="29">
        <v>3.92</v>
      </c>
      <c r="O483" s="29">
        <v>7.0000000000000007E-2</v>
      </c>
    </row>
    <row r="484" spans="10:15" x14ac:dyDescent="0.35">
      <c r="J484" s="80">
        <v>479</v>
      </c>
      <c r="K484" s="96">
        <v>8.3601271153923307</v>
      </c>
      <c r="L484" s="85">
        <v>66.280737999999999</v>
      </c>
      <c r="M484" s="80">
        <v>479</v>
      </c>
      <c r="N484" s="29">
        <v>3.68</v>
      </c>
      <c r="O484" s="29">
        <v>0.08</v>
      </c>
    </row>
    <row r="485" spans="10:15" x14ac:dyDescent="0.35">
      <c r="J485" s="80">
        <v>480</v>
      </c>
      <c r="K485" s="96">
        <v>8.3775804079062208</v>
      </c>
      <c r="L485" s="85">
        <v>66.820774</v>
      </c>
      <c r="M485" s="80">
        <v>480</v>
      </c>
      <c r="N485" s="29">
        <v>3.44</v>
      </c>
      <c r="O485" s="29">
        <v>0.08</v>
      </c>
    </row>
    <row r="486" spans="10:15" x14ac:dyDescent="0.35">
      <c r="J486" s="80">
        <v>481</v>
      </c>
      <c r="K486" s="96">
        <v>8.3950337004201092</v>
      </c>
      <c r="L486" s="85">
        <v>67.352686000000006</v>
      </c>
      <c r="M486" s="80">
        <v>481</v>
      </c>
      <c r="N486" s="29">
        <v>3.25</v>
      </c>
      <c r="O486" s="29">
        <v>0.08</v>
      </c>
    </row>
    <row r="487" spans="10:15" x14ac:dyDescent="0.35">
      <c r="J487" s="80">
        <v>482</v>
      </c>
      <c r="K487" s="96">
        <v>8.4124869929339905</v>
      </c>
      <c r="L487" s="85">
        <v>67.876401000000001</v>
      </c>
      <c r="M487" s="80">
        <v>482</v>
      </c>
      <c r="N487" s="29">
        <v>3.02</v>
      </c>
      <c r="O487" s="29">
        <v>0.08</v>
      </c>
    </row>
    <row r="488" spans="10:15" x14ac:dyDescent="0.35">
      <c r="J488" s="80">
        <v>483</v>
      </c>
      <c r="K488" s="96">
        <v>8.4299402854478807</v>
      </c>
      <c r="L488" s="85">
        <v>68.391850000000005</v>
      </c>
      <c r="M488" s="80">
        <v>483</v>
      </c>
      <c r="N488" s="29">
        <v>2.85</v>
      </c>
      <c r="O488" s="29">
        <v>0.08</v>
      </c>
    </row>
    <row r="489" spans="10:15" x14ac:dyDescent="0.35">
      <c r="J489" s="80">
        <v>484</v>
      </c>
      <c r="K489" s="96">
        <v>8.4473935779617708</v>
      </c>
      <c r="L489" s="85">
        <v>68.898965000000004</v>
      </c>
      <c r="M489" s="80">
        <v>484</v>
      </c>
      <c r="N489" s="29">
        <v>2.7</v>
      </c>
      <c r="O489" s="29">
        <v>0.08</v>
      </c>
    </row>
    <row r="490" spans="10:15" x14ac:dyDescent="0.35">
      <c r="J490" s="80">
        <v>485</v>
      </c>
      <c r="K490" s="96">
        <v>8.4648468704756592</v>
      </c>
      <c r="L490" s="85">
        <v>69.397684999999996</v>
      </c>
      <c r="M490" s="80">
        <v>485</v>
      </c>
      <c r="N490" s="29">
        <v>2.52</v>
      </c>
      <c r="O490" s="29">
        <v>0.08</v>
      </c>
    </row>
    <row r="491" spans="10:15" x14ac:dyDescent="0.35">
      <c r="J491" s="80">
        <v>486</v>
      </c>
      <c r="K491" s="96">
        <v>8.4823001629895494</v>
      </c>
      <c r="L491" s="85">
        <v>69.887951000000001</v>
      </c>
      <c r="M491" s="80">
        <v>486</v>
      </c>
      <c r="N491" s="29">
        <v>2.3199999999999998</v>
      </c>
      <c r="O491" s="29">
        <v>0.08</v>
      </c>
    </row>
    <row r="492" spans="10:15" x14ac:dyDescent="0.35">
      <c r="J492" s="80">
        <v>487</v>
      </c>
      <c r="K492" s="96">
        <v>8.4997534555034395</v>
      </c>
      <c r="L492" s="85">
        <v>70.369707000000005</v>
      </c>
      <c r="M492" s="80">
        <v>487</v>
      </c>
      <c r="N492" s="29">
        <v>2.1800000000000002</v>
      </c>
      <c r="O492" s="29">
        <v>0.08</v>
      </c>
    </row>
    <row r="493" spans="10:15" x14ac:dyDescent="0.35">
      <c r="J493" s="80">
        <v>488</v>
      </c>
      <c r="K493" s="96">
        <v>8.5172067480173297</v>
      </c>
      <c r="L493" s="85">
        <v>70.842900999999998</v>
      </c>
      <c r="M493" s="80">
        <v>488</v>
      </c>
      <c r="N493" s="29">
        <v>2.0499999999999998</v>
      </c>
      <c r="O493" s="29">
        <v>0.09</v>
      </c>
    </row>
    <row r="494" spans="10:15" x14ac:dyDescent="0.35">
      <c r="J494" s="80">
        <v>489</v>
      </c>
      <c r="K494" s="96">
        <v>8.5346600405312092</v>
      </c>
      <c r="L494" s="85">
        <v>71.307484000000002</v>
      </c>
      <c r="M494" s="80">
        <v>489</v>
      </c>
      <c r="N494" s="29">
        <v>1.89</v>
      </c>
      <c r="O494" s="29">
        <v>0.09</v>
      </c>
    </row>
    <row r="495" spans="10:15" x14ac:dyDescent="0.35">
      <c r="J495" s="80">
        <v>490</v>
      </c>
      <c r="K495" s="96">
        <v>8.5521133330450994</v>
      </c>
      <c r="L495" s="85">
        <v>71.763409999999993</v>
      </c>
      <c r="M495" s="80">
        <v>490</v>
      </c>
      <c r="N495" s="29">
        <v>1.75</v>
      </c>
      <c r="O495" s="29">
        <v>0.09</v>
      </c>
    </row>
    <row r="496" spans="10:15" x14ac:dyDescent="0.35">
      <c r="J496" s="80">
        <v>491</v>
      </c>
      <c r="K496" s="96">
        <v>8.5695666255589895</v>
      </c>
      <c r="L496" s="85">
        <v>72.210637000000006</v>
      </c>
      <c r="M496" s="80">
        <v>491</v>
      </c>
      <c r="N496" s="29">
        <v>1.62</v>
      </c>
      <c r="O496" s="29">
        <v>0.09</v>
      </c>
    </row>
    <row r="497" spans="10:15" x14ac:dyDescent="0.35">
      <c r="J497" s="80">
        <v>492</v>
      </c>
      <c r="K497" s="96">
        <v>8.5870199180728797</v>
      </c>
      <c r="L497" s="85">
        <v>72.649124999999998</v>
      </c>
      <c r="M497" s="80">
        <v>492</v>
      </c>
      <c r="N497" s="29">
        <v>1.49</v>
      </c>
      <c r="O497" s="29">
        <v>0.09</v>
      </c>
    </row>
    <row r="498" spans="10:15" x14ac:dyDescent="0.35">
      <c r="J498" s="80">
        <v>493</v>
      </c>
      <c r="K498" s="96">
        <v>8.6044732105867698</v>
      </c>
      <c r="L498" s="85">
        <v>73.078835999999995</v>
      </c>
      <c r="M498" s="80">
        <v>493</v>
      </c>
      <c r="N498" s="29">
        <v>1.38</v>
      </c>
      <c r="O498" s="29">
        <v>0.09</v>
      </c>
    </row>
    <row r="499" spans="10:15" x14ac:dyDescent="0.35">
      <c r="J499" s="80">
        <v>494</v>
      </c>
      <c r="K499" s="96">
        <v>8.62192650310066</v>
      </c>
      <c r="L499" s="85">
        <v>73.499735999999999</v>
      </c>
      <c r="M499" s="80">
        <v>494</v>
      </c>
      <c r="N499" s="29">
        <v>1.26</v>
      </c>
      <c r="O499" s="29">
        <v>0.1</v>
      </c>
    </row>
    <row r="500" spans="10:15" x14ac:dyDescent="0.35">
      <c r="J500" s="80">
        <v>495</v>
      </c>
      <c r="K500" s="96">
        <v>8.6393797956145502</v>
      </c>
      <c r="L500" s="85">
        <v>73.911793000000003</v>
      </c>
      <c r="M500" s="80">
        <v>495</v>
      </c>
      <c r="N500" s="29">
        <v>1.1599999999999999</v>
      </c>
      <c r="O500" s="29">
        <v>0.1</v>
      </c>
    </row>
    <row r="501" spans="10:15" x14ac:dyDescent="0.35">
      <c r="J501" s="80">
        <v>496</v>
      </c>
      <c r="K501" s="96">
        <v>8.6568330881284297</v>
      </c>
      <c r="L501" s="85">
        <v>74.314977999999996</v>
      </c>
      <c r="M501" s="80">
        <v>496</v>
      </c>
      <c r="N501" s="29">
        <v>1.06</v>
      </c>
      <c r="O501" s="29">
        <v>0.1</v>
      </c>
    </row>
    <row r="502" spans="10:15" x14ac:dyDescent="0.35">
      <c r="J502" s="80">
        <v>497</v>
      </c>
      <c r="K502" s="96">
        <v>8.6742863806423198</v>
      </c>
      <c r="L502" s="85">
        <v>74.709263000000007</v>
      </c>
      <c r="M502" s="80">
        <v>497</v>
      </c>
      <c r="N502" s="29">
        <v>0.97</v>
      </c>
      <c r="O502" s="29">
        <v>0.1</v>
      </c>
    </row>
    <row r="503" spans="10:15" x14ac:dyDescent="0.35">
      <c r="J503" s="80">
        <v>498</v>
      </c>
      <c r="K503" s="96">
        <v>8.69173967315621</v>
      </c>
      <c r="L503" s="85">
        <v>75.094623999999996</v>
      </c>
      <c r="M503" s="80">
        <v>498</v>
      </c>
      <c r="N503" s="29">
        <v>0.88</v>
      </c>
      <c r="O503" s="29">
        <v>0.1</v>
      </c>
    </row>
    <row r="504" spans="10:15" x14ac:dyDescent="0.35">
      <c r="J504" s="80">
        <v>499</v>
      </c>
      <c r="K504" s="96">
        <v>8.7091929656701002</v>
      </c>
      <c r="L504" s="85">
        <v>75.471037999999993</v>
      </c>
      <c r="M504" s="80">
        <v>499</v>
      </c>
      <c r="N504" s="29">
        <v>0.8</v>
      </c>
      <c r="O504" s="29">
        <v>0.1</v>
      </c>
    </row>
    <row r="505" spans="10:15" x14ac:dyDescent="0.35">
      <c r="J505" s="80">
        <v>500</v>
      </c>
      <c r="K505" s="96">
        <v>8.7266462581839903</v>
      </c>
      <c r="L505" s="85">
        <v>75.838483999999994</v>
      </c>
      <c r="M505" s="80">
        <v>500</v>
      </c>
      <c r="N505" s="29">
        <v>0.74</v>
      </c>
      <c r="O505" s="29">
        <v>0.1</v>
      </c>
    </row>
    <row r="506" spans="10:15" x14ac:dyDescent="0.35">
      <c r="J506" s="80">
        <v>501</v>
      </c>
      <c r="K506" s="96">
        <v>8.7440995506978805</v>
      </c>
      <c r="L506" s="85">
        <v>76.196944000000002</v>
      </c>
      <c r="M506" s="80">
        <v>501</v>
      </c>
      <c r="N506" s="29">
        <v>0.67</v>
      </c>
      <c r="O506" s="29">
        <v>0.1</v>
      </c>
    </row>
    <row r="507" spans="10:15" x14ac:dyDescent="0.35">
      <c r="J507" s="80">
        <v>502</v>
      </c>
      <c r="K507" s="96">
        <v>8.7615528432117706</v>
      </c>
      <c r="L507" s="85">
        <v>76.546401000000003</v>
      </c>
      <c r="M507" s="80">
        <v>502</v>
      </c>
      <c r="N507" s="29">
        <v>0.6</v>
      </c>
      <c r="O507" s="29">
        <v>0.1</v>
      </c>
    </row>
    <row r="508" spans="10:15" x14ac:dyDescent="0.35">
      <c r="J508" s="80">
        <v>503</v>
      </c>
      <c r="K508" s="96">
        <v>8.7790061357256608</v>
      </c>
      <c r="L508" s="85">
        <v>76.886838999999995</v>
      </c>
      <c r="M508" s="80">
        <v>503</v>
      </c>
      <c r="N508" s="29">
        <v>0.54</v>
      </c>
      <c r="O508" s="29">
        <v>0.1</v>
      </c>
    </row>
    <row r="509" spans="10:15" x14ac:dyDescent="0.35">
      <c r="J509" s="80">
        <v>504</v>
      </c>
      <c r="K509" s="96">
        <v>8.7964594282395492</v>
      </c>
      <c r="L509" s="85">
        <v>77.218244999999996</v>
      </c>
      <c r="M509" s="80">
        <v>504</v>
      </c>
      <c r="N509" s="29">
        <v>0.48</v>
      </c>
      <c r="O509" s="29">
        <v>0.1</v>
      </c>
    </row>
    <row r="510" spans="10:15" x14ac:dyDescent="0.35">
      <c r="J510" s="80">
        <v>505</v>
      </c>
      <c r="K510" s="96">
        <v>8.8139127207534305</v>
      </c>
      <c r="L510" s="85">
        <v>77.540606999999994</v>
      </c>
      <c r="M510" s="80">
        <v>505</v>
      </c>
      <c r="N510" s="29">
        <v>0.44</v>
      </c>
      <c r="O510" s="29">
        <v>0.1</v>
      </c>
    </row>
    <row r="511" spans="10:15" x14ac:dyDescent="0.35">
      <c r="J511" s="80">
        <v>506</v>
      </c>
      <c r="K511" s="96">
        <v>8.8313660132673206</v>
      </c>
      <c r="L511" s="85">
        <v>77.853914000000003</v>
      </c>
      <c r="M511" s="80">
        <v>506</v>
      </c>
      <c r="N511" s="29">
        <v>0.39</v>
      </c>
      <c r="O511" s="29">
        <v>0.1</v>
      </c>
    </row>
    <row r="512" spans="10:15" x14ac:dyDescent="0.35">
      <c r="J512" s="80">
        <v>507</v>
      </c>
      <c r="K512" s="96">
        <v>8.8488193057812108</v>
      </c>
      <c r="L512" s="85">
        <v>78.158158</v>
      </c>
      <c r="M512" s="80">
        <v>507</v>
      </c>
      <c r="N512" s="29">
        <v>0.35</v>
      </c>
      <c r="O512" s="29">
        <v>0.1</v>
      </c>
    </row>
    <row r="513" spans="10:15" x14ac:dyDescent="0.35">
      <c r="J513" s="80">
        <v>508</v>
      </c>
      <c r="K513" s="96">
        <v>8.8662725982950992</v>
      </c>
      <c r="L513" s="85">
        <v>78.453329999999994</v>
      </c>
      <c r="M513" s="80">
        <v>508</v>
      </c>
      <c r="N513" s="29">
        <v>0.32</v>
      </c>
      <c r="O513" s="29">
        <v>0.1</v>
      </c>
    </row>
    <row r="514" spans="10:15" x14ac:dyDescent="0.35">
      <c r="J514" s="80">
        <v>509</v>
      </c>
      <c r="K514" s="95">
        <v>8.8837258908089805</v>
      </c>
      <c r="L514" s="85">
        <v>78.739423000000002</v>
      </c>
      <c r="M514" s="80">
        <v>509</v>
      </c>
      <c r="N514" s="29">
        <v>0.28999999999999998</v>
      </c>
      <c r="O514" s="29">
        <v>0.1</v>
      </c>
    </row>
    <row r="515" spans="10:15" x14ac:dyDescent="0.35">
      <c r="J515" s="80">
        <v>510</v>
      </c>
      <c r="K515" s="96">
        <v>8.9011791833228706</v>
      </c>
      <c r="L515" s="85">
        <v>79.016433000000006</v>
      </c>
      <c r="M515" s="80">
        <v>510</v>
      </c>
      <c r="N515" s="29">
        <v>0.26</v>
      </c>
      <c r="O515" s="29">
        <v>0.1</v>
      </c>
    </row>
    <row r="516" spans="10:15" x14ac:dyDescent="0.35">
      <c r="J516" s="80">
        <v>511</v>
      </c>
      <c r="K516" s="96">
        <v>8.9186324758367608</v>
      </c>
      <c r="L516" s="85">
        <v>79.284353999999993</v>
      </c>
      <c r="M516" s="80">
        <v>511</v>
      </c>
      <c r="N516" s="29">
        <v>0.24</v>
      </c>
      <c r="O516" s="29">
        <v>0.11</v>
      </c>
    </row>
    <row r="517" spans="10:15" x14ac:dyDescent="0.35">
      <c r="J517" s="80">
        <v>512</v>
      </c>
      <c r="K517" s="96">
        <v>8.9360857683506492</v>
      </c>
      <c r="L517" s="85">
        <v>79.543182999999999</v>
      </c>
      <c r="M517" s="80">
        <v>512</v>
      </c>
      <c r="N517" s="29">
        <v>0.21</v>
      </c>
      <c r="O517" s="29">
        <v>0.11</v>
      </c>
    </row>
    <row r="518" spans="10:15" x14ac:dyDescent="0.35">
      <c r="J518" s="80">
        <v>513</v>
      </c>
      <c r="K518" s="96">
        <v>8.9535390608645304</v>
      </c>
      <c r="L518" s="85">
        <v>79.792916000000005</v>
      </c>
      <c r="M518" s="80">
        <v>513</v>
      </c>
      <c r="N518" s="29">
        <v>0.2</v>
      </c>
      <c r="O518" s="29">
        <v>0.11</v>
      </c>
    </row>
    <row r="519" spans="10:15" x14ac:dyDescent="0.35">
      <c r="J519" s="80">
        <v>514</v>
      </c>
      <c r="K519" s="96">
        <v>8.9709923533784206</v>
      </c>
      <c r="L519" s="85">
        <v>80.033552999999998</v>
      </c>
      <c r="M519" s="80">
        <v>514</v>
      </c>
      <c r="N519" s="29">
        <v>0.18</v>
      </c>
      <c r="O519" s="29">
        <v>0.11</v>
      </c>
    </row>
    <row r="520" spans="10:15" x14ac:dyDescent="0.35">
      <c r="J520" s="80">
        <v>515</v>
      </c>
      <c r="K520" s="96">
        <v>8.9884456458923108</v>
      </c>
      <c r="L520" s="85">
        <v>80.265090000000001</v>
      </c>
      <c r="M520" s="80">
        <v>515</v>
      </c>
      <c r="N520" s="29">
        <v>0.16</v>
      </c>
      <c r="O520" s="29">
        <v>0.11</v>
      </c>
    </row>
    <row r="521" spans="10:15" x14ac:dyDescent="0.35">
      <c r="J521" s="80">
        <v>516</v>
      </c>
      <c r="K521" s="96">
        <v>9.0058989384061992</v>
      </c>
      <c r="L521" s="85">
        <v>80.487528999999995</v>
      </c>
      <c r="M521" s="80">
        <v>516</v>
      </c>
      <c r="N521" s="29">
        <v>0.14000000000000001</v>
      </c>
      <c r="O521" s="29">
        <v>0.11</v>
      </c>
    </row>
    <row r="522" spans="10:15" x14ac:dyDescent="0.35">
      <c r="J522" s="80">
        <v>517</v>
      </c>
      <c r="K522" s="96">
        <v>9.0233522309200893</v>
      </c>
      <c r="L522" s="85">
        <v>80.700868</v>
      </c>
      <c r="M522" s="80">
        <v>517</v>
      </c>
      <c r="N522" s="29">
        <v>0.12</v>
      </c>
      <c r="O522" s="29">
        <v>0.11</v>
      </c>
    </row>
    <row r="523" spans="10:15" x14ac:dyDescent="0.35">
      <c r="J523" s="80">
        <v>518</v>
      </c>
      <c r="K523" s="96">
        <v>9.0408055234339795</v>
      </c>
      <c r="L523" s="85">
        <v>80.905108999999996</v>
      </c>
      <c r="M523" s="80">
        <v>518</v>
      </c>
      <c r="N523" s="29">
        <v>0.1</v>
      </c>
      <c r="O523" s="29">
        <v>0.11</v>
      </c>
    </row>
    <row r="524" spans="10:15" x14ac:dyDescent="0.35">
      <c r="J524" s="80">
        <v>519</v>
      </c>
      <c r="K524" s="96">
        <v>9.0582588159478608</v>
      </c>
      <c r="L524" s="85">
        <v>81.100251</v>
      </c>
      <c r="M524" s="80">
        <v>519</v>
      </c>
      <c r="N524" s="29">
        <v>0.09</v>
      </c>
      <c r="O524" s="29">
        <v>0.11</v>
      </c>
    </row>
    <row r="525" spans="10:15" x14ac:dyDescent="0.35">
      <c r="J525" s="80">
        <v>520</v>
      </c>
      <c r="K525" s="96">
        <v>9.0757121084617491</v>
      </c>
      <c r="L525" s="85">
        <v>81.286295999999993</v>
      </c>
      <c r="M525" s="80">
        <v>520</v>
      </c>
      <c r="N525" s="29">
        <v>7.0000000000000007E-2</v>
      </c>
      <c r="O525" s="29">
        <v>0.11</v>
      </c>
    </row>
    <row r="526" spans="10:15" x14ac:dyDescent="0.35">
      <c r="J526" s="80">
        <v>521</v>
      </c>
      <c r="K526" s="96">
        <v>9.0931654009756393</v>
      </c>
      <c r="L526" s="85">
        <v>81.463245000000001</v>
      </c>
      <c r="M526" s="80">
        <v>521</v>
      </c>
      <c r="N526" s="29">
        <v>0.05</v>
      </c>
      <c r="O526" s="29">
        <v>0.11</v>
      </c>
    </row>
    <row r="527" spans="10:15" x14ac:dyDescent="0.35">
      <c r="J527" s="80">
        <v>522</v>
      </c>
      <c r="K527" s="96">
        <v>9.1106186934895295</v>
      </c>
      <c r="L527" s="85">
        <v>81.631101000000001</v>
      </c>
      <c r="M527" s="80">
        <v>522</v>
      </c>
      <c r="N527" s="29">
        <v>0.03</v>
      </c>
      <c r="O527" s="29">
        <v>0.11</v>
      </c>
    </row>
    <row r="528" spans="10:15" x14ac:dyDescent="0.35">
      <c r="J528" s="80">
        <v>523</v>
      </c>
      <c r="K528" s="96">
        <v>9.1280719860034196</v>
      </c>
      <c r="L528" s="85">
        <v>81.789866000000004</v>
      </c>
      <c r="M528" s="80">
        <v>523</v>
      </c>
      <c r="N528" s="29">
        <v>0.02</v>
      </c>
      <c r="O528" s="29">
        <v>0.11</v>
      </c>
    </row>
    <row r="529" spans="10:15" x14ac:dyDescent="0.35">
      <c r="J529" s="80">
        <v>524</v>
      </c>
      <c r="K529" s="96">
        <v>9.1455252785173204</v>
      </c>
      <c r="L529" s="85">
        <v>81.939541000000006</v>
      </c>
      <c r="M529" s="80">
        <v>524</v>
      </c>
      <c r="N529" s="29">
        <v>0</v>
      </c>
      <c r="O529" s="29">
        <v>0.11</v>
      </c>
    </row>
    <row r="530" spans="10:15" x14ac:dyDescent="0.35">
      <c r="J530" s="80">
        <v>525</v>
      </c>
      <c r="K530" s="96">
        <v>9.1629785710312106</v>
      </c>
      <c r="L530" s="85">
        <v>82.080128000000002</v>
      </c>
      <c r="M530" s="80">
        <v>525</v>
      </c>
      <c r="N530" s="29">
        <v>0</v>
      </c>
      <c r="O530" s="29">
        <v>0.11</v>
      </c>
    </row>
    <row r="531" spans="10:15" x14ac:dyDescent="0.35">
      <c r="J531" s="80">
        <v>526</v>
      </c>
      <c r="K531" s="96">
        <v>9.1804318635451008</v>
      </c>
      <c r="L531" s="85">
        <v>82.211631999999994</v>
      </c>
      <c r="M531" s="80">
        <v>526</v>
      </c>
      <c r="N531" s="29">
        <v>0</v>
      </c>
      <c r="O531" s="29">
        <v>0.11</v>
      </c>
    </row>
    <row r="532" spans="10:15" x14ac:dyDescent="0.35">
      <c r="J532" s="80">
        <v>527</v>
      </c>
      <c r="K532" s="96">
        <v>9.1978851560589696</v>
      </c>
      <c r="L532" s="85">
        <v>82.334052</v>
      </c>
      <c r="M532" s="80">
        <v>527</v>
      </c>
      <c r="N532" s="29">
        <v>0</v>
      </c>
      <c r="O532" s="29">
        <v>0.11</v>
      </c>
    </row>
    <row r="533" spans="10:15" x14ac:dyDescent="0.35">
      <c r="J533" s="80">
        <v>528</v>
      </c>
      <c r="K533" s="96">
        <v>9.2153384485728704</v>
      </c>
      <c r="L533" s="85">
        <v>82.447393000000005</v>
      </c>
      <c r="M533" s="80">
        <v>528</v>
      </c>
      <c r="N533" s="29">
        <v>0</v>
      </c>
      <c r="O533" s="29">
        <v>0.11</v>
      </c>
    </row>
    <row r="534" spans="10:15" x14ac:dyDescent="0.35">
      <c r="J534" s="80">
        <v>529</v>
      </c>
      <c r="K534" s="96">
        <v>9.2327917410867606</v>
      </c>
      <c r="L534" s="85">
        <v>82.551655999999994</v>
      </c>
      <c r="M534" s="80">
        <v>529</v>
      </c>
      <c r="N534" s="29">
        <v>0</v>
      </c>
      <c r="O534" s="29">
        <v>0.11</v>
      </c>
    </row>
    <row r="535" spans="10:15" x14ac:dyDescent="0.35">
      <c r="J535" s="80">
        <v>530</v>
      </c>
      <c r="K535" s="96">
        <v>9.2502450336006508</v>
      </c>
      <c r="L535" s="85">
        <v>82.646844999999999</v>
      </c>
      <c r="M535" s="80">
        <v>530</v>
      </c>
      <c r="N535" s="29">
        <v>0</v>
      </c>
      <c r="O535" s="29">
        <v>0.11</v>
      </c>
    </row>
    <row r="536" spans="10:15" x14ac:dyDescent="0.35">
      <c r="J536" s="80">
        <v>531</v>
      </c>
      <c r="K536" s="96">
        <v>9.2676983261145391</v>
      </c>
      <c r="L536" s="85">
        <v>82.732960000000006</v>
      </c>
      <c r="M536" s="80">
        <v>531</v>
      </c>
      <c r="N536" s="29">
        <v>0</v>
      </c>
      <c r="O536" s="29">
        <v>0.11</v>
      </c>
    </row>
    <row r="537" spans="10:15" x14ac:dyDescent="0.35">
      <c r="J537" s="80">
        <v>532</v>
      </c>
      <c r="K537" s="96">
        <v>9.2851516186284204</v>
      </c>
      <c r="L537" s="85">
        <v>82.810004000000006</v>
      </c>
      <c r="M537" s="80">
        <v>532</v>
      </c>
      <c r="N537" s="29">
        <v>0</v>
      </c>
      <c r="O537" s="29">
        <v>0.11</v>
      </c>
    </row>
    <row r="538" spans="10:15" x14ac:dyDescent="0.35">
      <c r="J538" s="80">
        <v>533</v>
      </c>
      <c r="K538" s="96">
        <v>9.3026049111423106</v>
      </c>
      <c r="L538" s="85">
        <v>82.877979999999994</v>
      </c>
      <c r="M538" s="80">
        <v>533</v>
      </c>
      <c r="N538" s="29">
        <v>0</v>
      </c>
      <c r="O538" s="29">
        <v>0.11</v>
      </c>
    </row>
    <row r="539" spans="10:15" x14ac:dyDescent="0.35">
      <c r="J539" s="80">
        <v>534</v>
      </c>
      <c r="K539" s="96">
        <v>9.3200582036562007</v>
      </c>
      <c r="L539" s="85">
        <v>82.936887999999996</v>
      </c>
      <c r="M539" s="80">
        <v>534</v>
      </c>
      <c r="N539" s="29">
        <v>0</v>
      </c>
      <c r="O539" s="29">
        <v>0.11</v>
      </c>
    </row>
    <row r="540" spans="10:15" x14ac:dyDescent="0.35">
      <c r="J540" s="80">
        <v>535</v>
      </c>
      <c r="K540" s="96">
        <v>9.3375114961700891</v>
      </c>
      <c r="L540" s="85">
        <v>82.986731000000006</v>
      </c>
      <c r="M540" s="80">
        <v>535</v>
      </c>
      <c r="N540" s="29">
        <v>0</v>
      </c>
      <c r="O540" s="29">
        <v>0.11</v>
      </c>
    </row>
    <row r="541" spans="10:15" x14ac:dyDescent="0.35">
      <c r="J541" s="80">
        <v>536</v>
      </c>
      <c r="K541" s="96">
        <v>9.3549647886839704</v>
      </c>
      <c r="L541" s="85">
        <v>83.027508999999995</v>
      </c>
      <c r="M541" s="80">
        <v>536</v>
      </c>
      <c r="N541" s="29">
        <v>0</v>
      </c>
      <c r="O541" s="29">
        <v>0.11</v>
      </c>
    </row>
    <row r="542" spans="10:15" x14ac:dyDescent="0.35">
      <c r="J542" s="80">
        <v>537</v>
      </c>
      <c r="K542" s="96">
        <v>9.3724180811978606</v>
      </c>
      <c r="L542" s="85">
        <v>83.059224999999998</v>
      </c>
      <c r="M542" s="80">
        <v>537</v>
      </c>
      <c r="N542" s="29">
        <v>0</v>
      </c>
      <c r="O542" s="29">
        <v>0.11</v>
      </c>
    </row>
    <row r="543" spans="10:15" x14ac:dyDescent="0.35">
      <c r="J543" s="80">
        <v>538</v>
      </c>
      <c r="K543" s="96">
        <v>9.3898713737117507</v>
      </c>
      <c r="L543" s="85">
        <v>83.081878000000003</v>
      </c>
      <c r="M543" s="80">
        <v>538</v>
      </c>
      <c r="N543" s="29">
        <v>0</v>
      </c>
      <c r="O543" s="29">
        <v>0.11</v>
      </c>
    </row>
    <row r="544" spans="10:15" x14ac:dyDescent="0.35">
      <c r="J544" s="80">
        <v>539</v>
      </c>
      <c r="K544" s="96">
        <v>9.4073246662256391</v>
      </c>
      <c r="L544" s="85">
        <v>83.095468999999994</v>
      </c>
      <c r="M544" s="80">
        <v>539</v>
      </c>
      <c r="N544" s="29">
        <v>0</v>
      </c>
      <c r="O544" s="29">
        <v>0.11</v>
      </c>
    </row>
    <row r="545" spans="10:15" x14ac:dyDescent="0.35">
      <c r="J545" s="80">
        <v>540</v>
      </c>
      <c r="K545" s="96">
        <v>9.4247779587395293</v>
      </c>
      <c r="L545" s="100">
        <v>83.1</v>
      </c>
      <c r="M545" s="80">
        <v>540</v>
      </c>
      <c r="N545" s="29">
        <v>0</v>
      </c>
      <c r="O545" s="29">
        <v>0.11</v>
      </c>
    </row>
    <row r="546" spans="10:15" x14ac:dyDescent="0.35">
      <c r="J546" s="80">
        <v>541</v>
      </c>
      <c r="K546" s="96">
        <v>9.4422312512534194</v>
      </c>
      <c r="L546" s="85">
        <v>83.095468999999994</v>
      </c>
      <c r="M546" s="80">
        <v>541</v>
      </c>
      <c r="N546" s="29">
        <v>0</v>
      </c>
      <c r="O546" s="29">
        <v>0.11</v>
      </c>
    </row>
    <row r="547" spans="10:15" x14ac:dyDescent="0.35">
      <c r="J547" s="80">
        <v>542</v>
      </c>
      <c r="K547" s="96">
        <v>9.4596845437673007</v>
      </c>
      <c r="L547" s="85">
        <v>83.081878000000003</v>
      </c>
      <c r="M547" s="80">
        <v>542</v>
      </c>
      <c r="N547" s="29">
        <v>0</v>
      </c>
      <c r="O547" s="29">
        <v>0.11</v>
      </c>
    </row>
    <row r="548" spans="10:15" x14ac:dyDescent="0.35">
      <c r="J548" s="80">
        <v>543</v>
      </c>
      <c r="K548" s="96">
        <v>9.4771378362811909</v>
      </c>
      <c r="L548" s="85">
        <v>83.059224999999998</v>
      </c>
      <c r="M548" s="80">
        <v>543</v>
      </c>
      <c r="N548" s="29">
        <v>0</v>
      </c>
      <c r="O548" s="29">
        <v>0.12</v>
      </c>
    </row>
    <row r="549" spans="10:15" x14ac:dyDescent="0.35">
      <c r="J549" s="80">
        <v>544</v>
      </c>
      <c r="K549" s="96">
        <v>9.4945911287950793</v>
      </c>
      <c r="L549" s="85">
        <v>83.027508999999995</v>
      </c>
      <c r="M549" s="80">
        <v>544</v>
      </c>
      <c r="N549" s="29">
        <v>0</v>
      </c>
      <c r="O549" s="29">
        <v>0.13</v>
      </c>
    </row>
    <row r="550" spans="10:15" x14ac:dyDescent="0.35">
      <c r="J550" s="80">
        <v>545</v>
      </c>
      <c r="K550" s="96">
        <v>9.5120444213089694</v>
      </c>
      <c r="L550" s="85">
        <v>82.986731000000006</v>
      </c>
      <c r="M550" s="80">
        <v>545</v>
      </c>
      <c r="N550" s="29">
        <v>0</v>
      </c>
      <c r="O550" s="29">
        <v>0.14000000000000001</v>
      </c>
    </row>
    <row r="551" spans="10:15" x14ac:dyDescent="0.35">
      <c r="J551" s="80">
        <v>546</v>
      </c>
      <c r="K551" s="96">
        <v>9.5294977138228596</v>
      </c>
      <c r="L551" s="85">
        <v>82.936887999999996</v>
      </c>
      <c r="M551" s="80">
        <v>546</v>
      </c>
      <c r="N551" s="29">
        <v>0</v>
      </c>
      <c r="O551" s="29">
        <v>0.15</v>
      </c>
    </row>
    <row r="552" spans="10:15" x14ac:dyDescent="0.35">
      <c r="J552" s="80">
        <v>547</v>
      </c>
      <c r="K552" s="96">
        <v>9.5469510063367604</v>
      </c>
      <c r="L552" s="85">
        <v>82.877979999999994</v>
      </c>
      <c r="M552" s="80">
        <v>547</v>
      </c>
      <c r="N552" s="29">
        <v>0</v>
      </c>
      <c r="O552" s="29">
        <v>0.16</v>
      </c>
    </row>
    <row r="553" spans="10:15" x14ac:dyDescent="0.35">
      <c r="J553" s="80">
        <v>548</v>
      </c>
      <c r="K553" s="96">
        <v>9.5644042988506506</v>
      </c>
      <c r="L553" s="85">
        <v>82.810004000000006</v>
      </c>
      <c r="M553" s="80">
        <v>548</v>
      </c>
      <c r="N553" s="29">
        <v>0</v>
      </c>
      <c r="O553" s="29">
        <v>0.18</v>
      </c>
    </row>
    <row r="554" spans="10:15" x14ac:dyDescent="0.35">
      <c r="J554" s="80">
        <v>549</v>
      </c>
      <c r="K554" s="96">
        <v>9.5818575913645407</v>
      </c>
      <c r="L554" s="85">
        <v>82.732960000000006</v>
      </c>
      <c r="M554" s="80">
        <v>549</v>
      </c>
      <c r="N554" s="29">
        <v>0</v>
      </c>
      <c r="O554" s="29">
        <v>0.2</v>
      </c>
    </row>
    <row r="555" spans="10:15" x14ac:dyDescent="0.35">
      <c r="J555" s="80">
        <v>550</v>
      </c>
      <c r="K555" s="96">
        <v>9.5993108838784096</v>
      </c>
      <c r="L555" s="85">
        <v>82.646844999999999</v>
      </c>
      <c r="M555" s="80">
        <v>550</v>
      </c>
      <c r="N555" s="29">
        <v>0</v>
      </c>
      <c r="O555" s="29">
        <v>0.22</v>
      </c>
    </row>
    <row r="556" spans="10:15" x14ac:dyDescent="0.35">
      <c r="J556" s="80">
        <v>551</v>
      </c>
      <c r="K556" s="96">
        <v>9.6167641763923104</v>
      </c>
      <c r="L556" s="85">
        <v>82.551655999999994</v>
      </c>
      <c r="M556" s="80">
        <v>551</v>
      </c>
      <c r="N556" s="29">
        <v>0</v>
      </c>
      <c r="O556" s="29">
        <v>0.23</v>
      </c>
    </row>
    <row r="557" spans="10:15" x14ac:dyDescent="0.35">
      <c r="J557" s="80">
        <v>552</v>
      </c>
      <c r="K557" s="96">
        <v>9.6342174689062006</v>
      </c>
      <c r="L557" s="85">
        <v>82.447393000000005</v>
      </c>
      <c r="M557" s="80">
        <v>552</v>
      </c>
      <c r="N557" s="29">
        <v>0</v>
      </c>
      <c r="O557" s="29">
        <v>0.25</v>
      </c>
    </row>
    <row r="558" spans="10:15" x14ac:dyDescent="0.35">
      <c r="J558" s="80">
        <v>553</v>
      </c>
      <c r="K558" s="96">
        <v>9.6516707614200907</v>
      </c>
      <c r="L558" s="85">
        <v>82.334052</v>
      </c>
      <c r="M558" s="80">
        <v>553</v>
      </c>
      <c r="N558" s="29">
        <v>0</v>
      </c>
      <c r="O558" s="29">
        <v>0.27</v>
      </c>
    </row>
    <row r="559" spans="10:15" x14ac:dyDescent="0.35">
      <c r="J559" s="80">
        <v>554</v>
      </c>
      <c r="K559" s="96">
        <v>9.6691240539339791</v>
      </c>
      <c r="L559" s="85">
        <v>82.211631999999994</v>
      </c>
      <c r="M559" s="80">
        <v>554</v>
      </c>
      <c r="N559" s="29">
        <v>0</v>
      </c>
      <c r="O559" s="29">
        <v>0.28999999999999998</v>
      </c>
    </row>
    <row r="560" spans="10:15" x14ac:dyDescent="0.35">
      <c r="J560" s="80">
        <v>555</v>
      </c>
      <c r="K560" s="96">
        <v>9.6865773464478604</v>
      </c>
      <c r="L560" s="85">
        <v>82.080128000000002</v>
      </c>
      <c r="M560" s="80">
        <v>555</v>
      </c>
      <c r="N560" s="29">
        <v>0</v>
      </c>
      <c r="O560" s="29">
        <v>0.3</v>
      </c>
    </row>
    <row r="561" spans="10:15" x14ac:dyDescent="0.35">
      <c r="J561" s="80">
        <v>556</v>
      </c>
      <c r="K561" s="96">
        <v>9.7040306389617506</v>
      </c>
      <c r="L561" s="85">
        <v>81.939541000000006</v>
      </c>
      <c r="M561" s="80">
        <v>556</v>
      </c>
      <c r="N561" s="29">
        <v>0</v>
      </c>
      <c r="O561" s="29">
        <v>0.32</v>
      </c>
    </row>
    <row r="562" spans="10:15" x14ac:dyDescent="0.35">
      <c r="J562" s="80">
        <v>557</v>
      </c>
      <c r="K562" s="96">
        <v>9.7214839314756407</v>
      </c>
      <c r="L562" s="85">
        <v>81.789866000000004</v>
      </c>
      <c r="M562" s="80">
        <v>557</v>
      </c>
      <c r="N562" s="29">
        <v>0</v>
      </c>
      <c r="O562" s="29">
        <v>0.34</v>
      </c>
    </row>
    <row r="563" spans="10:15" x14ac:dyDescent="0.35">
      <c r="J563" s="80">
        <v>558</v>
      </c>
      <c r="K563" s="96">
        <v>9.7389372239895309</v>
      </c>
      <c r="L563" s="85">
        <v>81.631101000000001</v>
      </c>
      <c r="M563" s="80">
        <v>558</v>
      </c>
      <c r="N563" s="29">
        <v>0</v>
      </c>
      <c r="O563" s="29">
        <v>0.36</v>
      </c>
    </row>
    <row r="564" spans="10:15" x14ac:dyDescent="0.35">
      <c r="J564" s="80">
        <v>559</v>
      </c>
      <c r="K564" s="96">
        <v>9.7563905165034193</v>
      </c>
      <c r="L564" s="85">
        <v>81.463245000000001</v>
      </c>
      <c r="M564" s="80">
        <v>559</v>
      </c>
      <c r="N564" s="29">
        <v>0</v>
      </c>
      <c r="O564" s="29">
        <v>0.38</v>
      </c>
    </row>
    <row r="565" spans="10:15" x14ac:dyDescent="0.35">
      <c r="J565" s="80">
        <v>560</v>
      </c>
      <c r="K565" s="96">
        <v>9.7738438090173005</v>
      </c>
      <c r="L565" s="85">
        <v>81.286295999999993</v>
      </c>
      <c r="M565" s="80">
        <v>560</v>
      </c>
      <c r="N565" s="29">
        <v>0</v>
      </c>
      <c r="O565" s="29">
        <v>0.4</v>
      </c>
    </row>
    <row r="566" spans="10:15" x14ac:dyDescent="0.35">
      <c r="J566" s="80">
        <v>561</v>
      </c>
      <c r="K566" s="96">
        <v>9.7912971015311907</v>
      </c>
      <c r="L566" s="85">
        <v>81.100251</v>
      </c>
      <c r="M566" s="80">
        <v>561</v>
      </c>
      <c r="N566" s="29">
        <v>0</v>
      </c>
      <c r="O566" s="29">
        <v>0.41</v>
      </c>
    </row>
    <row r="567" spans="10:15" x14ac:dyDescent="0.35">
      <c r="J567" s="80">
        <v>562</v>
      </c>
      <c r="K567" s="96">
        <v>9.8087503940450809</v>
      </c>
      <c r="L567" s="85">
        <v>80.905108999999996</v>
      </c>
      <c r="M567" s="80">
        <v>562</v>
      </c>
      <c r="N567" s="29">
        <v>0</v>
      </c>
      <c r="O567" s="29">
        <v>0.43</v>
      </c>
    </row>
    <row r="568" spans="10:15" x14ac:dyDescent="0.35">
      <c r="J568" s="80">
        <v>563</v>
      </c>
      <c r="K568" s="96">
        <v>9.8262036865589693</v>
      </c>
      <c r="L568" s="85">
        <v>80.700868</v>
      </c>
      <c r="M568" s="80">
        <v>563</v>
      </c>
      <c r="N568" s="29">
        <v>0</v>
      </c>
      <c r="O568" s="29">
        <v>0.45</v>
      </c>
    </row>
    <row r="569" spans="10:15" x14ac:dyDescent="0.35">
      <c r="J569" s="80">
        <v>564</v>
      </c>
      <c r="K569" s="96">
        <v>9.8436569790728594</v>
      </c>
      <c r="L569" s="85">
        <v>80.487528999999995</v>
      </c>
      <c r="M569" s="80">
        <v>564</v>
      </c>
      <c r="N569" s="29">
        <v>0</v>
      </c>
      <c r="O569" s="29">
        <v>0.47</v>
      </c>
    </row>
    <row r="570" spans="10:15" x14ac:dyDescent="0.35">
      <c r="J570" s="80">
        <v>565</v>
      </c>
      <c r="K570" s="96">
        <v>9.8611102715867407</v>
      </c>
      <c r="L570" s="85">
        <v>80.265090000000001</v>
      </c>
      <c r="M570" s="80">
        <v>565</v>
      </c>
      <c r="N570" s="29">
        <v>0</v>
      </c>
      <c r="O570" s="29">
        <v>0.49</v>
      </c>
    </row>
    <row r="571" spans="10:15" x14ac:dyDescent="0.35">
      <c r="J571" s="80">
        <v>566</v>
      </c>
      <c r="K571" s="96">
        <v>9.8785635641006309</v>
      </c>
      <c r="L571" s="85">
        <v>80.033552999999998</v>
      </c>
      <c r="M571" s="80">
        <v>566</v>
      </c>
      <c r="N571" s="29">
        <v>0</v>
      </c>
      <c r="O571" s="29">
        <v>0.51</v>
      </c>
    </row>
    <row r="572" spans="10:15" x14ac:dyDescent="0.35">
      <c r="J572" s="80">
        <v>567</v>
      </c>
      <c r="K572" s="96">
        <v>9.8960168566145192</v>
      </c>
      <c r="L572" s="85">
        <v>79.792916000000005</v>
      </c>
      <c r="M572" s="80">
        <v>567</v>
      </c>
      <c r="N572" s="29">
        <v>0</v>
      </c>
      <c r="O572" s="29">
        <v>0.53</v>
      </c>
    </row>
    <row r="573" spans="10:15" x14ac:dyDescent="0.35">
      <c r="J573" s="80">
        <v>568</v>
      </c>
      <c r="K573" s="96">
        <v>9.9134701491284094</v>
      </c>
      <c r="L573" s="85">
        <v>79.543182999999999</v>
      </c>
      <c r="M573" s="80">
        <v>568</v>
      </c>
      <c r="N573" s="29">
        <v>0</v>
      </c>
      <c r="O573" s="29">
        <v>0.56000000000000005</v>
      </c>
    </row>
    <row r="574" spans="10:15" x14ac:dyDescent="0.35">
      <c r="J574" s="80">
        <v>569</v>
      </c>
      <c r="K574" s="96">
        <v>9.9309234416422996</v>
      </c>
      <c r="L574" s="85">
        <v>79.284353999999993</v>
      </c>
      <c r="M574" s="80">
        <v>569</v>
      </c>
      <c r="N574" s="29">
        <v>0</v>
      </c>
      <c r="O574" s="29">
        <v>0.59</v>
      </c>
    </row>
    <row r="575" spans="10:15" x14ac:dyDescent="0.35">
      <c r="J575" s="80">
        <v>570</v>
      </c>
      <c r="K575" s="96">
        <v>9.9483767341562004</v>
      </c>
      <c r="L575" s="85">
        <v>79.016433000000006</v>
      </c>
      <c r="M575" s="80">
        <v>570</v>
      </c>
      <c r="N575" s="29">
        <v>0</v>
      </c>
      <c r="O575" s="29">
        <v>0.63</v>
      </c>
    </row>
    <row r="576" spans="10:15" x14ac:dyDescent="0.35">
      <c r="J576" s="80">
        <v>571</v>
      </c>
      <c r="K576" s="96">
        <v>9.9658300266700905</v>
      </c>
      <c r="L576" s="85">
        <v>78.739423000000002</v>
      </c>
      <c r="M576" s="80">
        <v>571</v>
      </c>
      <c r="N576" s="29">
        <v>0</v>
      </c>
      <c r="O576" s="29">
        <v>0.67</v>
      </c>
    </row>
    <row r="577" spans="10:15" x14ac:dyDescent="0.35">
      <c r="J577" s="80">
        <v>572</v>
      </c>
      <c r="K577" s="96">
        <v>9.9832833191839807</v>
      </c>
      <c r="L577" s="85">
        <v>78.453329999999994</v>
      </c>
      <c r="M577" s="80">
        <v>572</v>
      </c>
      <c r="N577" s="29">
        <v>0</v>
      </c>
      <c r="O577" s="29">
        <v>0.71</v>
      </c>
    </row>
    <row r="578" spans="10:15" x14ac:dyDescent="0.35">
      <c r="J578" s="80">
        <v>573</v>
      </c>
      <c r="K578" s="96">
        <v>10.0007366116978</v>
      </c>
      <c r="L578" s="85">
        <v>78.158158</v>
      </c>
      <c r="M578" s="80">
        <v>573</v>
      </c>
      <c r="N578" s="29">
        <v>0</v>
      </c>
      <c r="O578" s="29">
        <v>0.77</v>
      </c>
    </row>
    <row r="579" spans="10:15" x14ac:dyDescent="0.35">
      <c r="J579" s="80">
        <v>574</v>
      </c>
      <c r="K579" s="96">
        <v>10.018189904211701</v>
      </c>
      <c r="L579" s="85">
        <v>77.853914000000003</v>
      </c>
      <c r="M579" s="80">
        <v>574</v>
      </c>
      <c r="N579" s="29">
        <v>0</v>
      </c>
      <c r="O579" s="29">
        <v>0.82</v>
      </c>
    </row>
    <row r="580" spans="10:15" x14ac:dyDescent="0.35">
      <c r="J580" s="80">
        <v>575</v>
      </c>
      <c r="K580" s="96">
        <v>10.0356431967256</v>
      </c>
      <c r="L580" s="85">
        <v>77.540606999999994</v>
      </c>
      <c r="M580" s="80">
        <v>575</v>
      </c>
      <c r="N580" s="29">
        <v>0</v>
      </c>
      <c r="O580" s="29">
        <v>0.89</v>
      </c>
    </row>
    <row r="581" spans="10:15" x14ac:dyDescent="0.35">
      <c r="J581" s="80">
        <v>576</v>
      </c>
      <c r="K581" s="96">
        <v>10.0530964892395</v>
      </c>
      <c r="L581" s="85">
        <v>77.218244999999996</v>
      </c>
      <c r="M581" s="80">
        <v>576</v>
      </c>
      <c r="N581" s="29">
        <v>0</v>
      </c>
      <c r="O581" s="29">
        <v>0.96</v>
      </c>
    </row>
    <row r="582" spans="10:15" x14ac:dyDescent="0.35">
      <c r="J582" s="80">
        <v>577</v>
      </c>
      <c r="K582" s="96">
        <v>10.0705497817534</v>
      </c>
      <c r="L582" s="85">
        <v>76.886838999999995</v>
      </c>
      <c r="M582" s="80">
        <v>577</v>
      </c>
      <c r="N582" s="29">
        <v>0</v>
      </c>
      <c r="O582" s="29">
        <v>1.04</v>
      </c>
    </row>
    <row r="583" spans="10:15" x14ac:dyDescent="0.35">
      <c r="J583" s="80">
        <v>578</v>
      </c>
      <c r="K583" s="96">
        <v>10.0880030742673</v>
      </c>
      <c r="L583" s="85">
        <v>76.546401000000003</v>
      </c>
      <c r="M583" s="80">
        <v>578</v>
      </c>
      <c r="N583" s="29">
        <v>0</v>
      </c>
      <c r="O583" s="29">
        <v>1.1100000000000001</v>
      </c>
    </row>
    <row r="584" spans="10:15" x14ac:dyDescent="0.35">
      <c r="J584" s="80">
        <v>579</v>
      </c>
      <c r="K584" s="96">
        <v>10.1054563667811</v>
      </c>
      <c r="L584" s="85">
        <v>76.196944000000002</v>
      </c>
      <c r="M584" s="80">
        <v>579</v>
      </c>
      <c r="N584" s="29">
        <v>0</v>
      </c>
      <c r="O584" s="29">
        <v>1.2</v>
      </c>
    </row>
    <row r="585" spans="10:15" x14ac:dyDescent="0.35">
      <c r="J585" s="80">
        <v>580</v>
      </c>
      <c r="K585" s="96">
        <v>10.122909659295001</v>
      </c>
      <c r="L585" s="85">
        <v>75.838483999999994</v>
      </c>
      <c r="M585" s="80">
        <v>580</v>
      </c>
      <c r="N585" s="29">
        <v>0</v>
      </c>
      <c r="O585" s="29">
        <v>1.29</v>
      </c>
    </row>
    <row r="586" spans="10:15" x14ac:dyDescent="0.35">
      <c r="J586" s="80">
        <v>581</v>
      </c>
      <c r="K586" s="96">
        <v>10.1403629518089</v>
      </c>
      <c r="L586" s="85">
        <v>75.471037999999993</v>
      </c>
      <c r="M586" s="80">
        <v>581</v>
      </c>
      <c r="N586" s="29">
        <v>0</v>
      </c>
      <c r="O586" s="29">
        <v>1.38</v>
      </c>
    </row>
    <row r="587" spans="10:15" x14ac:dyDescent="0.35">
      <c r="J587" s="80">
        <v>582</v>
      </c>
      <c r="K587" s="96">
        <v>10.157816244322801</v>
      </c>
      <c r="L587" s="85">
        <v>75.094623999999996</v>
      </c>
      <c r="M587" s="80">
        <v>582</v>
      </c>
      <c r="N587" s="29">
        <v>0</v>
      </c>
      <c r="O587" s="29">
        <v>1.48</v>
      </c>
    </row>
    <row r="588" spans="10:15" x14ac:dyDescent="0.35">
      <c r="J588" s="80">
        <v>583</v>
      </c>
      <c r="K588" s="96">
        <v>10.1752695368367</v>
      </c>
      <c r="L588" s="85">
        <v>74.709263000000007</v>
      </c>
      <c r="M588" s="80">
        <v>583</v>
      </c>
      <c r="N588" s="29">
        <v>0</v>
      </c>
      <c r="O588" s="29">
        <v>1.56</v>
      </c>
    </row>
    <row r="589" spans="10:15" x14ac:dyDescent="0.35">
      <c r="J589" s="80">
        <v>584</v>
      </c>
      <c r="K589" s="96">
        <v>10.1927228293506</v>
      </c>
      <c r="L589" s="85">
        <v>74.314977999999996</v>
      </c>
      <c r="M589" s="80">
        <v>584</v>
      </c>
      <c r="N589" s="29">
        <v>0</v>
      </c>
      <c r="O589" s="29">
        <v>1.69</v>
      </c>
    </row>
    <row r="590" spans="10:15" x14ac:dyDescent="0.35">
      <c r="J590" s="80">
        <v>585</v>
      </c>
      <c r="K590" s="96">
        <v>10.2101761218645</v>
      </c>
      <c r="L590" s="85">
        <v>73.911793000000003</v>
      </c>
      <c r="M590" s="80">
        <v>585</v>
      </c>
      <c r="N590" s="29">
        <v>0</v>
      </c>
      <c r="O590" s="29">
        <v>1.81</v>
      </c>
    </row>
    <row r="591" spans="10:15" x14ac:dyDescent="0.35">
      <c r="J591" s="80">
        <v>586</v>
      </c>
      <c r="K591" s="96">
        <v>10.2276294143784</v>
      </c>
      <c r="L591" s="85">
        <v>73.499735999999999</v>
      </c>
      <c r="M591" s="80">
        <v>586</v>
      </c>
      <c r="N591" s="29">
        <v>0</v>
      </c>
      <c r="O591" s="29">
        <v>1.93</v>
      </c>
    </row>
    <row r="592" spans="10:15" x14ac:dyDescent="0.35">
      <c r="J592" s="80">
        <v>587</v>
      </c>
      <c r="K592" s="96">
        <v>10.245082706892299</v>
      </c>
      <c r="L592" s="85">
        <v>73.078835999999995</v>
      </c>
      <c r="M592" s="80">
        <v>587</v>
      </c>
      <c r="N592" s="29">
        <v>0</v>
      </c>
      <c r="O592" s="29">
        <v>2.06</v>
      </c>
    </row>
    <row r="593" spans="10:15" x14ac:dyDescent="0.35">
      <c r="J593" s="80">
        <v>588</v>
      </c>
      <c r="K593" s="96">
        <v>10.262535999406101</v>
      </c>
      <c r="L593" s="85">
        <v>72.649124999999998</v>
      </c>
      <c r="M593" s="80">
        <v>588</v>
      </c>
      <c r="N593" s="29">
        <v>0</v>
      </c>
      <c r="O593" s="29">
        <v>2.2000000000000002</v>
      </c>
    </row>
    <row r="594" spans="10:15" x14ac:dyDescent="0.35">
      <c r="J594" s="80">
        <v>589</v>
      </c>
      <c r="K594" s="96">
        <v>10.27998929192</v>
      </c>
      <c r="L594" s="85">
        <v>72.210637000000006</v>
      </c>
      <c r="M594" s="80">
        <v>589</v>
      </c>
      <c r="N594" s="29">
        <v>0</v>
      </c>
      <c r="O594" s="29">
        <v>2.34</v>
      </c>
    </row>
    <row r="595" spans="10:15" x14ac:dyDescent="0.35">
      <c r="J595" s="80">
        <v>590</v>
      </c>
      <c r="K595" s="96">
        <v>10.297442584433901</v>
      </c>
      <c r="L595" s="85">
        <v>71.763409999999993</v>
      </c>
      <c r="M595" s="80">
        <v>590</v>
      </c>
      <c r="N595" s="29">
        <v>0</v>
      </c>
      <c r="O595" s="29">
        <v>2.4900000000000002</v>
      </c>
    </row>
    <row r="596" spans="10:15" x14ac:dyDescent="0.35">
      <c r="J596" s="80">
        <v>591</v>
      </c>
      <c r="K596" s="96">
        <v>10.3148958769478</v>
      </c>
      <c r="L596" s="85">
        <v>71.307484000000002</v>
      </c>
      <c r="M596" s="80">
        <v>591</v>
      </c>
      <c r="N596" s="29">
        <v>0</v>
      </c>
      <c r="O596" s="29">
        <v>2.63</v>
      </c>
    </row>
    <row r="597" spans="10:15" x14ac:dyDescent="0.35">
      <c r="J597" s="80">
        <v>592</v>
      </c>
      <c r="K597" s="96">
        <v>10.3323491694617</v>
      </c>
      <c r="L597" s="85">
        <v>70.842900999999998</v>
      </c>
      <c r="M597" s="80">
        <v>592</v>
      </c>
      <c r="N597" s="29">
        <v>0</v>
      </c>
      <c r="O597" s="29">
        <v>2.7</v>
      </c>
    </row>
    <row r="598" spans="10:15" x14ac:dyDescent="0.35">
      <c r="J598" s="80">
        <v>593</v>
      </c>
      <c r="K598" s="96">
        <v>10.349802461975599</v>
      </c>
      <c r="L598" s="85">
        <v>70.369707000000005</v>
      </c>
      <c r="M598" s="80">
        <v>593</v>
      </c>
      <c r="N598" s="29">
        <v>0</v>
      </c>
      <c r="O598" s="29">
        <v>2.94</v>
      </c>
    </row>
    <row r="599" spans="10:15" x14ac:dyDescent="0.35">
      <c r="J599" s="80">
        <v>594</v>
      </c>
      <c r="K599" s="96">
        <v>10.3672557544895</v>
      </c>
      <c r="L599" s="85">
        <v>69.887951000000001</v>
      </c>
      <c r="M599" s="80">
        <v>594</v>
      </c>
      <c r="N599" s="29">
        <v>0</v>
      </c>
      <c r="O599" s="29">
        <v>3.15</v>
      </c>
    </row>
    <row r="600" spans="10:15" x14ac:dyDescent="0.35">
      <c r="J600" s="80">
        <v>595</v>
      </c>
      <c r="K600" s="96">
        <v>10.384709047003399</v>
      </c>
      <c r="L600" s="85">
        <v>69.397684999999996</v>
      </c>
      <c r="M600" s="80">
        <v>595</v>
      </c>
      <c r="N600" s="29">
        <v>0</v>
      </c>
      <c r="O600" s="29">
        <v>3.3</v>
      </c>
    </row>
    <row r="601" spans="10:15" x14ac:dyDescent="0.35">
      <c r="J601" s="80">
        <v>596</v>
      </c>
      <c r="K601" s="96">
        <v>10.4021623395173</v>
      </c>
      <c r="L601" s="85">
        <v>68.898965000000004</v>
      </c>
      <c r="M601" s="80">
        <v>596</v>
      </c>
      <c r="N601" s="29">
        <v>0</v>
      </c>
      <c r="O601" s="29">
        <v>3.51</v>
      </c>
    </row>
    <row r="602" spans="10:15" x14ac:dyDescent="0.35">
      <c r="J602" s="80">
        <v>597</v>
      </c>
      <c r="K602" s="96">
        <v>10.4196156320311</v>
      </c>
      <c r="L602" s="85">
        <v>68.391850000000005</v>
      </c>
      <c r="M602" s="80">
        <v>597</v>
      </c>
      <c r="N602" s="29">
        <v>0</v>
      </c>
      <c r="O602" s="29">
        <v>3.69</v>
      </c>
    </row>
    <row r="603" spans="10:15" x14ac:dyDescent="0.35">
      <c r="J603" s="80">
        <v>598</v>
      </c>
      <c r="K603" s="96">
        <v>10.437068924545001</v>
      </c>
      <c r="L603" s="85">
        <v>67.876401000000001</v>
      </c>
      <c r="M603" s="80">
        <v>598</v>
      </c>
      <c r="N603" s="29">
        <v>0</v>
      </c>
      <c r="O603" s="29">
        <v>3.89</v>
      </c>
    </row>
    <row r="604" spans="10:15" x14ac:dyDescent="0.35">
      <c r="J604" s="80">
        <v>599</v>
      </c>
      <c r="K604" s="96">
        <v>10.4545222170589</v>
      </c>
      <c r="L604" s="85">
        <v>67.352686000000006</v>
      </c>
      <c r="M604" s="80">
        <v>599</v>
      </c>
      <c r="N604" s="29">
        <v>0</v>
      </c>
      <c r="O604" s="29">
        <v>4.12</v>
      </c>
    </row>
    <row r="605" spans="10:15" x14ac:dyDescent="0.35">
      <c r="J605" s="80">
        <v>600</v>
      </c>
      <c r="K605" s="96">
        <v>10.4719755095728</v>
      </c>
      <c r="L605" s="85">
        <v>66.820774</v>
      </c>
      <c r="M605" s="80">
        <v>600</v>
      </c>
      <c r="N605" s="29">
        <v>0</v>
      </c>
      <c r="O605" s="29">
        <v>4.32</v>
      </c>
    </row>
    <row r="606" spans="10:15" x14ac:dyDescent="0.35">
      <c r="J606" s="80">
        <v>601</v>
      </c>
      <c r="K606" s="96">
        <v>10.489428802086699</v>
      </c>
      <c r="L606" s="85">
        <v>66.280737999999999</v>
      </c>
      <c r="M606" s="80">
        <v>601</v>
      </c>
      <c r="N606" s="29">
        <v>0</v>
      </c>
      <c r="O606" s="29">
        <v>4.5599999999999996</v>
      </c>
    </row>
    <row r="607" spans="10:15" x14ac:dyDescent="0.35">
      <c r="J607" s="80">
        <v>602</v>
      </c>
      <c r="K607" s="96">
        <v>10.5068820946006</v>
      </c>
      <c r="L607" s="85">
        <v>65.732657000000003</v>
      </c>
      <c r="M607" s="80">
        <v>602</v>
      </c>
      <c r="N607" s="29">
        <v>0</v>
      </c>
      <c r="O607" s="29">
        <v>4.75</v>
      </c>
    </row>
    <row r="608" spans="10:15" x14ac:dyDescent="0.35">
      <c r="J608" s="80">
        <v>603</v>
      </c>
      <c r="K608" s="96">
        <v>10.524335387114499</v>
      </c>
      <c r="L608" s="85">
        <v>65.176612000000006</v>
      </c>
      <c r="M608" s="80">
        <v>603</v>
      </c>
      <c r="N608" s="29">
        <v>0</v>
      </c>
      <c r="O608" s="29">
        <v>5.0599999999999996</v>
      </c>
    </row>
    <row r="609" spans="10:15" x14ac:dyDescent="0.35">
      <c r="J609" s="80">
        <v>604</v>
      </c>
      <c r="K609" s="96">
        <v>10.5417886796284</v>
      </c>
      <c r="L609" s="85">
        <v>64.612689000000003</v>
      </c>
      <c r="M609" s="80">
        <v>604</v>
      </c>
      <c r="N609" s="29">
        <v>0</v>
      </c>
      <c r="O609" s="29">
        <v>5.27</v>
      </c>
    </row>
    <row r="610" spans="10:15" x14ac:dyDescent="0.35">
      <c r="J610" s="80">
        <v>605</v>
      </c>
      <c r="K610" s="96">
        <v>10.559241972142299</v>
      </c>
      <c r="L610" s="85">
        <v>64.040977999999996</v>
      </c>
      <c r="M610" s="80">
        <v>605</v>
      </c>
      <c r="N610" s="29">
        <v>0</v>
      </c>
      <c r="O610" s="29">
        <v>5.53</v>
      </c>
    </row>
    <row r="611" spans="10:15" x14ac:dyDescent="0.35">
      <c r="J611" s="80">
        <v>606</v>
      </c>
      <c r="K611" s="96">
        <v>10.576695264656101</v>
      </c>
      <c r="L611" s="85">
        <v>63.461573999999999</v>
      </c>
      <c r="M611" s="80">
        <v>606</v>
      </c>
      <c r="N611" s="29">
        <v>0</v>
      </c>
      <c r="O611" s="29">
        <v>5.79</v>
      </c>
    </row>
    <row r="612" spans="10:15" x14ac:dyDescent="0.35">
      <c r="J612" s="80">
        <v>607</v>
      </c>
      <c r="K612" s="96">
        <v>10.59414855717</v>
      </c>
      <c r="L612" s="85">
        <v>62.874575</v>
      </c>
      <c r="M612" s="80">
        <v>607</v>
      </c>
      <c r="N612" s="29">
        <v>0</v>
      </c>
      <c r="O612" s="29">
        <v>6.12</v>
      </c>
    </row>
    <row r="613" spans="10:15" x14ac:dyDescent="0.35">
      <c r="J613" s="80">
        <v>608</v>
      </c>
      <c r="K613" s="96">
        <v>10.6116018496839</v>
      </c>
      <c r="L613" s="85">
        <v>62.280085</v>
      </c>
      <c r="M613" s="80">
        <v>608</v>
      </c>
      <c r="N613" s="29">
        <v>0</v>
      </c>
      <c r="O613" s="29">
        <v>6.38</v>
      </c>
    </row>
    <row r="614" spans="10:15" x14ac:dyDescent="0.35">
      <c r="J614" s="80">
        <v>609</v>
      </c>
      <c r="K614" s="96">
        <v>10.629055142197799</v>
      </c>
      <c r="L614" s="85">
        <v>61.678210999999997</v>
      </c>
      <c r="M614" s="80">
        <v>609</v>
      </c>
      <c r="N614" s="29">
        <v>0</v>
      </c>
      <c r="O614" s="29">
        <v>6.59</v>
      </c>
    </row>
    <row r="615" spans="10:15" x14ac:dyDescent="0.35">
      <c r="J615" s="80">
        <v>610</v>
      </c>
      <c r="K615" s="96">
        <v>10.6465084347117</v>
      </c>
      <c r="L615" s="85">
        <v>61.069066999999997</v>
      </c>
      <c r="M615" s="80">
        <v>610</v>
      </c>
      <c r="N615" s="29">
        <v>0</v>
      </c>
      <c r="O615" s="29">
        <v>6.89</v>
      </c>
    </row>
    <row r="616" spans="10:15" x14ac:dyDescent="0.35">
      <c r="J616" s="80">
        <v>611</v>
      </c>
      <c r="K616" s="96">
        <v>10.663961727225599</v>
      </c>
      <c r="L616" s="85">
        <v>60.452769000000004</v>
      </c>
      <c r="M616" s="80">
        <v>611</v>
      </c>
      <c r="N616" s="29">
        <v>0</v>
      </c>
      <c r="O616" s="29">
        <v>7.16</v>
      </c>
    </row>
    <row r="617" spans="10:15" x14ac:dyDescent="0.35">
      <c r="J617" s="80">
        <v>612</v>
      </c>
      <c r="K617" s="96">
        <v>10.6814150197395</v>
      </c>
      <c r="L617" s="85">
        <v>59.829441000000003</v>
      </c>
      <c r="M617" s="80">
        <v>612</v>
      </c>
      <c r="N617" s="29">
        <v>0</v>
      </c>
      <c r="O617" s="29">
        <v>7.41</v>
      </c>
    </row>
    <row r="618" spans="10:15" x14ac:dyDescent="0.35">
      <c r="J618" s="80">
        <v>613</v>
      </c>
      <c r="K618" s="96">
        <v>10.698868312253399</v>
      </c>
      <c r="L618" s="85">
        <v>59.199207999999999</v>
      </c>
      <c r="M618" s="80">
        <v>613</v>
      </c>
      <c r="N618" s="29">
        <v>0</v>
      </c>
      <c r="O618" s="29">
        <v>7.63</v>
      </c>
    </row>
    <row r="619" spans="10:15" x14ac:dyDescent="0.35">
      <c r="J619" s="80">
        <v>614</v>
      </c>
      <c r="K619" s="96">
        <v>10.716321604767201</v>
      </c>
      <c r="L619" s="85">
        <v>58.562202999999997</v>
      </c>
      <c r="M619" s="80">
        <v>614</v>
      </c>
      <c r="N619" s="29">
        <v>0</v>
      </c>
      <c r="O619" s="29">
        <v>7.84</v>
      </c>
    </row>
    <row r="620" spans="10:15" x14ac:dyDescent="0.35">
      <c r="J620" s="80">
        <v>615</v>
      </c>
      <c r="K620" s="96">
        <v>10.7337748972811</v>
      </c>
      <c r="L620" s="85">
        <v>57.918562000000001</v>
      </c>
      <c r="M620" s="80">
        <v>615</v>
      </c>
      <c r="N620" s="29">
        <v>0</v>
      </c>
      <c r="O620" s="29">
        <v>8.02</v>
      </c>
    </row>
    <row r="621" spans="10:15" x14ac:dyDescent="0.35">
      <c r="J621" s="80">
        <v>616</v>
      </c>
      <c r="K621" s="96">
        <v>10.751228189795</v>
      </c>
      <c r="L621" s="85">
        <v>57.268428</v>
      </c>
      <c r="M621" s="80">
        <v>616</v>
      </c>
      <c r="N621" s="29">
        <v>0</v>
      </c>
      <c r="O621" s="29">
        <v>8.11</v>
      </c>
    </row>
    <row r="622" spans="10:15" x14ac:dyDescent="0.35">
      <c r="J622" s="80">
        <v>617</v>
      </c>
      <c r="K622" s="96">
        <v>10.768681482308899</v>
      </c>
      <c r="L622" s="85">
        <v>56.611947999999998</v>
      </c>
      <c r="M622" s="80">
        <v>617</v>
      </c>
      <c r="N622" s="29">
        <v>0</v>
      </c>
      <c r="O622" s="29">
        <v>8.17</v>
      </c>
    </row>
    <row r="623" spans="10:15" x14ac:dyDescent="0.35">
      <c r="J623" s="80">
        <v>618</v>
      </c>
      <c r="K623" s="96">
        <v>10.7861347748228</v>
      </c>
      <c r="L623" s="85">
        <v>55.949272999999998</v>
      </c>
      <c r="M623" s="80">
        <v>618</v>
      </c>
      <c r="N623" s="29">
        <v>0</v>
      </c>
      <c r="O623" s="92">
        <v>8.19</v>
      </c>
    </row>
    <row r="624" spans="10:15" x14ac:dyDescent="0.35">
      <c r="J624" s="80">
        <v>619</v>
      </c>
      <c r="K624" s="96">
        <v>10.803588067336699</v>
      </c>
      <c r="L624" s="85">
        <v>55.280560999999999</v>
      </c>
      <c r="M624" s="80">
        <v>619</v>
      </c>
      <c r="N624" s="29">
        <v>0</v>
      </c>
      <c r="O624" s="29">
        <v>8.16</v>
      </c>
    </row>
    <row r="625" spans="10:15" x14ac:dyDescent="0.35">
      <c r="J625" s="80">
        <v>620</v>
      </c>
      <c r="K625" s="96">
        <v>10.8210413598506</v>
      </c>
      <c r="L625" s="85">
        <v>54.605975000000001</v>
      </c>
      <c r="M625" s="80">
        <v>620</v>
      </c>
      <c r="N625" s="29">
        <v>0</v>
      </c>
      <c r="O625" s="29">
        <v>8.09</v>
      </c>
    </row>
    <row r="626" spans="10:15" x14ac:dyDescent="0.35">
      <c r="J626" s="80">
        <v>621</v>
      </c>
      <c r="K626" s="96">
        <v>10.838494652364499</v>
      </c>
      <c r="L626" s="85">
        <v>53.92568</v>
      </c>
      <c r="M626" s="80">
        <v>621</v>
      </c>
      <c r="N626" s="29">
        <v>0</v>
      </c>
      <c r="O626" s="29">
        <v>7.94</v>
      </c>
    </row>
    <row r="627" spans="10:15" x14ac:dyDescent="0.35">
      <c r="J627" s="80">
        <v>622</v>
      </c>
      <c r="K627" s="96">
        <v>10.8559479448784</v>
      </c>
      <c r="L627" s="85">
        <v>53.239851000000002</v>
      </c>
      <c r="M627" s="80">
        <v>622</v>
      </c>
      <c r="N627" s="29">
        <v>0</v>
      </c>
      <c r="O627" s="29">
        <v>7.58</v>
      </c>
    </row>
    <row r="628" spans="10:15" x14ac:dyDescent="0.35">
      <c r="J628" s="80">
        <v>623</v>
      </c>
      <c r="K628" s="96">
        <v>10.8734012373922</v>
      </c>
      <c r="L628" s="85">
        <v>52.548665999999997</v>
      </c>
      <c r="M628" s="80">
        <v>623</v>
      </c>
      <c r="N628" s="29">
        <v>0</v>
      </c>
      <c r="O628" s="29">
        <v>7.37</v>
      </c>
    </row>
    <row r="629" spans="10:15" x14ac:dyDescent="0.35">
      <c r="J629" s="80">
        <v>624</v>
      </c>
      <c r="K629" s="96">
        <v>10.8908545299061</v>
      </c>
      <c r="L629" s="85">
        <v>51.852305999999999</v>
      </c>
      <c r="M629" s="80">
        <v>624</v>
      </c>
      <c r="N629" s="29">
        <v>0</v>
      </c>
      <c r="O629" s="29">
        <v>7.08</v>
      </c>
    </row>
    <row r="630" spans="10:15" x14ac:dyDescent="0.35">
      <c r="J630" s="80">
        <v>625</v>
      </c>
      <c r="K630" s="96">
        <v>10.908307822419999</v>
      </c>
      <c r="L630" s="85">
        <v>51.150961000000002</v>
      </c>
      <c r="M630" s="80">
        <v>625</v>
      </c>
      <c r="N630" s="29">
        <v>0</v>
      </c>
      <c r="O630" s="29">
        <v>6.76</v>
      </c>
    </row>
    <row r="631" spans="10:15" x14ac:dyDescent="0.35">
      <c r="J631" s="80">
        <v>626</v>
      </c>
      <c r="K631" s="96">
        <v>10.9257611149339</v>
      </c>
      <c r="L631" s="85">
        <v>50.444823</v>
      </c>
      <c r="M631" s="80">
        <v>626</v>
      </c>
      <c r="N631" s="29">
        <v>0</v>
      </c>
      <c r="O631" s="29">
        <v>6.54</v>
      </c>
    </row>
    <row r="632" spans="10:15" x14ac:dyDescent="0.35">
      <c r="J632" s="80">
        <v>627</v>
      </c>
      <c r="K632" s="96">
        <v>10.943214407447799</v>
      </c>
      <c r="L632" s="85">
        <v>49.734091999999997</v>
      </c>
      <c r="M632" s="80">
        <v>627</v>
      </c>
      <c r="N632" s="29">
        <v>0</v>
      </c>
      <c r="O632" s="29">
        <v>6.24</v>
      </c>
    </row>
    <row r="633" spans="10:15" x14ac:dyDescent="0.35">
      <c r="J633" s="80">
        <v>628</v>
      </c>
      <c r="K633" s="96">
        <v>10.9606676999617</v>
      </c>
      <c r="L633" s="85">
        <v>49.018968999999998</v>
      </c>
      <c r="M633" s="80">
        <v>628</v>
      </c>
      <c r="N633" s="29">
        <v>0</v>
      </c>
      <c r="O633" s="29">
        <v>5.98</v>
      </c>
    </row>
    <row r="634" spans="10:15" x14ac:dyDescent="0.35">
      <c r="J634" s="80">
        <v>629</v>
      </c>
      <c r="K634" s="96">
        <v>10.978120992475599</v>
      </c>
      <c r="L634" s="85">
        <v>48.299664999999997</v>
      </c>
      <c r="M634" s="80">
        <v>629</v>
      </c>
      <c r="N634" s="29">
        <v>0</v>
      </c>
      <c r="O634" s="29">
        <v>5.7</v>
      </c>
    </row>
    <row r="635" spans="10:15" x14ac:dyDescent="0.35">
      <c r="J635" s="80">
        <v>630</v>
      </c>
      <c r="K635" s="96">
        <v>10.9955742849895</v>
      </c>
      <c r="L635" s="85">
        <v>47.576393000000003</v>
      </c>
      <c r="M635" s="80">
        <v>630</v>
      </c>
      <c r="N635" s="29">
        <v>0</v>
      </c>
      <c r="O635" s="29">
        <v>5.42</v>
      </c>
    </row>
    <row r="636" spans="10:15" x14ac:dyDescent="0.35">
      <c r="J636" s="80">
        <v>631</v>
      </c>
      <c r="K636" s="96">
        <v>11.013027577503401</v>
      </c>
      <c r="L636" s="85">
        <v>46.84937</v>
      </c>
      <c r="M636" s="80">
        <v>631</v>
      </c>
      <c r="N636" s="29">
        <v>0</v>
      </c>
      <c r="O636" s="29">
        <v>5.14</v>
      </c>
    </row>
    <row r="637" spans="10:15" x14ac:dyDescent="0.35">
      <c r="J637" s="80">
        <v>632</v>
      </c>
      <c r="K637" s="96">
        <v>11.0304808700172</v>
      </c>
      <c r="L637" s="85">
        <v>46.118820999999997</v>
      </c>
      <c r="M637" s="80">
        <v>632</v>
      </c>
      <c r="N637" s="29">
        <v>0</v>
      </c>
      <c r="O637" s="29">
        <v>4.84</v>
      </c>
    </row>
    <row r="638" spans="10:15" x14ac:dyDescent="0.35">
      <c r="J638" s="80">
        <v>633</v>
      </c>
      <c r="K638" s="96">
        <v>11.047934162531099</v>
      </c>
      <c r="L638" s="85">
        <v>45.384974</v>
      </c>
      <c r="M638" s="80">
        <v>633</v>
      </c>
      <c r="N638" s="29">
        <v>0</v>
      </c>
      <c r="O638" s="29">
        <v>4.62</v>
      </c>
    </row>
    <row r="639" spans="10:15" x14ac:dyDescent="0.35">
      <c r="J639" s="80">
        <v>634</v>
      </c>
      <c r="K639" s="96">
        <v>11.065387455045</v>
      </c>
      <c r="L639" s="85">
        <v>44.648060000000001</v>
      </c>
      <c r="M639" s="80">
        <v>634</v>
      </c>
      <c r="N639" s="29">
        <v>0</v>
      </c>
      <c r="O639" s="29">
        <v>4.3600000000000003</v>
      </c>
    </row>
    <row r="640" spans="10:15" x14ac:dyDescent="0.35">
      <c r="J640" s="80">
        <v>635</v>
      </c>
      <c r="K640" s="96">
        <v>11.082840747558899</v>
      </c>
      <c r="L640" s="85">
        <v>43.908318999999999</v>
      </c>
      <c r="M640" s="80">
        <v>635</v>
      </c>
      <c r="N640" s="29">
        <v>0</v>
      </c>
      <c r="O640" s="29">
        <v>4.1100000000000003</v>
      </c>
    </row>
    <row r="641" spans="10:15" x14ac:dyDescent="0.35">
      <c r="J641" s="80">
        <v>636</v>
      </c>
      <c r="K641" s="96">
        <v>11.1002940400728</v>
      </c>
      <c r="L641" s="85">
        <v>43.165990999999998</v>
      </c>
      <c r="M641" s="80">
        <v>636</v>
      </c>
      <c r="N641" s="29">
        <v>0</v>
      </c>
      <c r="O641" s="29">
        <v>3.92</v>
      </c>
    </row>
    <row r="642" spans="10:15" x14ac:dyDescent="0.35">
      <c r="J642" s="80">
        <v>637</v>
      </c>
      <c r="K642" s="96">
        <v>11.117747332586699</v>
      </c>
      <c r="L642" s="85">
        <v>42.421323000000001</v>
      </c>
      <c r="M642" s="80">
        <v>637</v>
      </c>
      <c r="N642" s="29">
        <v>0</v>
      </c>
      <c r="O642" s="29">
        <v>3.69</v>
      </c>
    </row>
    <row r="643" spans="10:15" x14ac:dyDescent="0.35">
      <c r="J643" s="80">
        <v>638</v>
      </c>
      <c r="K643" s="96">
        <v>11.1352006251006</v>
      </c>
      <c r="L643" s="85">
        <v>41.674567000000003</v>
      </c>
      <c r="M643" s="80">
        <v>638</v>
      </c>
      <c r="N643" s="91">
        <v>0</v>
      </c>
      <c r="O643" s="29">
        <v>3.48</v>
      </c>
    </row>
    <row r="644" spans="10:15" x14ac:dyDescent="0.35">
      <c r="J644" s="80">
        <v>639</v>
      </c>
      <c r="K644" s="96">
        <v>11.152653917614501</v>
      </c>
      <c r="L644" s="85">
        <v>40.925975999999999</v>
      </c>
      <c r="M644" s="80">
        <v>639</v>
      </c>
      <c r="N644" s="29">
        <v>0</v>
      </c>
      <c r="O644" s="29">
        <v>3.32</v>
      </c>
    </row>
    <row r="645" spans="10:15" x14ac:dyDescent="0.35">
      <c r="J645" s="80">
        <v>640</v>
      </c>
      <c r="K645" s="96">
        <v>11.1701072101284</v>
      </c>
      <c r="L645" s="85">
        <v>40.175811000000003</v>
      </c>
      <c r="M645" s="80">
        <v>640</v>
      </c>
      <c r="N645" s="29">
        <v>0</v>
      </c>
      <c r="O645" s="29">
        <v>3.11</v>
      </c>
    </row>
    <row r="646" spans="10:15" x14ac:dyDescent="0.35">
      <c r="J646" s="80">
        <v>641</v>
      </c>
      <c r="K646" s="96">
        <v>11.187560502642199</v>
      </c>
      <c r="L646" s="85">
        <v>39.424334000000002</v>
      </c>
      <c r="M646" s="80">
        <v>641</v>
      </c>
      <c r="N646" s="29">
        <v>0</v>
      </c>
      <c r="O646" s="29">
        <v>2.93</v>
      </c>
    </row>
    <row r="647" spans="10:15" x14ac:dyDescent="0.35">
      <c r="J647" s="80">
        <v>642</v>
      </c>
      <c r="K647" s="96">
        <v>11.2050137951561</v>
      </c>
      <c r="L647" s="85">
        <v>38.671812000000003</v>
      </c>
      <c r="M647" s="80">
        <v>642</v>
      </c>
      <c r="N647" s="29">
        <v>0</v>
      </c>
      <c r="O647" s="29">
        <v>2.77</v>
      </c>
    </row>
    <row r="648" spans="10:15" x14ac:dyDescent="0.35">
      <c r="J648" s="80">
        <v>643</v>
      </c>
      <c r="K648" s="96">
        <v>11.222467087669999</v>
      </c>
      <c r="L648" s="85">
        <v>37.918514999999999</v>
      </c>
      <c r="M648" s="80">
        <v>643</v>
      </c>
      <c r="N648" s="29">
        <v>0</v>
      </c>
      <c r="O648" s="29">
        <v>2.61</v>
      </c>
    </row>
    <row r="649" spans="10:15" x14ac:dyDescent="0.35">
      <c r="J649" s="80">
        <v>644</v>
      </c>
      <c r="K649" s="96">
        <v>11.2399203801839</v>
      </c>
      <c r="L649" s="85">
        <v>37.164718999999998</v>
      </c>
      <c r="M649" s="80">
        <v>644</v>
      </c>
      <c r="N649" s="29">
        <v>0</v>
      </c>
      <c r="O649" s="29">
        <v>2.44</v>
      </c>
    </row>
    <row r="650" spans="10:15" x14ac:dyDescent="0.35">
      <c r="J650" s="80">
        <v>645</v>
      </c>
      <c r="K650" s="96">
        <v>11.257373672697801</v>
      </c>
      <c r="L650" s="85">
        <v>36.410699999999999</v>
      </c>
      <c r="M650" s="80">
        <v>645</v>
      </c>
      <c r="N650" s="29">
        <v>0</v>
      </c>
      <c r="O650" s="29">
        <v>2.2999999999999998</v>
      </c>
    </row>
    <row r="651" spans="10:15" x14ac:dyDescent="0.35">
      <c r="J651" s="80">
        <v>646</v>
      </c>
      <c r="K651" s="96">
        <v>11.2748269652117</v>
      </c>
      <c r="L651" s="85">
        <v>35.656737999999997</v>
      </c>
      <c r="M651" s="80">
        <v>646</v>
      </c>
      <c r="N651" s="29">
        <v>0</v>
      </c>
      <c r="O651" s="29">
        <v>2.16</v>
      </c>
    </row>
    <row r="652" spans="10:15" x14ac:dyDescent="0.35">
      <c r="J652" s="80">
        <v>647</v>
      </c>
      <c r="K652" s="96">
        <v>11.292280257725601</v>
      </c>
      <c r="L652" s="85">
        <v>34.903118999999997</v>
      </c>
      <c r="M652" s="80">
        <v>647</v>
      </c>
      <c r="N652" s="29">
        <v>0</v>
      </c>
      <c r="O652" s="29">
        <v>2.02</v>
      </c>
    </row>
    <row r="653" spans="10:15" x14ac:dyDescent="0.35">
      <c r="J653" s="80">
        <v>648</v>
      </c>
      <c r="K653" s="96">
        <v>11.3097335502395</v>
      </c>
      <c r="L653" s="85">
        <v>34.150128000000002</v>
      </c>
      <c r="M653" s="80">
        <v>648</v>
      </c>
      <c r="N653" s="29">
        <v>0.01</v>
      </c>
      <c r="O653" s="29">
        <v>1.9</v>
      </c>
    </row>
    <row r="654" spans="10:15" x14ac:dyDescent="0.35">
      <c r="J654" s="80">
        <v>649</v>
      </c>
      <c r="K654" s="96">
        <v>11.327186842753401</v>
      </c>
      <c r="L654" s="85">
        <v>33.398055999999997</v>
      </c>
      <c r="M654" s="80">
        <v>649</v>
      </c>
      <c r="N654" s="29">
        <v>0.01</v>
      </c>
      <c r="O654" s="29">
        <v>1.79</v>
      </c>
    </row>
    <row r="655" spans="10:15" x14ac:dyDescent="0.35">
      <c r="J655" s="80">
        <v>650</v>
      </c>
      <c r="K655" s="96">
        <v>11.3446401352672</v>
      </c>
      <c r="L655" s="85">
        <v>32.647193000000001</v>
      </c>
      <c r="M655" s="80">
        <v>650</v>
      </c>
      <c r="N655" s="29">
        <v>0.01</v>
      </c>
      <c r="O655" s="29">
        <v>1.66</v>
      </c>
    </row>
    <row r="656" spans="10:15" x14ac:dyDescent="0.35">
      <c r="J656" s="80">
        <v>651</v>
      </c>
      <c r="K656" s="96">
        <v>11.362093427781099</v>
      </c>
      <c r="L656" s="85">
        <v>31.897835000000001</v>
      </c>
      <c r="M656" s="80">
        <v>651</v>
      </c>
      <c r="N656" s="29">
        <v>0.01</v>
      </c>
      <c r="O656" s="29">
        <v>1.55</v>
      </c>
    </row>
    <row r="657" spans="10:15" x14ac:dyDescent="0.35">
      <c r="J657" s="80">
        <v>652</v>
      </c>
      <c r="K657" s="96">
        <v>11.379546720295</v>
      </c>
      <c r="L657" s="85">
        <v>31.150276999999999</v>
      </c>
      <c r="M657" s="80">
        <v>652</v>
      </c>
      <c r="N657" s="29">
        <v>0.01</v>
      </c>
      <c r="O657" s="29">
        <v>1.45</v>
      </c>
    </row>
    <row r="658" spans="10:15" x14ac:dyDescent="0.35">
      <c r="J658" s="80">
        <v>653</v>
      </c>
      <c r="K658" s="96">
        <v>11.397000012808901</v>
      </c>
      <c r="L658" s="85">
        <v>30.404817999999999</v>
      </c>
      <c r="M658" s="80">
        <v>653</v>
      </c>
      <c r="N658" s="29">
        <v>0.01</v>
      </c>
      <c r="O658" s="29">
        <v>1.37</v>
      </c>
    </row>
    <row r="659" spans="10:15" x14ac:dyDescent="0.35">
      <c r="J659" s="80">
        <v>654</v>
      </c>
      <c r="K659" s="96">
        <v>11.4144533053228</v>
      </c>
      <c r="L659" s="85">
        <v>29.661759</v>
      </c>
      <c r="M659" s="80">
        <v>654</v>
      </c>
      <c r="N659" s="29">
        <v>0.01</v>
      </c>
      <c r="O659" s="29">
        <v>1.28</v>
      </c>
    </row>
    <row r="660" spans="10:15" x14ac:dyDescent="0.35">
      <c r="J660" s="80">
        <v>655</v>
      </c>
      <c r="K660" s="96">
        <v>11.431906597836701</v>
      </c>
      <c r="L660" s="85">
        <v>28.921400999999999</v>
      </c>
      <c r="M660" s="80">
        <v>655</v>
      </c>
      <c r="N660" s="29">
        <v>0.01</v>
      </c>
      <c r="O660" s="29">
        <v>1.19</v>
      </c>
    </row>
    <row r="661" spans="10:15" x14ac:dyDescent="0.35">
      <c r="J661" s="80">
        <v>656</v>
      </c>
      <c r="K661" s="96">
        <v>11.4493598903506</v>
      </c>
      <c r="L661" s="85">
        <v>28.184047</v>
      </c>
      <c r="M661" s="80">
        <v>656</v>
      </c>
      <c r="N661" s="29">
        <v>0.01</v>
      </c>
      <c r="O661" s="29">
        <v>1.1000000000000001</v>
      </c>
    </row>
    <row r="662" spans="10:15" x14ac:dyDescent="0.35">
      <c r="J662" s="80">
        <v>657</v>
      </c>
      <c r="K662" s="96">
        <v>11.466813182864501</v>
      </c>
      <c r="L662" s="85">
        <v>27.450002000000001</v>
      </c>
      <c r="M662" s="80">
        <v>657</v>
      </c>
      <c r="N662" s="29">
        <v>0.01</v>
      </c>
      <c r="O662" s="29">
        <v>1.02</v>
      </c>
    </row>
    <row r="663" spans="10:15" x14ac:dyDescent="0.35">
      <c r="J663" s="80">
        <v>658</v>
      </c>
      <c r="K663" s="96">
        <v>11.4842664753784</v>
      </c>
      <c r="L663" s="85">
        <v>26.719570000000001</v>
      </c>
      <c r="M663" s="80">
        <v>658</v>
      </c>
      <c r="N663" s="29">
        <v>0</v>
      </c>
      <c r="O663" s="29">
        <v>0.97</v>
      </c>
    </row>
    <row r="664" spans="10:15" x14ac:dyDescent="0.35">
      <c r="J664" s="80">
        <v>659</v>
      </c>
      <c r="K664" s="96">
        <v>11.501719767892199</v>
      </c>
      <c r="L664" s="85">
        <v>25.993058999999999</v>
      </c>
      <c r="M664" s="80">
        <v>659</v>
      </c>
      <c r="N664" s="29">
        <v>0</v>
      </c>
      <c r="O664" s="29">
        <v>0.9</v>
      </c>
    </row>
    <row r="665" spans="10:15" x14ac:dyDescent="0.35">
      <c r="J665" s="80">
        <v>660</v>
      </c>
      <c r="K665" s="96">
        <v>11.5191730604061</v>
      </c>
      <c r="L665" s="85">
        <v>25.270773999999999</v>
      </c>
      <c r="M665" s="80">
        <v>660</v>
      </c>
      <c r="N665" s="29">
        <v>0</v>
      </c>
      <c r="O665" s="29">
        <v>0.84</v>
      </c>
    </row>
    <row r="666" spans="10:15" x14ac:dyDescent="0.35">
      <c r="J666" s="80">
        <v>661</v>
      </c>
      <c r="K666" s="96">
        <v>11.536626352920001</v>
      </c>
      <c r="L666" s="85">
        <v>24.553021999999999</v>
      </c>
      <c r="M666" s="80">
        <v>661</v>
      </c>
      <c r="N666" s="29">
        <v>0</v>
      </c>
      <c r="O666" s="29">
        <v>0.8</v>
      </c>
    </row>
    <row r="667" spans="10:15" x14ac:dyDescent="0.35">
      <c r="J667" s="80">
        <v>662</v>
      </c>
      <c r="K667" s="96">
        <v>11.5540796454339</v>
      </c>
      <c r="L667" s="85">
        <v>23.840109999999999</v>
      </c>
      <c r="M667" s="80">
        <v>662</v>
      </c>
      <c r="N667" s="29">
        <v>0</v>
      </c>
      <c r="O667" s="29">
        <v>0.75</v>
      </c>
    </row>
    <row r="668" spans="10:15" x14ac:dyDescent="0.35">
      <c r="J668" s="80">
        <v>663</v>
      </c>
      <c r="K668" s="96">
        <v>11.571532937947801</v>
      </c>
      <c r="L668" s="85">
        <v>23.132345999999998</v>
      </c>
      <c r="M668" s="80">
        <v>663</v>
      </c>
      <c r="N668" s="29">
        <v>0</v>
      </c>
      <c r="O668" s="29">
        <v>0.7</v>
      </c>
    </row>
    <row r="669" spans="10:15" x14ac:dyDescent="0.35">
      <c r="J669" s="80">
        <v>664</v>
      </c>
      <c r="K669" s="96">
        <v>11.5889862304617</v>
      </c>
      <c r="L669" s="85">
        <v>22.430035</v>
      </c>
      <c r="M669" s="80">
        <v>664</v>
      </c>
      <c r="N669" s="29">
        <v>0</v>
      </c>
      <c r="O669" s="29">
        <v>0.68</v>
      </c>
    </row>
    <row r="670" spans="10:15" x14ac:dyDescent="0.35">
      <c r="J670" s="80">
        <v>665</v>
      </c>
      <c r="K670" s="96">
        <v>11.606439522975601</v>
      </c>
      <c r="L670" s="85">
        <v>21.733483</v>
      </c>
      <c r="M670" s="80">
        <v>665</v>
      </c>
      <c r="N670" s="29">
        <v>0</v>
      </c>
      <c r="O670" s="29">
        <v>0.65</v>
      </c>
    </row>
    <row r="671" spans="10:15" x14ac:dyDescent="0.35">
      <c r="J671" s="80">
        <v>666</v>
      </c>
      <c r="K671" s="96">
        <v>11.6238928154895</v>
      </c>
      <c r="L671" s="85">
        <v>21.042995999999999</v>
      </c>
      <c r="M671" s="80">
        <v>666</v>
      </c>
      <c r="N671" s="29">
        <v>0</v>
      </c>
      <c r="O671" s="29">
        <v>0.62</v>
      </c>
    </row>
    <row r="672" spans="10:15" x14ac:dyDescent="0.35">
      <c r="J672" s="80">
        <v>667</v>
      </c>
      <c r="K672" s="96">
        <v>11.6413461080034</v>
      </c>
      <c r="L672" s="85">
        <v>20.358878000000001</v>
      </c>
      <c r="M672" s="80">
        <v>667</v>
      </c>
      <c r="N672" s="29">
        <v>0</v>
      </c>
      <c r="O672" s="29">
        <v>0.59</v>
      </c>
    </row>
    <row r="673" spans="10:15" x14ac:dyDescent="0.35">
      <c r="J673" s="80">
        <v>668</v>
      </c>
      <c r="K673" s="96">
        <v>11.6587994005172</v>
      </c>
      <c r="L673" s="85">
        <v>19.681432000000001</v>
      </c>
      <c r="M673" s="80">
        <v>668</v>
      </c>
      <c r="N673" s="29">
        <v>0</v>
      </c>
      <c r="O673" s="29">
        <v>0.57999999999999996</v>
      </c>
    </row>
    <row r="674" spans="10:15" x14ac:dyDescent="0.35">
      <c r="J674" s="80">
        <v>669</v>
      </c>
      <c r="K674" s="96">
        <v>11.676252693031101</v>
      </c>
      <c r="L674" s="85">
        <v>19.010960000000001</v>
      </c>
      <c r="M674" s="80">
        <v>669</v>
      </c>
      <c r="N674" s="29">
        <v>0</v>
      </c>
      <c r="O674" s="29">
        <v>0.55000000000000004</v>
      </c>
    </row>
    <row r="675" spans="10:15" x14ac:dyDescent="0.35">
      <c r="J675" s="80">
        <v>670</v>
      </c>
      <c r="K675" s="96">
        <v>11.693705985545</v>
      </c>
      <c r="L675" s="85">
        <v>18.347760000000001</v>
      </c>
      <c r="M675" s="80">
        <v>670</v>
      </c>
      <c r="N675" s="29">
        <v>0</v>
      </c>
      <c r="O675" s="29">
        <v>0.53</v>
      </c>
    </row>
    <row r="676" spans="10:15" x14ac:dyDescent="0.35">
      <c r="J676" s="80">
        <v>671</v>
      </c>
      <c r="K676" s="96">
        <v>11.711159278058901</v>
      </c>
      <c r="L676" s="85">
        <v>17.692132000000001</v>
      </c>
      <c r="M676" s="80">
        <v>671</v>
      </c>
      <c r="N676" s="29">
        <v>0</v>
      </c>
      <c r="O676" s="29">
        <v>0.51</v>
      </c>
    </row>
    <row r="677" spans="10:15" x14ac:dyDescent="0.35">
      <c r="J677" s="80">
        <v>672</v>
      </c>
      <c r="K677" s="96">
        <v>11.7286125705728</v>
      </c>
      <c r="L677" s="85">
        <v>17.044371999999999</v>
      </c>
      <c r="M677" s="80">
        <v>672</v>
      </c>
      <c r="N677" s="29">
        <v>0</v>
      </c>
      <c r="O677" s="29">
        <v>0.5</v>
      </c>
    </row>
    <row r="678" spans="10:15" x14ac:dyDescent="0.35">
      <c r="J678" s="80">
        <v>673</v>
      </c>
      <c r="K678" s="96">
        <v>11.746065863086701</v>
      </c>
      <c r="L678" s="85">
        <v>16.404772000000001</v>
      </c>
      <c r="M678" s="80">
        <v>673</v>
      </c>
      <c r="N678" s="29">
        <v>0</v>
      </c>
      <c r="O678" s="29">
        <v>0.48</v>
      </c>
    </row>
    <row r="679" spans="10:15" x14ac:dyDescent="0.35">
      <c r="J679" s="80">
        <v>674</v>
      </c>
      <c r="K679" s="96">
        <v>11.7635191556006</v>
      </c>
      <c r="L679" s="85">
        <v>15.773626</v>
      </c>
      <c r="M679" s="80">
        <v>674</v>
      </c>
      <c r="N679" s="29">
        <v>0</v>
      </c>
      <c r="O679" s="29">
        <v>0.46</v>
      </c>
    </row>
    <row r="680" spans="10:15" x14ac:dyDescent="0.35">
      <c r="J680" s="80">
        <v>675</v>
      </c>
      <c r="K680" s="96">
        <v>11.7809724481145</v>
      </c>
      <c r="L680" s="85">
        <v>15.15122</v>
      </c>
      <c r="M680" s="80">
        <v>675</v>
      </c>
      <c r="N680" s="29">
        <v>0</v>
      </c>
      <c r="O680" s="29">
        <v>0.44</v>
      </c>
    </row>
    <row r="681" spans="10:15" x14ac:dyDescent="0.35">
      <c r="J681" s="80">
        <v>676</v>
      </c>
      <c r="K681" s="96">
        <v>11.7984257406283</v>
      </c>
      <c r="L681" s="85">
        <v>14.537839999999999</v>
      </c>
      <c r="M681" s="80">
        <v>676</v>
      </c>
      <c r="N681" s="29">
        <v>0</v>
      </c>
      <c r="O681" s="29">
        <v>0.42</v>
      </c>
    </row>
    <row r="682" spans="10:15" x14ac:dyDescent="0.35">
      <c r="J682" s="80">
        <v>677</v>
      </c>
      <c r="K682" s="96">
        <v>11.815879033142201</v>
      </c>
      <c r="L682" s="85">
        <v>13.933771</v>
      </c>
      <c r="M682" s="80">
        <v>677</v>
      </c>
      <c r="N682" s="29">
        <v>0</v>
      </c>
      <c r="O682" s="29">
        <v>0.4</v>
      </c>
    </row>
    <row r="683" spans="10:15" x14ac:dyDescent="0.35">
      <c r="J683" s="80">
        <v>678</v>
      </c>
      <c r="K683" s="96">
        <v>11.8333323256561</v>
      </c>
      <c r="L683" s="85">
        <v>13.339289000000001</v>
      </c>
      <c r="M683" s="80">
        <v>678</v>
      </c>
      <c r="N683" s="29">
        <v>0</v>
      </c>
      <c r="O683" s="29">
        <v>0.38</v>
      </c>
    </row>
    <row r="684" spans="10:15" x14ac:dyDescent="0.35">
      <c r="J684" s="80">
        <v>679</v>
      </c>
      <c r="K684" s="96">
        <v>11.850785618170001</v>
      </c>
      <c r="L684" s="85">
        <v>12.754671999999999</v>
      </c>
      <c r="M684" s="80">
        <v>679</v>
      </c>
      <c r="N684" s="29">
        <v>0</v>
      </c>
      <c r="O684" s="29">
        <v>0.36</v>
      </c>
    </row>
    <row r="685" spans="10:15" x14ac:dyDescent="0.35">
      <c r="J685" s="80">
        <v>680</v>
      </c>
      <c r="K685" s="96">
        <v>11.8682389106839</v>
      </c>
      <c r="L685" s="85">
        <v>12.180191000000001</v>
      </c>
      <c r="M685" s="80">
        <v>680</v>
      </c>
      <c r="N685" s="29">
        <v>0</v>
      </c>
      <c r="O685" s="29">
        <v>0.34</v>
      </c>
    </row>
    <row r="686" spans="10:15" x14ac:dyDescent="0.35">
      <c r="J686" s="80">
        <v>681</v>
      </c>
      <c r="K686" s="96">
        <v>11.885692203197801</v>
      </c>
      <c r="L686" s="85">
        <v>11.616115000000001</v>
      </c>
      <c r="M686" s="80">
        <v>681</v>
      </c>
      <c r="N686" s="29">
        <v>0</v>
      </c>
      <c r="O686" s="29">
        <v>0.32</v>
      </c>
    </row>
    <row r="687" spans="10:15" x14ac:dyDescent="0.35">
      <c r="J687" s="80">
        <v>682</v>
      </c>
      <c r="K687" s="96">
        <v>11.9031454957117</v>
      </c>
      <c r="L687" s="85">
        <v>11.062707</v>
      </c>
      <c r="M687" s="80">
        <v>682</v>
      </c>
      <c r="N687" s="29">
        <v>0</v>
      </c>
      <c r="O687" s="29">
        <v>0.3</v>
      </c>
    </row>
    <row r="688" spans="10:15" x14ac:dyDescent="0.35">
      <c r="J688" s="80">
        <v>683</v>
      </c>
      <c r="K688" s="96">
        <v>11.9205987882256</v>
      </c>
      <c r="L688" s="85">
        <v>10.520227999999999</v>
      </c>
      <c r="M688" s="80">
        <v>683</v>
      </c>
      <c r="N688" s="29">
        <v>0</v>
      </c>
      <c r="O688" s="29">
        <v>0.28000000000000003</v>
      </c>
    </row>
    <row r="689" spans="10:15" x14ac:dyDescent="0.35">
      <c r="J689" s="80">
        <v>684</v>
      </c>
      <c r="K689" s="96">
        <v>11.938052080739499</v>
      </c>
      <c r="L689" s="85">
        <v>9.9889320000000001</v>
      </c>
      <c r="M689" s="80">
        <v>684</v>
      </c>
      <c r="N689" s="29">
        <v>0</v>
      </c>
      <c r="O689" s="29">
        <v>0.26</v>
      </c>
    </row>
    <row r="690" spans="10:15" x14ac:dyDescent="0.35">
      <c r="J690" s="80">
        <v>685</v>
      </c>
      <c r="K690" s="96">
        <v>11.955505373253301</v>
      </c>
      <c r="L690" s="85">
        <v>9.4690720000000006</v>
      </c>
      <c r="M690" s="80">
        <v>685</v>
      </c>
      <c r="N690" s="29">
        <v>0</v>
      </c>
      <c r="O690" s="29">
        <v>0.24</v>
      </c>
    </row>
    <row r="691" spans="10:15" x14ac:dyDescent="0.35">
      <c r="J691" s="80">
        <v>686</v>
      </c>
      <c r="K691" s="96">
        <v>11.9729586657672</v>
      </c>
      <c r="L691" s="85">
        <v>8.9608919999999994</v>
      </c>
      <c r="M691" s="80">
        <v>686</v>
      </c>
      <c r="N691" s="29">
        <v>0</v>
      </c>
      <c r="O691" s="29">
        <v>0.22</v>
      </c>
    </row>
    <row r="692" spans="10:15" x14ac:dyDescent="0.35">
      <c r="J692" s="80">
        <v>687</v>
      </c>
      <c r="K692" s="96">
        <v>11.990411958281101</v>
      </c>
      <c r="L692" s="85">
        <v>8.4646329999999992</v>
      </c>
      <c r="M692" s="80">
        <v>687</v>
      </c>
      <c r="N692" s="29">
        <v>0</v>
      </c>
      <c r="O692" s="29">
        <v>0.2</v>
      </c>
    </row>
    <row r="693" spans="10:15" x14ac:dyDescent="0.35">
      <c r="J693" s="80">
        <v>688</v>
      </c>
      <c r="K693" s="96">
        <v>12.007865250795</v>
      </c>
      <c r="L693" s="85">
        <v>7.9805330000000003</v>
      </c>
      <c r="M693" s="80">
        <v>688</v>
      </c>
      <c r="N693" s="29">
        <v>0</v>
      </c>
      <c r="O693" s="29">
        <v>0.19</v>
      </c>
    </row>
    <row r="694" spans="10:15" x14ac:dyDescent="0.35">
      <c r="J694" s="80">
        <v>689</v>
      </c>
      <c r="K694" s="98">
        <v>12.0253185433089</v>
      </c>
      <c r="L694" s="85">
        <v>7.5088210000000002</v>
      </c>
      <c r="M694" s="80">
        <v>689</v>
      </c>
      <c r="N694" s="29">
        <v>0</v>
      </c>
      <c r="O694" s="29">
        <v>0.17</v>
      </c>
    </row>
    <row r="695" spans="10:15" x14ac:dyDescent="0.35">
      <c r="J695" s="80">
        <v>690</v>
      </c>
      <c r="K695" s="96">
        <v>12.0427718358228</v>
      </c>
      <c r="L695" s="85">
        <v>7.049722</v>
      </c>
      <c r="M695" s="80">
        <v>690</v>
      </c>
      <c r="N695" s="29">
        <v>0</v>
      </c>
      <c r="O695" s="29">
        <v>0.15</v>
      </c>
    </row>
    <row r="696" spans="10:15" x14ac:dyDescent="0.35">
      <c r="J696" s="80">
        <v>691</v>
      </c>
      <c r="K696" s="96">
        <v>12.0602251283367</v>
      </c>
      <c r="L696" s="85">
        <v>6.6034560000000004</v>
      </c>
      <c r="M696" s="80">
        <v>691</v>
      </c>
      <c r="N696" s="29">
        <v>0</v>
      </c>
      <c r="O696" s="29">
        <v>0.13</v>
      </c>
    </row>
    <row r="697" spans="10:15" x14ac:dyDescent="0.35">
      <c r="J697" s="80">
        <v>692</v>
      </c>
      <c r="K697" s="96">
        <v>12.077678420850599</v>
      </c>
      <c r="L697" s="85">
        <v>6.1702380000000003</v>
      </c>
      <c r="M697" s="80">
        <v>692</v>
      </c>
      <c r="N697" s="29">
        <v>0</v>
      </c>
      <c r="O697" s="29">
        <v>0.11</v>
      </c>
    </row>
    <row r="698" spans="10:15" x14ac:dyDescent="0.35">
      <c r="J698" s="80">
        <v>693</v>
      </c>
      <c r="K698" s="96">
        <v>12.0951317133645</v>
      </c>
      <c r="L698" s="85">
        <v>5.7502740000000001</v>
      </c>
      <c r="M698" s="80">
        <v>693</v>
      </c>
      <c r="N698" s="29">
        <v>0</v>
      </c>
      <c r="O698" s="29">
        <v>0.1</v>
      </c>
    </row>
    <row r="699" spans="10:15" x14ac:dyDescent="0.35">
      <c r="J699" s="80">
        <v>694</v>
      </c>
      <c r="K699" s="96">
        <v>12.1125850058783</v>
      </c>
      <c r="L699" s="85">
        <v>5.3437669999999997</v>
      </c>
      <c r="M699" s="80">
        <v>694</v>
      </c>
      <c r="N699" s="29">
        <v>0</v>
      </c>
      <c r="O699" s="29">
        <v>0.09</v>
      </c>
    </row>
    <row r="700" spans="10:15" x14ac:dyDescent="0.35">
      <c r="J700" s="80">
        <v>695</v>
      </c>
      <c r="K700" s="96">
        <v>12.130038298392201</v>
      </c>
      <c r="L700" s="85">
        <v>4.9509129999999999</v>
      </c>
      <c r="M700" s="80">
        <v>695</v>
      </c>
      <c r="N700" s="29">
        <v>0</v>
      </c>
      <c r="O700" s="29">
        <v>0.08</v>
      </c>
    </row>
    <row r="701" spans="10:15" x14ac:dyDescent="0.35">
      <c r="J701" s="80">
        <v>696</v>
      </c>
      <c r="K701" s="96">
        <v>12.1474915909061</v>
      </c>
      <c r="L701" s="85">
        <v>4.5719019999999997</v>
      </c>
      <c r="M701" s="80">
        <v>696</v>
      </c>
      <c r="N701" s="29">
        <v>0</v>
      </c>
      <c r="O701" s="29">
        <v>7.0000000000000007E-2</v>
      </c>
    </row>
    <row r="702" spans="10:15" x14ac:dyDescent="0.35">
      <c r="J702" s="80">
        <v>697</v>
      </c>
      <c r="K702" s="96">
        <v>12.16494488342</v>
      </c>
      <c r="L702" s="85">
        <v>4.2069150000000004</v>
      </c>
      <c r="M702" s="80">
        <v>697</v>
      </c>
      <c r="N702" s="29">
        <v>0</v>
      </c>
      <c r="O702" s="29">
        <v>7.0000000000000007E-2</v>
      </c>
    </row>
    <row r="703" spans="10:15" x14ac:dyDescent="0.35">
      <c r="J703" s="80">
        <v>698</v>
      </c>
      <c r="K703" s="96">
        <v>12.1823981759339</v>
      </c>
      <c r="L703" s="85">
        <v>3.8561299999999998</v>
      </c>
      <c r="M703" s="80">
        <v>698</v>
      </c>
      <c r="N703" s="29">
        <v>0</v>
      </c>
      <c r="O703" s="29">
        <v>7.0000000000000007E-2</v>
      </c>
    </row>
    <row r="704" spans="10:15" x14ac:dyDescent="0.35">
      <c r="J704" s="80">
        <v>699</v>
      </c>
      <c r="K704" s="96">
        <v>12.1998514684478</v>
      </c>
      <c r="L704" s="85">
        <v>3.519717</v>
      </c>
      <c r="M704" s="80">
        <v>699</v>
      </c>
      <c r="N704" s="29">
        <v>0</v>
      </c>
      <c r="O704" s="29">
        <v>0.06</v>
      </c>
    </row>
    <row r="705" spans="10:15" x14ac:dyDescent="0.35">
      <c r="J705" s="80">
        <v>700</v>
      </c>
      <c r="K705" s="96">
        <v>12.217304760961699</v>
      </c>
      <c r="L705" s="85">
        <v>3.1978390000000001</v>
      </c>
      <c r="M705" s="80">
        <v>700</v>
      </c>
      <c r="N705" s="29">
        <v>0</v>
      </c>
      <c r="O705" s="29">
        <v>0.06</v>
      </c>
    </row>
    <row r="706" spans="10:15" x14ac:dyDescent="0.35">
      <c r="J706" s="80">
        <v>701</v>
      </c>
      <c r="K706" s="96">
        <v>12.2347580534756</v>
      </c>
      <c r="L706" s="85">
        <v>2.8906520000000002</v>
      </c>
      <c r="M706" s="80">
        <v>701</v>
      </c>
      <c r="N706" s="29">
        <v>0</v>
      </c>
      <c r="O706" s="29">
        <v>0.06</v>
      </c>
    </row>
    <row r="707" spans="10:15" x14ac:dyDescent="0.35">
      <c r="J707" s="80">
        <v>702</v>
      </c>
      <c r="K707" s="96">
        <v>12.252211345989499</v>
      </c>
      <c r="L707" s="85">
        <v>2.5983049999999999</v>
      </c>
      <c r="M707" s="80">
        <v>702</v>
      </c>
      <c r="N707" s="29">
        <v>0</v>
      </c>
      <c r="O707" s="29">
        <v>0.06</v>
      </c>
    </row>
    <row r="708" spans="10:15" x14ac:dyDescent="0.35">
      <c r="J708" s="80">
        <v>703</v>
      </c>
      <c r="K708" s="96">
        <v>12.269664638503301</v>
      </c>
      <c r="L708" s="85">
        <v>2.3209409999999999</v>
      </c>
      <c r="M708" s="80">
        <v>703</v>
      </c>
      <c r="N708" s="29">
        <v>0</v>
      </c>
      <c r="O708" s="29">
        <v>0.06</v>
      </c>
    </row>
    <row r="709" spans="10:15" x14ac:dyDescent="0.35">
      <c r="J709" s="80">
        <v>704</v>
      </c>
      <c r="K709" s="96">
        <v>12.2871179310172</v>
      </c>
      <c r="L709" s="85">
        <v>2.058694</v>
      </c>
      <c r="M709" s="80">
        <v>704</v>
      </c>
      <c r="N709" s="29">
        <v>0</v>
      </c>
      <c r="O709" s="29">
        <v>0.05</v>
      </c>
    </row>
    <row r="710" spans="10:15" x14ac:dyDescent="0.35">
      <c r="J710" s="80">
        <v>705</v>
      </c>
      <c r="K710" s="96">
        <v>12.3045712235311</v>
      </c>
      <c r="L710" s="85">
        <v>1.8116920000000001</v>
      </c>
      <c r="M710" s="80">
        <v>705</v>
      </c>
      <c r="N710" s="29">
        <v>0</v>
      </c>
      <c r="O710" s="29">
        <v>0.05</v>
      </c>
    </row>
    <row r="711" spans="10:15" x14ac:dyDescent="0.35">
      <c r="J711" s="80">
        <v>706</v>
      </c>
      <c r="K711" s="96">
        <v>12.322024516044999</v>
      </c>
      <c r="L711" s="85">
        <v>1.580057</v>
      </c>
      <c r="M711" s="80">
        <v>706</v>
      </c>
      <c r="N711" s="29">
        <v>0</v>
      </c>
      <c r="O711" s="29">
        <v>0.05</v>
      </c>
    </row>
    <row r="712" spans="10:15" x14ac:dyDescent="0.35">
      <c r="J712" s="80">
        <v>707</v>
      </c>
      <c r="K712" s="96">
        <v>12.3394778085589</v>
      </c>
      <c r="L712" s="85">
        <v>1.3638999999999999</v>
      </c>
      <c r="M712" s="80">
        <v>707</v>
      </c>
      <c r="N712" s="29">
        <v>0</v>
      </c>
      <c r="O712" s="29">
        <v>0.05</v>
      </c>
    </row>
    <row r="713" spans="10:15" x14ac:dyDescent="0.35">
      <c r="J713" s="80">
        <v>708</v>
      </c>
      <c r="K713" s="96">
        <v>12.356931101072799</v>
      </c>
      <c r="L713" s="85">
        <v>1.163327</v>
      </c>
      <c r="M713" s="80">
        <v>708</v>
      </c>
      <c r="N713" s="29">
        <v>0.01</v>
      </c>
      <c r="O713" s="29">
        <v>0.05</v>
      </c>
    </row>
    <row r="714" spans="10:15" x14ac:dyDescent="0.35">
      <c r="J714" s="80">
        <v>709</v>
      </c>
      <c r="K714" s="96">
        <v>12.3743843935867</v>
      </c>
      <c r="L714" s="85">
        <v>0.978437</v>
      </c>
      <c r="M714" s="80">
        <v>709</v>
      </c>
      <c r="N714" s="29">
        <v>0.01</v>
      </c>
      <c r="O714" s="29">
        <v>0.04</v>
      </c>
    </row>
    <row r="715" spans="10:15" x14ac:dyDescent="0.35">
      <c r="J715" s="80">
        <v>710</v>
      </c>
      <c r="K715" s="96">
        <v>12.391837686100599</v>
      </c>
      <c r="L715" s="85">
        <v>0.80932000000000004</v>
      </c>
      <c r="M715" s="80">
        <v>710</v>
      </c>
      <c r="N715" s="29">
        <v>0.01</v>
      </c>
      <c r="O715" s="29">
        <v>0.04</v>
      </c>
    </row>
    <row r="716" spans="10:15" x14ac:dyDescent="0.35">
      <c r="J716" s="80">
        <v>711</v>
      </c>
      <c r="K716" s="96">
        <v>12.4092909786145</v>
      </c>
      <c r="L716" s="85">
        <v>0.65605899999999995</v>
      </c>
      <c r="M716" s="80">
        <v>711</v>
      </c>
      <c r="N716" s="29">
        <v>0.01</v>
      </c>
      <c r="O716" s="29">
        <v>0.04</v>
      </c>
    </row>
    <row r="717" spans="10:15" x14ac:dyDescent="0.35">
      <c r="J717" s="80">
        <v>712</v>
      </c>
      <c r="K717" s="96">
        <v>12.4267442711283</v>
      </c>
      <c r="L717" s="85">
        <v>0.51872799999999997</v>
      </c>
      <c r="M717" s="80">
        <v>712</v>
      </c>
      <c r="N717" s="29">
        <v>0.01</v>
      </c>
      <c r="O717" s="29">
        <v>0.04</v>
      </c>
    </row>
    <row r="718" spans="10:15" x14ac:dyDescent="0.35">
      <c r="J718" s="80">
        <v>713</v>
      </c>
      <c r="K718" s="96">
        <v>12.4441975636422</v>
      </c>
      <c r="L718" s="85">
        <v>0.39739400000000002</v>
      </c>
      <c r="M718" s="80">
        <v>713</v>
      </c>
      <c r="N718" s="29">
        <v>0.01</v>
      </c>
      <c r="O718" s="29">
        <v>0.04</v>
      </c>
    </row>
    <row r="719" spans="10:15" x14ac:dyDescent="0.35">
      <c r="J719" s="80">
        <v>714</v>
      </c>
      <c r="K719" s="96">
        <v>12.461650856156099</v>
      </c>
      <c r="L719" s="85">
        <v>0.29211799999999999</v>
      </c>
      <c r="M719" s="80">
        <v>714</v>
      </c>
      <c r="N719" s="29">
        <v>0.01</v>
      </c>
      <c r="O719" s="29">
        <v>0.04</v>
      </c>
    </row>
    <row r="720" spans="10:15" x14ac:dyDescent="0.35">
      <c r="J720" s="80">
        <v>715</v>
      </c>
      <c r="K720" s="96">
        <v>12.47910414867</v>
      </c>
      <c r="L720" s="85">
        <v>0.20295099999999999</v>
      </c>
      <c r="M720" s="80">
        <v>715</v>
      </c>
      <c r="N720" s="29">
        <v>0.01</v>
      </c>
      <c r="O720" s="29">
        <v>0.03</v>
      </c>
    </row>
    <row r="721" spans="10:15" x14ac:dyDescent="0.35">
      <c r="J721" s="80">
        <v>716</v>
      </c>
      <c r="K721" s="96">
        <v>12.496557441183899</v>
      </c>
      <c r="L721" s="85">
        <v>0.129937</v>
      </c>
      <c r="M721" s="80">
        <v>716</v>
      </c>
      <c r="N721" s="29">
        <v>0.01</v>
      </c>
      <c r="O721" s="29">
        <v>0.03</v>
      </c>
    </row>
    <row r="722" spans="10:15" x14ac:dyDescent="0.35">
      <c r="J722" s="80">
        <v>717</v>
      </c>
      <c r="K722" s="96">
        <v>12.5140107336978</v>
      </c>
      <c r="L722" s="85">
        <v>7.3109999999999994E-2</v>
      </c>
      <c r="M722" s="80">
        <v>717</v>
      </c>
      <c r="N722" s="29">
        <v>0.01</v>
      </c>
      <c r="O722" s="29">
        <v>0.03</v>
      </c>
    </row>
    <row r="723" spans="10:15" x14ac:dyDescent="0.35">
      <c r="J723" s="80">
        <v>718</v>
      </c>
      <c r="K723" s="96">
        <v>12.531464026211699</v>
      </c>
      <c r="L723" s="85">
        <v>3.2500000000000001E-2</v>
      </c>
      <c r="M723" s="80">
        <v>718</v>
      </c>
      <c r="N723" s="29">
        <v>0.01</v>
      </c>
      <c r="O723" s="29">
        <v>0.03</v>
      </c>
    </row>
    <row r="724" spans="10:15" x14ac:dyDescent="0.35">
      <c r="J724" s="80">
        <v>719</v>
      </c>
      <c r="K724" s="96">
        <v>12.5489173187256</v>
      </c>
      <c r="L724" s="85">
        <v>8.1259999999999995E-3</v>
      </c>
      <c r="M724" s="80">
        <v>719</v>
      </c>
      <c r="N724" s="29">
        <v>0.01</v>
      </c>
      <c r="O724" s="29">
        <v>0.03</v>
      </c>
    </row>
    <row r="725" spans="10:15" x14ac:dyDescent="0.35">
      <c r="J725" s="80">
        <v>720</v>
      </c>
      <c r="K725" s="96">
        <v>12.566370611239501</v>
      </c>
      <c r="L725" s="99">
        <v>0</v>
      </c>
      <c r="M725" s="80">
        <v>720</v>
      </c>
      <c r="N725" s="29">
        <v>0.01</v>
      </c>
      <c r="O725" s="29">
        <v>0.03</v>
      </c>
    </row>
    <row r="823" spans="14:14" x14ac:dyDescent="0.35">
      <c r="N823" s="29"/>
    </row>
  </sheetData>
  <mergeCells count="4">
    <mergeCell ref="C5:C6"/>
    <mergeCell ref="C2:G3"/>
    <mergeCell ref="J4:O4"/>
    <mergeCell ref="Q4:S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85A18-5511-49C0-8C3E-3E3F7CB7EA3C}">
  <dimension ref="A1"/>
  <sheetViews>
    <sheetView topLeftCell="A92" workbookViewId="0">
      <selection activeCell="Y60" sqref="Y60"/>
    </sheetView>
  </sheetViews>
  <sheetFormatPr defaultRowHeight="14.5" x14ac:dyDescent="0.3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D05D0-B86A-469A-92D7-1AAB0839DA47}">
  <dimension ref="A1:Z40"/>
  <sheetViews>
    <sheetView workbookViewId="0">
      <selection sqref="A1:Z40"/>
    </sheetView>
  </sheetViews>
  <sheetFormatPr defaultRowHeight="14.5" x14ac:dyDescent="0.35"/>
  <sheetData>
    <row r="1" spans="1:26" x14ac:dyDescent="0.35">
      <c r="A1" s="140"/>
      <c r="B1" s="140"/>
      <c r="C1" s="140"/>
      <c r="D1" s="140"/>
      <c r="E1" s="140"/>
      <c r="F1" s="140"/>
      <c r="G1" s="140"/>
      <c r="H1" s="140"/>
      <c r="I1" s="140"/>
      <c r="J1" s="140"/>
      <c r="K1" s="140"/>
      <c r="L1" s="140"/>
      <c r="M1" s="140"/>
      <c r="N1" s="140"/>
      <c r="O1" s="140"/>
      <c r="P1" s="140"/>
      <c r="Q1" s="140"/>
      <c r="R1" s="140"/>
      <c r="S1" s="140"/>
      <c r="T1" s="140"/>
      <c r="U1" s="140"/>
      <c r="V1" s="140"/>
      <c r="W1" s="140"/>
      <c r="X1" s="140"/>
      <c r="Y1" s="140"/>
      <c r="Z1" s="140"/>
    </row>
    <row r="2" spans="1:26" x14ac:dyDescent="0.35">
      <c r="A2" s="140"/>
      <c r="B2" s="140"/>
      <c r="C2" s="140"/>
      <c r="D2" s="140"/>
      <c r="E2" s="140"/>
      <c r="F2" s="140"/>
      <c r="G2" s="140"/>
      <c r="H2" s="140"/>
      <c r="I2" s="140"/>
      <c r="J2" s="140"/>
      <c r="K2" s="140"/>
      <c r="L2" s="140"/>
      <c r="M2" s="140"/>
      <c r="N2" s="140"/>
      <c r="O2" s="140"/>
      <c r="P2" s="140"/>
      <c r="Q2" s="140"/>
      <c r="R2" s="140"/>
      <c r="S2" s="140"/>
      <c r="T2" s="140"/>
      <c r="U2" s="140"/>
      <c r="V2" s="140"/>
      <c r="W2" s="140"/>
      <c r="X2" s="140"/>
      <c r="Y2" s="140"/>
      <c r="Z2" s="140"/>
    </row>
    <row r="3" spans="1:26" x14ac:dyDescent="0.35">
      <c r="A3" s="140"/>
      <c r="B3" s="140"/>
      <c r="C3" s="140"/>
      <c r="D3" s="140"/>
      <c r="E3" s="140"/>
      <c r="F3" s="140"/>
      <c r="G3" s="140"/>
      <c r="H3" s="140"/>
      <c r="I3" s="140"/>
      <c r="J3" s="140"/>
      <c r="K3" s="140"/>
      <c r="L3" s="140"/>
      <c r="M3" s="140"/>
      <c r="N3" s="140"/>
      <c r="O3" s="140"/>
      <c r="P3" s="140"/>
      <c r="Q3" s="140"/>
      <c r="R3" s="140"/>
      <c r="S3" s="140"/>
      <c r="T3" s="140"/>
      <c r="U3" s="140"/>
      <c r="V3" s="140"/>
      <c r="W3" s="140"/>
      <c r="X3" s="140"/>
      <c r="Y3" s="140"/>
      <c r="Z3" s="140"/>
    </row>
    <row r="4" spans="1:26" x14ac:dyDescent="0.35">
      <c r="A4" s="140"/>
      <c r="B4" s="140"/>
      <c r="C4" s="140"/>
      <c r="D4" s="140"/>
      <c r="E4" s="140"/>
      <c r="F4" s="140"/>
      <c r="G4" s="140"/>
      <c r="H4" s="140"/>
      <c r="I4" s="140"/>
      <c r="J4" s="140"/>
      <c r="K4" s="140"/>
      <c r="L4" s="140"/>
      <c r="M4" s="140"/>
      <c r="N4" s="140"/>
      <c r="O4" s="140"/>
      <c r="P4" s="140"/>
      <c r="Q4" s="140"/>
      <c r="R4" s="140"/>
      <c r="S4" s="140"/>
      <c r="T4" s="140"/>
      <c r="U4" s="140"/>
      <c r="V4" s="140"/>
      <c r="W4" s="140"/>
      <c r="X4" s="140"/>
      <c r="Y4" s="140"/>
      <c r="Z4" s="140"/>
    </row>
    <row r="5" spans="1:26" x14ac:dyDescent="0.35">
      <c r="A5" s="140"/>
      <c r="B5" s="140"/>
      <c r="C5" s="140"/>
      <c r="D5" s="140"/>
      <c r="E5" s="140"/>
      <c r="F5" s="140"/>
      <c r="G5" s="140"/>
      <c r="H5" s="140"/>
      <c r="I5" s="140"/>
      <c r="J5" s="140"/>
      <c r="K5" s="140"/>
      <c r="L5" s="140"/>
      <c r="M5" s="140"/>
      <c r="N5" s="140"/>
      <c r="O5" s="140"/>
      <c r="P5" s="140"/>
      <c r="Q5" s="140"/>
      <c r="R5" s="140"/>
      <c r="S5" s="140"/>
      <c r="T5" s="140"/>
      <c r="U5" s="140"/>
      <c r="V5" s="140"/>
      <c r="W5" s="140"/>
      <c r="X5" s="140"/>
      <c r="Y5" s="140"/>
      <c r="Z5" s="140"/>
    </row>
    <row r="6" spans="1:26" x14ac:dyDescent="0.35">
      <c r="A6" s="140"/>
      <c r="B6" s="140"/>
      <c r="C6" s="140"/>
      <c r="D6" s="140"/>
      <c r="E6" s="140"/>
      <c r="F6" s="140"/>
      <c r="G6" s="140"/>
      <c r="H6" s="140"/>
      <c r="I6" s="140"/>
      <c r="J6" s="140"/>
      <c r="K6" s="140"/>
      <c r="L6" s="140"/>
      <c r="M6" s="140"/>
      <c r="N6" s="140"/>
      <c r="O6" s="140"/>
      <c r="P6" s="140"/>
      <c r="Q6" s="140"/>
      <c r="R6" s="140"/>
      <c r="S6" s="140"/>
      <c r="T6" s="140"/>
      <c r="U6" s="140"/>
      <c r="V6" s="140"/>
      <c r="W6" s="140"/>
      <c r="X6" s="140"/>
      <c r="Y6" s="140"/>
      <c r="Z6" s="140"/>
    </row>
    <row r="7" spans="1:26" x14ac:dyDescent="0.35">
      <c r="A7" s="140"/>
      <c r="B7" s="140"/>
      <c r="C7" s="140"/>
      <c r="D7" s="140"/>
      <c r="E7" s="140"/>
      <c r="F7" s="140"/>
      <c r="G7" s="140"/>
      <c r="H7" s="140"/>
      <c r="I7" s="140"/>
      <c r="J7" s="140"/>
      <c r="K7" s="140"/>
      <c r="L7" s="140"/>
      <c r="M7" s="140"/>
      <c r="N7" s="140"/>
      <c r="O7" s="140"/>
      <c r="P7" s="140"/>
      <c r="Q7" s="140"/>
      <c r="R7" s="140"/>
      <c r="S7" s="140"/>
      <c r="T7" s="140"/>
      <c r="U7" s="140"/>
      <c r="V7" s="140"/>
      <c r="W7" s="140"/>
      <c r="X7" s="140"/>
      <c r="Y7" s="140"/>
      <c r="Z7" s="140"/>
    </row>
    <row r="8" spans="1:26" x14ac:dyDescent="0.35">
      <c r="A8" s="140"/>
      <c r="B8" s="140"/>
      <c r="C8" s="140"/>
      <c r="D8" s="140"/>
      <c r="E8" s="140"/>
      <c r="F8" s="140"/>
      <c r="G8" s="140"/>
      <c r="H8" s="140"/>
      <c r="I8" s="140"/>
      <c r="J8" s="140"/>
      <c r="K8" s="140"/>
      <c r="L8" s="140"/>
      <c r="M8" s="140"/>
      <c r="N8" s="140"/>
      <c r="O8" s="140"/>
      <c r="P8" s="140"/>
      <c r="Q8" s="140"/>
      <c r="R8" s="140"/>
      <c r="S8" s="140"/>
      <c r="T8" s="140"/>
      <c r="U8" s="140"/>
      <c r="V8" s="140"/>
      <c r="W8" s="140"/>
      <c r="X8" s="140"/>
      <c r="Y8" s="140"/>
      <c r="Z8" s="140"/>
    </row>
    <row r="9" spans="1:26" x14ac:dyDescent="0.35">
      <c r="A9" s="140"/>
      <c r="B9" s="140"/>
      <c r="C9" s="140"/>
      <c r="D9" s="140"/>
      <c r="E9" s="140"/>
      <c r="F9" s="140"/>
      <c r="G9" s="140"/>
      <c r="H9" s="140"/>
      <c r="I9" s="140"/>
      <c r="J9" s="140"/>
      <c r="K9" s="140"/>
      <c r="L9" s="140"/>
      <c r="M9" s="140"/>
      <c r="N9" s="140"/>
      <c r="O9" s="140"/>
      <c r="P9" s="140"/>
      <c r="Q9" s="140"/>
      <c r="R9" s="140"/>
      <c r="S9" s="140"/>
      <c r="T9" s="140"/>
      <c r="U9" s="140"/>
      <c r="V9" s="140"/>
      <c r="W9" s="140"/>
      <c r="X9" s="140"/>
      <c r="Y9" s="140"/>
      <c r="Z9" s="140"/>
    </row>
    <row r="10" spans="1:26" x14ac:dyDescent="0.35">
      <c r="A10" s="140"/>
      <c r="B10" s="140"/>
      <c r="C10" s="140"/>
      <c r="D10" s="140"/>
      <c r="E10" s="140"/>
      <c r="F10" s="140"/>
      <c r="G10" s="140"/>
      <c r="H10" s="140"/>
      <c r="I10" s="140"/>
      <c r="J10" s="140"/>
      <c r="K10" s="140"/>
      <c r="L10" s="140"/>
      <c r="M10" s="140"/>
      <c r="N10" s="140"/>
      <c r="O10" s="140"/>
      <c r="P10" s="140"/>
      <c r="Q10" s="140"/>
      <c r="R10" s="140"/>
      <c r="S10" s="140"/>
      <c r="T10" s="140"/>
      <c r="U10" s="140"/>
      <c r="V10" s="140"/>
      <c r="W10" s="140"/>
      <c r="X10" s="140"/>
      <c r="Y10" s="140"/>
      <c r="Z10" s="140"/>
    </row>
    <row r="11" spans="1:26" x14ac:dyDescent="0.35">
      <c r="A11" s="140"/>
      <c r="B11" s="140"/>
      <c r="C11" s="140"/>
      <c r="D11" s="140"/>
      <c r="E11" s="140"/>
      <c r="F11" s="140"/>
      <c r="G11" s="140"/>
      <c r="H11" s="140"/>
      <c r="I11" s="140"/>
      <c r="J11" s="140"/>
      <c r="K11" s="140"/>
      <c r="L11" s="140"/>
      <c r="M11" s="140"/>
      <c r="N11" s="140"/>
      <c r="O11" s="140"/>
      <c r="P11" s="140"/>
      <c r="Q11" s="140"/>
      <c r="R11" s="140"/>
      <c r="S11" s="140"/>
      <c r="T11" s="140"/>
      <c r="U11" s="140"/>
      <c r="V11" s="140"/>
      <c r="W11" s="140"/>
      <c r="X11" s="140"/>
      <c r="Y11" s="140"/>
      <c r="Z11" s="140"/>
    </row>
    <row r="12" spans="1:26" x14ac:dyDescent="0.35">
      <c r="A12" s="140"/>
      <c r="B12" s="140"/>
      <c r="C12" s="140"/>
      <c r="D12" s="140"/>
      <c r="E12" s="140"/>
      <c r="F12" s="140"/>
      <c r="G12" s="140"/>
      <c r="H12" s="140"/>
      <c r="I12" s="140"/>
      <c r="J12" s="140"/>
      <c r="K12" s="140"/>
      <c r="L12" s="140"/>
      <c r="M12" s="140"/>
      <c r="N12" s="140"/>
      <c r="O12" s="140"/>
      <c r="P12" s="140"/>
      <c r="Q12" s="140"/>
      <c r="R12" s="140"/>
      <c r="S12" s="140"/>
      <c r="T12" s="140"/>
      <c r="U12" s="140"/>
      <c r="V12" s="140"/>
      <c r="W12" s="140"/>
      <c r="X12" s="140"/>
      <c r="Y12" s="140"/>
      <c r="Z12" s="140"/>
    </row>
    <row r="13" spans="1:26" x14ac:dyDescent="0.35">
      <c r="A13" s="140"/>
      <c r="B13" s="140"/>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row>
    <row r="14" spans="1:26" x14ac:dyDescent="0.35">
      <c r="A14" s="140"/>
      <c r="B14" s="140"/>
      <c r="C14" s="140"/>
      <c r="D14" s="140"/>
      <c r="E14" s="140"/>
      <c r="F14" s="140"/>
      <c r="G14" s="140"/>
      <c r="H14" s="140"/>
      <c r="I14" s="140"/>
      <c r="J14" s="140"/>
      <c r="K14" s="140"/>
      <c r="L14" s="140"/>
      <c r="M14" s="140"/>
      <c r="N14" s="140"/>
      <c r="O14" s="140"/>
      <c r="P14" s="140"/>
      <c r="Q14" s="140"/>
      <c r="R14" s="140"/>
      <c r="S14" s="140"/>
      <c r="T14" s="140"/>
      <c r="U14" s="140"/>
      <c r="V14" s="140"/>
      <c r="W14" s="140"/>
      <c r="X14" s="140"/>
      <c r="Y14" s="140"/>
      <c r="Z14" s="140"/>
    </row>
    <row r="15" spans="1:26" x14ac:dyDescent="0.35">
      <c r="A15" s="140"/>
      <c r="B15" s="140"/>
      <c r="C15" s="140"/>
      <c r="D15" s="140"/>
      <c r="E15" s="140"/>
      <c r="F15" s="140"/>
      <c r="G15" s="140"/>
      <c r="H15" s="140"/>
      <c r="I15" s="140"/>
      <c r="J15" s="140"/>
      <c r="K15" s="140"/>
      <c r="L15" s="140"/>
      <c r="M15" s="140"/>
      <c r="N15" s="140"/>
      <c r="O15" s="140"/>
      <c r="P15" s="140"/>
      <c r="Q15" s="140"/>
      <c r="R15" s="140"/>
      <c r="S15" s="140"/>
      <c r="T15" s="140"/>
      <c r="U15" s="140"/>
      <c r="V15" s="140"/>
      <c r="W15" s="140"/>
      <c r="X15" s="140"/>
      <c r="Y15" s="140"/>
      <c r="Z15" s="140"/>
    </row>
    <row r="16" spans="1:26" x14ac:dyDescent="0.35">
      <c r="A16" s="140"/>
      <c r="B16" s="140"/>
      <c r="C16" s="140"/>
      <c r="D16" s="140"/>
      <c r="E16" s="140"/>
      <c r="F16" s="140"/>
      <c r="G16" s="140"/>
      <c r="H16" s="140"/>
      <c r="I16" s="140"/>
      <c r="J16" s="140"/>
      <c r="K16" s="140"/>
      <c r="L16" s="140"/>
      <c r="M16" s="140"/>
      <c r="N16" s="140"/>
      <c r="O16" s="140"/>
      <c r="P16" s="140"/>
      <c r="Q16" s="140"/>
      <c r="R16" s="140"/>
      <c r="S16" s="140"/>
      <c r="T16" s="140"/>
      <c r="U16" s="140"/>
      <c r="V16" s="140"/>
      <c r="W16" s="140"/>
      <c r="X16" s="140"/>
      <c r="Y16" s="140"/>
      <c r="Z16" s="140"/>
    </row>
    <row r="17" spans="1:26" x14ac:dyDescent="0.35">
      <c r="A17" s="140"/>
      <c r="B17" s="140"/>
      <c r="C17" s="140"/>
      <c r="D17" s="140"/>
      <c r="E17" s="140"/>
      <c r="F17" s="140"/>
      <c r="G17" s="140"/>
      <c r="H17" s="140"/>
      <c r="I17" s="140"/>
      <c r="J17" s="140"/>
      <c r="K17" s="140"/>
      <c r="L17" s="140"/>
      <c r="M17" s="140"/>
      <c r="N17" s="140"/>
      <c r="O17" s="140"/>
      <c r="P17" s="140"/>
      <c r="Q17" s="140"/>
      <c r="R17" s="140"/>
      <c r="S17" s="140"/>
      <c r="T17" s="140"/>
      <c r="U17" s="140"/>
      <c r="V17" s="140"/>
      <c r="W17" s="140"/>
      <c r="X17" s="140"/>
      <c r="Y17" s="140"/>
      <c r="Z17" s="140"/>
    </row>
    <row r="18" spans="1:26" x14ac:dyDescent="0.35">
      <c r="A18" s="140"/>
      <c r="B18" s="140"/>
      <c r="C18" s="140"/>
      <c r="D18" s="140"/>
      <c r="E18" s="140"/>
      <c r="F18" s="140"/>
      <c r="G18" s="140"/>
      <c r="H18" s="140"/>
      <c r="I18" s="140"/>
      <c r="J18" s="140"/>
      <c r="K18" s="140"/>
      <c r="L18" s="140"/>
      <c r="M18" s="140"/>
      <c r="N18" s="140"/>
      <c r="O18" s="140"/>
      <c r="P18" s="140"/>
      <c r="Q18" s="140"/>
      <c r="R18" s="140"/>
      <c r="S18" s="140"/>
      <c r="T18" s="140"/>
      <c r="U18" s="140"/>
      <c r="V18" s="140"/>
      <c r="W18" s="140"/>
      <c r="X18" s="140"/>
      <c r="Y18" s="140"/>
      <c r="Z18" s="140"/>
    </row>
    <row r="19" spans="1:26" x14ac:dyDescent="0.35">
      <c r="A19" s="140"/>
      <c r="B19" s="140"/>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row>
    <row r="20" spans="1:26" x14ac:dyDescent="0.35">
      <c r="A20" s="140"/>
      <c r="B20" s="140"/>
      <c r="C20" s="140"/>
      <c r="D20" s="140"/>
      <c r="E20" s="140"/>
      <c r="F20" s="140"/>
      <c r="G20" s="140"/>
      <c r="H20" s="140"/>
      <c r="I20" s="140"/>
      <c r="J20" s="140"/>
      <c r="K20" s="140"/>
      <c r="L20" s="140"/>
      <c r="M20" s="140"/>
      <c r="N20" s="140"/>
      <c r="O20" s="140"/>
      <c r="P20" s="140"/>
      <c r="Q20" s="140"/>
      <c r="R20" s="140"/>
      <c r="S20" s="140"/>
      <c r="T20" s="140"/>
      <c r="U20" s="140"/>
      <c r="V20" s="140"/>
      <c r="W20" s="140"/>
      <c r="X20" s="140"/>
      <c r="Y20" s="140"/>
      <c r="Z20" s="140"/>
    </row>
    <row r="21" spans="1:26" x14ac:dyDescent="0.35">
      <c r="A21" s="140"/>
      <c r="B21" s="140"/>
      <c r="C21" s="140"/>
      <c r="D21" s="140"/>
      <c r="E21" s="140"/>
      <c r="F21" s="140"/>
      <c r="G21" s="140"/>
      <c r="H21" s="140"/>
      <c r="I21" s="140"/>
      <c r="J21" s="140"/>
      <c r="K21" s="140"/>
      <c r="L21" s="140"/>
      <c r="M21" s="140"/>
      <c r="N21" s="140"/>
      <c r="O21" s="140"/>
      <c r="P21" s="140"/>
      <c r="Q21" s="140"/>
      <c r="R21" s="140"/>
      <c r="S21" s="140"/>
      <c r="T21" s="140"/>
      <c r="U21" s="140"/>
      <c r="V21" s="140"/>
      <c r="W21" s="140"/>
      <c r="X21" s="140"/>
      <c r="Y21" s="140"/>
      <c r="Z21" s="140"/>
    </row>
    <row r="22" spans="1:26" x14ac:dyDescent="0.35">
      <c r="A22" s="140"/>
      <c r="B22" s="140"/>
      <c r="C22" s="140"/>
      <c r="D22" s="140"/>
      <c r="E22" s="140"/>
      <c r="F22" s="140"/>
      <c r="G22" s="140"/>
      <c r="H22" s="140"/>
      <c r="I22" s="140"/>
      <c r="J22" s="140"/>
      <c r="K22" s="140"/>
      <c r="L22" s="140"/>
      <c r="M22" s="140"/>
      <c r="N22" s="140"/>
      <c r="O22" s="140"/>
      <c r="P22" s="140"/>
      <c r="Q22" s="140"/>
      <c r="R22" s="140"/>
      <c r="S22" s="140"/>
      <c r="T22" s="140"/>
      <c r="U22" s="140"/>
      <c r="V22" s="140"/>
      <c r="W22" s="140"/>
      <c r="X22" s="140"/>
      <c r="Y22" s="140"/>
      <c r="Z22" s="140"/>
    </row>
    <row r="23" spans="1:26" x14ac:dyDescent="0.35">
      <c r="A23" s="140"/>
      <c r="B23" s="140"/>
      <c r="C23" s="140"/>
      <c r="D23" s="140"/>
      <c r="E23" s="140"/>
      <c r="F23" s="140"/>
      <c r="G23" s="140"/>
      <c r="H23" s="140"/>
      <c r="I23" s="140"/>
      <c r="J23" s="140"/>
      <c r="K23" s="140"/>
      <c r="L23" s="140"/>
      <c r="M23" s="140"/>
      <c r="N23" s="140"/>
      <c r="O23" s="140"/>
      <c r="P23" s="140"/>
      <c r="Q23" s="140"/>
      <c r="R23" s="140"/>
      <c r="S23" s="140"/>
      <c r="T23" s="140"/>
      <c r="U23" s="140"/>
      <c r="V23" s="140"/>
      <c r="W23" s="140"/>
      <c r="X23" s="140"/>
      <c r="Y23" s="140"/>
      <c r="Z23" s="140"/>
    </row>
    <row r="24" spans="1:26" x14ac:dyDescent="0.35">
      <c r="A24" s="140"/>
      <c r="B24" s="140"/>
      <c r="C24" s="140"/>
      <c r="D24" s="140"/>
      <c r="E24" s="140"/>
      <c r="F24" s="140"/>
      <c r="G24" s="140"/>
      <c r="H24" s="140"/>
      <c r="I24" s="140"/>
      <c r="J24" s="140"/>
      <c r="K24" s="140"/>
      <c r="L24" s="140"/>
      <c r="M24" s="140"/>
      <c r="N24" s="140"/>
      <c r="O24" s="140"/>
      <c r="P24" s="140"/>
      <c r="Q24" s="140"/>
      <c r="R24" s="140"/>
      <c r="S24" s="140"/>
      <c r="T24" s="140"/>
      <c r="U24" s="140"/>
      <c r="V24" s="140"/>
      <c r="W24" s="140"/>
      <c r="X24" s="140"/>
      <c r="Y24" s="140"/>
      <c r="Z24" s="140"/>
    </row>
    <row r="25" spans="1:26" x14ac:dyDescent="0.35">
      <c r="A25" s="140"/>
      <c r="B25" s="140"/>
      <c r="C25" s="140"/>
      <c r="D25" s="140"/>
      <c r="E25" s="140"/>
      <c r="F25" s="140"/>
      <c r="G25" s="140"/>
      <c r="H25" s="140"/>
      <c r="I25" s="140"/>
      <c r="J25" s="140"/>
      <c r="K25" s="140"/>
      <c r="L25" s="140"/>
      <c r="M25" s="140"/>
      <c r="N25" s="140"/>
      <c r="O25" s="140"/>
      <c r="P25" s="140"/>
      <c r="Q25" s="140"/>
      <c r="R25" s="140"/>
      <c r="S25" s="140"/>
      <c r="T25" s="140"/>
      <c r="U25" s="140"/>
      <c r="V25" s="140"/>
      <c r="W25" s="140"/>
      <c r="X25" s="140"/>
      <c r="Y25" s="140"/>
      <c r="Z25" s="140"/>
    </row>
    <row r="26" spans="1:26" x14ac:dyDescent="0.35">
      <c r="A26" s="140"/>
      <c r="B26" s="140"/>
      <c r="C26" s="140"/>
      <c r="D26" s="140"/>
      <c r="E26" s="140"/>
      <c r="F26" s="140"/>
      <c r="G26" s="140"/>
      <c r="H26" s="140"/>
      <c r="I26" s="140"/>
      <c r="J26" s="140"/>
      <c r="K26" s="140"/>
      <c r="L26" s="140"/>
      <c r="M26" s="140"/>
      <c r="N26" s="140"/>
      <c r="O26" s="140"/>
      <c r="P26" s="140"/>
      <c r="Q26" s="140"/>
      <c r="R26" s="140"/>
      <c r="S26" s="140"/>
      <c r="T26" s="140"/>
      <c r="U26" s="140"/>
      <c r="V26" s="140"/>
      <c r="W26" s="140"/>
      <c r="X26" s="140"/>
      <c r="Y26" s="140"/>
      <c r="Z26" s="140"/>
    </row>
    <row r="27" spans="1:26" x14ac:dyDescent="0.35">
      <c r="A27" s="140"/>
      <c r="B27" s="140"/>
      <c r="C27" s="140"/>
      <c r="D27" s="140"/>
      <c r="E27" s="140"/>
      <c r="F27" s="140"/>
      <c r="G27" s="140"/>
      <c r="H27" s="140"/>
      <c r="I27" s="140"/>
      <c r="J27" s="140"/>
      <c r="K27" s="140"/>
      <c r="L27" s="140"/>
      <c r="M27" s="140"/>
      <c r="N27" s="140"/>
      <c r="O27" s="140"/>
      <c r="P27" s="140"/>
      <c r="Q27" s="140"/>
      <c r="R27" s="140"/>
      <c r="S27" s="140"/>
      <c r="T27" s="140"/>
      <c r="U27" s="140"/>
      <c r="V27" s="140"/>
      <c r="W27" s="140"/>
      <c r="X27" s="140"/>
      <c r="Y27" s="140"/>
      <c r="Z27" s="140"/>
    </row>
    <row r="28" spans="1:26" x14ac:dyDescent="0.35">
      <c r="A28" s="140"/>
      <c r="B28" s="140"/>
      <c r="C28" s="140"/>
      <c r="D28" s="140"/>
      <c r="E28" s="140"/>
      <c r="F28" s="140"/>
      <c r="G28" s="140"/>
      <c r="H28" s="140"/>
      <c r="I28" s="140"/>
      <c r="J28" s="140"/>
      <c r="K28" s="140"/>
      <c r="L28" s="140"/>
      <c r="M28" s="140"/>
      <c r="N28" s="140"/>
      <c r="O28" s="140"/>
      <c r="P28" s="140"/>
      <c r="Q28" s="140"/>
      <c r="R28" s="140"/>
      <c r="S28" s="140"/>
      <c r="T28" s="140"/>
      <c r="U28" s="140"/>
      <c r="V28" s="140"/>
      <c r="W28" s="140"/>
      <c r="X28" s="140"/>
      <c r="Y28" s="140"/>
      <c r="Z28" s="140"/>
    </row>
    <row r="29" spans="1:26" x14ac:dyDescent="0.35">
      <c r="A29" s="140"/>
      <c r="B29" s="140"/>
      <c r="C29" s="140"/>
      <c r="D29" s="140"/>
      <c r="E29" s="140"/>
      <c r="F29" s="140"/>
      <c r="G29" s="140"/>
      <c r="H29" s="140"/>
      <c r="I29" s="140"/>
      <c r="J29" s="140"/>
      <c r="K29" s="140"/>
      <c r="L29" s="140"/>
      <c r="M29" s="140"/>
      <c r="N29" s="140"/>
      <c r="O29" s="140"/>
      <c r="P29" s="140"/>
      <c r="Q29" s="140"/>
      <c r="R29" s="140"/>
      <c r="S29" s="140"/>
      <c r="T29" s="140"/>
      <c r="U29" s="140"/>
      <c r="V29" s="140"/>
      <c r="W29" s="140"/>
      <c r="X29" s="140"/>
      <c r="Y29" s="140"/>
      <c r="Z29" s="140"/>
    </row>
    <row r="30" spans="1:26" x14ac:dyDescent="0.35">
      <c r="A30" s="140"/>
      <c r="B30" s="140"/>
      <c r="C30" s="140"/>
      <c r="D30" s="140"/>
      <c r="E30" s="140"/>
      <c r="F30" s="140"/>
      <c r="G30" s="140"/>
      <c r="H30" s="140"/>
      <c r="I30" s="140"/>
      <c r="J30" s="140"/>
      <c r="K30" s="140"/>
      <c r="L30" s="140"/>
      <c r="M30" s="140"/>
      <c r="N30" s="140"/>
      <c r="O30" s="140"/>
      <c r="P30" s="140"/>
      <c r="Q30" s="140"/>
      <c r="R30" s="140"/>
      <c r="S30" s="140"/>
      <c r="T30" s="140"/>
      <c r="U30" s="140"/>
      <c r="V30" s="140"/>
      <c r="W30" s="140"/>
      <c r="X30" s="140"/>
      <c r="Y30" s="140"/>
      <c r="Z30" s="140"/>
    </row>
    <row r="31" spans="1:26" x14ac:dyDescent="0.35">
      <c r="A31" s="140"/>
      <c r="B31" s="140"/>
      <c r="C31" s="140"/>
      <c r="D31" s="140"/>
      <c r="E31" s="140"/>
      <c r="F31" s="140"/>
      <c r="G31" s="140"/>
      <c r="H31" s="140"/>
      <c r="I31" s="140"/>
      <c r="J31" s="140"/>
      <c r="K31" s="140"/>
      <c r="L31" s="140"/>
      <c r="M31" s="140"/>
      <c r="N31" s="140"/>
      <c r="O31" s="140"/>
      <c r="P31" s="140"/>
      <c r="Q31" s="140"/>
      <c r="R31" s="140"/>
      <c r="S31" s="140"/>
      <c r="T31" s="140"/>
      <c r="U31" s="140"/>
      <c r="V31" s="140"/>
      <c r="W31" s="140"/>
      <c r="X31" s="140"/>
      <c r="Y31" s="140"/>
      <c r="Z31" s="140"/>
    </row>
    <row r="32" spans="1:26" x14ac:dyDescent="0.35">
      <c r="A32" s="140"/>
      <c r="B32" s="140"/>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row>
    <row r="33" spans="1:26" x14ac:dyDescent="0.35">
      <c r="A33" s="140"/>
      <c r="B33" s="140"/>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row>
    <row r="34" spans="1:26" x14ac:dyDescent="0.35">
      <c r="A34" s="140"/>
      <c r="B34" s="140"/>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row>
    <row r="35" spans="1:26" x14ac:dyDescent="0.35">
      <c r="A35" s="140"/>
      <c r="B35" s="140"/>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row>
    <row r="36" spans="1:26" x14ac:dyDescent="0.35">
      <c r="A36" s="140"/>
      <c r="B36" s="140"/>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row>
    <row r="37" spans="1:26" x14ac:dyDescent="0.35">
      <c r="A37" s="140"/>
      <c r="B37" s="140"/>
      <c r="C37" s="140"/>
      <c r="D37" s="140"/>
      <c r="E37" s="140"/>
      <c r="F37" s="140"/>
      <c r="G37" s="140"/>
      <c r="H37" s="140"/>
      <c r="I37" s="140"/>
      <c r="J37" s="140"/>
      <c r="K37" s="140"/>
      <c r="L37" s="140"/>
      <c r="M37" s="140"/>
      <c r="N37" s="140"/>
      <c r="O37" s="140"/>
      <c r="P37" s="140"/>
      <c r="Q37" s="140"/>
      <c r="R37" s="140"/>
      <c r="S37" s="140"/>
      <c r="T37" s="140"/>
      <c r="U37" s="140"/>
      <c r="V37" s="140"/>
      <c r="W37" s="140"/>
      <c r="X37" s="140"/>
      <c r="Y37" s="140"/>
      <c r="Z37" s="140"/>
    </row>
    <row r="38" spans="1:26" x14ac:dyDescent="0.35">
      <c r="A38" s="140"/>
      <c r="B38" s="140"/>
      <c r="C38" s="140"/>
      <c r="D38" s="140"/>
      <c r="E38" s="140"/>
      <c r="F38" s="140"/>
      <c r="G38" s="140"/>
      <c r="H38" s="140"/>
      <c r="I38" s="140"/>
      <c r="J38" s="140"/>
      <c r="K38" s="140"/>
      <c r="L38" s="140"/>
      <c r="M38" s="140"/>
      <c r="N38" s="140"/>
      <c r="O38" s="140"/>
      <c r="P38" s="140"/>
      <c r="Q38" s="140"/>
      <c r="R38" s="140"/>
      <c r="S38" s="140"/>
      <c r="T38" s="140"/>
      <c r="U38" s="140"/>
      <c r="V38" s="140"/>
      <c r="W38" s="140"/>
      <c r="X38" s="140"/>
      <c r="Y38" s="140"/>
      <c r="Z38" s="140"/>
    </row>
    <row r="39" spans="1:26" x14ac:dyDescent="0.35">
      <c r="A39" s="140"/>
      <c r="B39" s="140"/>
      <c r="C39" s="140"/>
      <c r="D39" s="140"/>
      <c r="E39" s="140"/>
      <c r="F39" s="140"/>
      <c r="G39" s="140"/>
      <c r="H39" s="140"/>
      <c r="I39" s="140"/>
      <c r="J39" s="140"/>
      <c r="K39" s="140"/>
      <c r="L39" s="140"/>
      <c r="M39" s="140"/>
      <c r="N39" s="140"/>
      <c r="O39" s="140"/>
      <c r="P39" s="140"/>
      <c r="Q39" s="140"/>
      <c r="R39" s="140"/>
      <c r="S39" s="140"/>
      <c r="T39" s="140"/>
      <c r="U39" s="140"/>
      <c r="V39" s="140"/>
      <c r="W39" s="140"/>
      <c r="X39" s="140"/>
      <c r="Y39" s="140"/>
      <c r="Z39" s="140"/>
    </row>
    <row r="40" spans="1:26" x14ac:dyDescent="0.35">
      <c r="A40" s="140"/>
      <c r="B40" s="140"/>
      <c r="C40" s="140"/>
      <c r="D40" s="140"/>
      <c r="E40" s="140"/>
      <c r="F40" s="140"/>
      <c r="G40" s="140"/>
      <c r="H40" s="140"/>
      <c r="I40" s="140"/>
      <c r="J40" s="140"/>
      <c r="K40" s="140"/>
      <c r="L40" s="140"/>
      <c r="M40" s="140"/>
      <c r="N40" s="140"/>
      <c r="O40" s="140"/>
      <c r="P40" s="140"/>
      <c r="Q40" s="140"/>
      <c r="R40" s="140"/>
      <c r="S40" s="140"/>
      <c r="T40" s="140"/>
      <c r="U40" s="140"/>
      <c r="V40" s="140"/>
      <c r="W40" s="140"/>
      <c r="X40" s="140"/>
      <c r="Y40" s="140"/>
      <c r="Z40" s="140"/>
    </row>
  </sheetData>
  <mergeCells count="1">
    <mergeCell ref="A1:Z40"/>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24cecc8-5b1a-4f4b-aa1d-4508502f11c0" xsi:nil="true"/>
    <lcf76f155ced4ddcb4097134ff3c332f xmlns="1684eeaa-63d5-4a8a-805f-2a73dd5a7c6a">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E3A586-C6AF-4661-B24A-C54F17E7594C}">
  <ds:schemaRefs>
    <ds:schemaRef ds:uri="http://schemas.microsoft.com/sharepoint/v3/contenttype/forms"/>
  </ds:schemaRefs>
</ds:datastoreItem>
</file>

<file path=customXml/itemProps2.xml><?xml version="1.0" encoding="utf-8"?>
<ds:datastoreItem xmlns:ds="http://schemas.openxmlformats.org/officeDocument/2006/customXml" ds:itemID="{839ECEB5-DF0D-43DD-B02E-A420F63E8DB5}">
  <ds:schemaRefs>
    <ds:schemaRef ds:uri="http://schemas.microsoft.com/office/2006/metadata/properties"/>
    <ds:schemaRef ds:uri="http://schemas.microsoft.com/office/infopath/2007/PartnerControls"/>
    <ds:schemaRef ds:uri="224cecc8-5b1a-4f4b-aa1d-4508502f11c0"/>
    <ds:schemaRef ds:uri="1684eeaa-63d5-4a8a-805f-2a73dd5a7c6a"/>
  </ds:schemaRefs>
</ds:datastoreItem>
</file>

<file path=customXml/itemProps3.xml><?xml version="1.0" encoding="utf-8"?>
<ds:datastoreItem xmlns:ds="http://schemas.openxmlformats.org/officeDocument/2006/customXml" ds:itemID="{3681853D-7C2C-4B72-87A1-727ABD6910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Titel Page</vt:lpstr>
      <vt:lpstr>Introduction</vt:lpstr>
      <vt:lpstr>Flow Test</vt:lpstr>
      <vt:lpstr>Crankshaft And Camshaft Data</vt:lpstr>
      <vt:lpstr>Graphs</vt:lpstr>
      <vt:lpstr>Formulas and 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Owen</dc:creator>
  <cp:lastModifiedBy>Daniel Briggs (2312568)</cp:lastModifiedBy>
  <cp:lastPrinted>2022-03-10T13:09:11Z</cp:lastPrinted>
  <dcterms:created xsi:type="dcterms:W3CDTF">2022-03-10T10:37:56Z</dcterms:created>
  <dcterms:modified xsi:type="dcterms:W3CDTF">2025-12-06T23:17:33Z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ies>
</file>