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330"/>
  <workbookPr defaultThemeVersion="166925"/>
  <xr:revisionPtr revIDLastSave="617" documentId="11_E60897F41BE170836B02CE998F75CCDC64E183C8" xr6:coauthVersionLast="47" xr6:coauthVersionMax="47" xr10:uidLastSave="{2D60F5A3-D2B5-4E7E-883F-5FA220C2E4EA}"/>
  <bookViews>
    <workbookView xWindow="240" yWindow="105" windowWidth="14805" windowHeight="8010" firstSheet="1" activeTab="1" xr2:uid="{00000000-000D-0000-FFFF-FFFF00000000}"/>
  </bookViews>
  <sheets>
    <sheet name="Task 1" sheetId="1" r:id="rId1"/>
    <sheet name="Task 2" sheetId="2" r:id="rId2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3" i="2" l="1"/>
  <c r="I4" i="2"/>
  <c r="I5" i="2"/>
  <c r="I6" i="2"/>
  <c r="I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" i="2"/>
  <c r="G3" i="2"/>
  <c r="G4" i="2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F3" i="2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G2" i="2"/>
  <c r="F2" i="2"/>
  <c r="L3" i="2"/>
  <c r="L4" i="2"/>
  <c r="L5" i="2"/>
  <c r="L6" i="2"/>
  <c r="L7" i="2"/>
  <c r="L8" i="2"/>
  <c r="L9" i="2"/>
  <c r="L10" i="2"/>
  <c r="L11" i="2"/>
  <c r="L12" i="2"/>
  <c r="L13" i="2"/>
  <c r="L14" i="2"/>
  <c r="L15" i="2"/>
  <c r="L16" i="2"/>
  <c r="L17" i="2"/>
  <c r="L18" i="2"/>
  <c r="L19" i="2"/>
  <c r="L20" i="2"/>
  <c r="L21" i="2"/>
  <c r="L2" i="2"/>
  <c r="L22" i="2" s="1"/>
  <c r="K2" i="2"/>
  <c r="K3" i="2"/>
  <c r="K4" i="2"/>
  <c r="K5" i="2"/>
  <c r="K6" i="2"/>
  <c r="K7" i="2"/>
  <c r="K8" i="2"/>
  <c r="K9" i="2"/>
  <c r="K10" i="2"/>
  <c r="K11" i="2"/>
  <c r="K12" i="2"/>
  <c r="K13" i="2"/>
  <c r="K14" i="2"/>
  <c r="K15" i="2"/>
  <c r="K16" i="2"/>
  <c r="K17" i="2"/>
  <c r="K18" i="2"/>
  <c r="K19" i="2"/>
  <c r="K20" i="2"/>
  <c r="K21" i="2"/>
  <c r="J2" i="2"/>
  <c r="J3" i="2"/>
  <c r="J4" i="2"/>
  <c r="J5" i="2"/>
  <c r="J6" i="2"/>
  <c r="J7" i="2"/>
  <c r="J8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H3" i="2"/>
  <c r="H4" i="2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" i="2"/>
  <c r="CB24" i="1"/>
  <c r="CB25" i="1" s="1"/>
  <c r="CB26" i="1" s="1"/>
  <c r="CB27" i="1" s="1"/>
  <c r="CB28" i="1" s="1"/>
  <c r="CB29" i="1" s="1"/>
  <c r="CB30" i="1" s="1"/>
  <c r="CB31" i="1" s="1"/>
  <c r="CB32" i="1" s="1"/>
  <c r="CB33" i="1" s="1"/>
  <c r="CB34" i="1" s="1"/>
  <c r="CB35" i="1" s="1"/>
  <c r="CB36" i="1" s="1"/>
  <c r="CB37" i="1" s="1"/>
  <c r="CB38" i="1" s="1"/>
  <c r="CB39" i="1" s="1"/>
  <c r="CB40" i="1" s="1"/>
  <c r="CB41" i="1" s="1"/>
  <c r="CB42" i="1" s="1"/>
  <c r="G12" i="1"/>
  <c r="D15" i="1"/>
  <c r="D14" i="1"/>
  <c r="E6" i="1"/>
  <c r="J22" i="2" l="1"/>
  <c r="K22" i="2"/>
  <c r="E7" i="1"/>
  <c r="CA24" i="1"/>
  <c r="CA25" i="1" s="1"/>
  <c r="CA26" i="1"/>
  <c r="CA27" i="1" s="1"/>
  <c r="CA28" i="1" s="1"/>
  <c r="CA29" i="1" s="1"/>
  <c r="CA30" i="1" s="1"/>
  <c r="CA31" i="1" s="1"/>
  <c r="CA32" i="1" s="1"/>
  <c r="CA33" i="1" s="1"/>
  <c r="CA34" i="1" s="1"/>
  <c r="CA35" i="1" s="1"/>
  <c r="CA36" i="1" s="1"/>
  <c r="CA37" i="1" s="1"/>
  <c r="CA38" i="1" s="1"/>
  <c r="CA39" i="1" s="1"/>
  <c r="CA40" i="1" s="1"/>
  <c r="CA41" i="1" s="1"/>
  <c r="CA42" i="1" s="1"/>
  <c r="B17" i="1"/>
</calcChain>
</file>

<file path=xl/sharedStrings.xml><?xml version="1.0" encoding="utf-8"?>
<sst xmlns="http://schemas.openxmlformats.org/spreadsheetml/2006/main" count="39" uniqueCount="38">
  <si>
    <t>Task 1a</t>
  </si>
  <si>
    <t>Initial Velocity</t>
  </si>
  <si>
    <t>u</t>
  </si>
  <si>
    <t>Final Velocity</t>
  </si>
  <si>
    <t>v</t>
  </si>
  <si>
    <t>Total Distance</t>
  </si>
  <si>
    <t>S</t>
  </si>
  <si>
    <t>acceleration</t>
  </si>
  <si>
    <t>a (m/s2)</t>
  </si>
  <si>
    <t>time</t>
  </si>
  <si>
    <t>t (sec)</t>
  </si>
  <si>
    <t>Task 1c</t>
  </si>
  <si>
    <t>Task 1b</t>
  </si>
  <si>
    <t>enter Acceleration</t>
  </si>
  <si>
    <t>Distance to reach top speed (m)</t>
  </si>
  <si>
    <t>time to complete race (sec)</t>
  </si>
  <si>
    <t>Message</t>
  </si>
  <si>
    <t>Standard</t>
  </si>
  <si>
    <t>My Car</t>
  </si>
  <si>
    <t>Sample</t>
  </si>
  <si>
    <t>Actual Size</t>
  </si>
  <si>
    <t>Technician A</t>
  </si>
  <si>
    <t>Technician B</t>
  </si>
  <si>
    <t>Technician C</t>
  </si>
  <si>
    <t>Minimum Range</t>
  </si>
  <si>
    <t>Maximum Range</t>
  </si>
  <si>
    <t>Mean Value</t>
  </si>
  <si>
    <t>Standard Deviation</t>
  </si>
  <si>
    <t>Error A</t>
  </si>
  <si>
    <t>Error B</t>
  </si>
  <si>
    <t>Error C</t>
  </si>
  <si>
    <t>Mean Error</t>
  </si>
  <si>
    <t>Which operator performed best and why?</t>
  </si>
  <si>
    <t>Operator C as his mean error is 57%</t>
  </si>
  <si>
    <t>Which operator performed worst and why?</t>
  </si>
  <si>
    <t>Operator A as his mean error is 81%</t>
  </si>
  <si>
    <t>Are there any similarities/differences between the operators?</t>
  </si>
  <si>
    <t>Operator A and B are close as there mean errors have difference of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</si>
</sst>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2" fontId="0" fillId="0" borderId="1" xfId="0" applyNumberFormat="1" applyBorder="1"/>
    <xf numFmtId="0" fontId="1" fillId="2" borderId="1" xfId="0" applyFont="1" applyFill="1" applyBorder="1"/>
    <xf numFmtId="2" fontId="2" fillId="0" borderId="0" xfId="0" applyNumberFormat="1" applyFont="1"/>
    <xf numFmtId="0" fontId="1" fillId="0" borderId="0" xfId="0" applyFont="1"/>
    <xf numFmtId="0" fontId="2" fillId="0" borderId="0" xfId="0" applyFont="1"/>
    <xf numFmtId="9" fontId="0" fillId="0" borderId="0" xfId="0" applyNumberFormat="1"/>
    <xf numFmtId="0" fontId="1" fillId="0" borderId="1" xfId="0" applyFont="1" applyBorder="1"/>
    <xf numFmtId="9" fontId="1" fillId="0" borderId="1" xfId="0" applyNumberFormat="1" applyFont="1" applyBorder="1"/>
    <xf numFmtId="9" fontId="0" fillId="0" borderId="1" xfId="0" applyNumberFormat="1" applyBorder="1"/>
    <xf numFmtId="0" fontId="0" fillId="0" borderId="1" xfId="0" applyBorder="1" applyAlignment="1">
      <alignment horizontal="center"/>
    </xf>
    <xf numFmtId="0" fontId="1" fillId="3" borderId="0" xfId="0" applyFont="1" applyFill="1" applyAlignment="1">
      <alignment horizontal="center"/>
    </xf>
    <xf numFmtId="2" fontId="0" fillId="0" borderId="1" xfId="0" applyNumberForma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2" fontId="0" fillId="0" borderId="0" xfId="0" applyNumberFormat="1"/>
    <xf numFmtId="9" fontId="1" fillId="0" borderId="3" xfId="0" applyNumberFormat="1" applyFont="1" applyBorder="1"/>
    <xf numFmtId="9" fontId="0" fillId="0" borderId="3" xfId="0" applyNumberFormat="1" applyBorder="1"/>
    <xf numFmtId="2" fontId="0" fillId="0" borderId="5" xfId="0" applyNumberFormat="1" applyBorder="1"/>
    <xf numFmtId="0" fontId="0" fillId="4" borderId="1" xfId="0" applyFill="1" applyBorder="1" applyAlignment="1">
      <alignment horizontal="center"/>
    </xf>
    <xf numFmtId="2" fontId="1" fillId="4" borderId="1" xfId="0" applyNumberFormat="1" applyFont="1" applyFill="1" applyBorder="1"/>
    <xf numFmtId="2" fontId="1" fillId="4" borderId="4" xfId="0" applyNumberFormat="1" applyFont="1" applyFill="1" applyBorder="1"/>
    <xf numFmtId="0" fontId="0" fillId="4" borderId="1" xfId="0" applyFill="1" applyBorder="1"/>
    <xf numFmtId="2" fontId="0" fillId="4" borderId="1" xfId="0" applyNumberFormat="1" applyFill="1" applyBorder="1"/>
    <xf numFmtId="2" fontId="0" fillId="4" borderId="4" xfId="0" applyNumberFormat="1" applyFill="1" applyBorder="1"/>
    <xf numFmtId="0" fontId="0" fillId="4" borderId="5" xfId="0" applyFill="1" applyBorder="1"/>
    <xf numFmtId="2" fontId="0" fillId="4" borderId="5" xfId="0" applyNumberFormat="1" applyFill="1" applyBorder="1"/>
    <xf numFmtId="2" fontId="0" fillId="4" borderId="6" xfId="0" applyNumberFormat="1" applyFill="1" applyBorder="1"/>
    <xf numFmtId="2" fontId="1" fillId="0" borderId="1" xfId="0" applyNumberFormat="1" applyFont="1" applyBorder="1"/>
    <xf numFmtId="9" fontId="1" fillId="0" borderId="4" xfId="0" applyNumberFormat="1" applyFont="1" applyBorder="1"/>
    <xf numFmtId="9" fontId="0" fillId="0" borderId="4" xfId="0" applyNumberFormat="1" applyBorder="1"/>
    <xf numFmtId="0" fontId="1" fillId="4" borderId="1" xfId="0" applyFont="1" applyFill="1" applyBorder="1" applyAlignment="1">
      <alignment horizontal="center"/>
    </xf>
    <xf numFmtId="0" fontId="1" fillId="5" borderId="1" xfId="0" applyFont="1" applyFill="1" applyBorder="1"/>
    <xf numFmtId="9" fontId="1" fillId="5" borderId="3" xfId="0" applyNumberFormat="1" applyFont="1" applyFill="1" applyBorder="1"/>
    <xf numFmtId="9" fontId="1" fillId="5" borderId="4" xfId="0" applyNumberFormat="1" applyFont="1" applyFill="1" applyBorder="1"/>
    <xf numFmtId="9" fontId="1" fillId="5" borderId="1" xfId="0" applyNumberFormat="1" applyFont="1" applyFill="1" applyBorder="1"/>
  </cellXfs>
  <cellStyles count="1">
    <cellStyle name="Normal" xfId="0" builtinId="0"/>
  </cellStyles>
  <dxfs count="7"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rgb="FF9C0006"/>
      </font>
      <fill>
        <patternFill patternType="solid">
          <bgColor rgb="FFFFC000"/>
        </patternFill>
      </fill>
    </dxf>
    <dxf>
      <font>
        <b/>
        <i val="0"/>
        <color rgb="FFFFFF00"/>
      </font>
      <fill>
        <patternFill patternType="solid">
          <bgColor rgb="FFFF0000"/>
        </patternFill>
      </fill>
    </dxf>
    <dxf>
      <font>
        <b/>
        <i val="0"/>
        <color rgb="FF002060"/>
      </font>
      <fill>
        <patternFill patternType="solid">
          <bgColor rgb="FF92D05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Velocity vs Time Graph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'Task 1'!$CA$22</c:f>
              <c:strCache>
                <c:ptCount val="1"/>
                <c:pt idx="0">
                  <c:v>Standard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'Task 1'!$CA$23:$CA$42</c:f>
              <c:numCache>
                <c:formatCode>General</c:formatCode>
                <c:ptCount val="20"/>
                <c:pt idx="0">
                  <c:v>66</c:v>
                </c:pt>
                <c:pt idx="1">
                  <c:v>60.445555499999998</c:v>
                </c:pt>
                <c:pt idx="2">
                  <c:v>54.891110999999995</c:v>
                </c:pt>
                <c:pt idx="3">
                  <c:v>49.336666499999993</c:v>
                </c:pt>
                <c:pt idx="4">
                  <c:v>43.78222199999999</c:v>
                </c:pt>
                <c:pt idx="5">
                  <c:v>38.227777499999988</c:v>
                </c:pt>
                <c:pt idx="6">
                  <c:v>32.673332999999985</c:v>
                </c:pt>
                <c:pt idx="7">
                  <c:v>27.118888499999986</c:v>
                </c:pt>
                <c:pt idx="8">
                  <c:v>21.564443999999988</c:v>
                </c:pt>
                <c:pt idx="9">
                  <c:v>16.009999499999989</c:v>
                </c:pt>
                <c:pt idx="10">
                  <c:v>10.45555499999999</c:v>
                </c:pt>
                <c:pt idx="11">
                  <c:v>4.9011104999999899</c:v>
                </c:pt>
                <c:pt idx="12">
                  <c:v>-0.65333400000000985</c:v>
                </c:pt>
                <c:pt idx="13">
                  <c:v>-6.2077785000000096</c:v>
                </c:pt>
                <c:pt idx="14">
                  <c:v>-11.762223000000009</c:v>
                </c:pt>
                <c:pt idx="15">
                  <c:v>-17.316667500000008</c:v>
                </c:pt>
                <c:pt idx="16">
                  <c:v>-22.871112000000007</c:v>
                </c:pt>
                <c:pt idx="17">
                  <c:v>-28.425556500000006</c:v>
                </c:pt>
                <c:pt idx="18">
                  <c:v>-33.980001000000009</c:v>
                </c:pt>
                <c:pt idx="19">
                  <c:v>-39.534445500000011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A64-47E4-9393-BC32BD0829A4}"/>
            </c:ext>
          </c:extLst>
        </c:ser>
        <c:ser>
          <c:idx val="1"/>
          <c:order val="1"/>
          <c:tx>
            <c:strRef>
              <c:f>'Task 1'!$CB$22</c:f>
              <c:strCache>
                <c:ptCount val="1"/>
                <c:pt idx="0">
                  <c:v>My Car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'Task 1'!$CB$23:$CB$42</c:f>
              <c:numCache>
                <c:formatCode>General</c:formatCode>
                <c:ptCount val="20"/>
                <c:pt idx="0">
                  <c:v>66</c:v>
                </c:pt>
                <c:pt idx="1">
                  <c:v>58</c:v>
                </c:pt>
                <c:pt idx="2">
                  <c:v>50</c:v>
                </c:pt>
                <c:pt idx="3">
                  <c:v>42</c:v>
                </c:pt>
                <c:pt idx="4">
                  <c:v>34</c:v>
                </c:pt>
                <c:pt idx="5">
                  <c:v>26</c:v>
                </c:pt>
                <c:pt idx="6">
                  <c:v>18</c:v>
                </c:pt>
                <c:pt idx="7">
                  <c:v>10</c:v>
                </c:pt>
                <c:pt idx="8">
                  <c:v>2</c:v>
                </c:pt>
                <c:pt idx="9">
                  <c:v>-6</c:v>
                </c:pt>
                <c:pt idx="10">
                  <c:v>-14</c:v>
                </c:pt>
                <c:pt idx="11">
                  <c:v>-22</c:v>
                </c:pt>
                <c:pt idx="12">
                  <c:v>-30</c:v>
                </c:pt>
                <c:pt idx="13">
                  <c:v>-38</c:v>
                </c:pt>
                <c:pt idx="14">
                  <c:v>-46</c:v>
                </c:pt>
                <c:pt idx="15">
                  <c:v>-54</c:v>
                </c:pt>
                <c:pt idx="16">
                  <c:v>-62</c:v>
                </c:pt>
                <c:pt idx="17">
                  <c:v>-70</c:v>
                </c:pt>
                <c:pt idx="18">
                  <c:v>-78</c:v>
                </c:pt>
                <c:pt idx="19">
                  <c:v>-86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0A64-47E4-9393-BC32BD0829A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01997096"/>
        <c:axId val="456137272"/>
      </c:lineChart>
      <c:catAx>
        <c:axId val="50199709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Time (sec)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56137272"/>
        <c:crosses val="autoZero"/>
        <c:auto val="1"/>
        <c:lblAlgn val="ctr"/>
        <c:lblOffset val="100"/>
        <c:noMultiLvlLbl val="0"/>
      </c:catAx>
      <c:valAx>
        <c:axId val="456137272"/>
        <c:scaling>
          <c:orientation val="minMax"/>
          <c:min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Velocity (m/s)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0199709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Mean Measured Value vs Actual Size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'Task 2'!$B$1</c:f>
              <c:strCache>
                <c:ptCount val="1"/>
                <c:pt idx="0">
                  <c:v>Actual Size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'Task 2'!$B$2:$B$21</c:f>
              <c:numCache>
                <c:formatCode>0.00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0AA-4CCE-929B-544EA4331E78}"/>
            </c:ext>
          </c:extLst>
        </c:ser>
        <c:ser>
          <c:idx val="1"/>
          <c:order val="1"/>
          <c:tx>
            <c:v>Calculated Size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'Task 2'!$H$2:$H$21</c:f>
              <c:numCache>
                <c:formatCode>0.00</c:formatCode>
                <c:ptCount val="20"/>
                <c:pt idx="0">
                  <c:v>1.3</c:v>
                </c:pt>
                <c:pt idx="1">
                  <c:v>2.1</c:v>
                </c:pt>
                <c:pt idx="2">
                  <c:v>1.8666666666666665</c:v>
                </c:pt>
                <c:pt idx="3">
                  <c:v>1.4666666666666668</c:v>
                </c:pt>
                <c:pt idx="4">
                  <c:v>3.1666666666666665</c:v>
                </c:pt>
                <c:pt idx="5">
                  <c:v>1.0666666666666667</c:v>
                </c:pt>
                <c:pt idx="6">
                  <c:v>0.96666666666666679</c:v>
                </c:pt>
                <c:pt idx="7">
                  <c:v>0.79999999999999993</c:v>
                </c:pt>
                <c:pt idx="8">
                  <c:v>6.0666666666666664</c:v>
                </c:pt>
                <c:pt idx="9">
                  <c:v>1.1333333333333333</c:v>
                </c:pt>
                <c:pt idx="10">
                  <c:v>1.7666666666666666</c:v>
                </c:pt>
                <c:pt idx="11">
                  <c:v>1.0999999999999999</c:v>
                </c:pt>
                <c:pt idx="12">
                  <c:v>1.6333333333333335</c:v>
                </c:pt>
                <c:pt idx="13">
                  <c:v>1.1666666666666667</c:v>
                </c:pt>
                <c:pt idx="14">
                  <c:v>2.1999999999999997</c:v>
                </c:pt>
                <c:pt idx="15">
                  <c:v>7</c:v>
                </c:pt>
                <c:pt idx="16">
                  <c:v>0.93333333333333324</c:v>
                </c:pt>
                <c:pt idx="17">
                  <c:v>0.96666666666666679</c:v>
                </c:pt>
                <c:pt idx="18">
                  <c:v>4.9666666666666668</c:v>
                </c:pt>
                <c:pt idx="19">
                  <c:v>0.66666666666666663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90AA-4CCE-929B-544EA4331E7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83400616"/>
        <c:axId val="517984616"/>
      </c:lineChart>
      <c:catAx>
        <c:axId val="58340061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17984616"/>
        <c:crosses val="autoZero"/>
        <c:auto val="1"/>
        <c:lblAlgn val="ctr"/>
        <c:lblOffset val="100"/>
        <c:noMultiLvlLbl val="0"/>
      </c:catAx>
      <c:valAx>
        <c:axId val="5179846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8340061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Actual vs Calculated Values for Technician 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'Task 2'!$B$1</c:f>
              <c:strCache>
                <c:ptCount val="1"/>
                <c:pt idx="0">
                  <c:v>Actual Size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'Task 2'!$B$2:$B$21</c:f>
              <c:numCache>
                <c:formatCode>0.00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C62-4381-BE47-D5438344478D}"/>
            </c:ext>
          </c:extLst>
        </c:ser>
        <c:ser>
          <c:idx val="1"/>
          <c:order val="1"/>
          <c:tx>
            <c:strRef>
              <c:f>'Task 2'!$C$1</c:f>
              <c:strCache>
                <c:ptCount val="1"/>
                <c:pt idx="0">
                  <c:v>Technician A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'Task 2'!$C$2:$C$21</c:f>
              <c:numCache>
                <c:formatCode>0.00</c:formatCode>
                <c:ptCount val="20"/>
                <c:pt idx="0">
                  <c:v>1.5</c:v>
                </c:pt>
                <c:pt idx="1">
                  <c:v>1.8</c:v>
                </c:pt>
                <c:pt idx="2">
                  <c:v>2</c:v>
                </c:pt>
                <c:pt idx="3">
                  <c:v>0.8</c:v>
                </c:pt>
                <c:pt idx="4">
                  <c:v>3</c:v>
                </c:pt>
                <c:pt idx="5">
                  <c:v>1.2</c:v>
                </c:pt>
                <c:pt idx="6">
                  <c:v>1.2</c:v>
                </c:pt>
                <c:pt idx="7">
                  <c:v>0.5</c:v>
                </c:pt>
                <c:pt idx="8">
                  <c:v>5.5</c:v>
                </c:pt>
                <c:pt idx="9">
                  <c:v>0.5</c:v>
                </c:pt>
                <c:pt idx="10">
                  <c:v>2.1</c:v>
                </c:pt>
                <c:pt idx="11">
                  <c:v>1</c:v>
                </c:pt>
                <c:pt idx="12">
                  <c:v>1.8</c:v>
                </c:pt>
                <c:pt idx="13">
                  <c:v>1.5</c:v>
                </c:pt>
                <c:pt idx="14">
                  <c:v>2</c:v>
                </c:pt>
                <c:pt idx="15">
                  <c:v>6</c:v>
                </c:pt>
                <c:pt idx="16">
                  <c:v>1</c:v>
                </c:pt>
                <c:pt idx="17">
                  <c:v>0.9</c:v>
                </c:pt>
                <c:pt idx="18">
                  <c:v>4.5</c:v>
                </c:pt>
                <c:pt idx="19">
                  <c:v>0.5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3C62-4381-BE47-D543834447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65117160"/>
        <c:axId val="1400213592"/>
      </c:lineChart>
      <c:catAx>
        <c:axId val="26511716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00213592"/>
        <c:crosses val="autoZero"/>
        <c:auto val="1"/>
        <c:lblAlgn val="ctr"/>
        <c:lblOffset val="100"/>
        <c:noMultiLvlLbl val="0"/>
      </c:catAx>
      <c:valAx>
        <c:axId val="14002135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6511716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Actual vs Calculated Values for Technician B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'Task 2'!$B$1</c:f>
              <c:strCache>
                <c:ptCount val="1"/>
                <c:pt idx="0">
                  <c:v>Actual Size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'Task 2'!$B$2:$B$21</c:f>
              <c:numCache>
                <c:formatCode>0.00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4A6-4B3B-941A-89AC101D290C}"/>
            </c:ext>
          </c:extLst>
        </c:ser>
        <c:ser>
          <c:idx val="1"/>
          <c:order val="1"/>
          <c:tx>
            <c:strRef>
              <c:f>'Task 2'!$D$1</c:f>
              <c:strCache>
                <c:ptCount val="1"/>
                <c:pt idx="0">
                  <c:v>Technician B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'Task 2'!$D$2:$D$21</c:f>
              <c:numCache>
                <c:formatCode>0.00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3.5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6.5</c:v>
                </c:pt>
                <c:pt idx="9">
                  <c:v>1.5</c:v>
                </c:pt>
                <c:pt idx="10">
                  <c:v>1.5</c:v>
                </c:pt>
                <c:pt idx="11">
                  <c:v>1</c:v>
                </c:pt>
                <c:pt idx="12">
                  <c:v>1.5</c:v>
                </c:pt>
                <c:pt idx="13">
                  <c:v>1</c:v>
                </c:pt>
                <c:pt idx="14">
                  <c:v>2.5</c:v>
                </c:pt>
                <c:pt idx="15">
                  <c:v>8</c:v>
                </c:pt>
                <c:pt idx="16">
                  <c:v>1</c:v>
                </c:pt>
                <c:pt idx="17">
                  <c:v>1.2</c:v>
                </c:pt>
                <c:pt idx="18">
                  <c:v>5.5</c:v>
                </c:pt>
                <c:pt idx="19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C4A6-4B3B-941A-89AC101D290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11281399"/>
        <c:axId val="1396076056"/>
      </c:lineChart>
      <c:catAx>
        <c:axId val="211281399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96076056"/>
        <c:crosses val="autoZero"/>
        <c:auto val="1"/>
        <c:lblAlgn val="ctr"/>
        <c:lblOffset val="100"/>
        <c:noMultiLvlLbl val="0"/>
      </c:catAx>
      <c:valAx>
        <c:axId val="13960760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128139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Actual vs Calculated Values for Technician C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'Task 2'!$B$1</c:f>
              <c:strCache>
                <c:ptCount val="1"/>
                <c:pt idx="0">
                  <c:v>Actual Size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'Task 2'!$B$2:$B$21</c:f>
              <c:numCache>
                <c:formatCode>0.00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B9E-444B-838D-B5044C11D18B}"/>
            </c:ext>
          </c:extLst>
        </c:ser>
        <c:ser>
          <c:idx val="1"/>
          <c:order val="1"/>
          <c:tx>
            <c:strRef>
              <c:f>'Task 2'!$E$1</c:f>
              <c:strCache>
                <c:ptCount val="1"/>
                <c:pt idx="0">
                  <c:v>Technician C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'Task 2'!$E$2:$E$21</c:f>
              <c:numCache>
                <c:formatCode>0.00</c:formatCode>
                <c:ptCount val="20"/>
                <c:pt idx="0">
                  <c:v>1.4</c:v>
                </c:pt>
                <c:pt idx="1">
                  <c:v>2.5</c:v>
                </c:pt>
                <c:pt idx="2">
                  <c:v>1.6</c:v>
                </c:pt>
                <c:pt idx="3">
                  <c:v>1.6</c:v>
                </c:pt>
                <c:pt idx="4">
                  <c:v>3</c:v>
                </c:pt>
                <c:pt idx="5">
                  <c:v>1</c:v>
                </c:pt>
                <c:pt idx="6">
                  <c:v>0.7</c:v>
                </c:pt>
                <c:pt idx="7">
                  <c:v>0.9</c:v>
                </c:pt>
                <c:pt idx="8">
                  <c:v>6.2</c:v>
                </c:pt>
                <c:pt idx="9">
                  <c:v>1.4</c:v>
                </c:pt>
                <c:pt idx="10">
                  <c:v>1.7</c:v>
                </c:pt>
                <c:pt idx="11">
                  <c:v>1.3</c:v>
                </c:pt>
                <c:pt idx="12">
                  <c:v>1.6</c:v>
                </c:pt>
                <c:pt idx="13">
                  <c:v>1</c:v>
                </c:pt>
                <c:pt idx="14">
                  <c:v>2.1</c:v>
                </c:pt>
                <c:pt idx="15">
                  <c:v>7</c:v>
                </c:pt>
                <c:pt idx="16">
                  <c:v>0.8</c:v>
                </c:pt>
                <c:pt idx="17">
                  <c:v>0.8</c:v>
                </c:pt>
                <c:pt idx="18">
                  <c:v>4.9000000000000004</c:v>
                </c:pt>
                <c:pt idx="19">
                  <c:v>0.5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0B9E-444B-838D-B5044C11D18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02964472"/>
        <c:axId val="1367603288"/>
      </c:lineChart>
      <c:catAx>
        <c:axId val="50296447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67603288"/>
        <c:crosses val="autoZero"/>
        <c:auto val="1"/>
        <c:lblAlgn val="ctr"/>
        <c:lblOffset val="100"/>
        <c:noMultiLvlLbl val="0"/>
      </c:catAx>
      <c:valAx>
        <c:axId val="13676032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029644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Comparison of Errors of 3 Technicians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Technician A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'Task 2'!$J$2:$J$21</c:f>
              <c:numCache>
                <c:formatCode>0%</c:formatCode>
                <c:ptCount val="20"/>
                <c:pt idx="0">
                  <c:v>1.142857142857143</c:v>
                </c:pt>
                <c:pt idx="1">
                  <c:v>0.14285714285714288</c:v>
                </c:pt>
                <c:pt idx="2">
                  <c:v>0.81818181818181801</c:v>
                </c:pt>
                <c:pt idx="3">
                  <c:v>0.5</c:v>
                </c:pt>
                <c:pt idx="4">
                  <c:v>0.11111111111111104</c:v>
                </c:pt>
                <c:pt idx="5">
                  <c:v>1.1818181818181817</c:v>
                </c:pt>
                <c:pt idx="6">
                  <c:v>3.4444444444444442</c:v>
                </c:pt>
                <c:pt idx="7">
                  <c:v>0.24999999999999994</c:v>
                </c:pt>
                <c:pt idx="8">
                  <c:v>8.3333333333333329E-2</c:v>
                </c:pt>
                <c:pt idx="9">
                  <c:v>0.5535714285714286</c:v>
                </c:pt>
                <c:pt idx="10">
                  <c:v>0.61538461538461542</c:v>
                </c:pt>
                <c:pt idx="11">
                  <c:v>2.0408163265306142E-2</c:v>
                </c:pt>
                <c:pt idx="12">
                  <c:v>0.565217391304348</c:v>
                </c:pt>
                <c:pt idx="13">
                  <c:v>1.8846153846153846</c:v>
                </c:pt>
                <c:pt idx="14">
                  <c:v>0.11111111111111108</c:v>
                </c:pt>
                <c:pt idx="15">
                  <c:v>0.2</c:v>
                </c:pt>
                <c:pt idx="16">
                  <c:v>2.5714285714285712</c:v>
                </c:pt>
                <c:pt idx="17">
                  <c:v>0.8</c:v>
                </c:pt>
                <c:pt idx="18">
                  <c:v>8.1632653061224553E-2</c:v>
                </c:pt>
                <c:pt idx="19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9B5-465F-ADF1-51EAF04E5834}"/>
            </c:ext>
          </c:extLst>
        </c:ser>
        <c:ser>
          <c:idx val="1"/>
          <c:order val="1"/>
          <c:tx>
            <c:v>Technician B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'Task 2'!$K$2:$K$21</c:f>
              <c:numCache>
                <c:formatCode>0%</c:formatCode>
                <c:ptCount val="20"/>
                <c:pt idx="0">
                  <c:v>0.42857142857142866</c:v>
                </c:pt>
                <c:pt idx="1">
                  <c:v>4.7619047619047658E-2</c:v>
                </c:pt>
                <c:pt idx="2">
                  <c:v>0.81818181818181801</c:v>
                </c:pt>
                <c:pt idx="3">
                  <c:v>0.24999999999999994</c:v>
                </c:pt>
                <c:pt idx="4">
                  <c:v>0.29629629629629622</c:v>
                </c:pt>
                <c:pt idx="5">
                  <c:v>0.81818181818181801</c:v>
                </c:pt>
                <c:pt idx="6">
                  <c:v>2.7037037037037033</c:v>
                </c:pt>
                <c:pt idx="7">
                  <c:v>1.4999999999999998</c:v>
                </c:pt>
                <c:pt idx="8">
                  <c:v>8.3333333333333329E-2</c:v>
                </c:pt>
                <c:pt idx="9">
                  <c:v>0.33928571428571414</c:v>
                </c:pt>
                <c:pt idx="10">
                  <c:v>0.1538461538461538</c:v>
                </c:pt>
                <c:pt idx="11">
                  <c:v>2.0408163265306142E-2</c:v>
                </c:pt>
                <c:pt idx="12">
                  <c:v>0.3043478260869566</c:v>
                </c:pt>
                <c:pt idx="13">
                  <c:v>0.92307692307692302</c:v>
                </c:pt>
                <c:pt idx="14">
                  <c:v>0.38888888888888884</c:v>
                </c:pt>
                <c:pt idx="15">
                  <c:v>6.6666666666666666E-2</c:v>
                </c:pt>
                <c:pt idx="16">
                  <c:v>2.5714285714285712</c:v>
                </c:pt>
                <c:pt idx="17">
                  <c:v>1.4</c:v>
                </c:pt>
                <c:pt idx="18">
                  <c:v>0.12244897959183665</c:v>
                </c:pt>
                <c:pt idx="19">
                  <c:v>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49B5-465F-ADF1-51EAF04E5834}"/>
            </c:ext>
          </c:extLst>
        </c:ser>
        <c:ser>
          <c:idx val="2"/>
          <c:order val="2"/>
          <c:tx>
            <c:v>Technician C</c:v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'Task 2'!$L$2:$L$21</c:f>
              <c:numCache>
                <c:formatCode>0%</c:formatCode>
                <c:ptCount val="20"/>
                <c:pt idx="0">
                  <c:v>1</c:v>
                </c:pt>
                <c:pt idx="1">
                  <c:v>0.19047619047619044</c:v>
                </c:pt>
                <c:pt idx="2">
                  <c:v>0.45454545454545453</c:v>
                </c:pt>
                <c:pt idx="3">
                  <c:v>0</c:v>
                </c:pt>
                <c:pt idx="4">
                  <c:v>0.11111111111111104</c:v>
                </c:pt>
                <c:pt idx="5">
                  <c:v>0.81818181818181801</c:v>
                </c:pt>
                <c:pt idx="6">
                  <c:v>1.5925925925925923</c:v>
                </c:pt>
                <c:pt idx="7">
                  <c:v>1.25</c:v>
                </c:pt>
                <c:pt idx="8">
                  <c:v>3.3333333333333361E-2</c:v>
                </c:pt>
                <c:pt idx="9">
                  <c:v>0.24999999999999981</c:v>
                </c:pt>
                <c:pt idx="10">
                  <c:v>0.3076923076923076</c:v>
                </c:pt>
                <c:pt idx="11">
                  <c:v>0.32653061224489804</c:v>
                </c:pt>
                <c:pt idx="12">
                  <c:v>0.39130434782608714</c:v>
                </c:pt>
                <c:pt idx="13">
                  <c:v>0.92307692307692302</c:v>
                </c:pt>
                <c:pt idx="14">
                  <c:v>0.16666666666666669</c:v>
                </c:pt>
                <c:pt idx="15">
                  <c:v>6.6666666666666666E-2</c:v>
                </c:pt>
                <c:pt idx="16">
                  <c:v>1.857142857142857</c:v>
                </c:pt>
                <c:pt idx="17">
                  <c:v>0.60000000000000009</c:v>
                </c:pt>
                <c:pt idx="18">
                  <c:v>0</c:v>
                </c:pt>
                <c:pt idx="19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49B5-465F-ADF1-51EAF04E583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563697207"/>
        <c:axId val="576129159"/>
      </c:lineChart>
      <c:catAx>
        <c:axId val="1563697207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76129159"/>
        <c:crosses val="autoZero"/>
        <c:auto val="1"/>
        <c:lblAlgn val="ctr"/>
        <c:lblOffset val="100"/>
        <c:noMultiLvlLbl val="0"/>
      </c:catAx>
      <c:valAx>
        <c:axId val="57612915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6369720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'Task 2'!$I$1</c:f>
              <c:strCache>
                <c:ptCount val="1"/>
                <c:pt idx="0">
                  <c:v>Standard Deviation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'Task 2'!$I$2:$I$21</c:f>
              <c:numCache>
                <c:formatCode>0.00</c:formatCode>
                <c:ptCount val="20"/>
                <c:pt idx="0">
                  <c:v>0.26457513110645958</c:v>
                </c:pt>
                <c:pt idx="1">
                  <c:v>0.36055512754640001</c:v>
                </c:pt>
                <c:pt idx="2">
                  <c:v>0.23094010767585296</c:v>
                </c:pt>
                <c:pt idx="3">
                  <c:v>0.61101009266077877</c:v>
                </c:pt>
                <c:pt idx="4">
                  <c:v>0.28867513459481292</c:v>
                </c:pt>
                <c:pt idx="5">
                  <c:v>0.11547005383792512</c:v>
                </c:pt>
                <c:pt idx="6">
                  <c:v>0.25166114784235727</c:v>
                </c:pt>
                <c:pt idx="7">
                  <c:v>0.26457513110645919</c:v>
                </c:pt>
                <c:pt idx="8">
                  <c:v>0.51316014394468845</c:v>
                </c:pt>
                <c:pt idx="9">
                  <c:v>0.55075705472861036</c:v>
                </c:pt>
                <c:pt idx="10">
                  <c:v>0.30550504633038994</c:v>
                </c:pt>
                <c:pt idx="11">
                  <c:v>0.17320508075688909</c:v>
                </c:pt>
                <c:pt idx="12">
                  <c:v>0.15275252316519469</c:v>
                </c:pt>
                <c:pt idx="13">
                  <c:v>0.28867513459481314</c:v>
                </c:pt>
                <c:pt idx="14">
                  <c:v>0.26457513110645903</c:v>
                </c:pt>
                <c:pt idx="15">
                  <c:v>1</c:v>
                </c:pt>
                <c:pt idx="16">
                  <c:v>0.11547005383792648</c:v>
                </c:pt>
                <c:pt idx="17">
                  <c:v>0.20816659994661249</c:v>
                </c:pt>
                <c:pt idx="18">
                  <c:v>0.50332229568471665</c:v>
                </c:pt>
                <c:pt idx="19">
                  <c:v>0.28867513459481292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9EE-44FA-85A0-A5806548D43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563735607"/>
        <c:axId val="1394716200"/>
      </c:lineChart>
      <c:catAx>
        <c:axId val="1563735607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94716200"/>
        <c:crosses val="autoZero"/>
        <c:auto val="1"/>
        <c:lblAlgn val="ctr"/>
        <c:lblOffset val="100"/>
        <c:noMultiLvlLbl val="0"/>
      </c:catAx>
      <c:valAx>
        <c:axId val="13947162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6373560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.xml"/><Relationship Id="rId2" Type="http://schemas.openxmlformats.org/officeDocument/2006/relationships/chart" Target="../charts/chart3.xml"/><Relationship Id="rId1" Type="http://schemas.openxmlformats.org/officeDocument/2006/relationships/chart" Target="../charts/chart2.xml"/><Relationship Id="rId6" Type="http://schemas.openxmlformats.org/officeDocument/2006/relationships/chart" Target="../charts/chart7.xml"/><Relationship Id="rId5" Type="http://schemas.openxmlformats.org/officeDocument/2006/relationships/chart" Target="../charts/chart6.xml"/><Relationship Id="rId4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9525</xdr:colOff>
      <xdr:row>7</xdr:row>
      <xdr:rowOff>19050</xdr:rowOff>
    </xdr:from>
    <xdr:to>
      <xdr:col>20</xdr:col>
      <xdr:colOff>104775</xdr:colOff>
      <xdr:row>32</xdr:row>
      <xdr:rowOff>171450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0A861EEF-A84C-43DD-C35D-C52B8FB0219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581025</xdr:colOff>
      <xdr:row>0</xdr:row>
      <xdr:rowOff>171450</xdr:rowOff>
    </xdr:from>
    <xdr:to>
      <xdr:col>19</xdr:col>
      <xdr:colOff>590550</xdr:colOff>
      <xdr:row>14</xdr:row>
      <xdr:rowOff>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535CC2D4-A263-71AC-7B87-9E70B021F27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21</xdr:col>
      <xdr:colOff>0</xdr:colOff>
      <xdr:row>0</xdr:row>
      <xdr:rowOff>171450</xdr:rowOff>
    </xdr:from>
    <xdr:to>
      <xdr:col>28</xdr:col>
      <xdr:colOff>9525</xdr:colOff>
      <xdr:row>13</xdr:row>
      <xdr:rowOff>161925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B50AA9B4-1F02-353E-E76D-7EEC7BBD5C7B}"/>
            </a:ext>
            <a:ext uri="{147F2762-F138-4A5C-976F-8EAC2B608ADB}">
              <a16:predDERef xmlns:a16="http://schemas.microsoft.com/office/drawing/2014/main" pred="{535CC2D4-A263-71AC-7B87-9E70B021F27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21</xdr:col>
      <xdr:colOff>0</xdr:colOff>
      <xdr:row>15</xdr:row>
      <xdr:rowOff>0</xdr:rowOff>
    </xdr:from>
    <xdr:to>
      <xdr:col>28</xdr:col>
      <xdr:colOff>9525</xdr:colOff>
      <xdr:row>27</xdr:row>
      <xdr:rowOff>180975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63A50A20-855C-E5B4-C998-F2D0B1EFD1EE}"/>
            </a:ext>
            <a:ext uri="{147F2762-F138-4A5C-976F-8EAC2B608ADB}">
              <a16:predDERef xmlns:a16="http://schemas.microsoft.com/office/drawing/2014/main" pred="{B50AA9B4-1F02-353E-E76D-7EEC7BBD5C7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21</xdr:col>
      <xdr:colOff>0</xdr:colOff>
      <xdr:row>28</xdr:row>
      <xdr:rowOff>180975</xdr:rowOff>
    </xdr:from>
    <xdr:to>
      <xdr:col>28</xdr:col>
      <xdr:colOff>9525</xdr:colOff>
      <xdr:row>41</xdr:row>
      <xdr:rowOff>180975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C1396997-4FB0-8FC9-55B2-CDE33FD25FE8}"/>
            </a:ext>
            <a:ext uri="{147F2762-F138-4A5C-976F-8EAC2B608ADB}">
              <a16:predDERef xmlns:a16="http://schemas.microsoft.com/office/drawing/2014/main" pred="{63A50A20-855C-E5B4-C998-F2D0B1EFD1E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12</xdr:col>
      <xdr:colOff>590550</xdr:colOff>
      <xdr:row>15</xdr:row>
      <xdr:rowOff>0</xdr:rowOff>
    </xdr:from>
    <xdr:to>
      <xdr:col>20</xdr:col>
      <xdr:colOff>9525</xdr:colOff>
      <xdr:row>27</xdr:row>
      <xdr:rowOff>180975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58CD62B7-D64E-1F6A-6742-251041FCB37F}"/>
            </a:ext>
            <a:ext uri="{147F2762-F138-4A5C-976F-8EAC2B608ADB}">
              <a16:predDERef xmlns:a16="http://schemas.microsoft.com/office/drawing/2014/main" pred="{C1396997-4FB0-8FC9-55B2-CDE33FD25FE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12</xdr:col>
      <xdr:colOff>600075</xdr:colOff>
      <xdr:row>28</xdr:row>
      <xdr:rowOff>161925</xdr:rowOff>
    </xdr:from>
    <xdr:to>
      <xdr:col>20</xdr:col>
      <xdr:colOff>0</xdr:colOff>
      <xdr:row>41</xdr:row>
      <xdr:rowOff>152400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B16EF183-8AF4-9B81-33CF-B6B9BE4693EB}"/>
            </a:ext>
            <a:ext uri="{147F2762-F138-4A5C-976F-8EAC2B608ADB}">
              <a16:predDERef xmlns:a16="http://schemas.microsoft.com/office/drawing/2014/main" pred="{58CD62B7-D64E-1F6A-6742-251041FCB37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D45"/>
  <sheetViews>
    <sheetView workbookViewId="0">
      <selection activeCell="E27" sqref="E27"/>
    </sheetView>
  </sheetViews>
  <sheetFormatPr defaultRowHeight="15"/>
  <cols>
    <col min="4" max="4" width="10.28515625" customWidth="1"/>
    <col min="6" max="6" width="10.140625" customWidth="1"/>
  </cols>
  <sheetData>
    <row r="1" spans="1:20">
      <c r="A1" s="12" t="s">
        <v>0</v>
      </c>
      <c r="B1" s="12"/>
      <c r="C1" s="12"/>
      <c r="D1" s="12"/>
      <c r="E1" s="12"/>
      <c r="F1" s="12"/>
    </row>
    <row r="2" spans="1:20">
      <c r="A2" s="14" t="s">
        <v>1</v>
      </c>
      <c r="B2" s="14"/>
      <c r="C2" s="14"/>
      <c r="D2" s="1" t="s">
        <v>2</v>
      </c>
      <c r="E2" s="11">
        <v>0</v>
      </c>
      <c r="F2" s="11"/>
    </row>
    <row r="3" spans="1:20">
      <c r="A3" s="14" t="s">
        <v>3</v>
      </c>
      <c r="B3" s="14"/>
      <c r="C3" s="14"/>
      <c r="D3" s="1" t="s">
        <v>4</v>
      </c>
      <c r="E3" s="11">
        <v>66.66</v>
      </c>
      <c r="F3" s="11"/>
    </row>
    <row r="4" spans="1:20">
      <c r="A4" s="14" t="s">
        <v>5</v>
      </c>
      <c r="B4" s="14"/>
      <c r="C4" s="14"/>
      <c r="D4" s="1" t="s">
        <v>6</v>
      </c>
      <c r="E4" s="11">
        <v>400</v>
      </c>
      <c r="F4" s="11"/>
    </row>
    <row r="5" spans="1:20">
      <c r="A5" s="5"/>
      <c r="B5" s="5"/>
      <c r="C5" s="5"/>
    </row>
    <row r="6" spans="1:20">
      <c r="A6" s="14" t="s">
        <v>7</v>
      </c>
      <c r="B6" s="14"/>
      <c r="C6" s="14"/>
      <c r="D6" s="1" t="s">
        <v>8</v>
      </c>
      <c r="E6" s="11">
        <f>(POWER(E3,2)-POWER(E2,2))/(2*E4)</f>
        <v>5.5544444999999998</v>
      </c>
      <c r="F6" s="11"/>
    </row>
    <row r="7" spans="1:20">
      <c r="A7" s="14" t="s">
        <v>9</v>
      </c>
      <c r="B7" s="14"/>
      <c r="C7" s="14"/>
      <c r="D7" s="1" t="s">
        <v>10</v>
      </c>
      <c r="E7" s="11">
        <f>(E3-E2)/E6</f>
        <v>12.001200120012001</v>
      </c>
      <c r="F7" s="11"/>
      <c r="I7" s="12" t="s">
        <v>11</v>
      </c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</row>
    <row r="8" spans="1:20">
      <c r="C8" s="4"/>
    </row>
    <row r="11" spans="1:20">
      <c r="A11" s="12" t="s">
        <v>12</v>
      </c>
      <c r="B11" s="12"/>
      <c r="C11" s="12"/>
      <c r="D11" s="12"/>
      <c r="E11" s="12"/>
      <c r="F11" s="12"/>
    </row>
    <row r="12" spans="1:20">
      <c r="A12" s="14" t="s">
        <v>13</v>
      </c>
      <c r="B12" s="14"/>
      <c r="C12" s="14"/>
      <c r="D12" s="13">
        <v>8</v>
      </c>
      <c r="E12" s="13"/>
      <c r="F12" s="13"/>
      <c r="G12" t="str">
        <f>IF(NOT(AND(D12&gt;=1,D12&lt;=10)),"Acceleration is out of Range","")</f>
        <v/>
      </c>
    </row>
    <row r="14" spans="1:20">
      <c r="A14" s="14" t="s">
        <v>14</v>
      </c>
      <c r="B14" s="14"/>
      <c r="C14" s="14"/>
      <c r="D14" s="13">
        <f>(4443.556/(2*D12))</f>
        <v>277.72224999999997</v>
      </c>
      <c r="E14" s="13"/>
      <c r="F14" s="13"/>
    </row>
    <row r="15" spans="1:20">
      <c r="A15" s="14" t="s">
        <v>15</v>
      </c>
      <c r="B15" s="14"/>
      <c r="C15" s="14"/>
      <c r="D15" s="13">
        <f>66.66/D12</f>
        <v>8.3324999999999996</v>
      </c>
      <c r="E15" s="13"/>
      <c r="F15" s="13"/>
    </row>
    <row r="17" spans="1:82">
      <c r="A17" s="3" t="s">
        <v>16</v>
      </c>
      <c r="B17" s="15" t="str">
        <f>IF(D15&gt;17,"The car will lose the race – Acceleration value too low!",IF(D15&lt;12,"Impossible! – the race car cannot accelerate this quickly!",IF(AND(D15&gt;=12,D15&lt;=17),"The car will win the race","")))</f>
        <v>Impossible! – the race car cannot accelerate this quickly!</v>
      </c>
      <c r="C17" s="15"/>
      <c r="D17" s="15"/>
      <c r="E17" s="15"/>
      <c r="F17" s="15"/>
    </row>
    <row r="21" spans="1:82">
      <c r="A21" s="6"/>
      <c r="B21" s="6"/>
      <c r="C21" s="6"/>
      <c r="D21" s="6"/>
      <c r="E21" s="6"/>
    </row>
    <row r="22" spans="1:82">
      <c r="A22" s="6" t="s">
        <v>9</v>
      </c>
      <c r="CA22" s="6" t="s">
        <v>17</v>
      </c>
      <c r="CB22" s="6" t="s">
        <v>18</v>
      </c>
      <c r="CC22" s="4"/>
      <c r="CD22" s="6"/>
    </row>
    <row r="23" spans="1:82">
      <c r="A23" s="6">
        <v>0</v>
      </c>
      <c r="CA23" s="6">
        <v>66</v>
      </c>
      <c r="CB23" s="6">
        <v>66</v>
      </c>
      <c r="CC23" s="6"/>
      <c r="CD23" s="4"/>
    </row>
    <row r="24" spans="1:82">
      <c r="A24" s="6">
        <v>1</v>
      </c>
      <c r="CA24" s="6">
        <f>(-E6*A24)+CA23</f>
        <v>60.445555499999998</v>
      </c>
      <c r="CB24" s="6">
        <f>(-$D$12*$A$24)+$CB23</f>
        <v>58</v>
      </c>
      <c r="CC24" s="6"/>
      <c r="CD24" s="6"/>
    </row>
    <row r="25" spans="1:82">
      <c r="A25" s="6">
        <v>2</v>
      </c>
      <c r="CA25" s="6">
        <f>(-$E$6*$A$24)+$CA24</f>
        <v>54.891110999999995</v>
      </c>
      <c r="CB25" s="6">
        <f>(-$D$12*$A$24)+$CB24</f>
        <v>50</v>
      </c>
      <c r="CC25" s="6"/>
      <c r="CD25" s="6"/>
    </row>
    <row r="26" spans="1:82">
      <c r="A26" s="6">
        <v>3</v>
      </c>
      <c r="CA26" s="6">
        <f>(-$E$6*$A$24)+$CA25</f>
        <v>49.336666499999993</v>
      </c>
      <c r="CB26" s="6">
        <f>(-$D$12*$A$24)+$CB25</f>
        <v>42</v>
      </c>
      <c r="CC26" s="6"/>
      <c r="CD26" s="6"/>
    </row>
    <row r="27" spans="1:82">
      <c r="A27" s="6">
        <v>4</v>
      </c>
      <c r="CA27" s="6">
        <f>(-$E$6*$A$24)+$CA26</f>
        <v>43.78222199999999</v>
      </c>
      <c r="CB27" s="6">
        <f>(-$D$12*$A$24)+$CB26</f>
        <v>34</v>
      </c>
      <c r="CC27" s="6"/>
      <c r="CD27" s="6"/>
    </row>
    <row r="28" spans="1:82">
      <c r="A28" s="6">
        <v>5</v>
      </c>
      <c r="CA28" s="6">
        <f>(-$E$6*$A$24)+$CA27</f>
        <v>38.227777499999988</v>
      </c>
      <c r="CB28" s="6">
        <f>(-$D$12*$A$24)+$CB27</f>
        <v>26</v>
      </c>
      <c r="CC28" s="6"/>
      <c r="CD28" s="6"/>
    </row>
    <row r="29" spans="1:82">
      <c r="A29" s="6">
        <v>6</v>
      </c>
      <c r="CA29" s="6">
        <f>(-$E$6*$A$24)+$CA28</f>
        <v>32.673332999999985</v>
      </c>
      <c r="CB29" s="6">
        <f>(-$D$12*$A$24)+$CB28</f>
        <v>18</v>
      </c>
      <c r="CC29" s="6"/>
      <c r="CD29" s="6"/>
    </row>
    <row r="30" spans="1:82">
      <c r="A30" s="6">
        <v>7</v>
      </c>
      <c r="CA30" s="6">
        <f>(-$E$6*$A$24)+$CA29</f>
        <v>27.118888499999986</v>
      </c>
      <c r="CB30" s="6">
        <f>(-$D$12*$A$24)+$CB29</f>
        <v>10</v>
      </c>
      <c r="CC30" s="6"/>
      <c r="CD30" s="6"/>
    </row>
    <row r="31" spans="1:82">
      <c r="A31" s="6">
        <v>8</v>
      </c>
      <c r="CA31" s="6">
        <f>(-$E$6*$A$24)+$CA30</f>
        <v>21.564443999999988</v>
      </c>
      <c r="CB31" s="6">
        <f>(-$D$12*$A$24)+$CB30</f>
        <v>2</v>
      </c>
      <c r="CC31" s="6"/>
      <c r="CD31" s="6"/>
    </row>
    <row r="32" spans="1:82">
      <c r="A32" s="6">
        <v>9</v>
      </c>
      <c r="CA32" s="6">
        <f>(-$E$6*$A$24)+$CA31</f>
        <v>16.009999499999989</v>
      </c>
      <c r="CB32" s="6">
        <f>(-$D$12*$A$24)+$CB31</f>
        <v>-6</v>
      </c>
      <c r="CC32" s="6"/>
      <c r="CD32" s="6"/>
    </row>
    <row r="33" spans="1:82">
      <c r="A33" s="6">
        <v>10</v>
      </c>
      <c r="CA33" s="6">
        <f>(-$E$6*$A$24)+$CA32</f>
        <v>10.45555499999999</v>
      </c>
      <c r="CB33" s="6">
        <f>(-$D$12*$A$24)+$CB32</f>
        <v>-14</v>
      </c>
      <c r="CC33" s="6"/>
      <c r="CD33" s="6"/>
    </row>
    <row r="34" spans="1:82">
      <c r="A34" s="6">
        <v>11</v>
      </c>
      <c r="CA34" s="6">
        <f>(-$E$6*$A$24)+$CA33</f>
        <v>4.9011104999999899</v>
      </c>
      <c r="CB34" s="6">
        <f>(-$D$12*$A$24)+$CB33</f>
        <v>-22</v>
      </c>
      <c r="CC34" s="6"/>
      <c r="CD34" s="6"/>
    </row>
    <row r="35" spans="1:82">
      <c r="A35" s="6">
        <v>12</v>
      </c>
      <c r="CA35" s="6">
        <f>(-$E$6*$A$24)+$CA34</f>
        <v>-0.65333400000000985</v>
      </c>
      <c r="CB35" s="6">
        <f>(-$D$12*$A$24)+$CB34</f>
        <v>-30</v>
      </c>
      <c r="CC35" s="6"/>
      <c r="CD35" s="6"/>
    </row>
    <row r="36" spans="1:82">
      <c r="A36" s="6">
        <v>13</v>
      </c>
      <c r="CA36" s="6">
        <f>(-$E$6*$A$24)+$CA35</f>
        <v>-6.2077785000000096</v>
      </c>
      <c r="CB36" s="6">
        <f>(-$D$12*$A$24)+$CB35</f>
        <v>-38</v>
      </c>
      <c r="CC36" s="6"/>
      <c r="CD36" s="6"/>
    </row>
    <row r="37" spans="1:82">
      <c r="A37" s="6">
        <v>14</v>
      </c>
      <c r="CA37" s="6">
        <f>(-$E$6*$A$24)+$CA36</f>
        <v>-11.762223000000009</v>
      </c>
      <c r="CB37" s="6">
        <f>(-$D$12*$A$24)+$CB36</f>
        <v>-46</v>
      </c>
      <c r="CC37" s="6"/>
      <c r="CD37" s="6"/>
    </row>
    <row r="38" spans="1:82">
      <c r="A38" s="6">
        <v>15</v>
      </c>
      <c r="CA38" s="6">
        <f>(-$E$6*$A$24)+$CA37</f>
        <v>-17.316667500000008</v>
      </c>
      <c r="CB38" s="6">
        <f>(-$D$12*$A$24)+$CB37</f>
        <v>-54</v>
      </c>
      <c r="CC38" s="6"/>
      <c r="CD38" s="6"/>
    </row>
    <row r="39" spans="1:82">
      <c r="A39" s="6">
        <v>16</v>
      </c>
      <c r="CA39" s="6">
        <f>(-$E$6*$A$24)+$CA38</f>
        <v>-22.871112000000007</v>
      </c>
      <c r="CB39" s="6">
        <f>(-$D$12*$A$24)+$CB38</f>
        <v>-62</v>
      </c>
      <c r="CC39" s="6"/>
      <c r="CD39" s="6"/>
    </row>
    <row r="40" spans="1:82">
      <c r="A40" s="6">
        <v>17</v>
      </c>
      <c r="CA40" s="6">
        <f>(-$E$6*$A$24)+$CA39</f>
        <v>-28.425556500000006</v>
      </c>
      <c r="CB40" s="6">
        <f>(-$D$12*$A$24)+$CB39</f>
        <v>-70</v>
      </c>
      <c r="CC40" s="6"/>
      <c r="CD40" s="6"/>
    </row>
    <row r="41" spans="1:82">
      <c r="A41" s="6">
        <v>18</v>
      </c>
      <c r="CA41" s="6">
        <f>(-$E$6*$A$24)+$CA40</f>
        <v>-33.980001000000009</v>
      </c>
      <c r="CB41" s="6">
        <f>(-$D$12*$A$24)+$CB40</f>
        <v>-78</v>
      </c>
      <c r="CC41" s="6"/>
      <c r="CD41" s="6"/>
    </row>
    <row r="42" spans="1:82">
      <c r="A42" s="6">
        <v>19</v>
      </c>
      <c r="CA42" s="6">
        <f>(-$E$6*$A$24)+$CA41</f>
        <v>-39.534445500000011</v>
      </c>
      <c r="CB42" s="6">
        <f>(-$D$12*$A$24)+$CB41</f>
        <v>-86</v>
      </c>
      <c r="CC42" s="6"/>
      <c r="CD42" s="6"/>
    </row>
    <row r="43" spans="1:82">
      <c r="A43" s="6"/>
      <c r="CA43" s="6"/>
      <c r="CB43" s="6"/>
      <c r="CC43" s="6"/>
      <c r="CD43" s="6"/>
    </row>
    <row r="44" spans="1:82">
      <c r="A44" s="6"/>
      <c r="CA44" s="6"/>
      <c r="CB44" s="6"/>
      <c r="CC44" s="6"/>
      <c r="CD44" s="6"/>
    </row>
    <row r="45" spans="1:82">
      <c r="A45" s="6"/>
      <c r="CA45" s="6"/>
      <c r="CB45" s="6"/>
      <c r="CC45" s="6"/>
      <c r="CD45" s="6"/>
    </row>
  </sheetData>
  <mergeCells count="20">
    <mergeCell ref="A1:F1"/>
    <mergeCell ref="A11:F11"/>
    <mergeCell ref="A12:C12"/>
    <mergeCell ref="D12:F12"/>
    <mergeCell ref="D14:F14"/>
    <mergeCell ref="A14:C14"/>
    <mergeCell ref="A2:C2"/>
    <mergeCell ref="A3:C3"/>
    <mergeCell ref="A4:C4"/>
    <mergeCell ref="E2:F2"/>
    <mergeCell ref="B17:F17"/>
    <mergeCell ref="A6:C6"/>
    <mergeCell ref="A7:C7"/>
    <mergeCell ref="E6:F6"/>
    <mergeCell ref="E7:F7"/>
    <mergeCell ref="E3:F3"/>
    <mergeCell ref="E4:F4"/>
    <mergeCell ref="I7:T7"/>
    <mergeCell ref="D15:F15"/>
    <mergeCell ref="A15:C15"/>
  </mergeCells>
  <conditionalFormatting sqref="D12">
    <cfRule type="cellIs" dxfId="6" priority="5" operator="notBetween">
      <formula>1</formula>
      <formula>10</formula>
    </cfRule>
    <cfRule type="cellIs" dxfId="5" priority="6" operator="between">
      <formula>1</formula>
      <formula>10</formula>
    </cfRule>
  </conditionalFormatting>
  <conditionalFormatting sqref="D15">
    <cfRule type="cellIs" dxfId="4" priority="1" operator="between">
      <formula>12</formula>
      <formula>17</formula>
    </cfRule>
    <cfRule type="cellIs" dxfId="3" priority="2" operator="greaterThan">
      <formula>17</formula>
    </cfRule>
    <cfRule type="cellIs" dxfId="2" priority="3" operator="lessThan">
      <formula>12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0D967E-4CA6-494F-BAA6-D57DFBA4A09B}">
  <dimension ref="A1:L31"/>
  <sheetViews>
    <sheetView tabSelected="1" workbookViewId="0">
      <selection activeCell="AD28" sqref="AD28"/>
    </sheetView>
  </sheetViews>
  <sheetFormatPr defaultRowHeight="15"/>
  <cols>
    <col min="2" max="2" width="10.7109375" customWidth="1"/>
    <col min="3" max="5" width="12.140625" bestFit="1" customWidth="1"/>
    <col min="8" max="8" width="11.140625" customWidth="1"/>
    <col min="9" max="9" width="18.42578125" style="19" customWidth="1"/>
    <col min="10" max="10" width="8.85546875" style="7" customWidth="1"/>
    <col min="11" max="12" width="9.140625" style="7"/>
  </cols>
  <sheetData>
    <row r="1" spans="1:12">
      <c r="A1" s="24" t="s">
        <v>19</v>
      </c>
      <c r="B1" s="24" t="s">
        <v>20</v>
      </c>
      <c r="C1" s="24" t="s">
        <v>21</v>
      </c>
      <c r="D1" s="25" t="s">
        <v>22</v>
      </c>
      <c r="E1" s="24" t="s">
        <v>23</v>
      </c>
      <c r="F1" s="8" t="s">
        <v>24</v>
      </c>
      <c r="G1" s="8" t="s">
        <v>25</v>
      </c>
      <c r="H1" s="8" t="s">
        <v>26</v>
      </c>
      <c r="I1" s="32" t="s">
        <v>27</v>
      </c>
      <c r="J1" s="20" t="s">
        <v>28</v>
      </c>
      <c r="K1" s="33" t="s">
        <v>29</v>
      </c>
      <c r="L1" s="9" t="s">
        <v>30</v>
      </c>
    </row>
    <row r="2" spans="1:12">
      <c r="A2" s="26">
        <v>1</v>
      </c>
      <c r="B2" s="27">
        <v>0.7</v>
      </c>
      <c r="C2" s="27">
        <v>1.5</v>
      </c>
      <c r="D2" s="28">
        <v>1</v>
      </c>
      <c r="E2" s="27">
        <v>1.4</v>
      </c>
      <c r="F2" s="2">
        <f>MIN(C2:E2)</f>
        <v>1</v>
      </c>
      <c r="G2" s="2">
        <f>MAX(C2:E2)</f>
        <v>1.5</v>
      </c>
      <c r="H2" s="2">
        <f>AVERAGE(C2:E2)</f>
        <v>1.3</v>
      </c>
      <c r="I2" s="2">
        <f>STDEV(C2:E2)</f>
        <v>0.26457513110645958</v>
      </c>
      <c r="J2" s="21">
        <f>SQRT(POWER((C2-B2)/B2,2))</f>
        <v>1.142857142857143</v>
      </c>
      <c r="K2" s="34">
        <f>SQRT(POWER((D2-B2)/B2,2))</f>
        <v>0.42857142857142866</v>
      </c>
      <c r="L2" s="10">
        <f>SQRT(POWER((E2-B2)/B2,2))</f>
        <v>1</v>
      </c>
    </row>
    <row r="3" spans="1:12">
      <c r="A3" s="26">
        <v>2</v>
      </c>
      <c r="B3" s="27">
        <v>2.1</v>
      </c>
      <c r="C3" s="27">
        <v>1.8</v>
      </c>
      <c r="D3" s="28">
        <v>2</v>
      </c>
      <c r="E3" s="27">
        <v>2.5</v>
      </c>
      <c r="F3" s="2">
        <f>MIN(C3:E3)</f>
        <v>1.8</v>
      </c>
      <c r="G3" s="2">
        <f>MAX(C3:E3)</f>
        <v>2.5</v>
      </c>
      <c r="H3" s="2">
        <f t="shared" ref="H3:H21" si="0">AVERAGE(C3:E3)</f>
        <v>2.1</v>
      </c>
      <c r="I3" s="2">
        <f>STDEV(C3:E3)</f>
        <v>0.36055512754640001</v>
      </c>
      <c r="J3" s="21">
        <f t="shared" ref="J3:J21" si="1">SQRT(POWER((C3-B3)/B3,2))</f>
        <v>0.14285714285714288</v>
      </c>
      <c r="K3" s="34">
        <f t="shared" ref="K3:K21" si="2">SQRT(POWER((D3-B3)/B3,2))</f>
        <v>4.7619047619047658E-2</v>
      </c>
      <c r="L3" s="10">
        <f t="shared" ref="L3:L21" si="3">SQRT(POWER((E3-B3)/B3,2))</f>
        <v>0.19047619047619044</v>
      </c>
    </row>
    <row r="4" spans="1:12">
      <c r="A4" s="26">
        <v>3</v>
      </c>
      <c r="B4" s="27">
        <v>1.1000000000000001</v>
      </c>
      <c r="C4" s="27">
        <v>2</v>
      </c>
      <c r="D4" s="28">
        <v>2</v>
      </c>
      <c r="E4" s="27">
        <v>1.6</v>
      </c>
      <c r="F4" s="2">
        <f>MIN(C4:E4)</f>
        <v>1.6</v>
      </c>
      <c r="G4" s="2">
        <f>MAX(C4:E4)</f>
        <v>2</v>
      </c>
      <c r="H4" s="2">
        <f t="shared" si="0"/>
        <v>1.8666666666666665</v>
      </c>
      <c r="I4" s="2">
        <f>STDEV(C4:E4)</f>
        <v>0.23094010767585296</v>
      </c>
      <c r="J4" s="21">
        <f t="shared" si="1"/>
        <v>0.81818181818181801</v>
      </c>
      <c r="K4" s="34">
        <f t="shared" si="2"/>
        <v>0.81818181818181801</v>
      </c>
      <c r="L4" s="10">
        <f t="shared" si="3"/>
        <v>0.45454545454545453</v>
      </c>
    </row>
    <row r="5" spans="1:12">
      <c r="A5" s="26">
        <v>4</v>
      </c>
      <c r="B5" s="27">
        <v>1.6</v>
      </c>
      <c r="C5" s="27">
        <v>0.8</v>
      </c>
      <c r="D5" s="28">
        <v>2</v>
      </c>
      <c r="E5" s="27">
        <v>1.6</v>
      </c>
      <c r="F5" s="2">
        <f>MIN(C5:E5)</f>
        <v>0.8</v>
      </c>
      <c r="G5" s="2">
        <f>MAX(C5:E5)</f>
        <v>2</v>
      </c>
      <c r="H5" s="2">
        <f t="shared" si="0"/>
        <v>1.4666666666666668</v>
      </c>
      <c r="I5" s="2">
        <f>STDEV(C5:E5)</f>
        <v>0.61101009266077877</v>
      </c>
      <c r="J5" s="21">
        <f t="shared" si="1"/>
        <v>0.5</v>
      </c>
      <c r="K5" s="34">
        <f t="shared" si="2"/>
        <v>0.24999999999999994</v>
      </c>
      <c r="L5" s="10">
        <f t="shared" si="3"/>
        <v>0</v>
      </c>
    </row>
    <row r="6" spans="1:12">
      <c r="A6" s="26">
        <v>5</v>
      </c>
      <c r="B6" s="27">
        <v>2.7</v>
      </c>
      <c r="C6" s="27">
        <v>3</v>
      </c>
      <c r="D6" s="28">
        <v>3.5</v>
      </c>
      <c r="E6" s="27">
        <v>3</v>
      </c>
      <c r="F6" s="2">
        <f>MIN(C6:E6)</f>
        <v>3</v>
      </c>
      <c r="G6" s="2">
        <f>MAX(C6:E6)</f>
        <v>3.5</v>
      </c>
      <c r="H6" s="2">
        <f t="shared" si="0"/>
        <v>3.1666666666666665</v>
      </c>
      <c r="I6" s="2">
        <f>STDEV(C6:E6)</f>
        <v>0.28867513459481292</v>
      </c>
      <c r="J6" s="21">
        <f t="shared" si="1"/>
        <v>0.11111111111111104</v>
      </c>
      <c r="K6" s="34">
        <f t="shared" si="2"/>
        <v>0.29629629629629622</v>
      </c>
      <c r="L6" s="10">
        <f t="shared" si="3"/>
        <v>0.11111111111111104</v>
      </c>
    </row>
    <row r="7" spans="1:12">
      <c r="A7" s="26">
        <v>6</v>
      </c>
      <c r="B7" s="27">
        <v>0.55000000000000004</v>
      </c>
      <c r="C7" s="27">
        <v>1.2</v>
      </c>
      <c r="D7" s="28">
        <v>1</v>
      </c>
      <c r="E7" s="27">
        <v>1</v>
      </c>
      <c r="F7" s="2">
        <f>MIN(C7:E7)</f>
        <v>1</v>
      </c>
      <c r="G7" s="2">
        <f>MAX(C7:E7)</f>
        <v>1.2</v>
      </c>
      <c r="H7" s="2">
        <f t="shared" si="0"/>
        <v>1.0666666666666667</v>
      </c>
      <c r="I7" s="2">
        <f>STDEV(C7:E7)</f>
        <v>0.11547005383792512</v>
      </c>
      <c r="J7" s="21">
        <f t="shared" si="1"/>
        <v>1.1818181818181817</v>
      </c>
      <c r="K7" s="34">
        <f t="shared" si="2"/>
        <v>0.81818181818181801</v>
      </c>
      <c r="L7" s="10">
        <f t="shared" si="3"/>
        <v>0.81818181818181801</v>
      </c>
    </row>
    <row r="8" spans="1:12">
      <c r="A8" s="26">
        <v>7</v>
      </c>
      <c r="B8" s="27">
        <v>0.27</v>
      </c>
      <c r="C8" s="27">
        <v>1.2</v>
      </c>
      <c r="D8" s="28">
        <v>1</v>
      </c>
      <c r="E8" s="27">
        <v>0.7</v>
      </c>
      <c r="F8" s="2">
        <f>MIN(C8:E8)</f>
        <v>0.7</v>
      </c>
      <c r="G8" s="2">
        <f>MAX(C8:E8)</f>
        <v>1.2</v>
      </c>
      <c r="H8" s="2">
        <f t="shared" si="0"/>
        <v>0.96666666666666679</v>
      </c>
      <c r="I8" s="2">
        <f>STDEV(C8:E8)</f>
        <v>0.25166114784235727</v>
      </c>
      <c r="J8" s="21">
        <f t="shared" si="1"/>
        <v>3.4444444444444442</v>
      </c>
      <c r="K8" s="34">
        <f t="shared" si="2"/>
        <v>2.7037037037037033</v>
      </c>
      <c r="L8" s="10">
        <f t="shared" si="3"/>
        <v>1.5925925925925923</v>
      </c>
    </row>
    <row r="9" spans="1:12">
      <c r="A9" s="26">
        <v>8</v>
      </c>
      <c r="B9" s="27">
        <v>0.4</v>
      </c>
      <c r="C9" s="27">
        <v>0.5</v>
      </c>
      <c r="D9" s="28">
        <v>1</v>
      </c>
      <c r="E9" s="27">
        <v>0.9</v>
      </c>
      <c r="F9" s="2">
        <f>MIN(C9:E9)</f>
        <v>0.5</v>
      </c>
      <c r="G9" s="2">
        <f>MAX(C9:E9)</f>
        <v>1</v>
      </c>
      <c r="H9" s="2">
        <f t="shared" si="0"/>
        <v>0.79999999999999993</v>
      </c>
      <c r="I9" s="2">
        <f>STDEV(C9:E9)</f>
        <v>0.26457513110645919</v>
      </c>
      <c r="J9" s="21">
        <f t="shared" si="1"/>
        <v>0.24999999999999994</v>
      </c>
      <c r="K9" s="34">
        <f t="shared" si="2"/>
        <v>1.4999999999999998</v>
      </c>
      <c r="L9" s="10">
        <f t="shared" si="3"/>
        <v>1.25</v>
      </c>
    </row>
    <row r="10" spans="1:12">
      <c r="A10" s="26">
        <v>9</v>
      </c>
      <c r="B10" s="27">
        <v>6</v>
      </c>
      <c r="C10" s="27">
        <v>5.5</v>
      </c>
      <c r="D10" s="28">
        <v>6.5</v>
      </c>
      <c r="E10" s="27">
        <v>6.2</v>
      </c>
      <c r="F10" s="2">
        <f>MIN(C10:E10)</f>
        <v>5.5</v>
      </c>
      <c r="G10" s="2">
        <f>MAX(C10:E10)</f>
        <v>6.5</v>
      </c>
      <c r="H10" s="2">
        <f t="shared" si="0"/>
        <v>6.0666666666666664</v>
      </c>
      <c r="I10" s="2">
        <f>STDEV(C10:E10)</f>
        <v>0.51316014394468845</v>
      </c>
      <c r="J10" s="21">
        <f t="shared" si="1"/>
        <v>8.3333333333333329E-2</v>
      </c>
      <c r="K10" s="34">
        <f t="shared" si="2"/>
        <v>8.3333333333333329E-2</v>
      </c>
      <c r="L10" s="10">
        <f t="shared" si="3"/>
        <v>3.3333333333333361E-2</v>
      </c>
    </row>
    <row r="11" spans="1:12">
      <c r="A11" s="26">
        <v>10</v>
      </c>
      <c r="B11" s="27">
        <v>1.1200000000000001</v>
      </c>
      <c r="C11" s="27">
        <v>0.5</v>
      </c>
      <c r="D11" s="28">
        <v>1.5</v>
      </c>
      <c r="E11" s="27">
        <v>1.4</v>
      </c>
      <c r="F11" s="2">
        <f>MIN(C11:E11)</f>
        <v>0.5</v>
      </c>
      <c r="G11" s="2">
        <f>MAX(C11:E11)</f>
        <v>1.5</v>
      </c>
      <c r="H11" s="2">
        <f t="shared" si="0"/>
        <v>1.1333333333333333</v>
      </c>
      <c r="I11" s="2">
        <f>STDEV(C11:E11)</f>
        <v>0.55075705472861036</v>
      </c>
      <c r="J11" s="21">
        <f t="shared" si="1"/>
        <v>0.5535714285714286</v>
      </c>
      <c r="K11" s="34">
        <f t="shared" si="2"/>
        <v>0.33928571428571414</v>
      </c>
      <c r="L11" s="10">
        <f t="shared" si="3"/>
        <v>0.24999999999999981</v>
      </c>
    </row>
    <row r="12" spans="1:12">
      <c r="A12" s="26">
        <v>11</v>
      </c>
      <c r="B12" s="27">
        <v>1.3</v>
      </c>
      <c r="C12" s="27">
        <v>2.1</v>
      </c>
      <c r="D12" s="28">
        <v>1.5</v>
      </c>
      <c r="E12" s="27">
        <v>1.7</v>
      </c>
      <c r="F12" s="2">
        <f>MIN(C12:E12)</f>
        <v>1.5</v>
      </c>
      <c r="G12" s="2">
        <f>MAX(C12:E12)</f>
        <v>2.1</v>
      </c>
      <c r="H12" s="2">
        <f t="shared" si="0"/>
        <v>1.7666666666666666</v>
      </c>
      <c r="I12" s="2">
        <f>STDEV(C12:E12)</f>
        <v>0.30550504633038994</v>
      </c>
      <c r="J12" s="21">
        <f t="shared" si="1"/>
        <v>0.61538461538461542</v>
      </c>
      <c r="K12" s="34">
        <f t="shared" si="2"/>
        <v>0.1538461538461538</v>
      </c>
      <c r="L12" s="10">
        <f t="shared" si="3"/>
        <v>0.3076923076923076</v>
      </c>
    </row>
    <row r="13" spans="1:12">
      <c r="A13" s="26">
        <v>12</v>
      </c>
      <c r="B13" s="27">
        <v>0.98</v>
      </c>
      <c r="C13" s="27">
        <v>1</v>
      </c>
      <c r="D13" s="28">
        <v>1</v>
      </c>
      <c r="E13" s="27">
        <v>1.3</v>
      </c>
      <c r="F13" s="2">
        <f>MIN(C13:E13)</f>
        <v>1</v>
      </c>
      <c r="G13" s="2">
        <f>MAX(C13:E13)</f>
        <v>1.3</v>
      </c>
      <c r="H13" s="2">
        <f t="shared" si="0"/>
        <v>1.0999999999999999</v>
      </c>
      <c r="I13" s="2">
        <f>STDEV(C13:E13)</f>
        <v>0.17320508075688909</v>
      </c>
      <c r="J13" s="21">
        <f t="shared" si="1"/>
        <v>2.0408163265306142E-2</v>
      </c>
      <c r="K13" s="34">
        <f t="shared" si="2"/>
        <v>2.0408163265306142E-2</v>
      </c>
      <c r="L13" s="10">
        <f t="shared" si="3"/>
        <v>0.32653061224489804</v>
      </c>
    </row>
    <row r="14" spans="1:12">
      <c r="A14" s="26">
        <v>13</v>
      </c>
      <c r="B14" s="27">
        <v>1.1499999999999999</v>
      </c>
      <c r="C14" s="27">
        <v>1.8</v>
      </c>
      <c r="D14" s="28">
        <v>1.5</v>
      </c>
      <c r="E14" s="27">
        <v>1.6</v>
      </c>
      <c r="F14" s="2">
        <f>MIN(C14:E14)</f>
        <v>1.5</v>
      </c>
      <c r="G14" s="2">
        <f>MAX(C14:E14)</f>
        <v>1.8</v>
      </c>
      <c r="H14" s="2">
        <f t="shared" si="0"/>
        <v>1.6333333333333335</v>
      </c>
      <c r="I14" s="2">
        <f>STDEV(C14:E14)</f>
        <v>0.15275252316519469</v>
      </c>
      <c r="J14" s="21">
        <f t="shared" si="1"/>
        <v>0.565217391304348</v>
      </c>
      <c r="K14" s="34">
        <f t="shared" si="2"/>
        <v>0.3043478260869566</v>
      </c>
      <c r="L14" s="10">
        <f t="shared" si="3"/>
        <v>0.39130434782608714</v>
      </c>
    </row>
    <row r="15" spans="1:12">
      <c r="A15" s="26">
        <v>14</v>
      </c>
      <c r="B15" s="27">
        <v>0.52</v>
      </c>
      <c r="C15" s="27">
        <v>1.5</v>
      </c>
      <c r="D15" s="28">
        <v>1</v>
      </c>
      <c r="E15" s="27">
        <v>1</v>
      </c>
      <c r="F15" s="2">
        <f>MIN(C15:E15)</f>
        <v>1</v>
      </c>
      <c r="G15" s="2">
        <f>MAX(C15:E15)</f>
        <v>1.5</v>
      </c>
      <c r="H15" s="2">
        <f t="shared" si="0"/>
        <v>1.1666666666666667</v>
      </c>
      <c r="I15" s="2">
        <f>STDEV(C15:E15)</f>
        <v>0.28867513459481314</v>
      </c>
      <c r="J15" s="21">
        <f t="shared" si="1"/>
        <v>1.8846153846153846</v>
      </c>
      <c r="K15" s="34">
        <f t="shared" si="2"/>
        <v>0.92307692307692302</v>
      </c>
      <c r="L15" s="10">
        <f t="shared" si="3"/>
        <v>0.92307692307692302</v>
      </c>
    </row>
    <row r="16" spans="1:12">
      <c r="A16" s="26">
        <v>15</v>
      </c>
      <c r="B16" s="27">
        <v>1.8</v>
      </c>
      <c r="C16" s="27">
        <v>2</v>
      </c>
      <c r="D16" s="28">
        <v>2.5</v>
      </c>
      <c r="E16" s="27">
        <v>2.1</v>
      </c>
      <c r="F16" s="2">
        <f>MIN(C16:E16)</f>
        <v>2</v>
      </c>
      <c r="G16" s="2">
        <f>MAX(C16:E16)</f>
        <v>2.5</v>
      </c>
      <c r="H16" s="2">
        <f t="shared" si="0"/>
        <v>2.1999999999999997</v>
      </c>
      <c r="I16" s="2">
        <f>STDEV(C16:E16)</f>
        <v>0.26457513110645903</v>
      </c>
      <c r="J16" s="21">
        <f t="shared" si="1"/>
        <v>0.11111111111111108</v>
      </c>
      <c r="K16" s="34">
        <f t="shared" si="2"/>
        <v>0.38888888888888884</v>
      </c>
      <c r="L16" s="10">
        <f t="shared" si="3"/>
        <v>0.16666666666666669</v>
      </c>
    </row>
    <row r="17" spans="1:12">
      <c r="A17" s="26">
        <v>16</v>
      </c>
      <c r="B17" s="27">
        <v>7.5</v>
      </c>
      <c r="C17" s="27">
        <v>6</v>
      </c>
      <c r="D17" s="28">
        <v>8</v>
      </c>
      <c r="E17" s="27">
        <v>7</v>
      </c>
      <c r="F17" s="2">
        <f>MIN(C17:E17)</f>
        <v>6</v>
      </c>
      <c r="G17" s="2">
        <f>MAX(C17:E17)</f>
        <v>8</v>
      </c>
      <c r="H17" s="2">
        <f t="shared" si="0"/>
        <v>7</v>
      </c>
      <c r="I17" s="2">
        <f>STDEV(C17:E17)</f>
        <v>1</v>
      </c>
      <c r="J17" s="21">
        <f t="shared" si="1"/>
        <v>0.2</v>
      </c>
      <c r="K17" s="34">
        <f t="shared" si="2"/>
        <v>6.6666666666666666E-2</v>
      </c>
      <c r="L17" s="10">
        <f t="shared" si="3"/>
        <v>6.6666666666666666E-2</v>
      </c>
    </row>
    <row r="18" spans="1:12">
      <c r="A18" s="26">
        <v>17</v>
      </c>
      <c r="B18" s="27">
        <v>0.28000000000000003</v>
      </c>
      <c r="C18" s="27">
        <v>1</v>
      </c>
      <c r="D18" s="28">
        <v>1</v>
      </c>
      <c r="E18" s="27">
        <v>0.8</v>
      </c>
      <c r="F18" s="22">
        <f>MIN(C18:E18)</f>
        <v>0.8</v>
      </c>
      <c r="G18" s="22">
        <f>MAX(C18:E18)</f>
        <v>1</v>
      </c>
      <c r="H18" s="22">
        <f t="shared" si="0"/>
        <v>0.93333333333333324</v>
      </c>
      <c r="I18" s="22">
        <f>STDEV(C18:E18)</f>
        <v>0.11547005383792648</v>
      </c>
      <c r="J18" s="21">
        <f t="shared" si="1"/>
        <v>2.5714285714285712</v>
      </c>
      <c r="K18" s="34">
        <f t="shared" si="2"/>
        <v>2.5714285714285712</v>
      </c>
      <c r="L18" s="10">
        <f t="shared" si="3"/>
        <v>1.857142857142857</v>
      </c>
    </row>
    <row r="19" spans="1:12">
      <c r="A19" s="26">
        <v>18</v>
      </c>
      <c r="B19" s="27">
        <v>0.5</v>
      </c>
      <c r="C19" s="27">
        <v>0.9</v>
      </c>
      <c r="D19" s="28">
        <v>1.2</v>
      </c>
      <c r="E19" s="28">
        <v>0.8</v>
      </c>
      <c r="F19" s="2">
        <f>MIN(C19:E19)</f>
        <v>0.8</v>
      </c>
      <c r="G19" s="2">
        <f>MAX(C19:E19)</f>
        <v>1.2</v>
      </c>
      <c r="H19" s="2">
        <f t="shared" si="0"/>
        <v>0.96666666666666679</v>
      </c>
      <c r="I19" s="2">
        <f>STDEV(C19:E19)</f>
        <v>0.20816659994661249</v>
      </c>
      <c r="J19" s="21">
        <f t="shared" si="1"/>
        <v>0.8</v>
      </c>
      <c r="K19" s="34">
        <f t="shared" si="2"/>
        <v>1.4</v>
      </c>
      <c r="L19" s="10">
        <f t="shared" si="3"/>
        <v>0.60000000000000009</v>
      </c>
    </row>
    <row r="20" spans="1:12">
      <c r="A20" s="29">
        <v>29</v>
      </c>
      <c r="B20" s="30">
        <v>4.9000000000000004</v>
      </c>
      <c r="C20" s="30">
        <v>4.5</v>
      </c>
      <c r="D20" s="31">
        <v>5.5</v>
      </c>
      <c r="E20" s="31">
        <v>4.9000000000000004</v>
      </c>
      <c r="F20" s="2">
        <f>MIN(C20:E20)</f>
        <v>4.5</v>
      </c>
      <c r="G20" s="2">
        <f>MAX(C20:E20)</f>
        <v>5.5</v>
      </c>
      <c r="H20" s="2">
        <f t="shared" si="0"/>
        <v>4.9666666666666668</v>
      </c>
      <c r="I20" s="2">
        <f>STDEV(C20:E20)</f>
        <v>0.50332229568471665</v>
      </c>
      <c r="J20" s="21">
        <f t="shared" si="1"/>
        <v>8.1632653061224553E-2</v>
      </c>
      <c r="K20" s="34">
        <f t="shared" si="2"/>
        <v>0.12244897959183665</v>
      </c>
      <c r="L20" s="10">
        <f t="shared" si="3"/>
        <v>0</v>
      </c>
    </row>
    <row r="21" spans="1:12">
      <c r="A21" s="26">
        <v>20</v>
      </c>
      <c r="B21" s="27">
        <v>0.25</v>
      </c>
      <c r="C21" s="27">
        <v>0.5</v>
      </c>
      <c r="D21" s="27">
        <v>1</v>
      </c>
      <c r="E21" s="28">
        <v>0.5</v>
      </c>
      <c r="F21" s="2">
        <f>MIN(C21:E21)</f>
        <v>0.5</v>
      </c>
      <c r="G21" s="2">
        <f>MAX(C21:E21)</f>
        <v>1</v>
      </c>
      <c r="H21" s="2">
        <f t="shared" si="0"/>
        <v>0.66666666666666663</v>
      </c>
      <c r="I21" s="2">
        <f>STDEV(C21:E21)</f>
        <v>0.28867513459481292</v>
      </c>
      <c r="J21" s="21">
        <f t="shared" si="1"/>
        <v>1</v>
      </c>
      <c r="K21" s="34">
        <f t="shared" si="2"/>
        <v>3</v>
      </c>
      <c r="L21" s="10">
        <f t="shared" si="3"/>
        <v>1</v>
      </c>
    </row>
    <row r="22" spans="1:12">
      <c r="A22" s="16"/>
      <c r="B22" s="17"/>
      <c r="C22" s="17"/>
      <c r="D22" s="17"/>
      <c r="E22" s="17"/>
      <c r="F22" s="17"/>
      <c r="G22" s="17"/>
      <c r="H22" s="18"/>
      <c r="I22" s="36" t="s">
        <v>31</v>
      </c>
      <c r="J22" s="37">
        <f>AVERAGE(J2:J21)</f>
        <v>0.80389862466725825</v>
      </c>
      <c r="K22" s="38">
        <f>AVERAGE(K2:K21)</f>
        <v>0.81181426665122314</v>
      </c>
      <c r="L22" s="39">
        <f>AVERAGE(L2:L21)</f>
        <v>0.56696604407784534</v>
      </c>
    </row>
    <row r="23" spans="1:12">
      <c r="I23"/>
      <c r="J23"/>
      <c r="K23"/>
      <c r="L23"/>
    </row>
    <row r="24" spans="1:12">
      <c r="A24" s="35" t="s">
        <v>32</v>
      </c>
      <c r="B24" s="35"/>
      <c r="C24" s="35"/>
      <c r="D24" s="35"/>
      <c r="E24" s="35"/>
      <c r="F24" s="23" t="s">
        <v>33</v>
      </c>
      <c r="G24" s="23"/>
      <c r="H24" s="23"/>
      <c r="I24" s="23"/>
      <c r="J24" s="23"/>
      <c r="K24" s="23"/>
      <c r="L24" s="23"/>
    </row>
    <row r="25" spans="1:12">
      <c r="A25" s="35" t="s">
        <v>34</v>
      </c>
      <c r="B25" s="35"/>
      <c r="C25" s="35"/>
      <c r="D25" s="35"/>
      <c r="E25" s="35"/>
      <c r="F25" s="23" t="s">
        <v>35</v>
      </c>
      <c r="G25" s="23"/>
      <c r="H25" s="23"/>
      <c r="I25" s="23"/>
      <c r="J25" s="23"/>
      <c r="K25" s="23"/>
      <c r="L25" s="23"/>
    </row>
    <row r="26" spans="1:12" ht="15" customHeight="1">
      <c r="A26" s="35" t="s">
        <v>36</v>
      </c>
      <c r="B26" s="35"/>
      <c r="C26" s="35"/>
      <c r="D26" s="35"/>
      <c r="E26" s="35"/>
      <c r="F26" s="23" t="s">
        <v>37</v>
      </c>
      <c r="G26" s="23"/>
      <c r="H26" s="23"/>
      <c r="I26" s="23"/>
      <c r="J26" s="23"/>
      <c r="K26" s="23"/>
      <c r="L26" s="23"/>
    </row>
    <row r="27" spans="1:12">
      <c r="I27"/>
      <c r="J27"/>
      <c r="K27"/>
      <c r="L27"/>
    </row>
    <row r="28" spans="1:12">
      <c r="I28"/>
      <c r="J28"/>
      <c r="K28"/>
      <c r="L28"/>
    </row>
    <row r="29" spans="1:12">
      <c r="I29"/>
      <c r="J29"/>
      <c r="K29"/>
      <c r="L29"/>
    </row>
    <row r="30" spans="1:12">
      <c r="I30"/>
      <c r="J30"/>
      <c r="K30"/>
      <c r="L30"/>
    </row>
    <row r="31" spans="1:12">
      <c r="I31"/>
      <c r="J31"/>
      <c r="K31"/>
      <c r="L31"/>
    </row>
  </sheetData>
  <mergeCells count="7">
    <mergeCell ref="A24:E24"/>
    <mergeCell ref="A25:E25"/>
    <mergeCell ref="A26:E26"/>
    <mergeCell ref="F24:L24"/>
    <mergeCell ref="F25:L25"/>
    <mergeCell ref="F26:L26"/>
    <mergeCell ref="A22:H22"/>
  </mergeCells>
  <conditionalFormatting sqref="J1:L21">
    <cfRule type="cellIs" dxfId="1" priority="1" operator="equal">
      <formula>0</formula>
    </cfRule>
    <cfRule type="cellIs" dxfId="0" priority="2" operator="between">
      <formula>0.01</formula>
      <formula>0.05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Laviza Falak Naz</cp:lastModifiedBy>
  <cp:revision/>
  <dcterms:created xsi:type="dcterms:W3CDTF">2023-04-02T18:32:12Z</dcterms:created>
  <dcterms:modified xsi:type="dcterms:W3CDTF">2023-04-02T21:48:10Z</dcterms:modified>
  <cp:category/>
  <cp:contentStatus/>
</cp:coreProperties>
</file>