
<file path=[Content_Types].xml><?xml version="1.0" encoding="utf-8"?>
<Types xmlns="http://schemas.openxmlformats.org/package/2006/content-types">
  <Default Extension="emf" ContentType="image/x-emf"/>
  <Default Extension="jp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drawings/drawing3.xml" ContentType="application/vnd.openxmlformats-officedocument.drawing+xml"/>
  <Override PartName="/xl/comments2.xml" ContentType="application/vnd.openxmlformats-officedocument.spreadsheetml.comments+xml"/>
  <Override PartName="/xl/threadedComments/threadedComment2.xml" ContentType="application/vnd.ms-excel.threadedcomments+xml"/>
  <Override PartName="/xl/drawings/drawing4.xml" ContentType="application/vnd.openxmlformats-officedocument.drawing+xml"/>
  <Override PartName="/xl/comments3.xml" ContentType="application/vnd.openxmlformats-officedocument.spreadsheetml.comments+xml"/>
  <Override PartName="/xl/threadedComments/threadedComment3.xml" ContentType="application/vnd.ms-excel.threadedcomment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207"/>
  <workbookPr defaultThemeVersion="202300"/>
  <mc:AlternateContent xmlns:mc="http://schemas.openxmlformats.org/markup-compatibility/2006">
    <mc:Choice Requires="x15">
      <x15ac:absPath xmlns:x15ac="http://schemas.microsoft.com/office/spreadsheetml/2010/11/ac" url="/Users/g.collett/Desktop/Calculators/"/>
    </mc:Choice>
  </mc:AlternateContent>
  <xr:revisionPtr revIDLastSave="0" documentId="8_{E770C118-5FC1-4D40-88FF-671F147C4548}" xr6:coauthVersionLast="47" xr6:coauthVersionMax="47" xr10:uidLastSave="{00000000-0000-0000-0000-000000000000}"/>
  <bookViews>
    <workbookView xWindow="0" yWindow="500" windowWidth="33600" windowHeight="19220" xr2:uid="{6C7DD19B-4134-534F-9ABF-99FF3ED67259}"/>
  </bookViews>
  <sheets>
    <sheet name="Explainer" sheetId="4" r:id="rId1"/>
    <sheet name="Shaped Charge Property Calcs" sheetId="1" r:id="rId2"/>
    <sheet name="Shaped Charge Copper" sheetId="2" r:id="rId3"/>
    <sheet name="Milan Warhead" sheetId="3"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17" i="2" l="1"/>
  <c r="O17" i="1"/>
  <c r="F60" i="3"/>
  <c r="B44" i="3"/>
  <c r="B40" i="3"/>
  <c r="J65" i="3"/>
  <c r="C64" i="3"/>
  <c r="B36" i="1"/>
  <c r="B32" i="1"/>
  <c r="B28" i="1"/>
  <c r="B43" i="3"/>
  <c r="C43" i="3" s="1"/>
  <c r="B63" i="3"/>
  <c r="J61" i="3"/>
  <c r="B61" i="3"/>
  <c r="J41" i="3"/>
  <c r="B39" i="3"/>
  <c r="J37" i="3"/>
  <c r="K36" i="3"/>
  <c r="B35" i="3"/>
  <c r="B62" i="3" s="1"/>
  <c r="AA34" i="3"/>
  <c r="AA38" i="3" s="1"/>
  <c r="B31" i="3"/>
  <c r="B27" i="3"/>
  <c r="B60" i="3" s="1"/>
  <c r="AB26" i="3"/>
  <c r="E24" i="3"/>
  <c r="C52" i="2"/>
  <c r="B52" i="2" s="1"/>
  <c r="B27" i="2"/>
  <c r="AA32" i="2"/>
  <c r="AA35" i="2" s="1"/>
  <c r="AA38" i="2"/>
  <c r="AA31" i="2"/>
  <c r="B47" i="2"/>
  <c r="B28" i="2"/>
  <c r="E24" i="2"/>
  <c r="B43" i="2"/>
  <c r="B64" i="2" s="1"/>
  <c r="J41" i="2"/>
  <c r="B39" i="2"/>
  <c r="B63" i="2" s="1"/>
  <c r="J37" i="2"/>
  <c r="K36" i="2"/>
  <c r="J62" i="2" s="1"/>
  <c r="B35" i="2"/>
  <c r="B62" i="2" s="1"/>
  <c r="AA34" i="2"/>
  <c r="B31" i="2"/>
  <c r="B61" i="2" s="1"/>
  <c r="AB26" i="2"/>
  <c r="N22" i="2"/>
  <c r="S15" i="2"/>
  <c r="N22" i="1"/>
  <c r="AB26" i="1"/>
  <c r="AA33" i="1"/>
  <c r="AA34" i="1"/>
  <c r="AA38" i="1"/>
  <c r="S15" i="1"/>
  <c r="K36" i="1"/>
  <c r="J41" i="1"/>
  <c r="B43" i="1"/>
  <c r="B39" i="1"/>
  <c r="B35" i="1"/>
  <c r="B27" i="1"/>
  <c r="B31" i="1"/>
  <c r="J37" i="1"/>
  <c r="E24" i="1"/>
  <c r="J62" i="3" l="1"/>
  <c r="K37" i="3"/>
  <c r="J63" i="3"/>
  <c r="J64" i="3"/>
  <c r="J40" i="3"/>
  <c r="J38" i="3"/>
  <c r="I61" i="2"/>
  <c r="B60" i="2"/>
  <c r="B65" i="2" s="1"/>
  <c r="J40" i="2"/>
  <c r="J65" i="2"/>
  <c r="J61" i="2"/>
  <c r="J63" i="2"/>
  <c r="J64" i="2"/>
  <c r="K37" i="2"/>
  <c r="J38" i="2"/>
  <c r="J39" i="2" s="1"/>
  <c r="B32" i="2" s="1"/>
  <c r="K37" i="1"/>
  <c r="J61" i="1"/>
  <c r="J62" i="1"/>
  <c r="J63" i="1"/>
  <c r="J64" i="1"/>
  <c r="J65" i="1"/>
  <c r="B64" i="1"/>
  <c r="B63" i="1"/>
  <c r="B62" i="1"/>
  <c r="B60" i="1"/>
  <c r="B61" i="1"/>
  <c r="J38" i="1"/>
  <c r="J39" i="1" s="1"/>
  <c r="J40" i="1"/>
  <c r="J39" i="3" l="1"/>
  <c r="B64" i="3" s="1"/>
  <c r="B65" i="3" s="1"/>
  <c r="B36" i="3"/>
  <c r="B32" i="3"/>
  <c r="C61" i="2"/>
  <c r="C31" i="2"/>
  <c r="B48" i="2" s="1"/>
  <c r="B44" i="2"/>
  <c r="B40" i="2"/>
  <c r="C27" i="2"/>
  <c r="B36" i="2"/>
  <c r="B44" i="1"/>
  <c r="B40" i="1"/>
  <c r="B65" i="1"/>
  <c r="B28" i="3" l="1"/>
  <c r="C61" i="3"/>
  <c r="C31" i="3"/>
  <c r="B48" i="3" s="1"/>
  <c r="C63" i="3"/>
  <c r="C39" i="3"/>
  <c r="B50" i="3" s="1"/>
  <c r="C55" i="3" s="1"/>
  <c r="B55" i="3" s="1"/>
  <c r="C60" i="3"/>
  <c r="C27" i="3"/>
  <c r="B47" i="3" s="1"/>
  <c r="B51" i="3"/>
  <c r="C62" i="3"/>
  <c r="C35" i="3"/>
  <c r="B49" i="3" s="1"/>
  <c r="C62" i="2"/>
  <c r="C35" i="2"/>
  <c r="B49" i="2" s="1"/>
  <c r="C60" i="2"/>
  <c r="C39" i="2"/>
  <c r="B50" i="2" s="1"/>
  <c r="C63" i="2"/>
  <c r="C64" i="2"/>
  <c r="C43" i="2"/>
  <c r="B51" i="2" s="1"/>
  <c r="C53" i="2"/>
  <c r="D61" i="2"/>
  <c r="C39" i="1"/>
  <c r="B50" i="1" s="1"/>
  <c r="C63" i="1"/>
  <c r="C31" i="1"/>
  <c r="B48" i="1" s="1"/>
  <c r="C61" i="1"/>
  <c r="C62" i="1"/>
  <c r="C35" i="1"/>
  <c r="B49" i="1" s="1"/>
  <c r="C43" i="1"/>
  <c r="B51" i="1" s="1"/>
  <c r="C64" i="1"/>
  <c r="C27" i="1"/>
  <c r="B47" i="1" s="1"/>
  <c r="C60" i="1"/>
  <c r="D64" i="3" l="1"/>
  <c r="C56" i="3"/>
  <c r="C65" i="3"/>
  <c r="D60" i="3"/>
  <c r="C52" i="3"/>
  <c r="D63" i="3"/>
  <c r="C54" i="3"/>
  <c r="D62" i="3"/>
  <c r="C53" i="3"/>
  <c r="D61" i="3"/>
  <c r="C56" i="2"/>
  <c r="D64" i="2"/>
  <c r="D60" i="2"/>
  <c r="D63" i="2"/>
  <c r="C55" i="2"/>
  <c r="C65" i="2"/>
  <c r="C54" i="2"/>
  <c r="D62" i="2"/>
  <c r="I62" i="2"/>
  <c r="B53" i="2"/>
  <c r="E61" i="2" s="1"/>
  <c r="D63" i="1"/>
  <c r="C55" i="1"/>
  <c r="C53" i="1"/>
  <c r="D61" i="1"/>
  <c r="D62" i="1"/>
  <c r="C54" i="1"/>
  <c r="C56" i="1"/>
  <c r="D64" i="1"/>
  <c r="C65" i="1"/>
  <c r="C52" i="1"/>
  <c r="D60" i="1"/>
  <c r="B56" i="3" l="1"/>
  <c r="E64" i="3" s="1"/>
  <c r="I65" i="3"/>
  <c r="AA31" i="1"/>
  <c r="AD31" i="1" s="1"/>
  <c r="AA32" i="1" s="1"/>
  <c r="AA35" i="1" s="1"/>
  <c r="B54" i="3"/>
  <c r="E62" i="3" s="1"/>
  <c r="I63" i="3"/>
  <c r="B52" i="3"/>
  <c r="E60" i="3" s="1"/>
  <c r="I61" i="3"/>
  <c r="I64" i="3"/>
  <c r="E63" i="3"/>
  <c r="I62" i="3"/>
  <c r="B53" i="3"/>
  <c r="E61" i="3" s="1"/>
  <c r="AA31" i="3"/>
  <c r="AD31" i="3" s="1"/>
  <c r="B54" i="2"/>
  <c r="E62" i="2" s="1"/>
  <c r="I63" i="2"/>
  <c r="I64" i="2"/>
  <c r="B55" i="2"/>
  <c r="E63" i="2" s="1"/>
  <c r="AD31" i="2"/>
  <c r="E60" i="2"/>
  <c r="E65" i="2" s="1"/>
  <c r="E66" i="2" s="1"/>
  <c r="L62" i="2"/>
  <c r="K62" i="2"/>
  <c r="N62" i="2"/>
  <c r="M62" i="2"/>
  <c r="B56" i="2"/>
  <c r="E64" i="2" s="1"/>
  <c r="I65" i="2"/>
  <c r="I64" i="1"/>
  <c r="B55" i="1"/>
  <c r="E63" i="1" s="1"/>
  <c r="B53" i="1"/>
  <c r="E61" i="1" s="1"/>
  <c r="I62" i="1"/>
  <c r="I63" i="1"/>
  <c r="B54" i="1"/>
  <c r="E62" i="1" s="1"/>
  <c r="B56" i="1"/>
  <c r="E64" i="1" s="1"/>
  <c r="I65" i="1"/>
  <c r="B52" i="1"/>
  <c r="E60" i="1" s="1"/>
  <c r="I61" i="1"/>
  <c r="L61" i="1" s="1"/>
  <c r="K65" i="3" l="1"/>
  <c r="L65" i="3"/>
  <c r="N65" i="3"/>
  <c r="M65" i="3"/>
  <c r="K61" i="1"/>
  <c r="N61" i="1"/>
  <c r="M61" i="1"/>
  <c r="AA32" i="3"/>
  <c r="AA35" i="3" s="1"/>
  <c r="N61" i="3"/>
  <c r="M61" i="3"/>
  <c r="L61" i="3"/>
  <c r="K61" i="3"/>
  <c r="L64" i="3"/>
  <c r="K64" i="3"/>
  <c r="N64" i="3"/>
  <c r="M64" i="3"/>
  <c r="E65" i="3"/>
  <c r="E66" i="3" s="1"/>
  <c r="N63" i="3"/>
  <c r="M63" i="3"/>
  <c r="L63" i="3"/>
  <c r="K63" i="3"/>
  <c r="L62" i="3"/>
  <c r="K62" i="3"/>
  <c r="N62" i="3"/>
  <c r="M62" i="3"/>
  <c r="G77" i="2"/>
  <c r="O13" i="2" s="1"/>
  <c r="O15" i="2" s="1"/>
  <c r="C77" i="2"/>
  <c r="O10" i="2" s="1"/>
  <c r="M61" i="2"/>
  <c r="L61" i="2"/>
  <c r="K61" i="2"/>
  <c r="N61" i="2"/>
  <c r="G60" i="2" s="1"/>
  <c r="N65" i="2"/>
  <c r="M65" i="2"/>
  <c r="L65" i="2"/>
  <c r="K65" i="2"/>
  <c r="K64" i="2"/>
  <c r="L64" i="2"/>
  <c r="N64" i="2"/>
  <c r="M64" i="2"/>
  <c r="F61" i="2"/>
  <c r="G61" i="2"/>
  <c r="N63" i="2"/>
  <c r="M63" i="2"/>
  <c r="L63" i="2"/>
  <c r="K63" i="2"/>
  <c r="K64" i="1"/>
  <c r="L64" i="1"/>
  <c r="M64" i="1"/>
  <c r="N64" i="1"/>
  <c r="K62" i="1"/>
  <c r="L62" i="1"/>
  <c r="M62" i="1"/>
  <c r="N62" i="1"/>
  <c r="E65" i="1"/>
  <c r="E66" i="1" s="1"/>
  <c r="K63" i="1"/>
  <c r="M63" i="1"/>
  <c r="N63" i="1"/>
  <c r="L63" i="1"/>
  <c r="M65" i="1"/>
  <c r="L65" i="1"/>
  <c r="K65" i="1"/>
  <c r="N65" i="1"/>
  <c r="G60" i="1"/>
  <c r="F60" i="1"/>
  <c r="F64" i="3" l="1"/>
  <c r="G64" i="3"/>
  <c r="C77" i="3"/>
  <c r="G77" i="3"/>
  <c r="O13" i="3" s="1"/>
  <c r="F63" i="3"/>
  <c r="G63" i="3"/>
  <c r="G77" i="1"/>
  <c r="C77" i="1"/>
  <c r="F61" i="3"/>
  <c r="G61" i="3"/>
  <c r="F62" i="3"/>
  <c r="G62" i="3"/>
  <c r="O10" i="3"/>
  <c r="G60" i="3"/>
  <c r="N20" i="2"/>
  <c r="F64" i="2"/>
  <c r="G64" i="2"/>
  <c r="N21" i="2"/>
  <c r="F60" i="2"/>
  <c r="G63" i="2"/>
  <c r="F63" i="2"/>
  <c r="F62" i="2"/>
  <c r="G62" i="2"/>
  <c r="O13" i="1"/>
  <c r="G63" i="1"/>
  <c r="F63" i="1"/>
  <c r="G61" i="1"/>
  <c r="F61" i="1"/>
  <c r="G62" i="1"/>
  <c r="F62" i="1"/>
  <c r="F64" i="1"/>
  <c r="G64" i="1"/>
  <c r="D79" i="3" l="1"/>
  <c r="N20" i="3"/>
  <c r="C79" i="1"/>
  <c r="O10" i="1"/>
  <c r="N20" i="1" s="1"/>
  <c r="F65" i="3"/>
  <c r="O4" i="3" s="1"/>
  <c r="G65" i="3"/>
  <c r="O7" i="3" s="1"/>
  <c r="N21" i="3"/>
  <c r="G65" i="2"/>
  <c r="O7" i="2" s="1"/>
  <c r="F65" i="2"/>
  <c r="O4" i="2" s="1"/>
  <c r="O15" i="1"/>
  <c r="G65" i="1"/>
  <c r="O7" i="1" s="1"/>
  <c r="F65" i="1"/>
  <c r="O4" i="1" s="1"/>
  <c r="N21"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tc={BBD66A6C-9436-0345-985F-0A8B1BAB787E}</author>
    <author>tc={8DDC8FDD-CB3B-744B-8C8D-DD1D764EEA11}</author>
    <author>tc={1A9EA90A-B76D-4347-A9B1-F08A1B3E0A2F}</author>
    <author>tc={5B1C7802-E446-6A4D-BF7E-A66258A3A64B}</author>
  </authors>
  <commentList>
    <comment ref="S14" authorId="0" shapeId="0" xr:uid="{BBD66A6C-9436-0345-985F-0A8B1BAB787E}">
      <text>
        <t>[Threaded comment]
Your version of Excel allows you to read this threaded comment; however, any edits to it will get removed if the file is opened in a newer version of Excel. Learn more: https://go.microsoft.com/fwlink/?linkid=870924
Comment:
    This is a guess based on geometry</t>
      </text>
    </comment>
    <comment ref="A27" authorId="1" shapeId="0" xr:uid="{8DDC8FDD-CB3B-744B-8C8D-DD1D764EEA11}">
      <text>
        <t>[Threaded comment]
Your version of Excel allows you to read this threaded comment; however, any edits to it will get removed if the file is opened in a newer version of Excel. Learn more: https://go.microsoft.com/fwlink/?linkid=870924
Comment:
    Please use equations for M1 to M5</t>
      </text>
    </comment>
    <comment ref="A28" authorId="2" shapeId="0" xr:uid="{1A9EA90A-B76D-4347-A9B1-F08A1B3E0A2F}">
      <text>
        <t>[Threaded comment]
Your version of Excel allows you to read this threaded comment; however, any edits to it will get removed if the file is opened in a newer version of Excel. Learn more: https://go.microsoft.com/fwlink/?linkid=870924
Comment:
    Please use equations C1 to C5</t>
      </text>
    </comment>
    <comment ref="A47" authorId="3" shapeId="0" xr:uid="{5B1C7802-E446-6A4D-BF7E-A66258A3A64B}">
      <text>
        <t>[Threaded comment]
Your version of Excel allows you to read this threaded comment; however, any edits to it will get removed if the file is opened in a newer version of Excel. Learn more: https://go.microsoft.com/fwlink/?linkid=870924
Comment:
    Use equations opposite for Vo1 to Vo5 and beta1 to beta5</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tc={6A5BF127-20BA-9348-A603-E876BDD26062}</author>
    <author>tc={39731B9A-1C48-A14D-B6EC-2D11B475277F}</author>
    <author>tc={819CB268-59A4-0940-9D45-348961B3006A}</author>
    <author>tc={F9F8D2CC-5C4F-FF48-AE86-01CAF02200AA}</author>
  </authors>
  <commentList>
    <comment ref="S14" authorId="0" shapeId="0" xr:uid="{6A5BF127-20BA-9348-A603-E876BDD26062}">
      <text>
        <t>[Threaded comment]
Your version of Excel allows you to read this threaded comment; however, any edits to it will get removed if the file is opened in a newer version of Excel. Learn more: https://go.microsoft.com/fwlink/?linkid=870924
Comment:
    This is a guess based on geometry</t>
      </text>
    </comment>
    <comment ref="A27" authorId="1" shapeId="0" xr:uid="{39731B9A-1C48-A14D-B6EC-2D11B475277F}">
      <text>
        <t>[Threaded comment]
Your version of Excel allows you to read this threaded comment; however, any edits to it will get removed if the file is opened in a newer version of Excel. Learn more: https://go.microsoft.com/fwlink/?linkid=870924
Comment:
    Please use equations for M1 to M5</t>
      </text>
    </comment>
    <comment ref="A28" authorId="2" shapeId="0" xr:uid="{819CB268-59A4-0940-9D45-348961B3006A}">
      <text>
        <t>[Threaded comment]
Your version of Excel allows you to read this threaded comment; however, any edits to it will get removed if the file is opened in a newer version of Excel. Learn more: https://go.microsoft.com/fwlink/?linkid=870924
Comment:
    Please use equations C1 to C5</t>
      </text>
    </comment>
    <comment ref="A47" authorId="3" shapeId="0" xr:uid="{F9F8D2CC-5C4F-FF48-AE86-01CAF02200AA}">
      <text>
        <t>[Threaded comment]
Your version of Excel allows you to read this threaded comment; however, any edits to it will get removed if the file is opened in a newer version of Excel. Learn more: https://go.microsoft.com/fwlink/?linkid=870924
Comment:
    Use equations opposite for Vo1 to Vo5 and beta1 to beta5</t>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tc={DE482E45-6176-4042-AE05-3572E2172EBF}</author>
    <author>tc={7F202405-9B14-4D41-A2B9-D9F3E2E91964}</author>
    <author>tc={D4D98E31-CEA0-514E-8A6F-0F7DC467B229}</author>
  </authors>
  <commentList>
    <comment ref="A27" authorId="0" shapeId="0" xr:uid="{DE482E45-6176-4042-AE05-3572E2172EBF}">
      <text>
        <t>[Threaded comment]
Your version of Excel allows you to read this threaded comment; however, any edits to it will get removed if the file is opened in a newer version of Excel. Learn more: https://go.microsoft.com/fwlink/?linkid=870924
Comment:
    Please use equations for M1 to M5</t>
      </text>
    </comment>
    <comment ref="A28" authorId="1" shapeId="0" xr:uid="{7F202405-9B14-4D41-A2B9-D9F3E2E91964}">
      <text>
        <t>[Threaded comment]
Your version of Excel allows you to read this threaded comment; however, any edits to it will get removed if the file is opened in a newer version of Excel. Learn more: https://go.microsoft.com/fwlink/?linkid=870924
Comment:
    Please use equations C1 to C5</t>
      </text>
    </comment>
    <comment ref="A47" authorId="2" shapeId="0" xr:uid="{D4D98E31-CEA0-514E-8A6F-0F7DC467B229}">
      <text>
        <t>[Threaded comment]
Your version of Excel allows you to read this threaded comment; however, any edits to it will get removed if the file is opened in a newer version of Excel. Learn more: https://go.microsoft.com/fwlink/?linkid=870924
Comment:
    Use equations opposite for Vo1 to Vo5 and beta1 to beta5</t>
      </text>
    </comment>
  </commentList>
</comments>
</file>

<file path=xl/sharedStrings.xml><?xml version="1.0" encoding="utf-8"?>
<sst xmlns="http://schemas.openxmlformats.org/spreadsheetml/2006/main" count="404" uniqueCount="120">
  <si>
    <t>Shaped Charge Jet and Slug Velocity Calculator (Reference Ballistics, Carlucci &amp; Jacobson)</t>
  </si>
  <si>
    <t>These formulae use the Birkhoff-MacDougal-Pugh-Taylor theory</t>
  </si>
  <si>
    <t>Section 1</t>
  </si>
  <si>
    <t>M1</t>
  </si>
  <si>
    <t>C1</t>
  </si>
  <si>
    <t>r1</t>
  </si>
  <si>
    <t>r0</t>
  </si>
  <si>
    <t>r2</t>
  </si>
  <si>
    <t>r3</t>
  </si>
  <si>
    <t>r4</t>
  </si>
  <si>
    <t>r5</t>
  </si>
  <si>
    <t>inch</t>
  </si>
  <si>
    <t>Distance</t>
  </si>
  <si>
    <t>density steel</t>
  </si>
  <si>
    <t>t</t>
  </si>
  <si>
    <t>To convert g/cm3 to lbm/in3</t>
  </si>
  <si>
    <t>Explosive</t>
  </si>
  <si>
    <t>Rc</t>
  </si>
  <si>
    <t>alpha</t>
  </si>
  <si>
    <t>cos^2</t>
  </si>
  <si>
    <t>(r^2)/(cos^2)</t>
  </si>
  <si>
    <t>Section 2</t>
  </si>
  <si>
    <t>M2</t>
  </si>
  <si>
    <t>C2</t>
  </si>
  <si>
    <t>Section 3</t>
  </si>
  <si>
    <t>M3</t>
  </si>
  <si>
    <t>C3</t>
  </si>
  <si>
    <t>Section 4</t>
  </si>
  <si>
    <t>M4</t>
  </si>
  <si>
    <t>C4</t>
  </si>
  <si>
    <t>Section 5</t>
  </si>
  <si>
    <t>M5</t>
  </si>
  <si>
    <t>C5</t>
  </si>
  <si>
    <t>Mass (lbs)</t>
  </si>
  <si>
    <t>Vo4</t>
  </si>
  <si>
    <t>Vo3</t>
  </si>
  <si>
    <t>Vo2</t>
  </si>
  <si>
    <t>Vo1</t>
  </si>
  <si>
    <t>Vo5</t>
  </si>
  <si>
    <t>m/s</t>
  </si>
  <si>
    <t>Properties</t>
  </si>
  <si>
    <t>M/C</t>
  </si>
  <si>
    <t>D (m/s)</t>
  </si>
  <si>
    <t>Gurney (m/s)</t>
  </si>
  <si>
    <t>D/cosalpha</t>
  </si>
  <si>
    <t>sinalpha</t>
  </si>
  <si>
    <t>sin(b-a)</t>
  </si>
  <si>
    <t>Position</t>
  </si>
  <si>
    <t>Beta</t>
  </si>
  <si>
    <t>beta</t>
  </si>
  <si>
    <t>cosec beta</t>
  </si>
  <si>
    <t>cot beta</t>
  </si>
  <si>
    <t>tan((b-a)/2)</t>
  </si>
  <si>
    <t>TOTAL</t>
  </si>
  <si>
    <t>AVERAGE</t>
  </si>
  <si>
    <t>Vj (m/s)</t>
  </si>
  <si>
    <t>Vs (m/s)</t>
  </si>
  <si>
    <t>Vo (m/s)</t>
  </si>
  <si>
    <t>M (lbs)</t>
  </si>
  <si>
    <t>C (lbs)</t>
  </si>
  <si>
    <t>Radians</t>
  </si>
  <si>
    <t>g/cm^3</t>
  </si>
  <si>
    <t>lbm/in^3</t>
  </si>
  <si>
    <t>Splitting the Shaped Charge into Sections</t>
  </si>
  <si>
    <t>Data that is needed</t>
  </si>
  <si>
    <t>Velocity of Jet</t>
  </si>
  <si>
    <t>Velocity of Slug</t>
  </si>
  <si>
    <t>Mass of Jet</t>
  </si>
  <si>
    <t>Mass of Slug</t>
  </si>
  <si>
    <t>Slant Range</t>
  </si>
  <si>
    <t>kg</t>
  </si>
  <si>
    <t>Mjet</t>
  </si>
  <si>
    <t>Mslug</t>
  </si>
  <si>
    <t>lbs</t>
  </si>
  <si>
    <t>cos(𝜶) radians</t>
  </si>
  <si>
    <t>𝜶</t>
  </si>
  <si>
    <t>Vo and 𝜷</t>
  </si>
  <si>
    <t>𝜷1</t>
  </si>
  <si>
    <t>𝜷2</t>
  </si>
  <si>
    <t>𝜷3</t>
  </si>
  <si>
    <t>𝜷4</t>
  </si>
  <si>
    <t>𝜷5</t>
  </si>
  <si>
    <t>𝜷 radians</t>
  </si>
  <si>
    <t>Cd</t>
  </si>
  <si>
    <t>cylinder</t>
  </si>
  <si>
    <t>air density</t>
  </si>
  <si>
    <t>kg/m3</t>
  </si>
  <si>
    <t>% Jet</t>
  </si>
  <si>
    <t>% Slug</t>
  </si>
  <si>
    <t>x-sect area</t>
  </si>
  <si>
    <t>m2</t>
  </si>
  <si>
    <t>slug area</t>
  </si>
  <si>
    <t>Critical Velocity 3 J/mm2</t>
  </si>
  <si>
    <t>mm2</t>
  </si>
  <si>
    <t>m</t>
  </si>
  <si>
    <t>slug 20 mm diameter</t>
  </si>
  <si>
    <t>sea level</t>
  </si>
  <si>
    <t>assume slug is cylinder</t>
  </si>
  <si>
    <t>Estimating Slant Range</t>
  </si>
  <si>
    <t>and</t>
  </si>
  <si>
    <t>density copper</t>
  </si>
  <si>
    <t>P</t>
  </si>
  <si>
    <t>Vo</t>
  </si>
  <si>
    <t>average</t>
  </si>
  <si>
    <t>cm/us</t>
  </si>
  <si>
    <t>L</t>
  </si>
  <si>
    <t>density jet</t>
  </si>
  <si>
    <t>density tgt</t>
  </si>
  <si>
    <t>S</t>
  </si>
  <si>
    <t>BHN</t>
  </si>
  <si>
    <t>Gamma</t>
  </si>
  <si>
    <t>Lambda</t>
  </si>
  <si>
    <t>Estimating Jet Length (hydrodynamic behaviour) and Penetration</t>
  </si>
  <si>
    <t>density Cu</t>
  </si>
  <si>
    <t>check</t>
  </si>
  <si>
    <t>mass the same</t>
  </si>
  <si>
    <t>DO NOT TOUCH THIS TABLE</t>
  </si>
  <si>
    <t>should equal E65</t>
  </si>
  <si>
    <t>Mass Check</t>
  </si>
  <si>
    <t>Estimating Penetration for Hydrodynamic Velocities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</si>
</sst>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0"/>
    <numFmt numFmtId="165" formatCode="0.0000"/>
  </numFmts>
  <fonts count="9" x14ac:knownFonts="1">
    <font>
      <sz val="12"/>
      <color theme="1"/>
      <name val="Aptos Narrow"/>
      <family val="2"/>
      <scheme val="minor"/>
    </font>
    <font>
      <sz val="12"/>
      <color theme="1"/>
      <name val="Aptos Narrow"/>
      <family val="2"/>
      <scheme val="minor"/>
    </font>
    <font>
      <b/>
      <sz val="12"/>
      <color theme="1"/>
      <name val="Aptos Narrow"/>
      <scheme val="minor"/>
    </font>
    <font>
      <b/>
      <sz val="16"/>
      <color theme="1"/>
      <name val="Aptos Narrow"/>
      <scheme val="minor"/>
    </font>
    <font>
      <sz val="18"/>
      <color theme="1"/>
      <name val="Aptos Narrow"/>
      <scheme val="minor"/>
    </font>
    <font>
      <b/>
      <sz val="18"/>
      <color theme="1"/>
      <name val="Aptos Narrow"/>
      <scheme val="minor"/>
    </font>
    <font>
      <sz val="16"/>
      <color theme="1"/>
      <name val="Aptos Narrow"/>
      <family val="2"/>
      <scheme val="minor"/>
    </font>
    <font>
      <sz val="18"/>
      <color theme="1"/>
      <name val="Aptos Narrow"/>
      <family val="2"/>
      <scheme val="minor"/>
    </font>
    <font>
      <b/>
      <sz val="16"/>
      <name val="Aptos Narrow"/>
      <scheme val="minor"/>
    </font>
  </fonts>
  <fills count="10">
    <fill>
      <patternFill patternType="none"/>
    </fill>
    <fill>
      <patternFill patternType="gray125"/>
    </fill>
    <fill>
      <patternFill patternType="solid">
        <fgColor rgb="FF92D050"/>
        <bgColor indexed="64"/>
      </patternFill>
    </fill>
    <fill>
      <patternFill patternType="solid">
        <fgColor rgb="FFFF0000"/>
        <bgColor indexed="64"/>
      </patternFill>
    </fill>
    <fill>
      <patternFill patternType="solid">
        <fgColor theme="8" tint="0.79998168889431442"/>
        <bgColor indexed="64"/>
      </patternFill>
    </fill>
    <fill>
      <patternFill patternType="solid">
        <fgColor theme="0" tint="-0.14999847407452621"/>
        <bgColor indexed="64"/>
      </patternFill>
    </fill>
    <fill>
      <patternFill patternType="solid">
        <fgColor theme="1"/>
        <bgColor indexed="64"/>
      </patternFill>
    </fill>
    <fill>
      <patternFill patternType="solid">
        <fgColor rgb="FF00B0F0"/>
        <bgColor indexed="64"/>
      </patternFill>
    </fill>
    <fill>
      <patternFill patternType="solid">
        <fgColor rgb="FFFFC000"/>
        <bgColor indexed="64"/>
      </patternFill>
    </fill>
    <fill>
      <patternFill patternType="solid">
        <fgColor rgb="FFFFFF00"/>
        <bgColor indexed="64"/>
      </patternFill>
    </fill>
  </fills>
  <borders count="28">
    <border>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right/>
      <top style="medium">
        <color indexed="64"/>
      </top>
      <bottom/>
      <diagonal/>
    </border>
    <border>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bottom/>
      <diagonal/>
    </border>
  </borders>
  <cellStyleXfs count="2">
    <xf numFmtId="0" fontId="0" fillId="0" borderId="0"/>
    <xf numFmtId="9" fontId="1" fillId="0" borderId="0" applyFont="0" applyFill="0" applyBorder="0" applyAlignment="0" applyProtection="0"/>
  </cellStyleXfs>
  <cellXfs count="151">
    <xf numFmtId="0" fontId="0" fillId="0" borderId="0" xfId="0"/>
    <xf numFmtId="0" fontId="2" fillId="0" borderId="0" xfId="0" applyFont="1"/>
    <xf numFmtId="2" fontId="0" fillId="0" borderId="0" xfId="0" applyNumberFormat="1"/>
    <xf numFmtId="0" fontId="0" fillId="3" borderId="0" xfId="0" applyFill="1"/>
    <xf numFmtId="0" fontId="0" fillId="0" borderId="2" xfId="0" applyBorder="1"/>
    <xf numFmtId="0" fontId="0" fillId="0" borderId="3" xfId="0" applyBorder="1"/>
    <xf numFmtId="0" fontId="0" fillId="0" borderId="5" xfId="0" applyBorder="1"/>
    <xf numFmtId="165" fontId="0" fillId="3" borderId="7" xfId="0" applyNumberFormat="1" applyFill="1" applyBorder="1"/>
    <xf numFmtId="0" fontId="0" fillId="5" borderId="7" xfId="0" applyFill="1" applyBorder="1"/>
    <xf numFmtId="165" fontId="0" fillId="6" borderId="7" xfId="0" applyNumberFormat="1" applyFill="1" applyBorder="1"/>
    <xf numFmtId="164" fontId="0" fillId="3" borderId="9" xfId="0" applyNumberFormat="1" applyFill="1" applyBorder="1"/>
    <xf numFmtId="0" fontId="0" fillId="5" borderId="10" xfId="0" applyFill="1" applyBorder="1"/>
    <xf numFmtId="0" fontId="0" fillId="5" borderId="11" xfId="0" applyFill="1" applyBorder="1"/>
    <xf numFmtId="0" fontId="0" fillId="4" borderId="12" xfId="0" applyFill="1" applyBorder="1"/>
    <xf numFmtId="0" fontId="0" fillId="0" borderId="4" xfId="0" applyBorder="1"/>
    <xf numFmtId="0" fontId="0" fillId="6" borderId="12" xfId="0" applyFill="1" applyBorder="1"/>
    <xf numFmtId="0" fontId="0" fillId="4" borderId="13" xfId="0" applyFill="1" applyBorder="1"/>
    <xf numFmtId="165" fontId="0" fillId="3" borderId="14" xfId="0" applyNumberFormat="1" applyFill="1" applyBorder="1"/>
    <xf numFmtId="0" fontId="0" fillId="0" borderId="6" xfId="0" applyBorder="1"/>
    <xf numFmtId="0" fontId="0" fillId="0" borderId="16" xfId="0" applyBorder="1"/>
    <xf numFmtId="0" fontId="0" fillId="0" borderId="17" xfId="0" applyBorder="1"/>
    <xf numFmtId="0" fontId="0" fillId="5" borderId="15" xfId="0" applyFill="1" applyBorder="1"/>
    <xf numFmtId="0" fontId="0" fillId="3" borderId="16" xfId="0" applyFill="1" applyBorder="1"/>
    <xf numFmtId="165" fontId="0" fillId="3" borderId="16" xfId="0" applyNumberFormat="1" applyFill="1" applyBorder="1"/>
    <xf numFmtId="165" fontId="0" fillId="6" borderId="16" xfId="0" applyNumberFormat="1" applyFill="1" applyBorder="1"/>
    <xf numFmtId="165" fontId="0" fillId="5" borderId="16" xfId="0" applyNumberFormat="1" applyFill="1" applyBorder="1"/>
    <xf numFmtId="165" fontId="0" fillId="3" borderId="17" xfId="0" applyNumberFormat="1" applyFill="1" applyBorder="1"/>
    <xf numFmtId="164" fontId="0" fillId="3" borderId="0" xfId="0" applyNumberFormat="1" applyFill="1"/>
    <xf numFmtId="0" fontId="0" fillId="2" borderId="0" xfId="0" applyFill="1"/>
    <xf numFmtId="0" fontId="0" fillId="5" borderId="13" xfId="0" applyFill="1" applyBorder="1"/>
    <xf numFmtId="0" fontId="0" fillId="2" borderId="17" xfId="0" applyFill="1" applyBorder="1"/>
    <xf numFmtId="0" fontId="0" fillId="5" borderId="11" xfId="0" applyFill="1" applyBorder="1" applyAlignment="1">
      <alignment horizontal="center"/>
    </xf>
    <xf numFmtId="0" fontId="0" fillId="5" borderId="15" xfId="0" applyFill="1" applyBorder="1" applyAlignment="1">
      <alignment horizontal="center"/>
    </xf>
    <xf numFmtId="2" fontId="0" fillId="2" borderId="14" xfId="0" applyNumberFormat="1" applyFill="1" applyBorder="1" applyAlignment="1">
      <alignment horizontal="center"/>
    </xf>
    <xf numFmtId="164" fontId="0" fillId="3" borderId="14" xfId="0" applyNumberFormat="1" applyFill="1" applyBorder="1" applyAlignment="1">
      <alignment horizontal="center"/>
    </xf>
    <xf numFmtId="0" fontId="0" fillId="2" borderId="14" xfId="0" applyFill="1" applyBorder="1" applyAlignment="1">
      <alignment horizontal="center"/>
    </xf>
    <xf numFmtId="0" fontId="0" fillId="2" borderId="17" xfId="0" applyFill="1" applyBorder="1" applyAlignment="1">
      <alignment horizontal="center"/>
    </xf>
    <xf numFmtId="0" fontId="0" fillId="5" borderId="12" xfId="0" applyFill="1" applyBorder="1"/>
    <xf numFmtId="0" fontId="0" fillId="2" borderId="16" xfId="0" applyFill="1" applyBorder="1"/>
    <xf numFmtId="0" fontId="0" fillId="2" borderId="15" xfId="0" applyFill="1" applyBorder="1"/>
    <xf numFmtId="0" fontId="0" fillId="4" borderId="1" xfId="0" applyFill="1" applyBorder="1"/>
    <xf numFmtId="0" fontId="0" fillId="4" borderId="3" xfId="0" applyFill="1" applyBorder="1"/>
    <xf numFmtId="0" fontId="0" fillId="4" borderId="5" xfId="0" applyFill="1" applyBorder="1"/>
    <xf numFmtId="0" fontId="0" fillId="3" borderId="9" xfId="0" applyFill="1" applyBorder="1"/>
    <xf numFmtId="164" fontId="0" fillId="3" borderId="8" xfId="0" applyNumberFormat="1" applyFill="1" applyBorder="1"/>
    <xf numFmtId="164" fontId="0" fillId="3" borderId="4" xfId="0" applyNumberFormat="1" applyFill="1" applyBorder="1"/>
    <xf numFmtId="164" fontId="0" fillId="3" borderId="6" xfId="0" applyNumberFormat="1" applyFill="1" applyBorder="1"/>
    <xf numFmtId="0" fontId="4" fillId="5" borderId="10" xfId="0" applyFont="1" applyFill="1" applyBorder="1" applyAlignment="1">
      <alignment horizontal="center"/>
    </xf>
    <xf numFmtId="0" fontId="4" fillId="5" borderId="11" xfId="0" applyFont="1" applyFill="1" applyBorder="1" applyAlignment="1">
      <alignment horizontal="center"/>
    </xf>
    <xf numFmtId="0" fontId="4" fillId="5" borderId="15" xfId="0" applyFont="1" applyFill="1" applyBorder="1" applyAlignment="1">
      <alignment horizontal="center"/>
    </xf>
    <xf numFmtId="0" fontId="4" fillId="5" borderId="12" xfId="0" applyFont="1" applyFill="1" applyBorder="1" applyAlignment="1">
      <alignment horizontal="center"/>
    </xf>
    <xf numFmtId="2" fontId="4" fillId="7" borderId="7" xfId="0" applyNumberFormat="1" applyFont="1" applyFill="1" applyBorder="1" applyAlignment="1">
      <alignment horizontal="center"/>
    </xf>
    <xf numFmtId="2" fontId="4" fillId="7" borderId="16" xfId="0" applyNumberFormat="1" applyFont="1" applyFill="1" applyBorder="1" applyAlignment="1">
      <alignment horizontal="center"/>
    </xf>
    <xf numFmtId="0" fontId="5" fillId="5" borderId="13" xfId="0" applyFont="1" applyFill="1" applyBorder="1" applyAlignment="1">
      <alignment horizontal="center"/>
    </xf>
    <xf numFmtId="2" fontId="5" fillId="8" borderId="14" xfId="0" applyNumberFormat="1" applyFont="1" applyFill="1" applyBorder="1" applyAlignment="1">
      <alignment horizontal="center"/>
    </xf>
    <xf numFmtId="2" fontId="5" fillId="8" borderId="17" xfId="0" applyNumberFormat="1" applyFont="1" applyFill="1" applyBorder="1" applyAlignment="1">
      <alignment horizontal="center"/>
    </xf>
    <xf numFmtId="165" fontId="0" fillId="0" borderId="0" xfId="0" applyNumberFormat="1"/>
    <xf numFmtId="0" fontId="2" fillId="5" borderId="0" xfId="0" applyFont="1" applyFill="1"/>
    <xf numFmtId="0" fontId="5" fillId="0" borderId="0" xfId="0" applyFont="1"/>
    <xf numFmtId="164" fontId="0" fillId="6" borderId="2" xfId="0" applyNumberFormat="1" applyFill="1" applyBorder="1"/>
    <xf numFmtId="164" fontId="0" fillId="6" borderId="4" xfId="0" applyNumberFormat="1" applyFill="1" applyBorder="1"/>
    <xf numFmtId="164" fontId="0" fillId="4" borderId="4" xfId="0" applyNumberFormat="1" applyFill="1" applyBorder="1"/>
    <xf numFmtId="0" fontId="0" fillId="4" borderId="18" xfId="0" applyFill="1" applyBorder="1"/>
    <xf numFmtId="2" fontId="4" fillId="4" borderId="19" xfId="0" applyNumberFormat="1" applyFont="1" applyFill="1" applyBorder="1" applyAlignment="1">
      <alignment horizontal="center"/>
    </xf>
    <xf numFmtId="0" fontId="6" fillId="9" borderId="18" xfId="0" applyFont="1" applyFill="1" applyBorder="1"/>
    <xf numFmtId="164" fontId="6" fillId="9" borderId="20" xfId="0" applyNumberFormat="1" applyFont="1" applyFill="1" applyBorder="1"/>
    <xf numFmtId="0" fontId="6" fillId="9" borderId="21" xfId="0" applyFont="1" applyFill="1" applyBorder="1"/>
    <xf numFmtId="0" fontId="5" fillId="0" borderId="1" xfId="0" applyFont="1" applyBorder="1"/>
    <xf numFmtId="0" fontId="5" fillId="0" borderId="3" xfId="0" applyFont="1" applyBorder="1"/>
    <xf numFmtId="0" fontId="5" fillId="6" borderId="3" xfId="0" applyFont="1" applyFill="1" applyBorder="1"/>
    <xf numFmtId="2" fontId="0" fillId="6" borderId="0" xfId="0" applyNumberFormat="1" applyFill="1"/>
    <xf numFmtId="2" fontId="7" fillId="6" borderId="0" xfId="0" applyNumberFormat="1" applyFont="1" applyFill="1"/>
    <xf numFmtId="2" fontId="7" fillId="6" borderId="4" xfId="0" applyNumberFormat="1" applyFont="1" applyFill="1" applyBorder="1"/>
    <xf numFmtId="0" fontId="0" fillId="6" borderId="0" xfId="0" applyFill="1"/>
    <xf numFmtId="0" fontId="7" fillId="6" borderId="4" xfId="0" applyFont="1" applyFill="1" applyBorder="1"/>
    <xf numFmtId="0" fontId="5" fillId="6" borderId="1" xfId="0" applyFont="1" applyFill="1" applyBorder="1"/>
    <xf numFmtId="0" fontId="0" fillId="6" borderId="8" xfId="0" applyFill="1" applyBorder="1"/>
    <xf numFmtId="0" fontId="0" fillId="6" borderId="2" xfId="0" applyFill="1" applyBorder="1"/>
    <xf numFmtId="0" fontId="6" fillId="6" borderId="3" xfId="0" applyFont="1" applyFill="1" applyBorder="1"/>
    <xf numFmtId="0" fontId="6" fillId="6" borderId="0" xfId="0" applyFont="1" applyFill="1"/>
    <xf numFmtId="0" fontId="6" fillId="6" borderId="4" xfId="0" applyFont="1" applyFill="1" applyBorder="1"/>
    <xf numFmtId="0" fontId="5" fillId="8" borderId="1" xfId="0" applyFont="1" applyFill="1" applyBorder="1"/>
    <xf numFmtId="2" fontId="0" fillId="8" borderId="8" xfId="0" applyNumberFormat="1" applyFill="1" applyBorder="1"/>
    <xf numFmtId="2" fontId="7" fillId="8" borderId="8" xfId="0" applyNumberFormat="1" applyFont="1" applyFill="1" applyBorder="1"/>
    <xf numFmtId="2" fontId="7" fillId="8" borderId="2" xfId="0" applyNumberFormat="1" applyFont="1" applyFill="1" applyBorder="1"/>
    <xf numFmtId="0" fontId="5" fillId="8" borderId="3" xfId="0" applyFont="1" applyFill="1" applyBorder="1"/>
    <xf numFmtId="2" fontId="0" fillId="8" borderId="0" xfId="0" applyNumberFormat="1" applyFill="1"/>
    <xf numFmtId="2" fontId="7" fillId="8" borderId="0" xfId="0" applyNumberFormat="1" applyFont="1" applyFill="1"/>
    <xf numFmtId="2" fontId="7" fillId="8" borderId="4" xfId="0" applyNumberFormat="1" applyFont="1" applyFill="1" applyBorder="1"/>
    <xf numFmtId="0" fontId="5" fillId="8" borderId="5" xfId="0" applyFont="1" applyFill="1" applyBorder="1"/>
    <xf numFmtId="0" fontId="0" fillId="8" borderId="9" xfId="0" applyFill="1" applyBorder="1"/>
    <xf numFmtId="2" fontId="7" fillId="8" borderId="9" xfId="0" applyNumberFormat="1" applyFont="1" applyFill="1" applyBorder="1"/>
    <xf numFmtId="0" fontId="7" fillId="8" borderId="6" xfId="0" applyFont="1" applyFill="1" applyBorder="1"/>
    <xf numFmtId="0" fontId="0" fillId="8" borderId="0" xfId="0" applyFill="1"/>
    <xf numFmtId="2" fontId="6" fillId="8" borderId="0" xfId="0" applyNumberFormat="1" applyFont="1" applyFill="1"/>
    <xf numFmtId="0" fontId="6" fillId="8" borderId="4" xfId="0" applyFont="1" applyFill="1" applyBorder="1"/>
    <xf numFmtId="2" fontId="6" fillId="8" borderId="9" xfId="0" applyNumberFormat="1" applyFont="1" applyFill="1" applyBorder="1"/>
    <xf numFmtId="0" fontId="6" fillId="8" borderId="6" xfId="0" applyFont="1" applyFill="1" applyBorder="1"/>
    <xf numFmtId="0" fontId="3" fillId="8" borderId="3" xfId="0" applyFont="1" applyFill="1" applyBorder="1"/>
    <xf numFmtId="0" fontId="3" fillId="8" borderId="5" xfId="0" applyFont="1" applyFill="1" applyBorder="1"/>
    <xf numFmtId="0" fontId="5" fillId="0" borderId="5" xfId="0" applyFont="1" applyBorder="1"/>
    <xf numFmtId="2" fontId="0" fillId="0" borderId="1" xfId="0" applyNumberFormat="1" applyBorder="1"/>
    <xf numFmtId="2" fontId="0" fillId="2" borderId="8" xfId="0" applyNumberFormat="1" applyFill="1" applyBorder="1"/>
    <xf numFmtId="2" fontId="0" fillId="0" borderId="3" xfId="0" applyNumberFormat="1" applyBorder="1"/>
    <xf numFmtId="165" fontId="0" fillId="2" borderId="0" xfId="0" applyNumberFormat="1" applyFill="1"/>
    <xf numFmtId="2" fontId="3" fillId="0" borderId="0" xfId="0" applyNumberFormat="1" applyFont="1"/>
    <xf numFmtId="0" fontId="3" fillId="0" borderId="0" xfId="0" applyFont="1"/>
    <xf numFmtId="164" fontId="3" fillId="3" borderId="21" xfId="0" applyNumberFormat="1" applyFont="1" applyFill="1" applyBorder="1"/>
    <xf numFmtId="2" fontId="8" fillId="3" borderId="21" xfId="0" applyNumberFormat="1" applyFont="1" applyFill="1" applyBorder="1"/>
    <xf numFmtId="2" fontId="0" fillId="3" borderId="2" xfId="0" applyNumberFormat="1" applyFill="1" applyBorder="1"/>
    <xf numFmtId="2" fontId="0" fillId="2" borderId="4" xfId="0" applyNumberFormat="1" applyFill="1" applyBorder="1"/>
    <xf numFmtId="2" fontId="0" fillId="3" borderId="4" xfId="0" applyNumberFormat="1" applyFill="1" applyBorder="1"/>
    <xf numFmtId="2" fontId="0" fillId="2" borderId="6" xfId="0" applyNumberFormat="1" applyFill="1" applyBorder="1"/>
    <xf numFmtId="0" fontId="0" fillId="5" borderId="1" xfId="0" applyFill="1" applyBorder="1"/>
    <xf numFmtId="0" fontId="3" fillId="5" borderId="18" xfId="0" applyFont="1" applyFill="1" applyBorder="1"/>
    <xf numFmtId="0" fontId="0" fillId="5" borderId="3" xfId="0" applyFill="1" applyBorder="1"/>
    <xf numFmtId="0" fontId="0" fillId="5" borderId="5" xfId="0" applyFill="1" applyBorder="1"/>
    <xf numFmtId="0" fontId="0" fillId="3" borderId="23" xfId="0" applyFill="1" applyBorder="1"/>
    <xf numFmtId="9" fontId="6" fillId="3" borderId="22" xfId="1" applyFont="1" applyFill="1" applyBorder="1"/>
    <xf numFmtId="9" fontId="6" fillId="3" borderId="23" xfId="1" applyFont="1" applyFill="1" applyBorder="1"/>
    <xf numFmtId="164" fontId="0" fillId="0" borderId="0" xfId="0" applyNumberFormat="1"/>
    <xf numFmtId="164" fontId="8" fillId="3" borderId="21" xfId="0" applyNumberFormat="1" applyFont="1" applyFill="1" applyBorder="1"/>
    <xf numFmtId="0" fontId="0" fillId="3" borderId="7" xfId="0" applyFill="1" applyBorder="1" applyAlignment="1">
      <alignment horizontal="center"/>
    </xf>
    <xf numFmtId="0" fontId="0" fillId="3" borderId="12" xfId="0" applyFill="1" applyBorder="1" applyAlignment="1">
      <alignment horizontal="center"/>
    </xf>
    <xf numFmtId="0" fontId="0" fillId="3" borderId="16" xfId="0" applyFill="1" applyBorder="1" applyAlignment="1">
      <alignment horizontal="center"/>
    </xf>
    <xf numFmtId="164" fontId="0" fillId="3" borderId="12" xfId="0" applyNumberFormat="1" applyFill="1" applyBorder="1" applyAlignment="1">
      <alignment horizontal="center"/>
    </xf>
    <xf numFmtId="164" fontId="0" fillId="3" borderId="13" xfId="0" applyNumberFormat="1" applyFill="1" applyBorder="1" applyAlignment="1">
      <alignment horizontal="center"/>
    </xf>
    <xf numFmtId="0" fontId="0" fillId="3" borderId="14" xfId="0" applyFill="1" applyBorder="1" applyAlignment="1">
      <alignment horizontal="center"/>
    </xf>
    <xf numFmtId="0" fontId="0" fillId="3" borderId="17" xfId="0" applyFill="1" applyBorder="1" applyAlignment="1">
      <alignment horizontal="center"/>
    </xf>
    <xf numFmtId="164" fontId="0" fillId="0" borderId="0" xfId="0" applyNumberFormat="1" applyAlignment="1">
      <alignment horizontal="left"/>
    </xf>
    <xf numFmtId="0" fontId="0" fillId="0" borderId="27" xfId="0" applyBorder="1"/>
    <xf numFmtId="2" fontId="6" fillId="0" borderId="0" xfId="0" applyNumberFormat="1" applyFont="1"/>
    <xf numFmtId="0" fontId="6" fillId="0" borderId="0" xfId="0" applyFont="1"/>
    <xf numFmtId="0" fontId="3" fillId="5" borderId="24" xfId="0" applyFont="1" applyFill="1" applyBorder="1" applyAlignment="1">
      <alignment horizontal="center"/>
    </xf>
    <xf numFmtId="0" fontId="3" fillId="5" borderId="25" xfId="0" applyFont="1" applyFill="1" applyBorder="1" applyAlignment="1">
      <alignment horizontal="center"/>
    </xf>
    <xf numFmtId="0" fontId="3" fillId="5" borderId="26" xfId="0" applyFont="1" applyFill="1" applyBorder="1" applyAlignment="1">
      <alignment horizontal="center"/>
    </xf>
    <xf numFmtId="0" fontId="3" fillId="5" borderId="5" xfId="0" applyFont="1" applyFill="1" applyBorder="1" applyAlignment="1">
      <alignment horizontal="center"/>
    </xf>
    <xf numFmtId="0" fontId="3" fillId="5" borderId="9" xfId="0" applyFont="1" applyFill="1" applyBorder="1" applyAlignment="1">
      <alignment horizontal="center"/>
    </xf>
    <xf numFmtId="164" fontId="6" fillId="3" borderId="20" xfId="0" applyNumberFormat="1" applyFont="1" applyFill="1" applyBorder="1"/>
    <xf numFmtId="0" fontId="0" fillId="3" borderId="17" xfId="0" applyFill="1" applyBorder="1"/>
    <xf numFmtId="0" fontId="3" fillId="5" borderId="18" xfId="0" applyFont="1" applyFill="1" applyBorder="1" applyAlignment="1">
      <alignment horizontal="center"/>
    </xf>
    <xf numFmtId="0" fontId="3" fillId="5" borderId="20" xfId="0" applyFont="1" applyFill="1" applyBorder="1" applyAlignment="1">
      <alignment horizontal="center"/>
    </xf>
    <xf numFmtId="0" fontId="3" fillId="5" borderId="21" xfId="0" applyFont="1" applyFill="1" applyBorder="1" applyAlignment="1">
      <alignment horizontal="center"/>
    </xf>
    <xf numFmtId="0" fontId="0" fillId="3" borderId="3" xfId="0" applyFill="1" applyBorder="1" applyAlignment="1">
      <alignment horizontal="center"/>
    </xf>
    <xf numFmtId="0" fontId="0" fillId="3" borderId="0" xfId="0" applyFill="1" applyBorder="1" applyAlignment="1">
      <alignment horizontal="center"/>
    </xf>
    <xf numFmtId="0" fontId="0" fillId="3" borderId="4" xfId="0" applyFill="1" applyBorder="1" applyAlignment="1">
      <alignment horizontal="center"/>
    </xf>
    <xf numFmtId="164" fontId="0" fillId="3" borderId="3" xfId="0" applyNumberFormat="1" applyFill="1" applyBorder="1" applyAlignment="1">
      <alignment horizontal="center"/>
    </xf>
    <xf numFmtId="0" fontId="0" fillId="3" borderId="5" xfId="0" applyFill="1" applyBorder="1" applyAlignment="1">
      <alignment horizontal="center"/>
    </xf>
    <xf numFmtId="0" fontId="0" fillId="3" borderId="9" xfId="0" applyFill="1" applyBorder="1" applyAlignment="1">
      <alignment horizontal="center"/>
    </xf>
    <xf numFmtId="0" fontId="0" fillId="3" borderId="6" xfId="0" applyFill="1" applyBorder="1" applyAlignment="1">
      <alignment horizontal="center"/>
    </xf>
    <xf numFmtId="164" fontId="2" fillId="4" borderId="4" xfId="0" applyNumberFormat="1" applyFont="1" applyFill="1" applyBorder="1" applyAlignment="1">
      <alignment horizontal="center"/>
    </xf>
  </cellXfs>
  <cellStyles count="2">
    <cellStyle name="Normal" xfId="0" builtinId="0"/>
    <cellStyle name="Per 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3.jpg"/></Relationships>
</file>

<file path=xl/drawings/_rels/drawing3.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3.jpg"/></Relationships>
</file>

<file path=xl/drawings/_rels/drawing4.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3.jpg"/></Relationships>
</file>

<file path=xl/drawings/drawing1.xml><?xml version="1.0" encoding="utf-8"?>
<xdr:wsDr xmlns:xdr="http://schemas.openxmlformats.org/drawingml/2006/spreadsheetDrawing" xmlns:a="http://schemas.openxmlformats.org/drawingml/2006/main">
  <xdr:twoCellAnchor>
    <xdr:from>
      <xdr:col>0</xdr:col>
      <xdr:colOff>165100</xdr:colOff>
      <xdr:row>3</xdr:row>
      <xdr:rowOff>38100</xdr:rowOff>
    </xdr:from>
    <xdr:to>
      <xdr:col>16</xdr:col>
      <xdr:colOff>736600</xdr:colOff>
      <xdr:row>67</xdr:row>
      <xdr:rowOff>165100</xdr:rowOff>
    </xdr:to>
    <xdr:sp macro="" textlink="">
      <xdr:nvSpPr>
        <xdr:cNvPr id="2" name="TextBox 1">
          <a:extLst>
            <a:ext uri="{FF2B5EF4-FFF2-40B4-BE49-F238E27FC236}">
              <a16:creationId xmlns:a16="http://schemas.microsoft.com/office/drawing/2014/main" id="{7B4D63E6-C6E0-B68E-C4AF-158A61AC30A2}"/>
            </a:ext>
          </a:extLst>
        </xdr:cNvPr>
        <xdr:cNvSpPr txBox="1"/>
      </xdr:nvSpPr>
      <xdr:spPr>
        <a:xfrm>
          <a:off x="165100" y="749300"/>
          <a:ext cx="13779500" cy="13131800"/>
        </a:xfrm>
        <a:custGeom>
          <a:avLst/>
          <a:gdLst>
            <a:gd name="csX0" fmla="*/ 0 w 13779500"/>
            <a:gd name="csY0" fmla="*/ 0 h 13131800"/>
            <a:gd name="csX1" fmla="*/ 874699 w 13779500"/>
            <a:gd name="csY1" fmla="*/ 0 h 13131800"/>
            <a:gd name="csX2" fmla="*/ 1473807 w 13779500"/>
            <a:gd name="csY2" fmla="*/ 0 h 13131800"/>
            <a:gd name="csX3" fmla="*/ 2210711 w 13779500"/>
            <a:gd name="csY3" fmla="*/ 0 h 13131800"/>
            <a:gd name="csX4" fmla="*/ 2947615 w 13779500"/>
            <a:gd name="csY4" fmla="*/ 0 h 13131800"/>
            <a:gd name="csX5" fmla="*/ 3822313 w 13779500"/>
            <a:gd name="csY5" fmla="*/ 0 h 13131800"/>
            <a:gd name="csX6" fmla="*/ 4008037 w 13779500"/>
            <a:gd name="csY6" fmla="*/ 0 h 13131800"/>
            <a:gd name="csX7" fmla="*/ 4193761 w 13779500"/>
            <a:gd name="csY7" fmla="*/ 0 h 13131800"/>
            <a:gd name="csX8" fmla="*/ 5068460 w 13779500"/>
            <a:gd name="csY8" fmla="*/ 0 h 13131800"/>
            <a:gd name="csX9" fmla="*/ 5529773 w 13779500"/>
            <a:gd name="csY9" fmla="*/ 0 h 13131800"/>
            <a:gd name="csX10" fmla="*/ 6404472 w 13779500"/>
            <a:gd name="csY10" fmla="*/ 0 h 13131800"/>
            <a:gd name="csX11" fmla="*/ 6865786 w 13779500"/>
            <a:gd name="csY11" fmla="*/ 0 h 13131800"/>
            <a:gd name="csX12" fmla="*/ 7602689 w 13779500"/>
            <a:gd name="csY12" fmla="*/ 0 h 13131800"/>
            <a:gd name="csX13" fmla="*/ 7926208 w 13779500"/>
            <a:gd name="csY13" fmla="*/ 0 h 13131800"/>
            <a:gd name="csX14" fmla="*/ 8525317 w 13779500"/>
            <a:gd name="csY14" fmla="*/ 0 h 13131800"/>
            <a:gd name="csX15" fmla="*/ 9124425 w 13779500"/>
            <a:gd name="csY15" fmla="*/ 0 h 13131800"/>
            <a:gd name="csX16" fmla="*/ 9585739 w 13779500"/>
            <a:gd name="csY16" fmla="*/ 0 h 13131800"/>
            <a:gd name="csX17" fmla="*/ 10047053 w 13779500"/>
            <a:gd name="csY17" fmla="*/ 0 h 13131800"/>
            <a:gd name="csX18" fmla="*/ 10232777 w 13779500"/>
            <a:gd name="csY18" fmla="*/ 0 h 13131800"/>
            <a:gd name="csX19" fmla="*/ 10418500 w 13779500"/>
            <a:gd name="csY19" fmla="*/ 0 h 13131800"/>
            <a:gd name="csX20" fmla="*/ 10604224 w 13779500"/>
            <a:gd name="csY20" fmla="*/ 0 h 13131800"/>
            <a:gd name="csX21" fmla="*/ 10789948 w 13779500"/>
            <a:gd name="csY21" fmla="*/ 0 h 13131800"/>
            <a:gd name="csX22" fmla="*/ 10975671 w 13779500"/>
            <a:gd name="csY22" fmla="*/ 0 h 13131800"/>
            <a:gd name="csX23" fmla="*/ 11436985 w 13779500"/>
            <a:gd name="csY23" fmla="*/ 0 h 13131800"/>
            <a:gd name="csX24" fmla="*/ 11622709 w 13779500"/>
            <a:gd name="csY24" fmla="*/ 0 h 13131800"/>
            <a:gd name="csX25" fmla="*/ 12497407 w 13779500"/>
            <a:gd name="csY25" fmla="*/ 0 h 13131800"/>
            <a:gd name="csX26" fmla="*/ 12683131 w 13779500"/>
            <a:gd name="csY26" fmla="*/ 0 h 13131800"/>
            <a:gd name="csX27" fmla="*/ 13779500 w 13779500"/>
            <a:gd name="csY27" fmla="*/ 0 h 13131800"/>
            <a:gd name="csX28" fmla="*/ 13779500 w 13779500"/>
            <a:gd name="csY28" fmla="*/ 859536 h 13131800"/>
            <a:gd name="csX29" fmla="*/ 13779500 w 13779500"/>
            <a:gd name="csY29" fmla="*/ 1587754 h 13131800"/>
            <a:gd name="csX30" fmla="*/ 13779500 w 13779500"/>
            <a:gd name="csY30" fmla="*/ 2053336 h 13131800"/>
            <a:gd name="csX31" fmla="*/ 13779500 w 13779500"/>
            <a:gd name="csY31" fmla="*/ 2650236 h 13131800"/>
            <a:gd name="csX32" fmla="*/ 13779500 w 13779500"/>
            <a:gd name="csY32" fmla="*/ 2984500 h 13131800"/>
            <a:gd name="csX33" fmla="*/ 13779500 w 13779500"/>
            <a:gd name="csY33" fmla="*/ 3450082 h 13131800"/>
            <a:gd name="csX34" fmla="*/ 13779500 w 13779500"/>
            <a:gd name="csY34" fmla="*/ 4309618 h 13131800"/>
            <a:gd name="csX35" fmla="*/ 13779500 w 13779500"/>
            <a:gd name="csY35" fmla="*/ 5037836 h 13131800"/>
            <a:gd name="csX36" fmla="*/ 13779500 w 13779500"/>
            <a:gd name="csY36" fmla="*/ 5240782 h 13131800"/>
            <a:gd name="csX37" fmla="*/ 13779500 w 13779500"/>
            <a:gd name="csY37" fmla="*/ 5443728 h 13131800"/>
            <a:gd name="csX38" fmla="*/ 13779500 w 13779500"/>
            <a:gd name="csY38" fmla="*/ 6303264 h 13131800"/>
            <a:gd name="csX39" fmla="*/ 13779500 w 13779500"/>
            <a:gd name="csY39" fmla="*/ 6506210 h 13131800"/>
            <a:gd name="csX40" fmla="*/ 13779500 w 13779500"/>
            <a:gd name="csY40" fmla="*/ 6709156 h 13131800"/>
            <a:gd name="csX41" fmla="*/ 13779500 w 13779500"/>
            <a:gd name="csY41" fmla="*/ 7437374 h 13131800"/>
            <a:gd name="csX42" fmla="*/ 13779500 w 13779500"/>
            <a:gd name="csY42" fmla="*/ 8296910 h 13131800"/>
            <a:gd name="csX43" fmla="*/ 13779500 w 13779500"/>
            <a:gd name="csY43" fmla="*/ 9156446 h 13131800"/>
            <a:gd name="csX44" fmla="*/ 13779500 w 13779500"/>
            <a:gd name="csY44" fmla="*/ 9622028 h 13131800"/>
            <a:gd name="csX45" fmla="*/ 13779500 w 13779500"/>
            <a:gd name="csY45" fmla="*/ 10481564 h 13131800"/>
            <a:gd name="csX46" fmla="*/ 13779500 w 13779500"/>
            <a:gd name="csY46" fmla="*/ 11209782 h 13131800"/>
            <a:gd name="csX47" fmla="*/ 13779500 w 13779500"/>
            <a:gd name="csY47" fmla="*/ 11412728 h 13131800"/>
            <a:gd name="csX48" fmla="*/ 13779500 w 13779500"/>
            <a:gd name="csY48" fmla="*/ 11878310 h 13131800"/>
            <a:gd name="csX49" fmla="*/ 13779500 w 13779500"/>
            <a:gd name="csY49" fmla="*/ 13131800 h 13131800"/>
            <a:gd name="csX50" fmla="*/ 12904801 w 13779500"/>
            <a:gd name="csY50" fmla="*/ 13131800 h 13131800"/>
            <a:gd name="csX51" fmla="*/ 12443488 w 13779500"/>
            <a:gd name="csY51" fmla="*/ 13131800 h 13131800"/>
            <a:gd name="csX52" fmla="*/ 12257764 w 13779500"/>
            <a:gd name="csY52" fmla="*/ 13131800 h 13131800"/>
            <a:gd name="csX53" fmla="*/ 12072040 w 13779500"/>
            <a:gd name="csY53" fmla="*/ 13131800 h 13131800"/>
            <a:gd name="csX54" fmla="*/ 11472932 w 13779500"/>
            <a:gd name="csY54" fmla="*/ 13131800 h 13131800"/>
            <a:gd name="csX55" fmla="*/ 10736028 w 13779500"/>
            <a:gd name="csY55" fmla="*/ 13131800 h 13131800"/>
            <a:gd name="csX56" fmla="*/ 10136919 w 13779500"/>
            <a:gd name="csY56" fmla="*/ 13131800 h 13131800"/>
            <a:gd name="csX57" fmla="*/ 9400015 w 13779500"/>
            <a:gd name="csY57" fmla="*/ 13131800 h 13131800"/>
            <a:gd name="csX58" fmla="*/ 8663112 w 13779500"/>
            <a:gd name="csY58" fmla="*/ 13131800 h 13131800"/>
            <a:gd name="csX59" fmla="*/ 8201798 w 13779500"/>
            <a:gd name="csY59" fmla="*/ 13131800 h 13131800"/>
            <a:gd name="csX60" fmla="*/ 7740484 w 13779500"/>
            <a:gd name="csY60" fmla="*/ 13131800 h 13131800"/>
            <a:gd name="csX61" fmla="*/ 7279171 w 13779500"/>
            <a:gd name="csY61" fmla="*/ 13131800 h 13131800"/>
            <a:gd name="csX62" fmla="*/ 6404472 w 13779500"/>
            <a:gd name="csY62" fmla="*/ 13131800 h 13131800"/>
            <a:gd name="csX63" fmla="*/ 6218748 w 13779500"/>
            <a:gd name="csY63" fmla="*/ 13131800 h 13131800"/>
            <a:gd name="csX64" fmla="*/ 5481845 w 13779500"/>
            <a:gd name="csY64" fmla="*/ 13131800 h 13131800"/>
            <a:gd name="csX65" fmla="*/ 5020531 w 13779500"/>
            <a:gd name="csY65" fmla="*/ 13131800 h 13131800"/>
            <a:gd name="csX66" fmla="*/ 4421422 w 13779500"/>
            <a:gd name="csY66" fmla="*/ 13131800 h 13131800"/>
            <a:gd name="csX67" fmla="*/ 4097903 w 13779500"/>
            <a:gd name="csY67" fmla="*/ 13131800 h 13131800"/>
            <a:gd name="csX68" fmla="*/ 3636590 w 13779500"/>
            <a:gd name="csY68" fmla="*/ 13131800 h 13131800"/>
            <a:gd name="csX69" fmla="*/ 3037481 w 13779500"/>
            <a:gd name="csY69" fmla="*/ 13131800 h 13131800"/>
            <a:gd name="csX70" fmla="*/ 2713962 w 13779500"/>
            <a:gd name="csY70" fmla="*/ 13131800 h 13131800"/>
            <a:gd name="csX71" fmla="*/ 2252649 w 13779500"/>
            <a:gd name="csY71" fmla="*/ 13131800 h 13131800"/>
            <a:gd name="csX72" fmla="*/ 2066925 w 13779500"/>
            <a:gd name="csY72" fmla="*/ 13131800 h 13131800"/>
            <a:gd name="csX73" fmla="*/ 1881201 w 13779500"/>
            <a:gd name="csY73" fmla="*/ 13131800 h 13131800"/>
            <a:gd name="csX74" fmla="*/ 1282093 w 13779500"/>
            <a:gd name="csY74" fmla="*/ 13131800 h 13131800"/>
            <a:gd name="csX75" fmla="*/ 958574 w 13779500"/>
            <a:gd name="csY75" fmla="*/ 13131800 h 13131800"/>
            <a:gd name="csX76" fmla="*/ 635055 w 13779500"/>
            <a:gd name="csY76" fmla="*/ 13131800 h 13131800"/>
            <a:gd name="csX77" fmla="*/ 0 w 13779500"/>
            <a:gd name="csY77" fmla="*/ 13131800 h 13131800"/>
            <a:gd name="csX78" fmla="*/ 0 w 13779500"/>
            <a:gd name="csY78" fmla="*/ 12666218 h 13131800"/>
            <a:gd name="csX79" fmla="*/ 0 w 13779500"/>
            <a:gd name="csY79" fmla="*/ 12331954 h 13131800"/>
            <a:gd name="csX80" fmla="*/ 0 w 13779500"/>
            <a:gd name="csY80" fmla="*/ 11735054 h 13131800"/>
            <a:gd name="csX81" fmla="*/ 0 w 13779500"/>
            <a:gd name="csY81" fmla="*/ 11138154 h 13131800"/>
            <a:gd name="csX82" fmla="*/ 0 w 13779500"/>
            <a:gd name="csY82" fmla="*/ 10935208 h 13131800"/>
            <a:gd name="csX83" fmla="*/ 0 w 13779500"/>
            <a:gd name="csY83" fmla="*/ 10732262 h 13131800"/>
            <a:gd name="csX84" fmla="*/ 0 w 13779500"/>
            <a:gd name="csY84" fmla="*/ 10135362 h 13131800"/>
            <a:gd name="csX85" fmla="*/ 0 w 13779500"/>
            <a:gd name="csY85" fmla="*/ 9801098 h 13131800"/>
            <a:gd name="csX86" fmla="*/ 0 w 13779500"/>
            <a:gd name="csY86" fmla="*/ 9466834 h 13131800"/>
            <a:gd name="csX87" fmla="*/ 0 w 13779500"/>
            <a:gd name="csY87" fmla="*/ 9132570 h 13131800"/>
            <a:gd name="csX88" fmla="*/ 0 w 13779500"/>
            <a:gd name="csY88" fmla="*/ 8535670 h 13131800"/>
            <a:gd name="csX89" fmla="*/ 0 w 13779500"/>
            <a:gd name="csY89" fmla="*/ 8201406 h 13131800"/>
            <a:gd name="csX90" fmla="*/ 0 w 13779500"/>
            <a:gd name="csY90" fmla="*/ 7341870 h 13131800"/>
            <a:gd name="csX91" fmla="*/ 0 w 13779500"/>
            <a:gd name="csY91" fmla="*/ 7007606 h 13131800"/>
            <a:gd name="csX92" fmla="*/ 0 w 13779500"/>
            <a:gd name="csY92" fmla="*/ 6542024 h 13131800"/>
            <a:gd name="csX93" fmla="*/ 0 w 13779500"/>
            <a:gd name="csY93" fmla="*/ 6207760 h 13131800"/>
            <a:gd name="csX94" fmla="*/ 0 w 13779500"/>
            <a:gd name="csY94" fmla="*/ 5610860 h 13131800"/>
            <a:gd name="csX95" fmla="*/ 0 w 13779500"/>
            <a:gd name="csY95" fmla="*/ 5407914 h 13131800"/>
            <a:gd name="csX96" fmla="*/ 0 w 13779500"/>
            <a:gd name="csY96" fmla="*/ 5204968 h 13131800"/>
            <a:gd name="csX97" fmla="*/ 0 w 13779500"/>
            <a:gd name="csY97" fmla="*/ 4608068 h 13131800"/>
            <a:gd name="csX98" fmla="*/ 0 w 13779500"/>
            <a:gd name="csY98" fmla="*/ 4273804 h 13131800"/>
            <a:gd name="csX99" fmla="*/ 0 w 13779500"/>
            <a:gd name="csY99" fmla="*/ 4070858 h 13131800"/>
            <a:gd name="csX100" fmla="*/ 0 w 13779500"/>
            <a:gd name="csY100" fmla="*/ 3342640 h 13131800"/>
            <a:gd name="csX101" fmla="*/ 0 w 13779500"/>
            <a:gd name="csY101" fmla="*/ 2614422 h 13131800"/>
            <a:gd name="csX102" fmla="*/ 0 w 13779500"/>
            <a:gd name="csY102" fmla="*/ 2411476 h 13131800"/>
            <a:gd name="csX103" fmla="*/ 0 w 13779500"/>
            <a:gd name="csY103" fmla="*/ 1683258 h 13131800"/>
            <a:gd name="csX104" fmla="*/ 0 w 13779500"/>
            <a:gd name="csY104" fmla="*/ 1480312 h 13131800"/>
            <a:gd name="csX105" fmla="*/ 0 w 13779500"/>
            <a:gd name="csY105" fmla="*/ 752094 h 13131800"/>
            <a:gd name="csX106" fmla="*/ 0 w 13779500"/>
            <a:gd name="csY106" fmla="*/ 549148 h 13131800"/>
            <a:gd name="csX107" fmla="*/ 0 w 13779500"/>
            <a:gd name="csY107" fmla="*/ 0 h 13131800"/>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 ang="0">
              <a:pos x="csX9" y="csY9"/>
            </a:cxn>
            <a:cxn ang="0">
              <a:pos x="csX10" y="csY10"/>
            </a:cxn>
            <a:cxn ang="0">
              <a:pos x="csX11" y="csY11"/>
            </a:cxn>
            <a:cxn ang="0">
              <a:pos x="csX12" y="csY12"/>
            </a:cxn>
            <a:cxn ang="0">
              <a:pos x="csX13" y="csY13"/>
            </a:cxn>
            <a:cxn ang="0">
              <a:pos x="csX14" y="csY14"/>
            </a:cxn>
            <a:cxn ang="0">
              <a:pos x="csX15" y="csY15"/>
            </a:cxn>
            <a:cxn ang="0">
              <a:pos x="csX16" y="csY16"/>
            </a:cxn>
            <a:cxn ang="0">
              <a:pos x="csX17" y="csY17"/>
            </a:cxn>
            <a:cxn ang="0">
              <a:pos x="csX18" y="csY18"/>
            </a:cxn>
            <a:cxn ang="0">
              <a:pos x="csX19" y="csY19"/>
            </a:cxn>
            <a:cxn ang="0">
              <a:pos x="csX20" y="csY20"/>
            </a:cxn>
            <a:cxn ang="0">
              <a:pos x="csX21" y="csY21"/>
            </a:cxn>
            <a:cxn ang="0">
              <a:pos x="csX22" y="csY22"/>
            </a:cxn>
            <a:cxn ang="0">
              <a:pos x="csX23" y="csY23"/>
            </a:cxn>
            <a:cxn ang="0">
              <a:pos x="csX24" y="csY24"/>
            </a:cxn>
            <a:cxn ang="0">
              <a:pos x="csX25" y="csY25"/>
            </a:cxn>
            <a:cxn ang="0">
              <a:pos x="csX26" y="csY26"/>
            </a:cxn>
            <a:cxn ang="0">
              <a:pos x="csX27" y="csY27"/>
            </a:cxn>
            <a:cxn ang="0">
              <a:pos x="csX28" y="csY28"/>
            </a:cxn>
            <a:cxn ang="0">
              <a:pos x="csX29" y="csY29"/>
            </a:cxn>
            <a:cxn ang="0">
              <a:pos x="csX30" y="csY30"/>
            </a:cxn>
            <a:cxn ang="0">
              <a:pos x="csX31" y="csY31"/>
            </a:cxn>
            <a:cxn ang="0">
              <a:pos x="csX32" y="csY32"/>
            </a:cxn>
            <a:cxn ang="0">
              <a:pos x="csX33" y="csY33"/>
            </a:cxn>
            <a:cxn ang="0">
              <a:pos x="csX34" y="csY34"/>
            </a:cxn>
            <a:cxn ang="0">
              <a:pos x="csX35" y="csY35"/>
            </a:cxn>
            <a:cxn ang="0">
              <a:pos x="csX36" y="csY36"/>
            </a:cxn>
            <a:cxn ang="0">
              <a:pos x="csX37" y="csY37"/>
            </a:cxn>
            <a:cxn ang="0">
              <a:pos x="csX38" y="csY38"/>
            </a:cxn>
            <a:cxn ang="0">
              <a:pos x="csX39" y="csY39"/>
            </a:cxn>
            <a:cxn ang="0">
              <a:pos x="csX40" y="csY40"/>
            </a:cxn>
            <a:cxn ang="0">
              <a:pos x="csX41" y="csY41"/>
            </a:cxn>
            <a:cxn ang="0">
              <a:pos x="csX42" y="csY42"/>
            </a:cxn>
            <a:cxn ang="0">
              <a:pos x="csX43" y="csY43"/>
            </a:cxn>
            <a:cxn ang="0">
              <a:pos x="csX44" y="csY44"/>
            </a:cxn>
            <a:cxn ang="0">
              <a:pos x="csX45" y="csY45"/>
            </a:cxn>
            <a:cxn ang="0">
              <a:pos x="csX46" y="csY46"/>
            </a:cxn>
            <a:cxn ang="0">
              <a:pos x="csX47" y="csY47"/>
            </a:cxn>
            <a:cxn ang="0">
              <a:pos x="csX48" y="csY48"/>
            </a:cxn>
            <a:cxn ang="0">
              <a:pos x="csX49" y="csY49"/>
            </a:cxn>
            <a:cxn ang="0">
              <a:pos x="csX50" y="csY50"/>
            </a:cxn>
            <a:cxn ang="0">
              <a:pos x="csX51" y="csY51"/>
            </a:cxn>
            <a:cxn ang="0">
              <a:pos x="csX52" y="csY52"/>
            </a:cxn>
            <a:cxn ang="0">
              <a:pos x="csX53" y="csY53"/>
            </a:cxn>
            <a:cxn ang="0">
              <a:pos x="csX54" y="csY54"/>
            </a:cxn>
            <a:cxn ang="0">
              <a:pos x="csX55" y="csY55"/>
            </a:cxn>
            <a:cxn ang="0">
              <a:pos x="csX56" y="csY56"/>
            </a:cxn>
            <a:cxn ang="0">
              <a:pos x="csX57" y="csY57"/>
            </a:cxn>
            <a:cxn ang="0">
              <a:pos x="csX58" y="csY58"/>
            </a:cxn>
            <a:cxn ang="0">
              <a:pos x="csX59" y="csY59"/>
            </a:cxn>
            <a:cxn ang="0">
              <a:pos x="csX60" y="csY60"/>
            </a:cxn>
            <a:cxn ang="0">
              <a:pos x="csX61" y="csY61"/>
            </a:cxn>
            <a:cxn ang="0">
              <a:pos x="csX62" y="csY62"/>
            </a:cxn>
            <a:cxn ang="0">
              <a:pos x="csX63" y="csY63"/>
            </a:cxn>
            <a:cxn ang="0">
              <a:pos x="csX64" y="csY64"/>
            </a:cxn>
            <a:cxn ang="0">
              <a:pos x="csX65" y="csY65"/>
            </a:cxn>
            <a:cxn ang="0">
              <a:pos x="csX66" y="csY66"/>
            </a:cxn>
            <a:cxn ang="0">
              <a:pos x="csX67" y="csY67"/>
            </a:cxn>
            <a:cxn ang="0">
              <a:pos x="csX68" y="csY68"/>
            </a:cxn>
            <a:cxn ang="0">
              <a:pos x="csX69" y="csY69"/>
            </a:cxn>
            <a:cxn ang="0">
              <a:pos x="csX70" y="csY70"/>
            </a:cxn>
            <a:cxn ang="0">
              <a:pos x="csX71" y="csY71"/>
            </a:cxn>
            <a:cxn ang="0">
              <a:pos x="csX72" y="csY72"/>
            </a:cxn>
            <a:cxn ang="0">
              <a:pos x="csX73" y="csY73"/>
            </a:cxn>
            <a:cxn ang="0">
              <a:pos x="csX74" y="csY74"/>
            </a:cxn>
            <a:cxn ang="0">
              <a:pos x="csX75" y="csY75"/>
            </a:cxn>
            <a:cxn ang="0">
              <a:pos x="csX76" y="csY76"/>
            </a:cxn>
            <a:cxn ang="0">
              <a:pos x="csX77" y="csY77"/>
            </a:cxn>
            <a:cxn ang="0">
              <a:pos x="csX78" y="csY78"/>
            </a:cxn>
            <a:cxn ang="0">
              <a:pos x="csX79" y="csY79"/>
            </a:cxn>
            <a:cxn ang="0">
              <a:pos x="csX80" y="csY80"/>
            </a:cxn>
            <a:cxn ang="0">
              <a:pos x="csX81" y="csY81"/>
            </a:cxn>
            <a:cxn ang="0">
              <a:pos x="csX82" y="csY82"/>
            </a:cxn>
            <a:cxn ang="0">
              <a:pos x="csX83" y="csY83"/>
            </a:cxn>
            <a:cxn ang="0">
              <a:pos x="csX84" y="csY84"/>
            </a:cxn>
            <a:cxn ang="0">
              <a:pos x="csX85" y="csY85"/>
            </a:cxn>
            <a:cxn ang="0">
              <a:pos x="csX86" y="csY86"/>
            </a:cxn>
            <a:cxn ang="0">
              <a:pos x="csX87" y="csY87"/>
            </a:cxn>
            <a:cxn ang="0">
              <a:pos x="csX88" y="csY88"/>
            </a:cxn>
            <a:cxn ang="0">
              <a:pos x="csX89" y="csY89"/>
            </a:cxn>
            <a:cxn ang="0">
              <a:pos x="csX90" y="csY90"/>
            </a:cxn>
            <a:cxn ang="0">
              <a:pos x="csX91" y="csY91"/>
            </a:cxn>
            <a:cxn ang="0">
              <a:pos x="csX92" y="csY92"/>
            </a:cxn>
            <a:cxn ang="0">
              <a:pos x="csX93" y="csY93"/>
            </a:cxn>
            <a:cxn ang="0">
              <a:pos x="csX94" y="csY94"/>
            </a:cxn>
            <a:cxn ang="0">
              <a:pos x="csX95" y="csY95"/>
            </a:cxn>
            <a:cxn ang="0">
              <a:pos x="csX96" y="csY96"/>
            </a:cxn>
            <a:cxn ang="0">
              <a:pos x="csX97" y="csY97"/>
            </a:cxn>
            <a:cxn ang="0">
              <a:pos x="csX98" y="csY98"/>
            </a:cxn>
            <a:cxn ang="0">
              <a:pos x="csX99" y="csY99"/>
            </a:cxn>
            <a:cxn ang="0">
              <a:pos x="csX100" y="csY100"/>
            </a:cxn>
            <a:cxn ang="0">
              <a:pos x="csX101" y="csY101"/>
            </a:cxn>
            <a:cxn ang="0">
              <a:pos x="csX102" y="csY102"/>
            </a:cxn>
            <a:cxn ang="0">
              <a:pos x="csX103" y="csY103"/>
            </a:cxn>
            <a:cxn ang="0">
              <a:pos x="csX104" y="csY104"/>
            </a:cxn>
            <a:cxn ang="0">
              <a:pos x="csX105" y="csY105"/>
            </a:cxn>
            <a:cxn ang="0">
              <a:pos x="csX106" y="csY106"/>
            </a:cxn>
            <a:cxn ang="0">
              <a:pos x="csX107" y="csY107"/>
            </a:cxn>
          </a:cxnLst>
          <a:rect l="l" t="t" r="r" b="b"/>
          <a:pathLst>
            <a:path w="13779500" h="13131800" fill="none" extrusionOk="0">
              <a:moveTo>
                <a:pt x="0" y="0"/>
              </a:moveTo>
              <a:cubicBezTo>
                <a:pt x="201590" y="-21002"/>
                <a:pt x="510175" y="49480"/>
                <a:pt x="874699" y="0"/>
              </a:cubicBezTo>
              <a:cubicBezTo>
                <a:pt x="1239223" y="-49480"/>
                <a:pt x="1341045" y="11888"/>
                <a:pt x="1473807" y="0"/>
              </a:cubicBezTo>
              <a:cubicBezTo>
                <a:pt x="1606569" y="-11888"/>
                <a:pt x="1856295" y="32941"/>
                <a:pt x="2210711" y="0"/>
              </a:cubicBezTo>
              <a:cubicBezTo>
                <a:pt x="2565127" y="-32941"/>
                <a:pt x="2699005" y="5353"/>
                <a:pt x="2947615" y="0"/>
              </a:cubicBezTo>
              <a:cubicBezTo>
                <a:pt x="3196225" y="-5353"/>
                <a:pt x="3633758" y="96683"/>
                <a:pt x="3822313" y="0"/>
              </a:cubicBezTo>
              <a:cubicBezTo>
                <a:pt x="4010868" y="-96683"/>
                <a:pt x="3938294" y="2294"/>
                <a:pt x="4008037" y="0"/>
              </a:cubicBezTo>
              <a:cubicBezTo>
                <a:pt x="4077780" y="-2294"/>
                <a:pt x="4143492" y="15736"/>
                <a:pt x="4193761" y="0"/>
              </a:cubicBezTo>
              <a:cubicBezTo>
                <a:pt x="4244030" y="-15736"/>
                <a:pt x="4656714" y="14474"/>
                <a:pt x="5068460" y="0"/>
              </a:cubicBezTo>
              <a:cubicBezTo>
                <a:pt x="5480206" y="-14474"/>
                <a:pt x="5337470" y="24796"/>
                <a:pt x="5529773" y="0"/>
              </a:cubicBezTo>
              <a:cubicBezTo>
                <a:pt x="5722076" y="-24796"/>
                <a:pt x="6108450" y="85118"/>
                <a:pt x="6404472" y="0"/>
              </a:cubicBezTo>
              <a:cubicBezTo>
                <a:pt x="6700494" y="-85118"/>
                <a:pt x="6729439" y="45478"/>
                <a:pt x="6865786" y="0"/>
              </a:cubicBezTo>
              <a:cubicBezTo>
                <a:pt x="7002133" y="-45478"/>
                <a:pt x="7239725" y="30678"/>
                <a:pt x="7602689" y="0"/>
              </a:cubicBezTo>
              <a:cubicBezTo>
                <a:pt x="7965653" y="-30678"/>
                <a:pt x="7792232" y="5000"/>
                <a:pt x="7926208" y="0"/>
              </a:cubicBezTo>
              <a:cubicBezTo>
                <a:pt x="8060184" y="-5000"/>
                <a:pt x="8362388" y="13533"/>
                <a:pt x="8525317" y="0"/>
              </a:cubicBezTo>
              <a:cubicBezTo>
                <a:pt x="8688246" y="-13533"/>
                <a:pt x="8935242" y="39034"/>
                <a:pt x="9124425" y="0"/>
              </a:cubicBezTo>
              <a:cubicBezTo>
                <a:pt x="9313608" y="-39034"/>
                <a:pt x="9378217" y="55156"/>
                <a:pt x="9585739" y="0"/>
              </a:cubicBezTo>
              <a:cubicBezTo>
                <a:pt x="9793261" y="-55156"/>
                <a:pt x="9826013" y="29583"/>
                <a:pt x="10047053" y="0"/>
              </a:cubicBezTo>
              <a:cubicBezTo>
                <a:pt x="10268093" y="-29583"/>
                <a:pt x="10179838" y="832"/>
                <a:pt x="10232777" y="0"/>
              </a:cubicBezTo>
              <a:cubicBezTo>
                <a:pt x="10285716" y="-832"/>
                <a:pt x="10380120" y="5633"/>
                <a:pt x="10418500" y="0"/>
              </a:cubicBezTo>
              <a:cubicBezTo>
                <a:pt x="10456880" y="-5633"/>
                <a:pt x="10556171" y="9520"/>
                <a:pt x="10604224" y="0"/>
              </a:cubicBezTo>
              <a:cubicBezTo>
                <a:pt x="10652277" y="-9520"/>
                <a:pt x="10718735" y="19933"/>
                <a:pt x="10789948" y="0"/>
              </a:cubicBezTo>
              <a:cubicBezTo>
                <a:pt x="10861161" y="-19933"/>
                <a:pt x="10887490" y="6021"/>
                <a:pt x="10975671" y="0"/>
              </a:cubicBezTo>
              <a:cubicBezTo>
                <a:pt x="11063852" y="-6021"/>
                <a:pt x="11253926" y="10765"/>
                <a:pt x="11436985" y="0"/>
              </a:cubicBezTo>
              <a:cubicBezTo>
                <a:pt x="11620044" y="-10765"/>
                <a:pt x="11570236" y="5886"/>
                <a:pt x="11622709" y="0"/>
              </a:cubicBezTo>
              <a:cubicBezTo>
                <a:pt x="11675182" y="-5886"/>
                <a:pt x="12267753" y="74755"/>
                <a:pt x="12497407" y="0"/>
              </a:cubicBezTo>
              <a:cubicBezTo>
                <a:pt x="12727061" y="-74755"/>
                <a:pt x="12622623" y="18155"/>
                <a:pt x="12683131" y="0"/>
              </a:cubicBezTo>
              <a:cubicBezTo>
                <a:pt x="12743639" y="-18155"/>
                <a:pt x="13425783" y="40226"/>
                <a:pt x="13779500" y="0"/>
              </a:cubicBezTo>
              <a:cubicBezTo>
                <a:pt x="13824834" y="333309"/>
                <a:pt x="13724202" y="627520"/>
                <a:pt x="13779500" y="859536"/>
              </a:cubicBezTo>
              <a:cubicBezTo>
                <a:pt x="13834798" y="1091552"/>
                <a:pt x="13770415" y="1289668"/>
                <a:pt x="13779500" y="1587754"/>
              </a:cubicBezTo>
              <a:cubicBezTo>
                <a:pt x="13788585" y="1885840"/>
                <a:pt x="13742987" y="1826944"/>
                <a:pt x="13779500" y="2053336"/>
              </a:cubicBezTo>
              <a:cubicBezTo>
                <a:pt x="13816013" y="2279728"/>
                <a:pt x="13765780" y="2392415"/>
                <a:pt x="13779500" y="2650236"/>
              </a:cubicBezTo>
              <a:cubicBezTo>
                <a:pt x="13793220" y="2908057"/>
                <a:pt x="13773492" y="2888144"/>
                <a:pt x="13779500" y="2984500"/>
              </a:cubicBezTo>
              <a:cubicBezTo>
                <a:pt x="13785508" y="3080856"/>
                <a:pt x="13761464" y="3306567"/>
                <a:pt x="13779500" y="3450082"/>
              </a:cubicBezTo>
              <a:cubicBezTo>
                <a:pt x="13797536" y="3593597"/>
                <a:pt x="13701902" y="3972364"/>
                <a:pt x="13779500" y="4309618"/>
              </a:cubicBezTo>
              <a:cubicBezTo>
                <a:pt x="13857098" y="4646872"/>
                <a:pt x="13708096" y="4733240"/>
                <a:pt x="13779500" y="5037836"/>
              </a:cubicBezTo>
              <a:cubicBezTo>
                <a:pt x="13850904" y="5342432"/>
                <a:pt x="13775916" y="5165388"/>
                <a:pt x="13779500" y="5240782"/>
              </a:cubicBezTo>
              <a:cubicBezTo>
                <a:pt x="13783084" y="5316176"/>
                <a:pt x="13760163" y="5348652"/>
                <a:pt x="13779500" y="5443728"/>
              </a:cubicBezTo>
              <a:cubicBezTo>
                <a:pt x="13798837" y="5538804"/>
                <a:pt x="13686308" y="5996620"/>
                <a:pt x="13779500" y="6303264"/>
              </a:cubicBezTo>
              <a:cubicBezTo>
                <a:pt x="13872692" y="6609908"/>
                <a:pt x="13769767" y="6408093"/>
                <a:pt x="13779500" y="6506210"/>
              </a:cubicBezTo>
              <a:cubicBezTo>
                <a:pt x="13789233" y="6604327"/>
                <a:pt x="13760568" y="6644657"/>
                <a:pt x="13779500" y="6709156"/>
              </a:cubicBezTo>
              <a:cubicBezTo>
                <a:pt x="13798432" y="6773655"/>
                <a:pt x="13759250" y="7221106"/>
                <a:pt x="13779500" y="7437374"/>
              </a:cubicBezTo>
              <a:cubicBezTo>
                <a:pt x="13799750" y="7653642"/>
                <a:pt x="13719083" y="7995720"/>
                <a:pt x="13779500" y="8296910"/>
              </a:cubicBezTo>
              <a:cubicBezTo>
                <a:pt x="13839917" y="8598100"/>
                <a:pt x="13705740" y="8779528"/>
                <a:pt x="13779500" y="9156446"/>
              </a:cubicBezTo>
              <a:cubicBezTo>
                <a:pt x="13853260" y="9533364"/>
                <a:pt x="13754200" y="9433174"/>
                <a:pt x="13779500" y="9622028"/>
              </a:cubicBezTo>
              <a:cubicBezTo>
                <a:pt x="13804800" y="9810882"/>
                <a:pt x="13736535" y="10213809"/>
                <a:pt x="13779500" y="10481564"/>
              </a:cubicBezTo>
              <a:cubicBezTo>
                <a:pt x="13822465" y="10749319"/>
                <a:pt x="13773578" y="11005131"/>
                <a:pt x="13779500" y="11209782"/>
              </a:cubicBezTo>
              <a:cubicBezTo>
                <a:pt x="13785422" y="11414433"/>
                <a:pt x="13768118" y="11352200"/>
                <a:pt x="13779500" y="11412728"/>
              </a:cubicBezTo>
              <a:cubicBezTo>
                <a:pt x="13790882" y="11473256"/>
                <a:pt x="13776975" y="11693175"/>
                <a:pt x="13779500" y="11878310"/>
              </a:cubicBezTo>
              <a:cubicBezTo>
                <a:pt x="13782025" y="12063445"/>
                <a:pt x="13723251" y="12553789"/>
                <a:pt x="13779500" y="13131800"/>
              </a:cubicBezTo>
              <a:cubicBezTo>
                <a:pt x="13530101" y="13150338"/>
                <a:pt x="13315721" y="13057524"/>
                <a:pt x="12904801" y="13131800"/>
              </a:cubicBezTo>
              <a:cubicBezTo>
                <a:pt x="12493881" y="13206076"/>
                <a:pt x="12633548" y="13129179"/>
                <a:pt x="12443488" y="13131800"/>
              </a:cubicBezTo>
              <a:cubicBezTo>
                <a:pt x="12253428" y="13134421"/>
                <a:pt x="12299021" y="13125809"/>
                <a:pt x="12257764" y="13131800"/>
              </a:cubicBezTo>
              <a:cubicBezTo>
                <a:pt x="12216507" y="13137791"/>
                <a:pt x="12146393" y="13117853"/>
                <a:pt x="12072040" y="13131800"/>
              </a:cubicBezTo>
              <a:cubicBezTo>
                <a:pt x="11997687" y="13145747"/>
                <a:pt x="11620239" y="13113290"/>
                <a:pt x="11472932" y="13131800"/>
              </a:cubicBezTo>
              <a:cubicBezTo>
                <a:pt x="11325625" y="13150310"/>
                <a:pt x="10896663" y="13073522"/>
                <a:pt x="10736028" y="13131800"/>
              </a:cubicBezTo>
              <a:cubicBezTo>
                <a:pt x="10575393" y="13190078"/>
                <a:pt x="10376694" y="13121578"/>
                <a:pt x="10136919" y="13131800"/>
              </a:cubicBezTo>
              <a:cubicBezTo>
                <a:pt x="9897144" y="13142022"/>
                <a:pt x="9581241" y="13047284"/>
                <a:pt x="9400015" y="13131800"/>
              </a:cubicBezTo>
              <a:cubicBezTo>
                <a:pt x="9218789" y="13216316"/>
                <a:pt x="8994831" y="13048071"/>
                <a:pt x="8663112" y="13131800"/>
              </a:cubicBezTo>
              <a:cubicBezTo>
                <a:pt x="8331393" y="13215529"/>
                <a:pt x="8365840" y="13123174"/>
                <a:pt x="8201798" y="13131800"/>
              </a:cubicBezTo>
              <a:cubicBezTo>
                <a:pt x="8037756" y="13140426"/>
                <a:pt x="7943499" y="13113517"/>
                <a:pt x="7740484" y="13131800"/>
              </a:cubicBezTo>
              <a:cubicBezTo>
                <a:pt x="7537469" y="13150083"/>
                <a:pt x="7416259" y="13079081"/>
                <a:pt x="7279171" y="13131800"/>
              </a:cubicBezTo>
              <a:cubicBezTo>
                <a:pt x="7142083" y="13184519"/>
                <a:pt x="6665911" y="13041583"/>
                <a:pt x="6404472" y="13131800"/>
              </a:cubicBezTo>
              <a:cubicBezTo>
                <a:pt x="6143033" y="13222017"/>
                <a:pt x="6267166" y="13131536"/>
                <a:pt x="6218748" y="13131800"/>
              </a:cubicBezTo>
              <a:cubicBezTo>
                <a:pt x="6170330" y="13132064"/>
                <a:pt x="5711073" y="13108280"/>
                <a:pt x="5481845" y="13131800"/>
              </a:cubicBezTo>
              <a:cubicBezTo>
                <a:pt x="5252617" y="13155320"/>
                <a:pt x="5135384" y="13079401"/>
                <a:pt x="5020531" y="13131800"/>
              </a:cubicBezTo>
              <a:cubicBezTo>
                <a:pt x="4905678" y="13184199"/>
                <a:pt x="4693612" y="13082734"/>
                <a:pt x="4421422" y="13131800"/>
              </a:cubicBezTo>
              <a:cubicBezTo>
                <a:pt x="4149232" y="13180866"/>
                <a:pt x="4218330" y="13109303"/>
                <a:pt x="4097903" y="13131800"/>
              </a:cubicBezTo>
              <a:cubicBezTo>
                <a:pt x="3977476" y="13154297"/>
                <a:pt x="3782977" y="13111417"/>
                <a:pt x="3636590" y="13131800"/>
              </a:cubicBezTo>
              <a:cubicBezTo>
                <a:pt x="3490203" y="13152183"/>
                <a:pt x="3333794" y="13112016"/>
                <a:pt x="3037481" y="13131800"/>
              </a:cubicBezTo>
              <a:cubicBezTo>
                <a:pt x="2741168" y="13151584"/>
                <a:pt x="2825233" y="13102739"/>
                <a:pt x="2713962" y="13131800"/>
              </a:cubicBezTo>
              <a:cubicBezTo>
                <a:pt x="2602691" y="13160861"/>
                <a:pt x="2442216" y="13111129"/>
                <a:pt x="2252649" y="13131800"/>
              </a:cubicBezTo>
              <a:cubicBezTo>
                <a:pt x="2063082" y="13152471"/>
                <a:pt x="2121507" y="13117424"/>
                <a:pt x="2066925" y="13131800"/>
              </a:cubicBezTo>
              <a:cubicBezTo>
                <a:pt x="2012343" y="13146176"/>
                <a:pt x="1938460" y="13114629"/>
                <a:pt x="1881201" y="13131800"/>
              </a:cubicBezTo>
              <a:cubicBezTo>
                <a:pt x="1823942" y="13148971"/>
                <a:pt x="1441951" y="13079677"/>
                <a:pt x="1282093" y="13131800"/>
              </a:cubicBezTo>
              <a:cubicBezTo>
                <a:pt x="1122235" y="13183923"/>
                <a:pt x="1024920" y="13104224"/>
                <a:pt x="958574" y="13131800"/>
              </a:cubicBezTo>
              <a:cubicBezTo>
                <a:pt x="892228" y="13159376"/>
                <a:pt x="731263" y="13096774"/>
                <a:pt x="635055" y="13131800"/>
              </a:cubicBezTo>
              <a:cubicBezTo>
                <a:pt x="538847" y="13166826"/>
                <a:pt x="186400" y="13089632"/>
                <a:pt x="0" y="13131800"/>
              </a:cubicBezTo>
              <a:cubicBezTo>
                <a:pt x="-12681" y="12948817"/>
                <a:pt x="55016" y="12871056"/>
                <a:pt x="0" y="12666218"/>
              </a:cubicBezTo>
              <a:cubicBezTo>
                <a:pt x="-55016" y="12461380"/>
                <a:pt x="35807" y="12418816"/>
                <a:pt x="0" y="12331954"/>
              </a:cubicBezTo>
              <a:cubicBezTo>
                <a:pt x="-35807" y="12245092"/>
                <a:pt x="24799" y="11925101"/>
                <a:pt x="0" y="11735054"/>
              </a:cubicBezTo>
              <a:cubicBezTo>
                <a:pt x="-24799" y="11545007"/>
                <a:pt x="61694" y="11269654"/>
                <a:pt x="0" y="11138154"/>
              </a:cubicBezTo>
              <a:cubicBezTo>
                <a:pt x="-61694" y="11006654"/>
                <a:pt x="23871" y="11036569"/>
                <a:pt x="0" y="10935208"/>
              </a:cubicBezTo>
              <a:cubicBezTo>
                <a:pt x="-23871" y="10833847"/>
                <a:pt x="4340" y="10796853"/>
                <a:pt x="0" y="10732262"/>
              </a:cubicBezTo>
              <a:cubicBezTo>
                <a:pt x="-4340" y="10667671"/>
                <a:pt x="64350" y="10342067"/>
                <a:pt x="0" y="10135362"/>
              </a:cubicBezTo>
              <a:cubicBezTo>
                <a:pt x="-64350" y="9928657"/>
                <a:pt x="37959" y="9917216"/>
                <a:pt x="0" y="9801098"/>
              </a:cubicBezTo>
              <a:cubicBezTo>
                <a:pt x="-37959" y="9684980"/>
                <a:pt x="10879" y="9601694"/>
                <a:pt x="0" y="9466834"/>
              </a:cubicBezTo>
              <a:cubicBezTo>
                <a:pt x="-10879" y="9331974"/>
                <a:pt x="6443" y="9229662"/>
                <a:pt x="0" y="9132570"/>
              </a:cubicBezTo>
              <a:cubicBezTo>
                <a:pt x="-6443" y="9035478"/>
                <a:pt x="27527" y="8724234"/>
                <a:pt x="0" y="8535670"/>
              </a:cubicBezTo>
              <a:cubicBezTo>
                <a:pt x="-27527" y="8347106"/>
                <a:pt x="21945" y="8368223"/>
                <a:pt x="0" y="8201406"/>
              </a:cubicBezTo>
              <a:cubicBezTo>
                <a:pt x="-21945" y="8034589"/>
                <a:pt x="102417" y="7705196"/>
                <a:pt x="0" y="7341870"/>
              </a:cubicBezTo>
              <a:cubicBezTo>
                <a:pt x="-102417" y="6978544"/>
                <a:pt x="35964" y="7111992"/>
                <a:pt x="0" y="7007606"/>
              </a:cubicBezTo>
              <a:cubicBezTo>
                <a:pt x="-35964" y="6903220"/>
                <a:pt x="41494" y="6650942"/>
                <a:pt x="0" y="6542024"/>
              </a:cubicBezTo>
              <a:cubicBezTo>
                <a:pt x="-41494" y="6433106"/>
                <a:pt x="9451" y="6318251"/>
                <a:pt x="0" y="6207760"/>
              </a:cubicBezTo>
              <a:cubicBezTo>
                <a:pt x="-9451" y="6097269"/>
                <a:pt x="39757" y="5793638"/>
                <a:pt x="0" y="5610860"/>
              </a:cubicBezTo>
              <a:cubicBezTo>
                <a:pt x="-39757" y="5428082"/>
                <a:pt x="12000" y="5471720"/>
                <a:pt x="0" y="5407914"/>
              </a:cubicBezTo>
              <a:cubicBezTo>
                <a:pt x="-12000" y="5344108"/>
                <a:pt x="12101" y="5276257"/>
                <a:pt x="0" y="5204968"/>
              </a:cubicBezTo>
              <a:cubicBezTo>
                <a:pt x="-12101" y="5133679"/>
                <a:pt x="44744" y="4735419"/>
                <a:pt x="0" y="4608068"/>
              </a:cubicBezTo>
              <a:cubicBezTo>
                <a:pt x="-44744" y="4480717"/>
                <a:pt x="7461" y="4379981"/>
                <a:pt x="0" y="4273804"/>
              </a:cubicBezTo>
              <a:cubicBezTo>
                <a:pt x="-7461" y="4167627"/>
                <a:pt x="12980" y="4153216"/>
                <a:pt x="0" y="4070858"/>
              </a:cubicBezTo>
              <a:cubicBezTo>
                <a:pt x="-12980" y="3988500"/>
                <a:pt x="8341" y="3491148"/>
                <a:pt x="0" y="3342640"/>
              </a:cubicBezTo>
              <a:cubicBezTo>
                <a:pt x="-8341" y="3194132"/>
                <a:pt x="23502" y="2798682"/>
                <a:pt x="0" y="2614422"/>
              </a:cubicBezTo>
              <a:cubicBezTo>
                <a:pt x="-23502" y="2430162"/>
                <a:pt x="15097" y="2486642"/>
                <a:pt x="0" y="2411476"/>
              </a:cubicBezTo>
              <a:cubicBezTo>
                <a:pt x="-15097" y="2336310"/>
                <a:pt x="1011" y="1841428"/>
                <a:pt x="0" y="1683258"/>
              </a:cubicBezTo>
              <a:cubicBezTo>
                <a:pt x="-1011" y="1525088"/>
                <a:pt x="6216" y="1533255"/>
                <a:pt x="0" y="1480312"/>
              </a:cubicBezTo>
              <a:cubicBezTo>
                <a:pt x="-6216" y="1427369"/>
                <a:pt x="100" y="899543"/>
                <a:pt x="0" y="752094"/>
              </a:cubicBezTo>
              <a:cubicBezTo>
                <a:pt x="-100" y="604645"/>
                <a:pt x="22068" y="642019"/>
                <a:pt x="0" y="549148"/>
              </a:cubicBezTo>
              <a:cubicBezTo>
                <a:pt x="-22068" y="456277"/>
                <a:pt x="37133" y="170280"/>
                <a:pt x="0" y="0"/>
              </a:cubicBezTo>
              <a:close/>
            </a:path>
            <a:path w="13779500" h="13131800" stroke="0" extrusionOk="0">
              <a:moveTo>
                <a:pt x="0" y="0"/>
              </a:moveTo>
              <a:cubicBezTo>
                <a:pt x="208180" y="-11234"/>
                <a:pt x="321595" y="17273"/>
                <a:pt x="461314" y="0"/>
              </a:cubicBezTo>
              <a:cubicBezTo>
                <a:pt x="601033" y="-17273"/>
                <a:pt x="591517" y="5266"/>
                <a:pt x="647037" y="0"/>
              </a:cubicBezTo>
              <a:cubicBezTo>
                <a:pt x="702557" y="-5266"/>
                <a:pt x="1158173" y="8686"/>
                <a:pt x="1521736" y="0"/>
              </a:cubicBezTo>
              <a:cubicBezTo>
                <a:pt x="1885299" y="-8686"/>
                <a:pt x="1861984" y="5781"/>
                <a:pt x="1983050" y="0"/>
              </a:cubicBezTo>
              <a:cubicBezTo>
                <a:pt x="2104116" y="-5781"/>
                <a:pt x="2236865" y="29166"/>
                <a:pt x="2444363" y="0"/>
              </a:cubicBezTo>
              <a:cubicBezTo>
                <a:pt x="2651861" y="-29166"/>
                <a:pt x="2885999" y="7614"/>
                <a:pt x="3319062" y="0"/>
              </a:cubicBezTo>
              <a:cubicBezTo>
                <a:pt x="3752125" y="-7614"/>
                <a:pt x="3516777" y="8168"/>
                <a:pt x="3642581" y="0"/>
              </a:cubicBezTo>
              <a:cubicBezTo>
                <a:pt x="3768385" y="-8168"/>
                <a:pt x="4157529" y="16054"/>
                <a:pt x="4517280" y="0"/>
              </a:cubicBezTo>
              <a:cubicBezTo>
                <a:pt x="4877031" y="-16054"/>
                <a:pt x="5036839" y="87443"/>
                <a:pt x="5391978" y="0"/>
              </a:cubicBezTo>
              <a:cubicBezTo>
                <a:pt x="5747117" y="-87443"/>
                <a:pt x="5793652" y="15600"/>
                <a:pt x="5991087" y="0"/>
              </a:cubicBezTo>
              <a:cubicBezTo>
                <a:pt x="6188522" y="-15600"/>
                <a:pt x="6582719" y="71895"/>
                <a:pt x="6865786" y="0"/>
              </a:cubicBezTo>
              <a:cubicBezTo>
                <a:pt x="7148853" y="-71895"/>
                <a:pt x="7214334" y="30278"/>
                <a:pt x="7327099" y="0"/>
              </a:cubicBezTo>
              <a:cubicBezTo>
                <a:pt x="7439864" y="-30278"/>
                <a:pt x="7626020" y="39902"/>
                <a:pt x="7788413" y="0"/>
              </a:cubicBezTo>
              <a:cubicBezTo>
                <a:pt x="7950806" y="-39902"/>
                <a:pt x="8263947" y="58947"/>
                <a:pt x="8525317" y="0"/>
              </a:cubicBezTo>
              <a:cubicBezTo>
                <a:pt x="8786687" y="-58947"/>
                <a:pt x="8888696" y="9520"/>
                <a:pt x="8986630" y="0"/>
              </a:cubicBezTo>
              <a:cubicBezTo>
                <a:pt x="9084564" y="-9520"/>
                <a:pt x="9653491" y="61139"/>
                <a:pt x="9861329" y="0"/>
              </a:cubicBezTo>
              <a:cubicBezTo>
                <a:pt x="10069167" y="-61139"/>
                <a:pt x="10299585" y="90088"/>
                <a:pt x="10736028" y="0"/>
              </a:cubicBezTo>
              <a:cubicBezTo>
                <a:pt x="11172471" y="-90088"/>
                <a:pt x="11180081" y="14543"/>
                <a:pt x="11335137" y="0"/>
              </a:cubicBezTo>
              <a:cubicBezTo>
                <a:pt x="11490193" y="-14543"/>
                <a:pt x="11591866" y="49466"/>
                <a:pt x="11796450" y="0"/>
              </a:cubicBezTo>
              <a:cubicBezTo>
                <a:pt x="12001034" y="-49466"/>
                <a:pt x="11934542" y="14302"/>
                <a:pt x="11982174" y="0"/>
              </a:cubicBezTo>
              <a:cubicBezTo>
                <a:pt x="12029806" y="-14302"/>
                <a:pt x="12175655" y="6842"/>
                <a:pt x="12305693" y="0"/>
              </a:cubicBezTo>
              <a:cubicBezTo>
                <a:pt x="12435731" y="-6842"/>
                <a:pt x="12542279" y="16914"/>
                <a:pt x="12629211" y="0"/>
              </a:cubicBezTo>
              <a:cubicBezTo>
                <a:pt x="12716143" y="-16914"/>
                <a:pt x="12869817" y="31944"/>
                <a:pt x="13090525" y="0"/>
              </a:cubicBezTo>
              <a:cubicBezTo>
                <a:pt x="13311233" y="-31944"/>
                <a:pt x="13547753" y="76579"/>
                <a:pt x="13779500" y="0"/>
              </a:cubicBezTo>
              <a:cubicBezTo>
                <a:pt x="13805632" y="288012"/>
                <a:pt x="13758596" y="448301"/>
                <a:pt x="13779500" y="596900"/>
              </a:cubicBezTo>
              <a:cubicBezTo>
                <a:pt x="13800404" y="745499"/>
                <a:pt x="13713452" y="933599"/>
                <a:pt x="13779500" y="1193800"/>
              </a:cubicBezTo>
              <a:cubicBezTo>
                <a:pt x="13845548" y="1454001"/>
                <a:pt x="13772693" y="1647909"/>
                <a:pt x="13779500" y="1790700"/>
              </a:cubicBezTo>
              <a:cubicBezTo>
                <a:pt x="13786307" y="1933491"/>
                <a:pt x="13736758" y="2446909"/>
                <a:pt x="13779500" y="2650236"/>
              </a:cubicBezTo>
              <a:cubicBezTo>
                <a:pt x="13822242" y="2853563"/>
                <a:pt x="13739766" y="3131213"/>
                <a:pt x="13779500" y="3378454"/>
              </a:cubicBezTo>
              <a:cubicBezTo>
                <a:pt x="13819234" y="3625695"/>
                <a:pt x="13765723" y="3507782"/>
                <a:pt x="13779500" y="3581400"/>
              </a:cubicBezTo>
              <a:cubicBezTo>
                <a:pt x="13793277" y="3655018"/>
                <a:pt x="13766711" y="3912815"/>
                <a:pt x="13779500" y="4046982"/>
              </a:cubicBezTo>
              <a:cubicBezTo>
                <a:pt x="13792289" y="4181149"/>
                <a:pt x="13749698" y="4570314"/>
                <a:pt x="13779500" y="4906518"/>
              </a:cubicBezTo>
              <a:cubicBezTo>
                <a:pt x="13809302" y="5242722"/>
                <a:pt x="13734292" y="5382789"/>
                <a:pt x="13779500" y="5503418"/>
              </a:cubicBezTo>
              <a:cubicBezTo>
                <a:pt x="13824708" y="5624047"/>
                <a:pt x="13718166" y="5995432"/>
                <a:pt x="13779500" y="6231636"/>
              </a:cubicBezTo>
              <a:cubicBezTo>
                <a:pt x="13840834" y="6467840"/>
                <a:pt x="13740471" y="6478693"/>
                <a:pt x="13779500" y="6697218"/>
              </a:cubicBezTo>
              <a:cubicBezTo>
                <a:pt x="13818529" y="6915743"/>
                <a:pt x="13714021" y="7032645"/>
                <a:pt x="13779500" y="7294118"/>
              </a:cubicBezTo>
              <a:cubicBezTo>
                <a:pt x="13844979" y="7555591"/>
                <a:pt x="13716037" y="7773537"/>
                <a:pt x="13779500" y="8153654"/>
              </a:cubicBezTo>
              <a:cubicBezTo>
                <a:pt x="13842963" y="8533771"/>
                <a:pt x="13770054" y="8377019"/>
                <a:pt x="13779500" y="8487918"/>
              </a:cubicBezTo>
              <a:cubicBezTo>
                <a:pt x="13788946" y="8598817"/>
                <a:pt x="13770936" y="8952964"/>
                <a:pt x="13779500" y="9216136"/>
              </a:cubicBezTo>
              <a:cubicBezTo>
                <a:pt x="13788064" y="9479308"/>
                <a:pt x="13756142" y="9396220"/>
                <a:pt x="13779500" y="9550400"/>
              </a:cubicBezTo>
              <a:cubicBezTo>
                <a:pt x="13802858" y="9704580"/>
                <a:pt x="13716558" y="9975675"/>
                <a:pt x="13779500" y="10147300"/>
              </a:cubicBezTo>
              <a:cubicBezTo>
                <a:pt x="13842442" y="10318925"/>
                <a:pt x="13733435" y="10528909"/>
                <a:pt x="13779500" y="10875518"/>
              </a:cubicBezTo>
              <a:cubicBezTo>
                <a:pt x="13825565" y="11222127"/>
                <a:pt x="13756695" y="10995130"/>
                <a:pt x="13779500" y="11078464"/>
              </a:cubicBezTo>
              <a:cubicBezTo>
                <a:pt x="13802305" y="11161798"/>
                <a:pt x="13763459" y="11210274"/>
                <a:pt x="13779500" y="11281410"/>
              </a:cubicBezTo>
              <a:cubicBezTo>
                <a:pt x="13795541" y="11352546"/>
                <a:pt x="13683467" y="11758936"/>
                <a:pt x="13779500" y="12140946"/>
              </a:cubicBezTo>
              <a:cubicBezTo>
                <a:pt x="13875533" y="12522956"/>
                <a:pt x="13702663" y="12880276"/>
                <a:pt x="13779500" y="13131800"/>
              </a:cubicBezTo>
              <a:cubicBezTo>
                <a:pt x="13738121" y="13140921"/>
                <a:pt x="13646329" y="13114799"/>
                <a:pt x="13593776" y="13131800"/>
              </a:cubicBezTo>
              <a:cubicBezTo>
                <a:pt x="13541223" y="13148801"/>
                <a:pt x="13350166" y="13119951"/>
                <a:pt x="13132463" y="13131800"/>
              </a:cubicBezTo>
              <a:cubicBezTo>
                <a:pt x="12914760" y="13143649"/>
                <a:pt x="12625377" y="13070989"/>
                <a:pt x="12395559" y="13131800"/>
              </a:cubicBezTo>
              <a:cubicBezTo>
                <a:pt x="12165741" y="13192611"/>
                <a:pt x="12147874" y="13124601"/>
                <a:pt x="12072040" y="13131800"/>
              </a:cubicBezTo>
              <a:cubicBezTo>
                <a:pt x="11996206" y="13138999"/>
                <a:pt x="11706916" y="13117244"/>
                <a:pt x="11472932" y="13131800"/>
              </a:cubicBezTo>
              <a:cubicBezTo>
                <a:pt x="11238948" y="13146356"/>
                <a:pt x="11379454" y="13117977"/>
                <a:pt x="11287208" y="13131800"/>
              </a:cubicBezTo>
              <a:cubicBezTo>
                <a:pt x="11194962" y="13145623"/>
                <a:pt x="10804164" y="13114264"/>
                <a:pt x="10412509" y="13131800"/>
              </a:cubicBezTo>
              <a:cubicBezTo>
                <a:pt x="10020854" y="13149336"/>
                <a:pt x="9995357" y="13092902"/>
                <a:pt x="9813400" y="13131800"/>
              </a:cubicBezTo>
              <a:cubicBezTo>
                <a:pt x="9631443" y="13170698"/>
                <a:pt x="9283619" y="13127380"/>
                <a:pt x="8938702" y="13131800"/>
              </a:cubicBezTo>
              <a:cubicBezTo>
                <a:pt x="8593785" y="13136220"/>
                <a:pt x="8610959" y="13079683"/>
                <a:pt x="8477388" y="13131800"/>
              </a:cubicBezTo>
              <a:cubicBezTo>
                <a:pt x="8343817" y="13183917"/>
                <a:pt x="8281189" y="13117738"/>
                <a:pt x="8153869" y="13131800"/>
              </a:cubicBezTo>
              <a:cubicBezTo>
                <a:pt x="8026549" y="13145862"/>
                <a:pt x="7754948" y="13087665"/>
                <a:pt x="7554761" y="13131800"/>
              </a:cubicBezTo>
              <a:cubicBezTo>
                <a:pt x="7354574" y="13175935"/>
                <a:pt x="6990583" y="13049879"/>
                <a:pt x="6817857" y="13131800"/>
              </a:cubicBezTo>
              <a:cubicBezTo>
                <a:pt x="6645131" y="13213721"/>
                <a:pt x="6354466" y="13117402"/>
                <a:pt x="5943158" y="13131800"/>
              </a:cubicBezTo>
              <a:cubicBezTo>
                <a:pt x="5531850" y="13146198"/>
                <a:pt x="5377580" y="13073111"/>
                <a:pt x="5206255" y="13131800"/>
              </a:cubicBezTo>
              <a:cubicBezTo>
                <a:pt x="5034930" y="13190489"/>
                <a:pt x="4632671" y="13119164"/>
                <a:pt x="4331556" y="13131800"/>
              </a:cubicBezTo>
              <a:cubicBezTo>
                <a:pt x="4030441" y="13144436"/>
                <a:pt x="3930213" y="13095972"/>
                <a:pt x="3594652" y="13131800"/>
              </a:cubicBezTo>
              <a:cubicBezTo>
                <a:pt x="3259091" y="13167628"/>
                <a:pt x="3363953" y="13129104"/>
                <a:pt x="3271133" y="13131800"/>
              </a:cubicBezTo>
              <a:cubicBezTo>
                <a:pt x="3178313" y="13134496"/>
                <a:pt x="2818542" y="13087174"/>
                <a:pt x="2534230" y="13131800"/>
              </a:cubicBezTo>
              <a:cubicBezTo>
                <a:pt x="2249918" y="13176426"/>
                <a:pt x="2194584" y="13095656"/>
                <a:pt x="2072916" y="13131800"/>
              </a:cubicBezTo>
              <a:cubicBezTo>
                <a:pt x="1951248" y="13167944"/>
                <a:pt x="1897678" y="13129103"/>
                <a:pt x="1749397" y="13131800"/>
              </a:cubicBezTo>
              <a:cubicBezTo>
                <a:pt x="1601116" y="13134497"/>
                <a:pt x="1640797" y="13121345"/>
                <a:pt x="1563674" y="13131800"/>
              </a:cubicBezTo>
              <a:cubicBezTo>
                <a:pt x="1486551" y="13142255"/>
                <a:pt x="1334194" y="13101506"/>
                <a:pt x="1240155" y="13131800"/>
              </a:cubicBezTo>
              <a:cubicBezTo>
                <a:pt x="1146116" y="13162094"/>
                <a:pt x="1023352" y="13131398"/>
                <a:pt x="916636" y="13131800"/>
              </a:cubicBezTo>
              <a:cubicBezTo>
                <a:pt x="809920" y="13132202"/>
                <a:pt x="422736" y="13119904"/>
                <a:pt x="0" y="13131800"/>
              </a:cubicBezTo>
              <a:cubicBezTo>
                <a:pt x="-10969" y="12856176"/>
                <a:pt x="22404" y="12782304"/>
                <a:pt x="0" y="12534900"/>
              </a:cubicBezTo>
              <a:cubicBezTo>
                <a:pt x="-22404" y="12287496"/>
                <a:pt x="52009" y="11854294"/>
                <a:pt x="0" y="11675364"/>
              </a:cubicBezTo>
              <a:cubicBezTo>
                <a:pt x="-52009" y="11496434"/>
                <a:pt x="54041" y="11302379"/>
                <a:pt x="0" y="11078464"/>
              </a:cubicBezTo>
              <a:cubicBezTo>
                <a:pt x="-54041" y="10854549"/>
                <a:pt x="45881" y="10590301"/>
                <a:pt x="0" y="10218928"/>
              </a:cubicBezTo>
              <a:cubicBezTo>
                <a:pt x="-45881" y="9847555"/>
                <a:pt x="28083" y="9798430"/>
                <a:pt x="0" y="9622028"/>
              </a:cubicBezTo>
              <a:cubicBezTo>
                <a:pt x="-28083" y="9445626"/>
                <a:pt x="227" y="9250558"/>
                <a:pt x="0" y="8893810"/>
              </a:cubicBezTo>
              <a:cubicBezTo>
                <a:pt x="-227" y="8537062"/>
                <a:pt x="19345" y="8785250"/>
                <a:pt x="0" y="8690864"/>
              </a:cubicBezTo>
              <a:cubicBezTo>
                <a:pt x="-19345" y="8596478"/>
                <a:pt x="43407" y="8067901"/>
                <a:pt x="0" y="7831328"/>
              </a:cubicBezTo>
              <a:cubicBezTo>
                <a:pt x="-43407" y="7594755"/>
                <a:pt x="15660" y="7481632"/>
                <a:pt x="0" y="7365746"/>
              </a:cubicBezTo>
              <a:cubicBezTo>
                <a:pt x="-15660" y="7249860"/>
                <a:pt x="82989" y="6877199"/>
                <a:pt x="0" y="6637528"/>
              </a:cubicBezTo>
              <a:cubicBezTo>
                <a:pt x="-82989" y="6397857"/>
                <a:pt x="2911" y="6525518"/>
                <a:pt x="0" y="6434582"/>
              </a:cubicBezTo>
              <a:cubicBezTo>
                <a:pt x="-2911" y="6343646"/>
                <a:pt x="6702" y="5846398"/>
                <a:pt x="0" y="5575046"/>
              </a:cubicBezTo>
              <a:cubicBezTo>
                <a:pt x="-6702" y="5303694"/>
                <a:pt x="24045" y="5259681"/>
                <a:pt x="0" y="5109464"/>
              </a:cubicBezTo>
              <a:cubicBezTo>
                <a:pt x="-24045" y="4959247"/>
                <a:pt x="68779" y="4784782"/>
                <a:pt x="0" y="4512564"/>
              </a:cubicBezTo>
              <a:cubicBezTo>
                <a:pt x="-68779" y="4240346"/>
                <a:pt x="318" y="4311180"/>
                <a:pt x="0" y="4178300"/>
              </a:cubicBezTo>
              <a:cubicBezTo>
                <a:pt x="-318" y="4045420"/>
                <a:pt x="82575" y="3677889"/>
                <a:pt x="0" y="3450082"/>
              </a:cubicBezTo>
              <a:cubicBezTo>
                <a:pt x="-82575" y="3222275"/>
                <a:pt x="12953" y="2929452"/>
                <a:pt x="0" y="2590546"/>
              </a:cubicBezTo>
              <a:cubicBezTo>
                <a:pt x="-12953" y="2251640"/>
                <a:pt x="46216" y="2347193"/>
                <a:pt x="0" y="2124964"/>
              </a:cubicBezTo>
              <a:cubicBezTo>
                <a:pt x="-46216" y="1902735"/>
                <a:pt x="46268" y="1604004"/>
                <a:pt x="0" y="1265428"/>
              </a:cubicBezTo>
              <a:cubicBezTo>
                <a:pt x="-46268" y="926852"/>
                <a:pt x="26026" y="844066"/>
                <a:pt x="0" y="668528"/>
              </a:cubicBezTo>
              <a:cubicBezTo>
                <a:pt x="-26026" y="492990"/>
                <a:pt x="73036" y="291014"/>
                <a:pt x="0" y="0"/>
              </a:cubicBezTo>
              <a:close/>
            </a:path>
          </a:pathLst>
        </a:custGeom>
        <a:solidFill>
          <a:schemeClr val="accent1">
            <a:lumMod val="20000"/>
            <a:lumOff val="80000"/>
          </a:schemeClr>
        </a:solidFill>
        <a:ln w="38100" cmpd="sng">
          <a:solidFill>
            <a:schemeClr val="tx1"/>
          </a:solidFill>
          <a:extLst>
            <a:ext uri="{C807C97D-BFC1-408E-A445-0C87EB9F89A2}">
              <ask:lineSketchStyleProps xmlns:ask="http://schemas.microsoft.com/office/drawing/2018/sketchyshapes" sd="1219033472">
                <a:prstGeom prst="rect">
                  <a:avLst/>
                </a:prstGeom>
                <ask:type>
                  <ask:lineSketchScribble/>
                </ask:type>
              </ask:lineSketchStyleProps>
            </a:ext>
          </a:extLst>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600"/>
            <a:t>This explainer describes how to use the shaped charge jet</a:t>
          </a:r>
          <a:r>
            <a:rPr lang="en-GB" sz="1600" baseline="0"/>
            <a:t> and slug velocity calculator. It should be used in conjunction with the fragment velocity calculator when determining slant range. It introduces you to new formulae. </a:t>
          </a:r>
          <a:r>
            <a:rPr lang="en-GB" sz="1600" b="1" baseline="0"/>
            <a:t>Only enter data in the GREEN boxes. DO NOT touch the RED boxes.</a:t>
          </a:r>
        </a:p>
        <a:p>
          <a:endParaRPr lang="en-GB" sz="1600" baseline="0"/>
        </a:p>
        <a:p>
          <a:r>
            <a:rPr lang="en-GB" sz="1600" b="1" baseline="0"/>
            <a:t>PREAMBLE</a:t>
          </a:r>
        </a:p>
        <a:p>
          <a:endParaRPr lang="en-GB" sz="1600" baseline="0"/>
        </a:p>
        <a:p>
          <a:r>
            <a:rPr lang="en-GB" sz="1600" baseline="0"/>
            <a:t>1. The first sheet uses the BMPT formulae to work out the velocity of the jet and the velocity of the slug based in imperial measurement. Conversion into metric answers is provided but for some measurement you must calculate the imperial equivalent.</a:t>
          </a:r>
        </a:p>
        <a:p>
          <a:endParaRPr lang="en-GB" sz="1600" baseline="0"/>
        </a:p>
        <a:p>
          <a:r>
            <a:rPr lang="en-GB" sz="1600" baseline="0"/>
            <a:t>2. The process described requires you to draw the cross-section of your shaped charge and break it down into equally spaced sections along its axial length. For example, if the axial length were 5 inches, then you could break the problem down into 5 sections of one inch - see diagram to the right. If the length were 4.8 inches, you could break the problem down into 6 equal sections of 0.8 inches, or 4 sections of one inch and one section of 0.8 inches. </a:t>
          </a:r>
        </a:p>
        <a:p>
          <a:endParaRPr lang="en-GB" sz="1600" baseline="0"/>
        </a:p>
        <a:p>
          <a:r>
            <a:rPr lang="en-GB" sz="1600" baseline="0"/>
            <a:t>3.  Once you have the diagram (which must include the half cone ange (in this case 45 degrees), the half cone diameter, the half charge diameter and the thickness of the cone material), you can then begin calculations.</a:t>
          </a:r>
        </a:p>
        <a:p>
          <a:endParaRPr lang="en-GB" sz="1600" baseline="0"/>
        </a:p>
        <a:p>
          <a:r>
            <a:rPr lang="en-GB" sz="1600" baseline="0"/>
            <a:t>4. You need to know the density of your cone and its material, and also the properties of your explosive filling (Gurney Constant, VofD, density). The calculator assumes the target is RHA.</a:t>
          </a:r>
        </a:p>
        <a:p>
          <a:endParaRPr lang="en-GB" sz="1600" baseline="0"/>
        </a:p>
        <a:p>
          <a:r>
            <a:rPr lang="en-GB" sz="1600" b="1" baseline="0"/>
            <a:t>STEPS</a:t>
          </a:r>
        </a:p>
        <a:p>
          <a:endParaRPr lang="en-GB" sz="1600" baseline="0"/>
        </a:p>
        <a:p>
          <a:r>
            <a:rPr lang="en-GB" sz="1600" baseline="0"/>
            <a:t>1.  TOP LEFT OF SHEET. Convert all units into imperial measurements. This will include distance measurements, and the densities of your explosive and liner material. You must also ensure that your angles are provided in RADIANS, since excel will automatically default to that. Otherwise, you will get the incorrect answers.</a:t>
          </a:r>
        </a:p>
        <a:p>
          <a:endParaRPr lang="en-GB" sz="1600" baseline="0"/>
        </a:p>
        <a:p>
          <a:r>
            <a:rPr lang="en-GB" sz="1600" baseline="0"/>
            <a:t>2.  MIDDLE LEFT OF SHEET. Calculate the mass of liner material (M) and mass of charge (C) for each section of the cone, using the equations provided. This calculator will cater for up to 5 sections but you can easily add more if required. The calculator will also determine M/C for each section.</a:t>
          </a:r>
        </a:p>
        <a:p>
          <a:endParaRPr lang="en-GB" sz="1600" baseline="0"/>
        </a:p>
        <a:p>
          <a:r>
            <a:rPr lang="en-GB" sz="1600" baseline="0"/>
            <a:t>3.  MIDDLE LEFT OF SHEET. You must then calculate the liner velocity (Vo) for each section of the cone. The diagram demonstrates that the liner is assumed to collapse inwards at a velcoity Vo. Expect the velocities to reduce as the M/C for each section of cone increases.</a:t>
          </a:r>
        </a:p>
        <a:p>
          <a:endParaRPr lang="en-GB" sz="1600" baseline="0"/>
        </a:p>
        <a:p>
          <a:r>
            <a:rPr lang="en-GB" sz="1600" baseline="0"/>
            <a:t>4. BOTTOM LEFT OF SHEET. You must then work out the angle β, which for the half cone is the angle between the moving walls of the liner and the axis. This will be greater than ⍺, the half cone angle. Why? We assume that the detonation wave moves at constant velocity D, and that the liner material moves inwards along P P', and out along PA with the pressure forces perpendicular to this motion. It cannot possibly be less than ⍺.</a:t>
          </a:r>
        </a:p>
        <a:p>
          <a:endParaRPr lang="en-GB" sz="1600" baseline="0"/>
        </a:p>
        <a:p>
          <a:r>
            <a:rPr lang="en-GB" sz="1600" baseline="0"/>
            <a:t>5. BOTTOM LEFT OF SHEET. After the calculator works out Vo and β, the equations will predict the velocity of the jet Vj and slug Vs for each section of the cone. Using averages of those velocities, the mass of the jet and the mass of the slug can be calculated. The calculator will also represent the percentage of the liner material that contributes to the jet and the slug, which from your learning, should be in the region of 15 - 25% jet, and 75 - 85% slug. If not, check your arithmetic - TOP MIDDLE OF SHEET</a:t>
          </a:r>
        </a:p>
        <a:p>
          <a:endParaRPr lang="en-GB" sz="1600"/>
        </a:p>
        <a:p>
          <a:r>
            <a:rPr lang="en-GB" sz="1600"/>
            <a:t>6. BOTTOM RIGHT OF SHEET. The calculator</a:t>
          </a:r>
          <a:r>
            <a:rPr lang="en-GB" sz="1600" baseline="0"/>
            <a:t> will also work out the depth of penetration expected from the jet into RHA. This will be calculated using the general formula you already know, and one where a constant λ is introduced to demonstrate purely hydrodynamic penetration, whether the jet particulates, or a situation somewhere inbetween. For hydrodynamic penetration, P should equal jet length L, but both are represented to confirm that the math works.</a:t>
          </a:r>
        </a:p>
        <a:p>
          <a:endParaRPr lang="en-GB" sz="1600" baseline="0"/>
        </a:p>
        <a:p>
          <a:r>
            <a:rPr lang="en-GB" sz="1600" baseline="0"/>
            <a:t>7. TOP RIGHT OF SHEET. The slant range for the jet and slug can also be found, but is is more practical to use the fragment velocity calculator knowing the velocities calculated, and the respective masses of each.  It is appropriate to concentrate on the slug having the problematic danger radius, since it has by far the greatest mass and does not become incoherent over distance. However, we have to assume that the shape is cylindrical and drag coefficients are hard to determine. You can see the assumptions that I have made on sheet 2 to calculate cross sectional area and drag coefficient.</a:t>
          </a:r>
        </a:p>
        <a:p>
          <a:endParaRPr lang="en-GB" sz="1600" baseline="0"/>
        </a:p>
        <a:p>
          <a:r>
            <a:rPr lang="en-GB" sz="1600" baseline="0"/>
            <a:t>8. TOP CENTRE OF SHEET. Here is where all the data is summarised. </a:t>
          </a:r>
        </a:p>
        <a:p>
          <a:endParaRPr lang="en-GB" sz="1600" baseline="0"/>
        </a:p>
        <a:p>
          <a:r>
            <a:rPr lang="en-GB" sz="1600" b="1" baseline="0"/>
            <a:t>EXAMPLES</a:t>
          </a:r>
        </a:p>
        <a:p>
          <a:endParaRPr lang="en-GB" sz="1600" baseline="0"/>
        </a:p>
        <a:p>
          <a:r>
            <a:rPr lang="en-GB" sz="1600" baseline="0"/>
            <a:t>Sheet 2 provides an example for a steel liner. Sheet 3 provides an exampe for a copper liner. Sheet 4 provides an example based on the MILAN warhead.</a:t>
          </a:r>
        </a:p>
        <a:p>
          <a:endParaRPr lang="en-GB" sz="1600"/>
        </a:p>
      </xdr:txBody>
    </xdr:sp>
    <xdr:clientData/>
  </xdr:twoCellAnchor>
  <xdr:twoCellAnchor editAs="oneCell">
    <xdr:from>
      <xdr:col>17</xdr:col>
      <xdr:colOff>165099</xdr:colOff>
      <xdr:row>2</xdr:row>
      <xdr:rowOff>177800</xdr:rowOff>
    </xdr:from>
    <xdr:to>
      <xdr:col>25</xdr:col>
      <xdr:colOff>254000</xdr:colOff>
      <xdr:row>26</xdr:row>
      <xdr:rowOff>136400</xdr:rowOff>
    </xdr:to>
    <xdr:pic>
      <xdr:nvPicPr>
        <xdr:cNvPr id="3" name="Picture 2">
          <a:extLst>
            <a:ext uri="{FF2B5EF4-FFF2-40B4-BE49-F238E27FC236}">
              <a16:creationId xmlns:a16="http://schemas.microsoft.com/office/drawing/2014/main" id="{6AC3AB7E-8332-C861-5236-67F06CB5BD27}"/>
            </a:ext>
          </a:extLst>
        </xdr:cNvPr>
        <xdr:cNvPicPr>
          <a:picLocks noChangeAspect="1"/>
        </xdr:cNvPicPr>
      </xdr:nvPicPr>
      <xdr:blipFill>
        <a:blip xmlns:r="http://schemas.openxmlformats.org/officeDocument/2006/relationships" r:embed="rId1"/>
        <a:stretch>
          <a:fillRect/>
        </a:stretch>
      </xdr:blipFill>
      <xdr:spPr>
        <a:xfrm>
          <a:off x="14198599" y="685800"/>
          <a:ext cx="6692901" cy="4835400"/>
        </a:xfrm>
        <a:prstGeom prst="rect">
          <a:avLst/>
        </a:prstGeom>
      </xdr:spPr>
    </xdr:pic>
    <xdr:clientData/>
  </xdr:twoCellAnchor>
  <xdr:twoCellAnchor editAs="oneCell">
    <xdr:from>
      <xdr:col>17</xdr:col>
      <xdr:colOff>215900</xdr:colOff>
      <xdr:row>27</xdr:row>
      <xdr:rowOff>88900</xdr:rowOff>
    </xdr:from>
    <xdr:to>
      <xdr:col>25</xdr:col>
      <xdr:colOff>317256</xdr:colOff>
      <xdr:row>47</xdr:row>
      <xdr:rowOff>63500</xdr:rowOff>
    </xdr:to>
    <xdr:pic>
      <xdr:nvPicPr>
        <xdr:cNvPr id="4" name="Picture 3">
          <a:extLst>
            <a:ext uri="{FF2B5EF4-FFF2-40B4-BE49-F238E27FC236}">
              <a16:creationId xmlns:a16="http://schemas.microsoft.com/office/drawing/2014/main" id="{9D0D1F3C-6F76-5444-B9E7-DFA5E4B008C3}"/>
            </a:ext>
          </a:extLst>
        </xdr:cNvPr>
        <xdr:cNvPicPr>
          <a:picLocks noChangeAspect="1"/>
        </xdr:cNvPicPr>
      </xdr:nvPicPr>
      <xdr:blipFill rotWithShape="1">
        <a:blip xmlns:r="http://schemas.openxmlformats.org/officeDocument/2006/relationships" r:embed="rId2"/>
        <a:srcRect l="19061" b="19546"/>
        <a:stretch>
          <a:fillRect/>
        </a:stretch>
      </xdr:blipFill>
      <xdr:spPr>
        <a:xfrm>
          <a:off x="14249400" y="5676900"/>
          <a:ext cx="6705356" cy="4038600"/>
        </a:xfrm>
        <a:prstGeom prst="rect">
          <a:avLst/>
        </a:prstGeom>
        <a:ln>
          <a:solidFill>
            <a:schemeClr val="bg2">
              <a:lumMod val="10000"/>
            </a:schemeClr>
          </a:solidFill>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50800</xdr:colOff>
      <xdr:row>2</xdr:row>
      <xdr:rowOff>25400</xdr:rowOff>
    </xdr:from>
    <xdr:to>
      <xdr:col>11</xdr:col>
      <xdr:colOff>431800</xdr:colOff>
      <xdr:row>21</xdr:row>
      <xdr:rowOff>111760</xdr:rowOff>
    </xdr:to>
    <xdr:sp macro="" textlink="">
      <xdr:nvSpPr>
        <xdr:cNvPr id="4" name="TextBox 3">
          <a:extLst>
            <a:ext uri="{FF2B5EF4-FFF2-40B4-BE49-F238E27FC236}">
              <a16:creationId xmlns:a16="http://schemas.microsoft.com/office/drawing/2014/main" id="{9FE78D37-177D-56F7-7982-AC6CCD6F994E}"/>
            </a:ext>
          </a:extLst>
        </xdr:cNvPr>
        <xdr:cNvSpPr txBox="1"/>
      </xdr:nvSpPr>
      <xdr:spPr>
        <a:xfrm>
          <a:off x="50800" y="431800"/>
          <a:ext cx="10459720" cy="5288280"/>
        </a:xfrm>
        <a:prstGeom prst="rect">
          <a:avLst/>
        </a:prstGeom>
        <a:solidFill>
          <a:srgbClr val="FFC000"/>
        </a:solidFill>
        <a:ln w="571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EXAMPLE:</a:t>
          </a:r>
        </a:p>
        <a:p>
          <a:r>
            <a:rPr lang="en-GB" sz="1400" b="1"/>
            <a:t>A conical shaped charge liner is to be fabricated from steel</a:t>
          </a:r>
          <a:r>
            <a:rPr lang="en-GB" sz="1400" b="1" baseline="0"/>
            <a:t> and filled with TNT as the explosive. The thickness of the liner is to be 0.1 inches and the half angle, alpha, is to be 45 degrees. The length of the liner is 5 inches and the charge OD is 12 inches. Determine the following using the Birkhoff et al theory:</a:t>
          </a:r>
        </a:p>
        <a:p>
          <a:endParaRPr lang="en-GB" sz="1400" baseline="0"/>
        </a:p>
        <a:p>
          <a:r>
            <a:rPr lang="en-GB" sz="1400" baseline="0"/>
            <a:t>1. The mass of the jet</a:t>
          </a:r>
        </a:p>
        <a:p>
          <a:r>
            <a:rPr lang="en-GB" sz="1400" baseline="0"/>
            <a:t>2. The mass of the slug</a:t>
          </a:r>
        </a:p>
        <a:p>
          <a:r>
            <a:rPr lang="en-GB" sz="1400" baseline="0"/>
            <a:t>3. The velocity of the jet</a:t>
          </a:r>
        </a:p>
        <a:p>
          <a:r>
            <a:rPr lang="en-GB" sz="1400" baseline="0"/>
            <a:t>4. The velocity of the slug</a:t>
          </a:r>
        </a:p>
        <a:p>
          <a:endParaRPr lang="en-GB" sz="1100" baseline="0"/>
        </a:p>
        <a:p>
          <a:r>
            <a:rPr lang="en-GB" sz="1100"/>
            <a:t>TNT Gurney = 2.039 km/s</a:t>
          </a:r>
        </a:p>
        <a:p>
          <a:r>
            <a:rPr lang="en-GB" sz="1100"/>
            <a:t>TNT VoD = 6730 m/s</a:t>
          </a:r>
        </a:p>
        <a:p>
          <a:r>
            <a:rPr lang="en-GB" sz="1100"/>
            <a:t>TNT density =</a:t>
          </a:r>
          <a:r>
            <a:rPr lang="en-GB" sz="1100" baseline="0"/>
            <a:t> 1.63 g/^3</a:t>
          </a:r>
        </a:p>
        <a:p>
          <a:r>
            <a:rPr lang="en-GB" sz="1100" baseline="0"/>
            <a:t>Steel density = 0.283 lbm/in^3</a:t>
          </a:r>
        </a:p>
        <a:p>
          <a:endParaRPr lang="en-GB" sz="1100" baseline="0"/>
        </a:p>
        <a:p>
          <a:r>
            <a:rPr lang="en-GB" sz="1100" baseline="0"/>
            <a:t>1. THE FIRST THING YOU NEED TO DO IS GET EVERYTHING INTO CONSISTENT UNITS AND, UNFORTUNATLEY, BMPT theory is Imperial!!!!!!! </a:t>
          </a:r>
        </a:p>
        <a:p>
          <a:endParaRPr lang="en-GB" sz="1100" baseline="0"/>
        </a:p>
        <a:p>
          <a:r>
            <a:rPr lang="en-GB" sz="1100" baseline="0"/>
            <a:t>2. The next thing we need to do is break the problem into sections (see top diagram) to determine the Gurney Velocity for each Section</a:t>
          </a:r>
        </a:p>
        <a:p>
          <a:endParaRPr lang="en-GB" sz="1100" baseline="0"/>
        </a:p>
        <a:p>
          <a:r>
            <a:rPr lang="en-GB" sz="1100" baseline="0"/>
            <a:t>3. Then, work out the M and C for each section</a:t>
          </a:r>
        </a:p>
        <a:p>
          <a:endParaRPr lang="en-GB" sz="1100" baseline="0"/>
        </a:p>
        <a:p>
          <a:r>
            <a:rPr lang="en-GB" sz="1100" baseline="0"/>
            <a:t>4. Next, the liner segment velocity from Gurney for a cylinder</a:t>
          </a:r>
        </a:p>
        <a:p>
          <a:endParaRPr lang="en-GB" sz="1100" baseline="0"/>
        </a:p>
        <a:p>
          <a:r>
            <a:rPr lang="en-GB" sz="1100" baseline="0"/>
            <a:t>5. Then the angle 𝜷 (from diagram bottom left). You will need to work in radians with Excel!!!!</a:t>
          </a:r>
        </a:p>
        <a:p>
          <a:endParaRPr lang="en-GB" sz="1100" baseline="0"/>
        </a:p>
        <a:p>
          <a:r>
            <a:rPr lang="en-GB" sz="1100" baseline="0"/>
            <a:t>6. Then work out velocities for jet and slug for each segment and take averages.</a:t>
          </a:r>
        </a:p>
        <a:p>
          <a:endParaRPr lang="en-GB" sz="1100" baseline="0"/>
        </a:p>
        <a:p>
          <a:r>
            <a:rPr lang="en-GB" sz="1100" baseline="0"/>
            <a:t>7. And finally the mass of the jet and the slug, so that you can determine slant ranges from the fragment calculator.</a:t>
          </a:r>
        </a:p>
        <a:p>
          <a:endParaRPr lang="en-GB" sz="1100"/>
        </a:p>
      </xdr:txBody>
    </xdr:sp>
    <xdr:clientData/>
  </xdr:twoCellAnchor>
  <xdr:oneCellAnchor>
    <xdr:from>
      <xdr:col>3</xdr:col>
      <xdr:colOff>114724</xdr:colOff>
      <xdr:row>29</xdr:row>
      <xdr:rowOff>18203</xdr:rowOff>
    </xdr:from>
    <xdr:ext cx="2614434" cy="565476"/>
    <mc:AlternateContent xmlns:mc="http://schemas.openxmlformats.org/markup-compatibility/2006" xmlns:a14="http://schemas.microsoft.com/office/drawing/2010/main">
      <mc:Choice Requires="a14">
        <xdr:sp macro="" textlink="">
          <xdr:nvSpPr>
            <xdr:cNvPr id="5" name="TextBox 4">
              <a:extLst>
                <a:ext uri="{FF2B5EF4-FFF2-40B4-BE49-F238E27FC236}">
                  <a16:creationId xmlns:a16="http://schemas.microsoft.com/office/drawing/2014/main" id="{E56C7117-EA63-46D1-0F85-0DAEFE3E4C0C}"/>
                </a:ext>
              </a:extLst>
            </xdr:cNvPr>
            <xdr:cNvSpPr txBox="1"/>
          </xdr:nvSpPr>
          <xdr:spPr>
            <a:xfrm>
              <a:off x="2817284" y="7282603"/>
              <a:ext cx="2614434" cy="565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14:m>
                <m:oMathPara xmlns:m="http://schemas.openxmlformats.org/officeDocument/2006/math">
                  <m:oMathParaPr>
                    <m:jc m:val="centerGroup"/>
                  </m:oMathParaPr>
                  <m:oMath xmlns:m="http://schemas.openxmlformats.org/officeDocument/2006/math">
                    <m:sSub>
                      <m:sSubPr>
                        <m:ctrlPr>
                          <a:rPr lang="en-GB" sz="2000" i="1">
                            <a:latin typeface="Cambria Math" panose="02040503050406030204" pitchFamily="18" charset="0"/>
                          </a:rPr>
                        </m:ctrlPr>
                      </m:sSubPr>
                      <m:e>
                        <m:sSub>
                          <m:sSubPr>
                            <m:ctrlPr>
                              <a:rPr lang="en-GB" sz="2000" i="1">
                                <a:latin typeface="Cambria Math" panose="02040503050406030204" pitchFamily="18" charset="0"/>
                              </a:rPr>
                            </m:ctrlPr>
                          </m:sSubPr>
                          <m:e>
                            <m:r>
                              <a:rPr lang="en-GB" sz="2000" b="0" i="1">
                                <a:latin typeface="Cambria Math" panose="02040503050406030204" pitchFamily="18" charset="0"/>
                              </a:rPr>
                              <m:t>𝑀</m:t>
                            </m:r>
                          </m:e>
                          <m:sub>
                            <m:r>
                              <a:rPr lang="en-GB" sz="2000" b="0" i="1">
                                <a:latin typeface="Cambria Math" panose="02040503050406030204" pitchFamily="18" charset="0"/>
                              </a:rPr>
                              <m:t>2</m:t>
                            </m:r>
                          </m:sub>
                        </m:sSub>
                        <m:r>
                          <a:rPr lang="en-GB" sz="2000" b="0" i="1">
                            <a:latin typeface="Cambria Math" panose="02040503050406030204" pitchFamily="18" charset="0"/>
                          </a:rPr>
                          <m:t>=</m:t>
                        </m:r>
                        <m:r>
                          <a:rPr lang="en-GB" sz="2000" i="1">
                            <a:latin typeface="Cambria Math" panose="02040503050406030204" pitchFamily="18" charset="0"/>
                            <a:ea typeface="Cambria Math" panose="02040503050406030204" pitchFamily="18" charset="0"/>
                          </a:rPr>
                          <m:t>𝜌</m:t>
                        </m:r>
                      </m:e>
                      <m:sub>
                        <m:r>
                          <a:rPr lang="en-GB" sz="2000" b="0" i="1">
                            <a:latin typeface="Cambria Math" panose="02040503050406030204" pitchFamily="18" charset="0"/>
                          </a:rPr>
                          <m:t>𝑡𝑛𝑡</m:t>
                        </m:r>
                      </m:sub>
                    </m:sSub>
                    <m:r>
                      <a:rPr lang="en-GB" sz="2000" b="0" i="1">
                        <a:latin typeface="Cambria Math" panose="02040503050406030204" pitchFamily="18" charset="0"/>
                      </a:rPr>
                      <m:t>2</m:t>
                    </m:r>
                    <m:r>
                      <a:rPr lang="en-GB" sz="2000" b="0" i="1">
                        <a:latin typeface="Cambria Math" panose="02040503050406030204" pitchFamily="18" charset="0"/>
                        <a:ea typeface="Cambria Math" panose="02040503050406030204" pitchFamily="18" charset="0"/>
                      </a:rPr>
                      <m:t>𝜋</m:t>
                    </m:r>
                    <m:d>
                      <m:dPr>
                        <m:ctrlPr>
                          <a:rPr lang="en-GB" sz="2000" b="0" i="1">
                            <a:latin typeface="Cambria Math" panose="02040503050406030204" pitchFamily="18" charset="0"/>
                            <a:ea typeface="Cambria Math" panose="02040503050406030204" pitchFamily="18" charset="0"/>
                          </a:rPr>
                        </m:ctrlPr>
                      </m:dPr>
                      <m:e>
                        <m:f>
                          <m:fPr>
                            <m:ctrlPr>
                              <a:rPr lang="en-GB" sz="2000" b="0" i="1">
                                <a:latin typeface="Cambria Math" panose="02040503050406030204" pitchFamily="18" charset="0"/>
                                <a:ea typeface="Cambria Math" panose="02040503050406030204" pitchFamily="18" charset="0"/>
                              </a:rPr>
                            </m:ctrlPr>
                          </m:fPr>
                          <m:num>
                            <m:sSub>
                              <m:sSubPr>
                                <m:ctrlPr>
                                  <a:rPr lang="en-GB" sz="2000" b="0" i="1">
                                    <a:latin typeface="Cambria Math" panose="02040503050406030204" pitchFamily="18" charset="0"/>
                                    <a:ea typeface="Cambria Math" panose="02040503050406030204" pitchFamily="18" charset="0"/>
                                  </a:rPr>
                                </m:ctrlPr>
                              </m:sSubPr>
                              <m:e>
                                <m:r>
                                  <a:rPr lang="en-GB" sz="2000" b="0" i="1">
                                    <a:latin typeface="Cambria Math" panose="02040503050406030204" pitchFamily="18" charset="0"/>
                                    <a:ea typeface="Cambria Math" panose="02040503050406030204" pitchFamily="18" charset="0"/>
                                  </a:rPr>
                                  <m:t>𝑟</m:t>
                                </m:r>
                              </m:e>
                              <m:sub>
                                <m:r>
                                  <a:rPr lang="en-GB" sz="2000" b="0" i="1">
                                    <a:latin typeface="Cambria Math" panose="02040503050406030204" pitchFamily="18" charset="0"/>
                                    <a:ea typeface="Cambria Math" panose="02040503050406030204" pitchFamily="18" charset="0"/>
                                  </a:rPr>
                                  <m:t>2</m:t>
                                </m:r>
                              </m:sub>
                            </m:sSub>
                            <m:r>
                              <a:rPr lang="en-GB" sz="2000" b="0" i="1">
                                <a:latin typeface="Cambria Math" panose="02040503050406030204" pitchFamily="18" charset="0"/>
                                <a:ea typeface="Cambria Math" panose="02040503050406030204" pitchFamily="18" charset="0"/>
                              </a:rPr>
                              <m:t>+</m:t>
                            </m:r>
                            <m:sSub>
                              <m:sSubPr>
                                <m:ctrlPr>
                                  <a:rPr lang="en-GB" sz="2000" b="0" i="1">
                                    <a:latin typeface="Cambria Math" panose="02040503050406030204" pitchFamily="18" charset="0"/>
                                    <a:ea typeface="Cambria Math" panose="02040503050406030204" pitchFamily="18" charset="0"/>
                                  </a:rPr>
                                </m:ctrlPr>
                              </m:sSubPr>
                              <m:e>
                                <m:r>
                                  <a:rPr lang="en-GB" sz="2000" b="0" i="1">
                                    <a:latin typeface="Cambria Math" panose="02040503050406030204" pitchFamily="18" charset="0"/>
                                    <a:ea typeface="Cambria Math" panose="02040503050406030204" pitchFamily="18" charset="0"/>
                                  </a:rPr>
                                  <m:t>𝑟</m:t>
                                </m:r>
                              </m:e>
                              <m:sub>
                                <m:r>
                                  <a:rPr lang="en-GB" sz="2000" b="0" i="1">
                                    <a:latin typeface="Cambria Math" panose="02040503050406030204" pitchFamily="18" charset="0"/>
                                    <a:ea typeface="Cambria Math" panose="02040503050406030204" pitchFamily="18" charset="0"/>
                                  </a:rPr>
                                  <m:t>1</m:t>
                                </m:r>
                              </m:sub>
                            </m:sSub>
                          </m:num>
                          <m:den>
                            <m:r>
                              <a:rPr lang="en-GB" sz="2000" b="0" i="1">
                                <a:latin typeface="Cambria Math" panose="02040503050406030204" pitchFamily="18" charset="0"/>
                                <a:ea typeface="Cambria Math" panose="02040503050406030204" pitchFamily="18" charset="0"/>
                              </a:rPr>
                              <m:t>2</m:t>
                            </m:r>
                          </m:den>
                        </m:f>
                      </m:e>
                    </m:d>
                    <m:r>
                      <a:rPr lang="en-GB" sz="2000" b="0" i="1">
                        <a:latin typeface="Cambria Math" panose="02040503050406030204" pitchFamily="18" charset="0"/>
                        <a:ea typeface="Cambria Math" panose="02040503050406030204" pitchFamily="18" charset="0"/>
                      </a:rPr>
                      <m:t>𝑡</m:t>
                    </m:r>
                  </m:oMath>
                </m:oMathPara>
              </a14:m>
              <a:endParaRPr lang="en-GB" sz="2000"/>
            </a:p>
          </xdr:txBody>
        </xdr:sp>
      </mc:Choice>
      <mc:Fallback xmlns="">
        <xdr:sp macro="" textlink="">
          <xdr:nvSpPr>
            <xdr:cNvPr id="5" name="TextBox 4">
              <a:extLst>
                <a:ext uri="{FF2B5EF4-FFF2-40B4-BE49-F238E27FC236}">
                  <a16:creationId xmlns:a16="http://schemas.microsoft.com/office/drawing/2014/main" id="{E56C7117-EA63-46D1-0F85-0DAEFE3E4C0C}"/>
                </a:ext>
              </a:extLst>
            </xdr:cNvPr>
            <xdr:cNvSpPr txBox="1"/>
          </xdr:nvSpPr>
          <xdr:spPr>
            <a:xfrm>
              <a:off x="2817284" y="7282603"/>
              <a:ext cx="2614434" cy="565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n-GB" sz="2000" i="0">
                  <a:latin typeface="Cambria Math" panose="02040503050406030204" pitchFamily="18" charset="0"/>
                </a:rPr>
                <a:t>〖</a:t>
              </a:r>
              <a:r>
                <a:rPr lang="en-GB" sz="2000" b="0" i="0">
                  <a:latin typeface="Cambria Math" panose="02040503050406030204" pitchFamily="18" charset="0"/>
                </a:rPr>
                <a:t>𝑀_2=</a:t>
              </a:r>
              <a:r>
                <a:rPr lang="en-GB" sz="2000" i="0">
                  <a:latin typeface="Cambria Math" panose="02040503050406030204" pitchFamily="18" charset="0"/>
                  <a:ea typeface="Cambria Math" panose="02040503050406030204" pitchFamily="18" charset="0"/>
                </a:rPr>
                <a:t>𝜌〗_</a:t>
              </a:r>
              <a:r>
                <a:rPr lang="en-GB" sz="2000" b="0" i="0">
                  <a:latin typeface="Cambria Math" panose="02040503050406030204" pitchFamily="18" charset="0"/>
                </a:rPr>
                <a:t>𝑡𝑛𝑡 2</a:t>
              </a:r>
              <a:r>
                <a:rPr lang="en-GB" sz="2000" b="0" i="0">
                  <a:latin typeface="Cambria Math" panose="02040503050406030204" pitchFamily="18" charset="0"/>
                  <a:ea typeface="Cambria Math" panose="02040503050406030204" pitchFamily="18" charset="0"/>
                </a:rPr>
                <a:t>𝜋((𝑟_2+𝑟_1)/2)𝑡</a:t>
              </a:r>
              <a:endParaRPr lang="en-GB" sz="2000"/>
            </a:p>
          </xdr:txBody>
        </xdr:sp>
      </mc:Fallback>
    </mc:AlternateContent>
    <xdr:clientData/>
  </xdr:oneCellAnchor>
  <xdr:oneCellAnchor>
    <xdr:from>
      <xdr:col>11</xdr:col>
      <xdr:colOff>171450</xdr:colOff>
      <xdr:row>24</xdr:row>
      <xdr:rowOff>31750</xdr:rowOff>
    </xdr:from>
    <xdr:ext cx="3627147" cy="699935"/>
    <mc:AlternateContent xmlns:mc="http://schemas.openxmlformats.org/markup-compatibility/2006" xmlns:a14="http://schemas.microsoft.com/office/drawing/2010/main">
      <mc:Choice Requires="a14">
        <xdr:sp macro="" textlink="">
          <xdr:nvSpPr>
            <xdr:cNvPr id="6" name="TextBox 5">
              <a:extLst>
                <a:ext uri="{FF2B5EF4-FFF2-40B4-BE49-F238E27FC236}">
                  <a16:creationId xmlns:a16="http://schemas.microsoft.com/office/drawing/2014/main" id="{5E4C2C0E-F6A0-C74E-A1BD-CB12D0A9059D}"/>
                </a:ext>
              </a:extLst>
            </xdr:cNvPr>
            <xdr:cNvSpPr txBox="1"/>
          </xdr:nvSpPr>
          <xdr:spPr>
            <a:xfrm>
              <a:off x="10263717" y="6813550"/>
              <a:ext cx="3627147" cy="69993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14:m>
                <m:oMathPara xmlns:m="http://schemas.openxmlformats.org/officeDocument/2006/math">
                  <m:oMathParaPr>
                    <m:jc m:val="centerGroup"/>
                  </m:oMathParaPr>
                  <m:oMath xmlns:m="http://schemas.openxmlformats.org/officeDocument/2006/math">
                    <m:sSub>
                      <m:sSubPr>
                        <m:ctrlPr>
                          <a:rPr lang="en-GB" sz="2000" i="1">
                            <a:latin typeface="Cambria Math" panose="02040503050406030204" pitchFamily="18" charset="0"/>
                          </a:rPr>
                        </m:ctrlPr>
                      </m:sSubPr>
                      <m:e>
                        <m:sSub>
                          <m:sSubPr>
                            <m:ctrlPr>
                              <a:rPr lang="en-GB" sz="2000" i="1">
                                <a:latin typeface="Cambria Math" panose="02040503050406030204" pitchFamily="18" charset="0"/>
                              </a:rPr>
                            </m:ctrlPr>
                          </m:sSubPr>
                          <m:e>
                            <m:r>
                              <a:rPr lang="en-GB" sz="2000" b="0" i="1">
                                <a:latin typeface="Cambria Math" panose="02040503050406030204" pitchFamily="18" charset="0"/>
                              </a:rPr>
                              <m:t>𝐶</m:t>
                            </m:r>
                          </m:e>
                          <m:sub>
                            <m:r>
                              <a:rPr lang="en-GB" sz="2000" b="0" i="1">
                                <a:latin typeface="Cambria Math" panose="02040503050406030204" pitchFamily="18" charset="0"/>
                              </a:rPr>
                              <m:t>1</m:t>
                            </m:r>
                          </m:sub>
                        </m:sSub>
                        <m:r>
                          <a:rPr lang="en-GB" sz="2000" b="0" i="1">
                            <a:latin typeface="Cambria Math" panose="02040503050406030204" pitchFamily="18" charset="0"/>
                          </a:rPr>
                          <m:t>=</m:t>
                        </m:r>
                        <m:r>
                          <a:rPr lang="en-GB" sz="2000" i="1">
                            <a:latin typeface="Cambria Math" panose="02040503050406030204" pitchFamily="18" charset="0"/>
                            <a:ea typeface="Cambria Math" panose="02040503050406030204" pitchFamily="18" charset="0"/>
                          </a:rPr>
                          <m:t>𝜌</m:t>
                        </m:r>
                      </m:e>
                      <m:sub>
                        <m:r>
                          <a:rPr lang="en-GB" sz="2000" b="0" i="1">
                            <a:latin typeface="Cambria Math" panose="02040503050406030204" pitchFamily="18" charset="0"/>
                          </a:rPr>
                          <m:t>𝑡𝑛𝑡</m:t>
                        </m:r>
                      </m:sub>
                    </m:sSub>
                    <m:r>
                      <a:rPr lang="en-GB" sz="2000" b="0" i="1">
                        <a:latin typeface="Cambria Math" panose="02040503050406030204" pitchFamily="18" charset="0"/>
                        <a:ea typeface="Cambria Math" panose="02040503050406030204" pitchFamily="18" charset="0"/>
                      </a:rPr>
                      <m:t>𝜋</m:t>
                    </m:r>
                    <m:d>
                      <m:dPr>
                        <m:ctrlPr>
                          <a:rPr lang="en-GB" sz="2000" b="0" i="1">
                            <a:latin typeface="Cambria Math" panose="02040503050406030204" pitchFamily="18" charset="0"/>
                            <a:ea typeface="Cambria Math" panose="02040503050406030204" pitchFamily="18" charset="0"/>
                          </a:rPr>
                        </m:ctrlPr>
                      </m:dPr>
                      <m:e>
                        <m:f>
                          <m:fPr>
                            <m:ctrlPr>
                              <a:rPr lang="en-GB" sz="2000" b="0" i="1">
                                <a:latin typeface="Cambria Math" panose="02040503050406030204" pitchFamily="18" charset="0"/>
                                <a:ea typeface="Cambria Math" panose="02040503050406030204" pitchFamily="18" charset="0"/>
                              </a:rPr>
                            </m:ctrlPr>
                          </m:fPr>
                          <m:num>
                            <m:sSubSup>
                              <m:sSubSupPr>
                                <m:ctrlPr>
                                  <a:rPr lang="en-GB" sz="2000" b="0" i="1">
                                    <a:latin typeface="Cambria Math" panose="02040503050406030204" pitchFamily="18" charset="0"/>
                                    <a:ea typeface="Cambria Math" panose="02040503050406030204" pitchFamily="18" charset="0"/>
                                  </a:rPr>
                                </m:ctrlPr>
                              </m:sSubSupPr>
                              <m:e>
                                <m:r>
                                  <a:rPr lang="en-GB" sz="2000" b="0" i="1">
                                    <a:latin typeface="Cambria Math" panose="02040503050406030204" pitchFamily="18" charset="0"/>
                                    <a:ea typeface="Cambria Math" panose="02040503050406030204" pitchFamily="18" charset="0"/>
                                  </a:rPr>
                                  <m:t>𝑟</m:t>
                                </m:r>
                              </m:e>
                              <m:sub>
                                <m:r>
                                  <a:rPr lang="en-GB" sz="2000" b="0" i="1">
                                    <a:latin typeface="Cambria Math" panose="02040503050406030204" pitchFamily="18" charset="0"/>
                                    <a:ea typeface="Cambria Math" panose="02040503050406030204" pitchFamily="18" charset="0"/>
                                  </a:rPr>
                                  <m:t>𝑐</m:t>
                                </m:r>
                              </m:sub>
                              <m:sup>
                                <m:r>
                                  <a:rPr lang="en-GB" sz="2000" b="0" i="1">
                                    <a:latin typeface="Cambria Math" panose="02040503050406030204" pitchFamily="18" charset="0"/>
                                    <a:ea typeface="Cambria Math" panose="02040503050406030204" pitchFamily="18" charset="0"/>
                                  </a:rPr>
                                  <m:t>2</m:t>
                                </m:r>
                              </m:sup>
                            </m:sSubSup>
                          </m:num>
                          <m:den>
                            <m:sSup>
                              <m:sSupPr>
                                <m:ctrlPr>
                                  <a:rPr lang="en-GB" sz="2000" b="0" i="1">
                                    <a:latin typeface="Cambria Math" panose="02040503050406030204" pitchFamily="18" charset="0"/>
                                    <a:ea typeface="Cambria Math" panose="02040503050406030204" pitchFamily="18" charset="0"/>
                                  </a:rPr>
                                </m:ctrlPr>
                              </m:sSupPr>
                              <m:e>
                                <m:r>
                                  <a:rPr lang="en-GB" sz="2000" b="0" i="1">
                                    <a:latin typeface="Cambria Math" panose="02040503050406030204" pitchFamily="18" charset="0"/>
                                    <a:ea typeface="Cambria Math" panose="02040503050406030204" pitchFamily="18" charset="0"/>
                                  </a:rPr>
                                  <m:t>𝑐𝑜𝑠</m:t>
                                </m:r>
                              </m:e>
                              <m:sup>
                                <m:r>
                                  <a:rPr lang="en-GB" sz="2000" b="0" i="1">
                                    <a:latin typeface="Cambria Math" panose="02040503050406030204" pitchFamily="18" charset="0"/>
                                    <a:ea typeface="Cambria Math" panose="02040503050406030204" pitchFamily="18" charset="0"/>
                                  </a:rPr>
                                  <m:t>2</m:t>
                                </m:r>
                              </m:sup>
                            </m:sSup>
                            <m:r>
                              <a:rPr lang="en-GB" sz="2000" b="0" i="1">
                                <a:latin typeface="Cambria Math" panose="02040503050406030204" pitchFamily="18" charset="0"/>
                                <a:ea typeface="Cambria Math" panose="02040503050406030204" pitchFamily="18" charset="0"/>
                              </a:rPr>
                              <m:t>𝛼</m:t>
                            </m:r>
                          </m:den>
                        </m:f>
                        <m:r>
                          <a:rPr lang="en-GB" sz="2000" b="0" i="1">
                            <a:latin typeface="Cambria Math" panose="02040503050406030204" pitchFamily="18" charset="0"/>
                            <a:ea typeface="Cambria Math" panose="02040503050406030204" pitchFamily="18" charset="0"/>
                          </a:rPr>
                          <m:t>−</m:t>
                        </m:r>
                        <m:sSup>
                          <m:sSupPr>
                            <m:ctrlPr>
                              <a:rPr lang="en-GB" sz="2000" b="0" i="1">
                                <a:latin typeface="Cambria Math" panose="02040503050406030204" pitchFamily="18" charset="0"/>
                                <a:ea typeface="Cambria Math" panose="02040503050406030204" pitchFamily="18" charset="0"/>
                              </a:rPr>
                            </m:ctrlPr>
                          </m:sSupPr>
                          <m:e>
                            <m:d>
                              <m:dPr>
                                <m:ctrlPr>
                                  <a:rPr lang="en-GB" sz="2000" b="0" i="1">
                                    <a:latin typeface="Cambria Math" panose="02040503050406030204" pitchFamily="18" charset="0"/>
                                    <a:ea typeface="Cambria Math" panose="02040503050406030204" pitchFamily="18" charset="0"/>
                                  </a:rPr>
                                </m:ctrlPr>
                              </m:dPr>
                              <m:e>
                                <m:f>
                                  <m:fPr>
                                    <m:ctrlPr>
                                      <a:rPr lang="en-GB" sz="2000" b="0" i="1">
                                        <a:latin typeface="Cambria Math" panose="02040503050406030204" pitchFamily="18" charset="0"/>
                                        <a:ea typeface="Cambria Math" panose="02040503050406030204" pitchFamily="18" charset="0"/>
                                      </a:rPr>
                                    </m:ctrlPr>
                                  </m:fPr>
                                  <m:num>
                                    <m:sSub>
                                      <m:sSubPr>
                                        <m:ctrlPr>
                                          <a:rPr lang="en-GB" sz="2000" b="0" i="1">
                                            <a:latin typeface="Cambria Math" panose="02040503050406030204" pitchFamily="18" charset="0"/>
                                            <a:ea typeface="Cambria Math" panose="02040503050406030204" pitchFamily="18" charset="0"/>
                                          </a:rPr>
                                        </m:ctrlPr>
                                      </m:sSubPr>
                                      <m:e>
                                        <m:r>
                                          <a:rPr lang="en-GB" sz="2000" b="0" i="1">
                                            <a:latin typeface="Cambria Math" panose="02040503050406030204" pitchFamily="18" charset="0"/>
                                            <a:ea typeface="Cambria Math" panose="02040503050406030204" pitchFamily="18" charset="0"/>
                                          </a:rPr>
                                          <m:t>𝑟</m:t>
                                        </m:r>
                                      </m:e>
                                      <m:sub>
                                        <m:r>
                                          <a:rPr lang="en-GB" sz="2000" b="0" i="1">
                                            <a:latin typeface="Cambria Math" panose="02040503050406030204" pitchFamily="18" charset="0"/>
                                            <a:ea typeface="Cambria Math" panose="02040503050406030204" pitchFamily="18" charset="0"/>
                                          </a:rPr>
                                          <m:t>1</m:t>
                                        </m:r>
                                      </m:sub>
                                    </m:sSub>
                                    <m:r>
                                      <a:rPr lang="en-GB" sz="2000" b="0" i="1">
                                        <a:latin typeface="Cambria Math" panose="02040503050406030204" pitchFamily="18" charset="0"/>
                                        <a:ea typeface="Cambria Math" panose="02040503050406030204" pitchFamily="18" charset="0"/>
                                      </a:rPr>
                                      <m:t>+</m:t>
                                    </m:r>
                                    <m:sSub>
                                      <m:sSubPr>
                                        <m:ctrlPr>
                                          <a:rPr lang="en-GB" sz="2000" b="0" i="1">
                                            <a:latin typeface="Cambria Math" panose="02040503050406030204" pitchFamily="18" charset="0"/>
                                            <a:ea typeface="Cambria Math" panose="02040503050406030204" pitchFamily="18" charset="0"/>
                                          </a:rPr>
                                        </m:ctrlPr>
                                      </m:sSubPr>
                                      <m:e>
                                        <m:r>
                                          <a:rPr lang="en-GB" sz="2000" b="0" i="1">
                                            <a:latin typeface="Cambria Math" panose="02040503050406030204" pitchFamily="18" charset="0"/>
                                            <a:ea typeface="Cambria Math" panose="02040503050406030204" pitchFamily="18" charset="0"/>
                                          </a:rPr>
                                          <m:t>𝑟</m:t>
                                        </m:r>
                                      </m:e>
                                      <m:sub>
                                        <m:r>
                                          <a:rPr lang="en-GB" sz="2000" b="0" i="1">
                                            <a:latin typeface="Cambria Math" panose="02040503050406030204" pitchFamily="18" charset="0"/>
                                            <a:ea typeface="Cambria Math" panose="02040503050406030204" pitchFamily="18" charset="0"/>
                                          </a:rPr>
                                          <m:t>𝑜</m:t>
                                        </m:r>
                                      </m:sub>
                                    </m:sSub>
                                  </m:num>
                                  <m:den>
                                    <m:r>
                                      <a:rPr lang="en-GB" sz="2000" b="0" i="1">
                                        <a:latin typeface="Cambria Math" panose="02040503050406030204" pitchFamily="18" charset="0"/>
                                        <a:ea typeface="Cambria Math" panose="02040503050406030204" pitchFamily="18" charset="0"/>
                                      </a:rPr>
                                      <m:t>2</m:t>
                                    </m:r>
                                  </m:den>
                                </m:f>
                              </m:e>
                            </m:d>
                          </m:e>
                          <m:sup>
                            <m:r>
                              <a:rPr lang="en-GB" sz="2000" b="0" i="1">
                                <a:latin typeface="Cambria Math" panose="02040503050406030204" pitchFamily="18" charset="0"/>
                                <a:ea typeface="Cambria Math" panose="02040503050406030204" pitchFamily="18" charset="0"/>
                              </a:rPr>
                              <m:t>2</m:t>
                            </m:r>
                          </m:sup>
                        </m:sSup>
                      </m:e>
                    </m:d>
                  </m:oMath>
                </m:oMathPara>
              </a14:m>
              <a:endParaRPr lang="en-GB" sz="2000"/>
            </a:p>
          </xdr:txBody>
        </xdr:sp>
      </mc:Choice>
      <mc:Fallback xmlns="">
        <xdr:sp macro="" textlink="">
          <xdr:nvSpPr>
            <xdr:cNvPr id="6" name="TextBox 5">
              <a:extLst>
                <a:ext uri="{FF2B5EF4-FFF2-40B4-BE49-F238E27FC236}">
                  <a16:creationId xmlns:a16="http://schemas.microsoft.com/office/drawing/2014/main" id="{5E4C2C0E-F6A0-C74E-A1BD-CB12D0A9059D}"/>
                </a:ext>
              </a:extLst>
            </xdr:cNvPr>
            <xdr:cNvSpPr txBox="1"/>
          </xdr:nvSpPr>
          <xdr:spPr>
            <a:xfrm>
              <a:off x="10263717" y="6813550"/>
              <a:ext cx="3627147" cy="69993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r>
                <a:rPr lang="en-GB" sz="2000" i="0">
                  <a:latin typeface="Cambria Math" panose="02040503050406030204" pitchFamily="18" charset="0"/>
                </a:rPr>
                <a:t>〖</a:t>
              </a:r>
              <a:r>
                <a:rPr lang="en-GB" sz="2000" b="0" i="0">
                  <a:latin typeface="Cambria Math" panose="02040503050406030204" pitchFamily="18" charset="0"/>
                </a:rPr>
                <a:t>𝐶_1=</a:t>
              </a:r>
              <a:r>
                <a:rPr lang="en-GB" sz="2000" i="0">
                  <a:latin typeface="Cambria Math" panose="02040503050406030204" pitchFamily="18" charset="0"/>
                  <a:ea typeface="Cambria Math" panose="02040503050406030204" pitchFamily="18" charset="0"/>
                </a:rPr>
                <a:t>𝜌〗_</a:t>
              </a:r>
              <a:r>
                <a:rPr lang="en-GB" sz="2000" b="0" i="0">
                  <a:latin typeface="Cambria Math" panose="02040503050406030204" pitchFamily="18" charset="0"/>
                </a:rPr>
                <a:t>𝑡𝑛𝑡</a:t>
              </a:r>
              <a:r>
                <a:rPr lang="en-GB" sz="2000" b="0" i="0">
                  <a:latin typeface="Cambria Math" panose="02040503050406030204" pitchFamily="18" charset="0"/>
                  <a:ea typeface="Cambria Math" panose="02040503050406030204" pitchFamily="18" charset="0"/>
                </a:rPr>
                <a:t> 𝜋((𝑟_𝑐^2)/(〖𝑐𝑜𝑠〗^2 𝛼)−((𝑟_1+𝑟_𝑜)/2)^2 )</a:t>
              </a:r>
              <a:endParaRPr lang="en-GB" sz="2000"/>
            </a:p>
          </xdr:txBody>
        </xdr:sp>
      </mc:Fallback>
    </mc:AlternateContent>
    <xdr:clientData/>
  </xdr:oneCellAnchor>
  <xdr:oneCellAnchor>
    <xdr:from>
      <xdr:col>3</xdr:col>
      <xdr:colOff>100330</xdr:colOff>
      <xdr:row>24</xdr:row>
      <xdr:rowOff>205316</xdr:rowOff>
    </xdr:from>
    <xdr:ext cx="2757165" cy="565476"/>
    <mc:AlternateContent xmlns:mc="http://schemas.openxmlformats.org/markup-compatibility/2006" xmlns:a14="http://schemas.microsoft.com/office/drawing/2010/main">
      <mc:Choice Requires="a14">
        <xdr:sp macro="" textlink="">
          <xdr:nvSpPr>
            <xdr:cNvPr id="8" name="TextBox 7">
              <a:extLst>
                <a:ext uri="{FF2B5EF4-FFF2-40B4-BE49-F238E27FC236}">
                  <a16:creationId xmlns:a16="http://schemas.microsoft.com/office/drawing/2014/main" id="{F2E62E80-FDE4-714B-AAEA-A1CF7BEADBD1}"/>
                </a:ext>
              </a:extLst>
            </xdr:cNvPr>
            <xdr:cNvSpPr txBox="1"/>
          </xdr:nvSpPr>
          <xdr:spPr>
            <a:xfrm>
              <a:off x="2802890" y="6443556"/>
              <a:ext cx="2757165" cy="565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14:m>
                <m:oMathPara xmlns:m="http://schemas.openxmlformats.org/officeDocument/2006/math">
                  <m:oMathParaPr>
                    <m:jc m:val="centerGroup"/>
                  </m:oMathParaPr>
                  <m:oMath xmlns:m="http://schemas.openxmlformats.org/officeDocument/2006/math">
                    <m:sSub>
                      <m:sSubPr>
                        <m:ctrlPr>
                          <a:rPr lang="en-GB" sz="2000" i="1">
                            <a:latin typeface="Cambria Math" panose="02040503050406030204" pitchFamily="18" charset="0"/>
                          </a:rPr>
                        </m:ctrlPr>
                      </m:sSubPr>
                      <m:e>
                        <m:sSub>
                          <m:sSubPr>
                            <m:ctrlPr>
                              <a:rPr lang="en-GB" sz="2000" i="1">
                                <a:latin typeface="Cambria Math" panose="02040503050406030204" pitchFamily="18" charset="0"/>
                              </a:rPr>
                            </m:ctrlPr>
                          </m:sSubPr>
                          <m:e>
                            <m:r>
                              <a:rPr lang="en-GB" sz="2000" b="0" i="1">
                                <a:latin typeface="Cambria Math" panose="02040503050406030204" pitchFamily="18" charset="0"/>
                              </a:rPr>
                              <m:t>𝑀</m:t>
                            </m:r>
                          </m:e>
                          <m:sub>
                            <m:r>
                              <a:rPr lang="en-GB" sz="2000" b="0" i="1">
                                <a:latin typeface="Cambria Math" panose="02040503050406030204" pitchFamily="18" charset="0"/>
                              </a:rPr>
                              <m:t>1</m:t>
                            </m:r>
                          </m:sub>
                        </m:sSub>
                        <m:r>
                          <a:rPr lang="en-GB" sz="2000" b="0" i="1">
                            <a:latin typeface="Cambria Math" panose="02040503050406030204" pitchFamily="18" charset="0"/>
                          </a:rPr>
                          <m:t>=</m:t>
                        </m:r>
                        <m:r>
                          <a:rPr lang="en-GB" sz="2000" i="1">
                            <a:latin typeface="Cambria Math" panose="02040503050406030204" pitchFamily="18" charset="0"/>
                            <a:ea typeface="Cambria Math" panose="02040503050406030204" pitchFamily="18" charset="0"/>
                          </a:rPr>
                          <m:t>𝜌</m:t>
                        </m:r>
                      </m:e>
                      <m:sub>
                        <m:r>
                          <a:rPr lang="en-GB" sz="2000" b="0" i="1">
                            <a:latin typeface="Cambria Math" panose="02040503050406030204" pitchFamily="18" charset="0"/>
                          </a:rPr>
                          <m:t>𝑠𝑡𝑒𝑒𝑙</m:t>
                        </m:r>
                      </m:sub>
                    </m:sSub>
                    <m:r>
                      <a:rPr lang="en-GB" sz="2000" b="0" i="1">
                        <a:latin typeface="Cambria Math" panose="02040503050406030204" pitchFamily="18" charset="0"/>
                      </a:rPr>
                      <m:t>2</m:t>
                    </m:r>
                    <m:r>
                      <a:rPr lang="en-GB" sz="2000" b="0" i="1">
                        <a:latin typeface="Cambria Math" panose="02040503050406030204" pitchFamily="18" charset="0"/>
                        <a:ea typeface="Cambria Math" panose="02040503050406030204" pitchFamily="18" charset="0"/>
                      </a:rPr>
                      <m:t>𝜋</m:t>
                    </m:r>
                    <m:d>
                      <m:dPr>
                        <m:ctrlPr>
                          <a:rPr lang="en-GB" sz="2000" b="0" i="1">
                            <a:latin typeface="Cambria Math" panose="02040503050406030204" pitchFamily="18" charset="0"/>
                            <a:ea typeface="Cambria Math" panose="02040503050406030204" pitchFamily="18" charset="0"/>
                          </a:rPr>
                        </m:ctrlPr>
                      </m:dPr>
                      <m:e>
                        <m:f>
                          <m:fPr>
                            <m:ctrlPr>
                              <a:rPr lang="en-GB" sz="2000" b="0" i="1">
                                <a:latin typeface="Cambria Math" panose="02040503050406030204" pitchFamily="18" charset="0"/>
                                <a:ea typeface="Cambria Math" panose="02040503050406030204" pitchFamily="18" charset="0"/>
                              </a:rPr>
                            </m:ctrlPr>
                          </m:fPr>
                          <m:num>
                            <m:sSub>
                              <m:sSubPr>
                                <m:ctrlPr>
                                  <a:rPr lang="en-GB" sz="2000" b="0" i="1">
                                    <a:latin typeface="Cambria Math" panose="02040503050406030204" pitchFamily="18" charset="0"/>
                                    <a:ea typeface="Cambria Math" panose="02040503050406030204" pitchFamily="18" charset="0"/>
                                  </a:rPr>
                                </m:ctrlPr>
                              </m:sSubPr>
                              <m:e>
                                <m:r>
                                  <a:rPr lang="en-GB" sz="2000" b="0" i="1">
                                    <a:latin typeface="Cambria Math" panose="02040503050406030204" pitchFamily="18" charset="0"/>
                                    <a:ea typeface="Cambria Math" panose="02040503050406030204" pitchFamily="18" charset="0"/>
                                  </a:rPr>
                                  <m:t>𝑟</m:t>
                                </m:r>
                              </m:e>
                              <m:sub>
                                <m:r>
                                  <a:rPr lang="en-GB" sz="2000" b="0" i="1">
                                    <a:latin typeface="Cambria Math" panose="02040503050406030204" pitchFamily="18" charset="0"/>
                                    <a:ea typeface="Cambria Math" panose="02040503050406030204" pitchFamily="18" charset="0"/>
                                  </a:rPr>
                                  <m:t>1</m:t>
                                </m:r>
                              </m:sub>
                            </m:sSub>
                            <m:r>
                              <a:rPr lang="en-GB" sz="2000" b="0" i="1">
                                <a:latin typeface="Cambria Math" panose="02040503050406030204" pitchFamily="18" charset="0"/>
                                <a:ea typeface="Cambria Math" panose="02040503050406030204" pitchFamily="18" charset="0"/>
                              </a:rPr>
                              <m:t>+</m:t>
                            </m:r>
                            <m:sSub>
                              <m:sSubPr>
                                <m:ctrlPr>
                                  <a:rPr lang="en-GB" sz="2000" b="0" i="1">
                                    <a:latin typeface="Cambria Math" panose="02040503050406030204" pitchFamily="18" charset="0"/>
                                    <a:ea typeface="Cambria Math" panose="02040503050406030204" pitchFamily="18" charset="0"/>
                                  </a:rPr>
                                </m:ctrlPr>
                              </m:sSubPr>
                              <m:e>
                                <m:r>
                                  <a:rPr lang="en-GB" sz="2000" b="0" i="1">
                                    <a:latin typeface="Cambria Math" panose="02040503050406030204" pitchFamily="18" charset="0"/>
                                    <a:ea typeface="Cambria Math" panose="02040503050406030204" pitchFamily="18" charset="0"/>
                                  </a:rPr>
                                  <m:t>𝑟</m:t>
                                </m:r>
                              </m:e>
                              <m:sub>
                                <m:r>
                                  <a:rPr lang="en-GB" sz="2000" b="0" i="1">
                                    <a:latin typeface="Cambria Math" panose="02040503050406030204" pitchFamily="18" charset="0"/>
                                    <a:ea typeface="Cambria Math" panose="02040503050406030204" pitchFamily="18" charset="0"/>
                                  </a:rPr>
                                  <m:t>𝑜</m:t>
                                </m:r>
                              </m:sub>
                            </m:sSub>
                          </m:num>
                          <m:den>
                            <m:r>
                              <a:rPr lang="en-GB" sz="2000" b="0" i="1">
                                <a:latin typeface="Cambria Math" panose="02040503050406030204" pitchFamily="18" charset="0"/>
                                <a:ea typeface="Cambria Math" panose="02040503050406030204" pitchFamily="18" charset="0"/>
                              </a:rPr>
                              <m:t>2</m:t>
                            </m:r>
                          </m:den>
                        </m:f>
                      </m:e>
                    </m:d>
                    <m:r>
                      <a:rPr lang="en-GB" sz="2000" b="0" i="1">
                        <a:latin typeface="Cambria Math" panose="02040503050406030204" pitchFamily="18" charset="0"/>
                        <a:ea typeface="Cambria Math" panose="02040503050406030204" pitchFamily="18" charset="0"/>
                      </a:rPr>
                      <m:t>𝑡</m:t>
                    </m:r>
                  </m:oMath>
                </m:oMathPara>
              </a14:m>
              <a:endParaRPr lang="en-GB" sz="2000"/>
            </a:p>
          </xdr:txBody>
        </xdr:sp>
      </mc:Choice>
      <mc:Fallback xmlns="">
        <xdr:sp macro="" textlink="">
          <xdr:nvSpPr>
            <xdr:cNvPr id="8" name="TextBox 7">
              <a:extLst>
                <a:ext uri="{FF2B5EF4-FFF2-40B4-BE49-F238E27FC236}">
                  <a16:creationId xmlns:a16="http://schemas.microsoft.com/office/drawing/2014/main" id="{F2E62E80-FDE4-714B-AAEA-A1CF7BEADBD1}"/>
                </a:ext>
              </a:extLst>
            </xdr:cNvPr>
            <xdr:cNvSpPr txBox="1"/>
          </xdr:nvSpPr>
          <xdr:spPr>
            <a:xfrm>
              <a:off x="2802890" y="6443556"/>
              <a:ext cx="2757165" cy="565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n-GB" sz="2000" i="0">
                  <a:latin typeface="Cambria Math" panose="02040503050406030204" pitchFamily="18" charset="0"/>
                </a:rPr>
                <a:t>〖</a:t>
              </a:r>
              <a:r>
                <a:rPr lang="en-GB" sz="2000" b="0" i="0">
                  <a:latin typeface="Cambria Math" panose="02040503050406030204" pitchFamily="18" charset="0"/>
                </a:rPr>
                <a:t>𝑀_1=</a:t>
              </a:r>
              <a:r>
                <a:rPr lang="en-GB" sz="2000" i="0">
                  <a:latin typeface="Cambria Math" panose="02040503050406030204" pitchFamily="18" charset="0"/>
                  <a:ea typeface="Cambria Math" panose="02040503050406030204" pitchFamily="18" charset="0"/>
                </a:rPr>
                <a:t>𝜌〗_</a:t>
              </a:r>
              <a:r>
                <a:rPr lang="en-GB" sz="2000" b="0" i="0">
                  <a:latin typeface="Cambria Math" panose="02040503050406030204" pitchFamily="18" charset="0"/>
                </a:rPr>
                <a:t>𝑠𝑡𝑒𝑒𝑙 2</a:t>
              </a:r>
              <a:r>
                <a:rPr lang="en-GB" sz="2000" b="0" i="0">
                  <a:latin typeface="Cambria Math" panose="02040503050406030204" pitchFamily="18" charset="0"/>
                  <a:ea typeface="Cambria Math" panose="02040503050406030204" pitchFamily="18" charset="0"/>
                </a:rPr>
                <a:t>𝜋((𝑟_1+𝑟_𝑜)/2)𝑡</a:t>
              </a:r>
              <a:endParaRPr lang="en-GB" sz="2000"/>
            </a:p>
          </xdr:txBody>
        </xdr:sp>
      </mc:Fallback>
    </mc:AlternateContent>
    <xdr:clientData/>
  </xdr:oneCellAnchor>
  <xdr:oneCellAnchor>
    <xdr:from>
      <xdr:col>3</xdr:col>
      <xdr:colOff>98636</xdr:colOff>
      <xdr:row>32</xdr:row>
      <xdr:rowOff>195156</xdr:rowOff>
    </xdr:from>
    <xdr:ext cx="2620397" cy="565476"/>
    <mc:AlternateContent xmlns:mc="http://schemas.openxmlformats.org/markup-compatibility/2006" xmlns:a14="http://schemas.microsoft.com/office/drawing/2010/main">
      <mc:Choice Requires="a14">
        <xdr:sp macro="" textlink="">
          <xdr:nvSpPr>
            <xdr:cNvPr id="9" name="TextBox 8">
              <a:extLst>
                <a:ext uri="{FF2B5EF4-FFF2-40B4-BE49-F238E27FC236}">
                  <a16:creationId xmlns:a16="http://schemas.microsoft.com/office/drawing/2014/main" id="{79DD70FE-2B0E-2340-A9E7-9F5497E2BD0D}"/>
                </a:ext>
              </a:extLst>
            </xdr:cNvPr>
            <xdr:cNvSpPr txBox="1"/>
          </xdr:nvSpPr>
          <xdr:spPr>
            <a:xfrm>
              <a:off x="2801196" y="8089476"/>
              <a:ext cx="2620397" cy="565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14:m>
                <m:oMathPara xmlns:m="http://schemas.openxmlformats.org/officeDocument/2006/math">
                  <m:oMathParaPr>
                    <m:jc m:val="centerGroup"/>
                  </m:oMathParaPr>
                  <m:oMath xmlns:m="http://schemas.openxmlformats.org/officeDocument/2006/math">
                    <m:sSub>
                      <m:sSubPr>
                        <m:ctrlPr>
                          <a:rPr lang="en-GB" sz="2000" i="1">
                            <a:latin typeface="Cambria Math" panose="02040503050406030204" pitchFamily="18" charset="0"/>
                          </a:rPr>
                        </m:ctrlPr>
                      </m:sSubPr>
                      <m:e>
                        <m:sSub>
                          <m:sSubPr>
                            <m:ctrlPr>
                              <a:rPr lang="en-GB" sz="2000" i="1">
                                <a:latin typeface="Cambria Math" panose="02040503050406030204" pitchFamily="18" charset="0"/>
                              </a:rPr>
                            </m:ctrlPr>
                          </m:sSubPr>
                          <m:e>
                            <m:r>
                              <a:rPr lang="en-GB" sz="2000" b="0" i="1">
                                <a:latin typeface="Cambria Math" panose="02040503050406030204" pitchFamily="18" charset="0"/>
                              </a:rPr>
                              <m:t>𝑀</m:t>
                            </m:r>
                          </m:e>
                          <m:sub>
                            <m:r>
                              <a:rPr lang="en-GB" sz="2000" b="0" i="1">
                                <a:latin typeface="Cambria Math" panose="02040503050406030204" pitchFamily="18" charset="0"/>
                              </a:rPr>
                              <m:t>3</m:t>
                            </m:r>
                          </m:sub>
                        </m:sSub>
                        <m:r>
                          <a:rPr lang="en-GB" sz="2000" b="0" i="1">
                            <a:latin typeface="Cambria Math" panose="02040503050406030204" pitchFamily="18" charset="0"/>
                          </a:rPr>
                          <m:t>=</m:t>
                        </m:r>
                        <m:r>
                          <a:rPr lang="en-GB" sz="2000" i="1">
                            <a:latin typeface="Cambria Math" panose="02040503050406030204" pitchFamily="18" charset="0"/>
                            <a:ea typeface="Cambria Math" panose="02040503050406030204" pitchFamily="18" charset="0"/>
                          </a:rPr>
                          <m:t>𝜌</m:t>
                        </m:r>
                      </m:e>
                      <m:sub>
                        <m:r>
                          <a:rPr lang="en-GB" sz="2000" b="0" i="1">
                            <a:latin typeface="Cambria Math" panose="02040503050406030204" pitchFamily="18" charset="0"/>
                          </a:rPr>
                          <m:t>𝑡𝑛𝑡</m:t>
                        </m:r>
                      </m:sub>
                    </m:sSub>
                    <m:r>
                      <a:rPr lang="en-GB" sz="2000" b="0" i="1">
                        <a:latin typeface="Cambria Math" panose="02040503050406030204" pitchFamily="18" charset="0"/>
                      </a:rPr>
                      <m:t>2</m:t>
                    </m:r>
                    <m:r>
                      <a:rPr lang="en-GB" sz="2000" b="0" i="1">
                        <a:latin typeface="Cambria Math" panose="02040503050406030204" pitchFamily="18" charset="0"/>
                        <a:ea typeface="Cambria Math" panose="02040503050406030204" pitchFamily="18" charset="0"/>
                      </a:rPr>
                      <m:t>𝜋</m:t>
                    </m:r>
                    <m:d>
                      <m:dPr>
                        <m:ctrlPr>
                          <a:rPr lang="en-GB" sz="2000" b="0" i="1">
                            <a:latin typeface="Cambria Math" panose="02040503050406030204" pitchFamily="18" charset="0"/>
                            <a:ea typeface="Cambria Math" panose="02040503050406030204" pitchFamily="18" charset="0"/>
                          </a:rPr>
                        </m:ctrlPr>
                      </m:dPr>
                      <m:e>
                        <m:f>
                          <m:fPr>
                            <m:ctrlPr>
                              <a:rPr lang="en-GB" sz="2000" b="0" i="1">
                                <a:latin typeface="Cambria Math" panose="02040503050406030204" pitchFamily="18" charset="0"/>
                                <a:ea typeface="Cambria Math" panose="02040503050406030204" pitchFamily="18" charset="0"/>
                              </a:rPr>
                            </m:ctrlPr>
                          </m:fPr>
                          <m:num>
                            <m:sSub>
                              <m:sSubPr>
                                <m:ctrlPr>
                                  <a:rPr lang="en-GB" sz="2000" b="0" i="1">
                                    <a:latin typeface="Cambria Math" panose="02040503050406030204" pitchFamily="18" charset="0"/>
                                    <a:ea typeface="Cambria Math" panose="02040503050406030204" pitchFamily="18" charset="0"/>
                                  </a:rPr>
                                </m:ctrlPr>
                              </m:sSubPr>
                              <m:e>
                                <m:r>
                                  <a:rPr lang="en-GB" sz="2000" b="0" i="1">
                                    <a:latin typeface="Cambria Math" panose="02040503050406030204" pitchFamily="18" charset="0"/>
                                    <a:ea typeface="Cambria Math" panose="02040503050406030204" pitchFamily="18" charset="0"/>
                                  </a:rPr>
                                  <m:t>𝑟</m:t>
                                </m:r>
                              </m:e>
                              <m:sub>
                                <m:r>
                                  <a:rPr lang="en-GB" sz="2000" b="0" i="1">
                                    <a:latin typeface="Cambria Math" panose="02040503050406030204" pitchFamily="18" charset="0"/>
                                    <a:ea typeface="Cambria Math" panose="02040503050406030204" pitchFamily="18" charset="0"/>
                                  </a:rPr>
                                  <m:t>3</m:t>
                                </m:r>
                              </m:sub>
                            </m:sSub>
                            <m:r>
                              <a:rPr lang="en-GB" sz="2000" b="0" i="1">
                                <a:latin typeface="Cambria Math" panose="02040503050406030204" pitchFamily="18" charset="0"/>
                                <a:ea typeface="Cambria Math" panose="02040503050406030204" pitchFamily="18" charset="0"/>
                              </a:rPr>
                              <m:t>+</m:t>
                            </m:r>
                            <m:sSub>
                              <m:sSubPr>
                                <m:ctrlPr>
                                  <a:rPr lang="en-GB" sz="2000" b="0" i="1">
                                    <a:latin typeface="Cambria Math" panose="02040503050406030204" pitchFamily="18" charset="0"/>
                                    <a:ea typeface="Cambria Math" panose="02040503050406030204" pitchFamily="18" charset="0"/>
                                  </a:rPr>
                                </m:ctrlPr>
                              </m:sSubPr>
                              <m:e>
                                <m:r>
                                  <a:rPr lang="en-GB" sz="2000" b="0" i="1">
                                    <a:latin typeface="Cambria Math" panose="02040503050406030204" pitchFamily="18" charset="0"/>
                                    <a:ea typeface="Cambria Math" panose="02040503050406030204" pitchFamily="18" charset="0"/>
                                  </a:rPr>
                                  <m:t>𝑟</m:t>
                                </m:r>
                              </m:e>
                              <m:sub>
                                <m:r>
                                  <a:rPr lang="en-GB" sz="2000" b="0" i="1">
                                    <a:latin typeface="Cambria Math" panose="02040503050406030204" pitchFamily="18" charset="0"/>
                                    <a:ea typeface="Cambria Math" panose="02040503050406030204" pitchFamily="18" charset="0"/>
                                  </a:rPr>
                                  <m:t>2</m:t>
                                </m:r>
                              </m:sub>
                            </m:sSub>
                          </m:num>
                          <m:den>
                            <m:r>
                              <a:rPr lang="en-GB" sz="2000" b="0" i="1">
                                <a:latin typeface="Cambria Math" panose="02040503050406030204" pitchFamily="18" charset="0"/>
                                <a:ea typeface="Cambria Math" panose="02040503050406030204" pitchFamily="18" charset="0"/>
                              </a:rPr>
                              <m:t>2</m:t>
                            </m:r>
                          </m:den>
                        </m:f>
                      </m:e>
                    </m:d>
                    <m:r>
                      <a:rPr lang="en-GB" sz="2000" b="0" i="1">
                        <a:latin typeface="Cambria Math" panose="02040503050406030204" pitchFamily="18" charset="0"/>
                        <a:ea typeface="Cambria Math" panose="02040503050406030204" pitchFamily="18" charset="0"/>
                      </a:rPr>
                      <m:t>𝑡</m:t>
                    </m:r>
                  </m:oMath>
                </m:oMathPara>
              </a14:m>
              <a:endParaRPr lang="en-GB" sz="2000"/>
            </a:p>
          </xdr:txBody>
        </xdr:sp>
      </mc:Choice>
      <mc:Fallback xmlns="">
        <xdr:sp macro="" textlink="">
          <xdr:nvSpPr>
            <xdr:cNvPr id="9" name="TextBox 8">
              <a:extLst>
                <a:ext uri="{FF2B5EF4-FFF2-40B4-BE49-F238E27FC236}">
                  <a16:creationId xmlns:a16="http://schemas.microsoft.com/office/drawing/2014/main" id="{79DD70FE-2B0E-2340-A9E7-9F5497E2BD0D}"/>
                </a:ext>
              </a:extLst>
            </xdr:cNvPr>
            <xdr:cNvSpPr txBox="1"/>
          </xdr:nvSpPr>
          <xdr:spPr>
            <a:xfrm>
              <a:off x="2801196" y="8089476"/>
              <a:ext cx="2620397" cy="565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n-GB" sz="2000" i="0">
                  <a:latin typeface="Cambria Math" panose="02040503050406030204" pitchFamily="18" charset="0"/>
                </a:rPr>
                <a:t>〖</a:t>
              </a:r>
              <a:r>
                <a:rPr lang="en-GB" sz="2000" b="0" i="0">
                  <a:latin typeface="Cambria Math" panose="02040503050406030204" pitchFamily="18" charset="0"/>
                </a:rPr>
                <a:t>𝑀_3=</a:t>
              </a:r>
              <a:r>
                <a:rPr lang="en-GB" sz="2000" i="0">
                  <a:latin typeface="Cambria Math" panose="02040503050406030204" pitchFamily="18" charset="0"/>
                  <a:ea typeface="Cambria Math" panose="02040503050406030204" pitchFamily="18" charset="0"/>
                </a:rPr>
                <a:t>𝜌〗_</a:t>
              </a:r>
              <a:r>
                <a:rPr lang="en-GB" sz="2000" b="0" i="0">
                  <a:latin typeface="Cambria Math" panose="02040503050406030204" pitchFamily="18" charset="0"/>
                </a:rPr>
                <a:t>𝑡𝑛𝑡 2</a:t>
              </a:r>
              <a:r>
                <a:rPr lang="en-GB" sz="2000" b="0" i="0">
                  <a:latin typeface="Cambria Math" panose="02040503050406030204" pitchFamily="18" charset="0"/>
                  <a:ea typeface="Cambria Math" panose="02040503050406030204" pitchFamily="18" charset="0"/>
                </a:rPr>
                <a:t>𝜋((𝑟_3+𝑟_2)/2)𝑡</a:t>
              </a:r>
              <a:endParaRPr lang="en-GB" sz="2000"/>
            </a:p>
          </xdr:txBody>
        </xdr:sp>
      </mc:Fallback>
    </mc:AlternateContent>
    <xdr:clientData/>
  </xdr:oneCellAnchor>
  <xdr:oneCellAnchor>
    <xdr:from>
      <xdr:col>3</xdr:col>
      <xdr:colOff>104563</xdr:colOff>
      <xdr:row>36</xdr:row>
      <xdr:rowOff>201930</xdr:rowOff>
    </xdr:from>
    <xdr:ext cx="2609432" cy="565476"/>
    <mc:AlternateContent xmlns:mc="http://schemas.openxmlformats.org/markup-compatibility/2006" xmlns:a14="http://schemas.microsoft.com/office/drawing/2010/main">
      <mc:Choice Requires="a14">
        <xdr:sp macro="" textlink="">
          <xdr:nvSpPr>
            <xdr:cNvPr id="10" name="TextBox 9">
              <a:extLst>
                <a:ext uri="{FF2B5EF4-FFF2-40B4-BE49-F238E27FC236}">
                  <a16:creationId xmlns:a16="http://schemas.microsoft.com/office/drawing/2014/main" id="{CB42680C-E0E0-C14A-B1FE-2666F6036F29}"/>
                </a:ext>
              </a:extLst>
            </xdr:cNvPr>
            <xdr:cNvSpPr txBox="1"/>
          </xdr:nvSpPr>
          <xdr:spPr>
            <a:xfrm>
              <a:off x="2807123" y="8909050"/>
              <a:ext cx="2609432" cy="565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14:m>
                <m:oMathPara xmlns:m="http://schemas.openxmlformats.org/officeDocument/2006/math">
                  <m:oMathParaPr>
                    <m:jc m:val="centerGroup"/>
                  </m:oMathParaPr>
                  <m:oMath xmlns:m="http://schemas.openxmlformats.org/officeDocument/2006/math">
                    <m:sSub>
                      <m:sSubPr>
                        <m:ctrlPr>
                          <a:rPr lang="en-GB" sz="2000" i="1">
                            <a:latin typeface="Cambria Math" panose="02040503050406030204" pitchFamily="18" charset="0"/>
                          </a:rPr>
                        </m:ctrlPr>
                      </m:sSubPr>
                      <m:e>
                        <m:sSub>
                          <m:sSubPr>
                            <m:ctrlPr>
                              <a:rPr lang="en-GB" sz="2000" i="1">
                                <a:latin typeface="Cambria Math" panose="02040503050406030204" pitchFamily="18" charset="0"/>
                              </a:rPr>
                            </m:ctrlPr>
                          </m:sSubPr>
                          <m:e>
                            <m:r>
                              <a:rPr lang="en-GB" sz="2000" b="0" i="1">
                                <a:latin typeface="Cambria Math" panose="02040503050406030204" pitchFamily="18" charset="0"/>
                              </a:rPr>
                              <m:t>𝑀</m:t>
                            </m:r>
                          </m:e>
                          <m:sub>
                            <m:r>
                              <a:rPr lang="en-GB" sz="2000" b="0" i="1">
                                <a:latin typeface="Cambria Math" panose="02040503050406030204" pitchFamily="18" charset="0"/>
                              </a:rPr>
                              <m:t>4</m:t>
                            </m:r>
                          </m:sub>
                        </m:sSub>
                        <m:r>
                          <a:rPr lang="en-GB" sz="2000" b="0" i="1">
                            <a:latin typeface="Cambria Math" panose="02040503050406030204" pitchFamily="18" charset="0"/>
                          </a:rPr>
                          <m:t>=</m:t>
                        </m:r>
                        <m:r>
                          <a:rPr lang="en-GB" sz="2000" i="1">
                            <a:latin typeface="Cambria Math" panose="02040503050406030204" pitchFamily="18" charset="0"/>
                            <a:ea typeface="Cambria Math" panose="02040503050406030204" pitchFamily="18" charset="0"/>
                          </a:rPr>
                          <m:t>𝜌</m:t>
                        </m:r>
                      </m:e>
                      <m:sub>
                        <m:r>
                          <a:rPr lang="en-GB" sz="2000" b="0" i="1">
                            <a:latin typeface="Cambria Math" panose="02040503050406030204" pitchFamily="18" charset="0"/>
                          </a:rPr>
                          <m:t>𝑡𝑛𝑡</m:t>
                        </m:r>
                      </m:sub>
                    </m:sSub>
                    <m:r>
                      <a:rPr lang="en-GB" sz="2000" b="0" i="1">
                        <a:latin typeface="Cambria Math" panose="02040503050406030204" pitchFamily="18" charset="0"/>
                      </a:rPr>
                      <m:t>2</m:t>
                    </m:r>
                    <m:r>
                      <a:rPr lang="en-GB" sz="2000" b="0" i="1">
                        <a:latin typeface="Cambria Math" panose="02040503050406030204" pitchFamily="18" charset="0"/>
                        <a:ea typeface="Cambria Math" panose="02040503050406030204" pitchFamily="18" charset="0"/>
                      </a:rPr>
                      <m:t>𝜋</m:t>
                    </m:r>
                    <m:d>
                      <m:dPr>
                        <m:ctrlPr>
                          <a:rPr lang="en-GB" sz="2000" b="0" i="1">
                            <a:latin typeface="Cambria Math" panose="02040503050406030204" pitchFamily="18" charset="0"/>
                            <a:ea typeface="Cambria Math" panose="02040503050406030204" pitchFamily="18" charset="0"/>
                          </a:rPr>
                        </m:ctrlPr>
                      </m:dPr>
                      <m:e>
                        <m:f>
                          <m:fPr>
                            <m:ctrlPr>
                              <a:rPr lang="en-GB" sz="2000" b="0" i="1">
                                <a:latin typeface="Cambria Math" panose="02040503050406030204" pitchFamily="18" charset="0"/>
                                <a:ea typeface="Cambria Math" panose="02040503050406030204" pitchFamily="18" charset="0"/>
                              </a:rPr>
                            </m:ctrlPr>
                          </m:fPr>
                          <m:num>
                            <m:sSub>
                              <m:sSubPr>
                                <m:ctrlPr>
                                  <a:rPr lang="en-GB" sz="2000" b="0" i="1">
                                    <a:latin typeface="Cambria Math" panose="02040503050406030204" pitchFamily="18" charset="0"/>
                                    <a:ea typeface="Cambria Math" panose="02040503050406030204" pitchFamily="18" charset="0"/>
                                  </a:rPr>
                                </m:ctrlPr>
                              </m:sSubPr>
                              <m:e>
                                <m:r>
                                  <a:rPr lang="en-GB" sz="2000" b="0" i="1">
                                    <a:latin typeface="Cambria Math" panose="02040503050406030204" pitchFamily="18" charset="0"/>
                                    <a:ea typeface="Cambria Math" panose="02040503050406030204" pitchFamily="18" charset="0"/>
                                  </a:rPr>
                                  <m:t>𝑟</m:t>
                                </m:r>
                              </m:e>
                              <m:sub>
                                <m:r>
                                  <a:rPr lang="en-GB" sz="2000" b="0" i="1">
                                    <a:latin typeface="Cambria Math" panose="02040503050406030204" pitchFamily="18" charset="0"/>
                                    <a:ea typeface="Cambria Math" panose="02040503050406030204" pitchFamily="18" charset="0"/>
                                  </a:rPr>
                                  <m:t>4</m:t>
                                </m:r>
                              </m:sub>
                            </m:sSub>
                            <m:r>
                              <a:rPr lang="en-GB" sz="2000" b="0" i="1">
                                <a:latin typeface="Cambria Math" panose="02040503050406030204" pitchFamily="18" charset="0"/>
                                <a:ea typeface="Cambria Math" panose="02040503050406030204" pitchFamily="18" charset="0"/>
                              </a:rPr>
                              <m:t>+</m:t>
                            </m:r>
                            <m:sSub>
                              <m:sSubPr>
                                <m:ctrlPr>
                                  <a:rPr lang="en-GB" sz="2000" b="0" i="1">
                                    <a:latin typeface="Cambria Math" panose="02040503050406030204" pitchFamily="18" charset="0"/>
                                    <a:ea typeface="Cambria Math" panose="02040503050406030204" pitchFamily="18" charset="0"/>
                                  </a:rPr>
                                </m:ctrlPr>
                              </m:sSubPr>
                              <m:e>
                                <m:r>
                                  <a:rPr lang="en-GB" sz="2000" b="0" i="1">
                                    <a:latin typeface="Cambria Math" panose="02040503050406030204" pitchFamily="18" charset="0"/>
                                    <a:ea typeface="Cambria Math" panose="02040503050406030204" pitchFamily="18" charset="0"/>
                                  </a:rPr>
                                  <m:t>𝑟</m:t>
                                </m:r>
                              </m:e>
                              <m:sub>
                                <m:r>
                                  <a:rPr lang="en-GB" sz="2000" b="0" i="1">
                                    <a:latin typeface="Cambria Math" panose="02040503050406030204" pitchFamily="18" charset="0"/>
                                    <a:ea typeface="Cambria Math" panose="02040503050406030204" pitchFamily="18" charset="0"/>
                                  </a:rPr>
                                  <m:t>3</m:t>
                                </m:r>
                              </m:sub>
                            </m:sSub>
                          </m:num>
                          <m:den>
                            <m:r>
                              <a:rPr lang="en-GB" sz="2000" b="0" i="1">
                                <a:latin typeface="Cambria Math" panose="02040503050406030204" pitchFamily="18" charset="0"/>
                                <a:ea typeface="Cambria Math" panose="02040503050406030204" pitchFamily="18" charset="0"/>
                              </a:rPr>
                              <m:t>2</m:t>
                            </m:r>
                          </m:den>
                        </m:f>
                      </m:e>
                    </m:d>
                    <m:r>
                      <a:rPr lang="en-GB" sz="2000" b="0" i="1">
                        <a:latin typeface="Cambria Math" panose="02040503050406030204" pitchFamily="18" charset="0"/>
                        <a:ea typeface="Cambria Math" panose="02040503050406030204" pitchFamily="18" charset="0"/>
                      </a:rPr>
                      <m:t>𝑡</m:t>
                    </m:r>
                  </m:oMath>
                </m:oMathPara>
              </a14:m>
              <a:endParaRPr lang="en-GB" sz="2000"/>
            </a:p>
          </xdr:txBody>
        </xdr:sp>
      </mc:Choice>
      <mc:Fallback xmlns="">
        <xdr:sp macro="" textlink="">
          <xdr:nvSpPr>
            <xdr:cNvPr id="10" name="TextBox 9">
              <a:extLst>
                <a:ext uri="{FF2B5EF4-FFF2-40B4-BE49-F238E27FC236}">
                  <a16:creationId xmlns:a16="http://schemas.microsoft.com/office/drawing/2014/main" id="{CB42680C-E0E0-C14A-B1FE-2666F6036F29}"/>
                </a:ext>
              </a:extLst>
            </xdr:cNvPr>
            <xdr:cNvSpPr txBox="1"/>
          </xdr:nvSpPr>
          <xdr:spPr>
            <a:xfrm>
              <a:off x="2807123" y="8909050"/>
              <a:ext cx="2609432" cy="565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n-GB" sz="2000" i="0">
                  <a:latin typeface="Cambria Math" panose="02040503050406030204" pitchFamily="18" charset="0"/>
                </a:rPr>
                <a:t>〖</a:t>
              </a:r>
              <a:r>
                <a:rPr lang="en-GB" sz="2000" b="0" i="0">
                  <a:latin typeface="Cambria Math" panose="02040503050406030204" pitchFamily="18" charset="0"/>
                </a:rPr>
                <a:t>𝑀_4=</a:t>
              </a:r>
              <a:r>
                <a:rPr lang="en-GB" sz="2000" i="0">
                  <a:latin typeface="Cambria Math" panose="02040503050406030204" pitchFamily="18" charset="0"/>
                  <a:ea typeface="Cambria Math" panose="02040503050406030204" pitchFamily="18" charset="0"/>
                </a:rPr>
                <a:t>𝜌〗_</a:t>
              </a:r>
              <a:r>
                <a:rPr lang="en-GB" sz="2000" b="0" i="0">
                  <a:latin typeface="Cambria Math" panose="02040503050406030204" pitchFamily="18" charset="0"/>
                </a:rPr>
                <a:t>𝑡𝑛𝑡 2</a:t>
              </a:r>
              <a:r>
                <a:rPr lang="en-GB" sz="2000" b="0" i="0">
                  <a:latin typeface="Cambria Math" panose="02040503050406030204" pitchFamily="18" charset="0"/>
                  <a:ea typeface="Cambria Math" panose="02040503050406030204" pitchFamily="18" charset="0"/>
                </a:rPr>
                <a:t>𝜋((𝑟_4+𝑟_3)/2)𝑡</a:t>
              </a:r>
              <a:endParaRPr lang="en-GB" sz="2000"/>
            </a:p>
          </xdr:txBody>
        </xdr:sp>
      </mc:Fallback>
    </mc:AlternateContent>
    <xdr:clientData/>
  </xdr:oneCellAnchor>
  <xdr:oneCellAnchor>
    <xdr:from>
      <xdr:col>3</xdr:col>
      <xdr:colOff>87630</xdr:colOff>
      <xdr:row>41</xdr:row>
      <xdr:rowOff>19896</xdr:rowOff>
    </xdr:from>
    <xdr:ext cx="2609432" cy="565476"/>
    <mc:AlternateContent xmlns:mc="http://schemas.openxmlformats.org/markup-compatibility/2006" xmlns:a14="http://schemas.microsoft.com/office/drawing/2010/main">
      <mc:Choice Requires="a14">
        <xdr:sp macro="" textlink="">
          <xdr:nvSpPr>
            <xdr:cNvPr id="11" name="TextBox 10">
              <a:extLst>
                <a:ext uri="{FF2B5EF4-FFF2-40B4-BE49-F238E27FC236}">
                  <a16:creationId xmlns:a16="http://schemas.microsoft.com/office/drawing/2014/main" id="{3FA3DE8A-2B06-7D45-8207-D27BF2186F0F}"/>
                </a:ext>
              </a:extLst>
            </xdr:cNvPr>
            <xdr:cNvSpPr txBox="1"/>
          </xdr:nvSpPr>
          <xdr:spPr>
            <a:xfrm>
              <a:off x="2790190" y="9753176"/>
              <a:ext cx="2609432" cy="565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14:m>
                <m:oMathPara xmlns:m="http://schemas.openxmlformats.org/officeDocument/2006/math">
                  <m:oMathParaPr>
                    <m:jc m:val="centerGroup"/>
                  </m:oMathParaPr>
                  <m:oMath xmlns:m="http://schemas.openxmlformats.org/officeDocument/2006/math">
                    <m:sSub>
                      <m:sSubPr>
                        <m:ctrlPr>
                          <a:rPr lang="en-GB" sz="2000" i="1">
                            <a:latin typeface="Cambria Math" panose="02040503050406030204" pitchFamily="18" charset="0"/>
                          </a:rPr>
                        </m:ctrlPr>
                      </m:sSubPr>
                      <m:e>
                        <m:sSub>
                          <m:sSubPr>
                            <m:ctrlPr>
                              <a:rPr lang="en-GB" sz="2000" i="1">
                                <a:latin typeface="Cambria Math" panose="02040503050406030204" pitchFamily="18" charset="0"/>
                              </a:rPr>
                            </m:ctrlPr>
                          </m:sSubPr>
                          <m:e>
                            <m:r>
                              <a:rPr lang="en-GB" sz="2000" b="0" i="1">
                                <a:latin typeface="Cambria Math" panose="02040503050406030204" pitchFamily="18" charset="0"/>
                              </a:rPr>
                              <m:t>𝑀</m:t>
                            </m:r>
                          </m:e>
                          <m:sub>
                            <m:r>
                              <a:rPr lang="en-GB" sz="2000" b="0" i="1">
                                <a:latin typeface="Cambria Math" panose="02040503050406030204" pitchFamily="18" charset="0"/>
                              </a:rPr>
                              <m:t>5</m:t>
                            </m:r>
                          </m:sub>
                        </m:sSub>
                        <m:r>
                          <a:rPr lang="en-GB" sz="2000" b="0" i="1">
                            <a:latin typeface="Cambria Math" panose="02040503050406030204" pitchFamily="18" charset="0"/>
                          </a:rPr>
                          <m:t>=</m:t>
                        </m:r>
                        <m:r>
                          <a:rPr lang="en-GB" sz="2000" i="1">
                            <a:latin typeface="Cambria Math" panose="02040503050406030204" pitchFamily="18" charset="0"/>
                            <a:ea typeface="Cambria Math" panose="02040503050406030204" pitchFamily="18" charset="0"/>
                          </a:rPr>
                          <m:t>𝜌</m:t>
                        </m:r>
                      </m:e>
                      <m:sub>
                        <m:r>
                          <a:rPr lang="en-GB" sz="2000" b="0" i="1">
                            <a:latin typeface="Cambria Math" panose="02040503050406030204" pitchFamily="18" charset="0"/>
                          </a:rPr>
                          <m:t>𝑡𝑛𝑡</m:t>
                        </m:r>
                      </m:sub>
                    </m:sSub>
                    <m:r>
                      <a:rPr lang="en-GB" sz="2000" b="0" i="1">
                        <a:latin typeface="Cambria Math" panose="02040503050406030204" pitchFamily="18" charset="0"/>
                      </a:rPr>
                      <m:t>2</m:t>
                    </m:r>
                    <m:r>
                      <a:rPr lang="en-GB" sz="2000" b="0" i="1">
                        <a:latin typeface="Cambria Math" panose="02040503050406030204" pitchFamily="18" charset="0"/>
                        <a:ea typeface="Cambria Math" panose="02040503050406030204" pitchFamily="18" charset="0"/>
                      </a:rPr>
                      <m:t>𝜋</m:t>
                    </m:r>
                    <m:d>
                      <m:dPr>
                        <m:ctrlPr>
                          <a:rPr lang="en-GB" sz="2000" b="0" i="1">
                            <a:latin typeface="Cambria Math" panose="02040503050406030204" pitchFamily="18" charset="0"/>
                            <a:ea typeface="Cambria Math" panose="02040503050406030204" pitchFamily="18" charset="0"/>
                          </a:rPr>
                        </m:ctrlPr>
                      </m:dPr>
                      <m:e>
                        <m:f>
                          <m:fPr>
                            <m:ctrlPr>
                              <a:rPr lang="en-GB" sz="2000" b="0" i="1">
                                <a:latin typeface="Cambria Math" panose="02040503050406030204" pitchFamily="18" charset="0"/>
                                <a:ea typeface="Cambria Math" panose="02040503050406030204" pitchFamily="18" charset="0"/>
                              </a:rPr>
                            </m:ctrlPr>
                          </m:fPr>
                          <m:num>
                            <m:sSub>
                              <m:sSubPr>
                                <m:ctrlPr>
                                  <a:rPr lang="en-GB" sz="2000" b="0" i="1">
                                    <a:latin typeface="Cambria Math" panose="02040503050406030204" pitchFamily="18" charset="0"/>
                                    <a:ea typeface="Cambria Math" panose="02040503050406030204" pitchFamily="18" charset="0"/>
                                  </a:rPr>
                                </m:ctrlPr>
                              </m:sSubPr>
                              <m:e>
                                <m:r>
                                  <a:rPr lang="en-GB" sz="2000" b="0" i="1">
                                    <a:latin typeface="Cambria Math" panose="02040503050406030204" pitchFamily="18" charset="0"/>
                                    <a:ea typeface="Cambria Math" panose="02040503050406030204" pitchFamily="18" charset="0"/>
                                  </a:rPr>
                                  <m:t>𝑟</m:t>
                                </m:r>
                              </m:e>
                              <m:sub>
                                <m:r>
                                  <a:rPr lang="en-GB" sz="2000" b="0" i="1">
                                    <a:latin typeface="Cambria Math" panose="02040503050406030204" pitchFamily="18" charset="0"/>
                                    <a:ea typeface="Cambria Math" panose="02040503050406030204" pitchFamily="18" charset="0"/>
                                  </a:rPr>
                                  <m:t>5</m:t>
                                </m:r>
                              </m:sub>
                            </m:sSub>
                            <m:r>
                              <a:rPr lang="en-GB" sz="2000" b="0" i="1">
                                <a:latin typeface="Cambria Math" panose="02040503050406030204" pitchFamily="18" charset="0"/>
                                <a:ea typeface="Cambria Math" panose="02040503050406030204" pitchFamily="18" charset="0"/>
                              </a:rPr>
                              <m:t>+</m:t>
                            </m:r>
                            <m:sSub>
                              <m:sSubPr>
                                <m:ctrlPr>
                                  <a:rPr lang="en-GB" sz="2000" b="0" i="1">
                                    <a:latin typeface="Cambria Math" panose="02040503050406030204" pitchFamily="18" charset="0"/>
                                    <a:ea typeface="Cambria Math" panose="02040503050406030204" pitchFamily="18" charset="0"/>
                                  </a:rPr>
                                </m:ctrlPr>
                              </m:sSubPr>
                              <m:e>
                                <m:r>
                                  <a:rPr lang="en-GB" sz="2000" b="0" i="1">
                                    <a:latin typeface="Cambria Math" panose="02040503050406030204" pitchFamily="18" charset="0"/>
                                    <a:ea typeface="Cambria Math" panose="02040503050406030204" pitchFamily="18" charset="0"/>
                                  </a:rPr>
                                  <m:t>𝑟</m:t>
                                </m:r>
                              </m:e>
                              <m:sub>
                                <m:r>
                                  <a:rPr lang="en-GB" sz="2000" b="0" i="1">
                                    <a:latin typeface="Cambria Math" panose="02040503050406030204" pitchFamily="18" charset="0"/>
                                    <a:ea typeface="Cambria Math" panose="02040503050406030204" pitchFamily="18" charset="0"/>
                                  </a:rPr>
                                  <m:t>4</m:t>
                                </m:r>
                              </m:sub>
                            </m:sSub>
                          </m:num>
                          <m:den>
                            <m:r>
                              <a:rPr lang="en-GB" sz="2000" b="0" i="1">
                                <a:latin typeface="Cambria Math" panose="02040503050406030204" pitchFamily="18" charset="0"/>
                                <a:ea typeface="Cambria Math" panose="02040503050406030204" pitchFamily="18" charset="0"/>
                              </a:rPr>
                              <m:t>2</m:t>
                            </m:r>
                          </m:den>
                        </m:f>
                      </m:e>
                    </m:d>
                    <m:r>
                      <a:rPr lang="en-GB" sz="2000" b="0" i="1">
                        <a:latin typeface="Cambria Math" panose="02040503050406030204" pitchFamily="18" charset="0"/>
                        <a:ea typeface="Cambria Math" panose="02040503050406030204" pitchFamily="18" charset="0"/>
                      </a:rPr>
                      <m:t>𝑡</m:t>
                    </m:r>
                  </m:oMath>
                </m:oMathPara>
              </a14:m>
              <a:endParaRPr lang="en-GB" sz="2000"/>
            </a:p>
          </xdr:txBody>
        </xdr:sp>
      </mc:Choice>
      <mc:Fallback xmlns="">
        <xdr:sp macro="" textlink="">
          <xdr:nvSpPr>
            <xdr:cNvPr id="11" name="TextBox 10">
              <a:extLst>
                <a:ext uri="{FF2B5EF4-FFF2-40B4-BE49-F238E27FC236}">
                  <a16:creationId xmlns:a16="http://schemas.microsoft.com/office/drawing/2014/main" id="{3FA3DE8A-2B06-7D45-8207-D27BF2186F0F}"/>
                </a:ext>
              </a:extLst>
            </xdr:cNvPr>
            <xdr:cNvSpPr txBox="1"/>
          </xdr:nvSpPr>
          <xdr:spPr>
            <a:xfrm>
              <a:off x="2790190" y="9753176"/>
              <a:ext cx="2609432" cy="565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n-GB" sz="2000" i="0">
                  <a:latin typeface="Cambria Math" panose="02040503050406030204" pitchFamily="18" charset="0"/>
                </a:rPr>
                <a:t>〖</a:t>
              </a:r>
              <a:r>
                <a:rPr lang="en-GB" sz="2000" b="0" i="0">
                  <a:latin typeface="Cambria Math" panose="02040503050406030204" pitchFamily="18" charset="0"/>
                </a:rPr>
                <a:t>𝑀_5=</a:t>
              </a:r>
              <a:r>
                <a:rPr lang="en-GB" sz="2000" i="0">
                  <a:latin typeface="Cambria Math" panose="02040503050406030204" pitchFamily="18" charset="0"/>
                  <a:ea typeface="Cambria Math" panose="02040503050406030204" pitchFamily="18" charset="0"/>
                </a:rPr>
                <a:t>𝜌〗_</a:t>
              </a:r>
              <a:r>
                <a:rPr lang="en-GB" sz="2000" b="0" i="0">
                  <a:latin typeface="Cambria Math" panose="02040503050406030204" pitchFamily="18" charset="0"/>
                </a:rPr>
                <a:t>𝑡𝑛𝑡 2</a:t>
              </a:r>
              <a:r>
                <a:rPr lang="en-GB" sz="2000" b="0" i="0">
                  <a:latin typeface="Cambria Math" panose="02040503050406030204" pitchFamily="18" charset="0"/>
                  <a:ea typeface="Cambria Math" panose="02040503050406030204" pitchFamily="18" charset="0"/>
                </a:rPr>
                <a:t>𝜋((𝑟_5+𝑟_4)/2)𝑡</a:t>
              </a:r>
              <a:endParaRPr lang="en-GB" sz="2000"/>
            </a:p>
          </xdr:txBody>
        </xdr:sp>
      </mc:Fallback>
    </mc:AlternateContent>
    <xdr:clientData/>
  </xdr:oneCellAnchor>
  <xdr:oneCellAnchor>
    <xdr:from>
      <xdr:col>11</xdr:col>
      <xdr:colOff>158750</xdr:colOff>
      <xdr:row>29</xdr:row>
      <xdr:rowOff>6350</xdr:rowOff>
    </xdr:from>
    <xdr:ext cx="3641574" cy="699935"/>
    <mc:AlternateContent xmlns:mc="http://schemas.openxmlformats.org/markup-compatibility/2006" xmlns:a14="http://schemas.microsoft.com/office/drawing/2010/main">
      <mc:Choice Requires="a14">
        <xdr:sp macro="" textlink="">
          <xdr:nvSpPr>
            <xdr:cNvPr id="12" name="TextBox 11">
              <a:extLst>
                <a:ext uri="{FF2B5EF4-FFF2-40B4-BE49-F238E27FC236}">
                  <a16:creationId xmlns:a16="http://schemas.microsoft.com/office/drawing/2014/main" id="{5D795110-FD01-2542-9022-EF5FF9E1B57B}"/>
                </a:ext>
              </a:extLst>
            </xdr:cNvPr>
            <xdr:cNvSpPr txBox="1"/>
          </xdr:nvSpPr>
          <xdr:spPr>
            <a:xfrm>
              <a:off x="10251017" y="7821083"/>
              <a:ext cx="3641574" cy="69993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14:m>
                <m:oMathPara xmlns:m="http://schemas.openxmlformats.org/officeDocument/2006/math">
                  <m:oMathParaPr>
                    <m:jc m:val="centerGroup"/>
                  </m:oMathParaPr>
                  <m:oMath xmlns:m="http://schemas.openxmlformats.org/officeDocument/2006/math">
                    <m:sSub>
                      <m:sSubPr>
                        <m:ctrlPr>
                          <a:rPr lang="en-GB" sz="2000" i="1">
                            <a:latin typeface="Cambria Math" panose="02040503050406030204" pitchFamily="18" charset="0"/>
                          </a:rPr>
                        </m:ctrlPr>
                      </m:sSubPr>
                      <m:e>
                        <m:sSub>
                          <m:sSubPr>
                            <m:ctrlPr>
                              <a:rPr lang="en-GB" sz="2000" i="1">
                                <a:latin typeface="Cambria Math" panose="02040503050406030204" pitchFamily="18" charset="0"/>
                              </a:rPr>
                            </m:ctrlPr>
                          </m:sSubPr>
                          <m:e>
                            <m:r>
                              <a:rPr lang="en-GB" sz="2000" b="0" i="1">
                                <a:latin typeface="Cambria Math" panose="02040503050406030204" pitchFamily="18" charset="0"/>
                              </a:rPr>
                              <m:t>𝐶</m:t>
                            </m:r>
                          </m:e>
                          <m:sub>
                            <m:r>
                              <a:rPr lang="en-GB" sz="2000" b="0" i="1">
                                <a:latin typeface="Cambria Math" panose="02040503050406030204" pitchFamily="18" charset="0"/>
                              </a:rPr>
                              <m:t>2</m:t>
                            </m:r>
                          </m:sub>
                        </m:sSub>
                        <m:r>
                          <a:rPr lang="en-GB" sz="2000" b="0" i="1">
                            <a:latin typeface="Cambria Math" panose="02040503050406030204" pitchFamily="18" charset="0"/>
                          </a:rPr>
                          <m:t>=</m:t>
                        </m:r>
                        <m:r>
                          <a:rPr lang="en-GB" sz="2000" i="1">
                            <a:latin typeface="Cambria Math" panose="02040503050406030204" pitchFamily="18" charset="0"/>
                            <a:ea typeface="Cambria Math" panose="02040503050406030204" pitchFamily="18" charset="0"/>
                          </a:rPr>
                          <m:t>𝜌</m:t>
                        </m:r>
                      </m:e>
                      <m:sub>
                        <m:r>
                          <a:rPr lang="en-GB" sz="2000" b="0" i="1">
                            <a:latin typeface="Cambria Math" panose="02040503050406030204" pitchFamily="18" charset="0"/>
                          </a:rPr>
                          <m:t>𝑡𝑛𝑡</m:t>
                        </m:r>
                      </m:sub>
                    </m:sSub>
                    <m:r>
                      <a:rPr lang="en-GB" sz="2000" b="0" i="1">
                        <a:latin typeface="Cambria Math" panose="02040503050406030204" pitchFamily="18" charset="0"/>
                        <a:ea typeface="Cambria Math" panose="02040503050406030204" pitchFamily="18" charset="0"/>
                      </a:rPr>
                      <m:t>𝜋</m:t>
                    </m:r>
                    <m:d>
                      <m:dPr>
                        <m:ctrlPr>
                          <a:rPr lang="en-GB" sz="2000" b="0" i="1">
                            <a:latin typeface="Cambria Math" panose="02040503050406030204" pitchFamily="18" charset="0"/>
                            <a:ea typeface="Cambria Math" panose="02040503050406030204" pitchFamily="18" charset="0"/>
                          </a:rPr>
                        </m:ctrlPr>
                      </m:dPr>
                      <m:e>
                        <m:f>
                          <m:fPr>
                            <m:ctrlPr>
                              <a:rPr lang="en-GB" sz="2000" b="0" i="1">
                                <a:latin typeface="Cambria Math" panose="02040503050406030204" pitchFamily="18" charset="0"/>
                                <a:ea typeface="Cambria Math" panose="02040503050406030204" pitchFamily="18" charset="0"/>
                              </a:rPr>
                            </m:ctrlPr>
                          </m:fPr>
                          <m:num>
                            <m:sSubSup>
                              <m:sSubSupPr>
                                <m:ctrlPr>
                                  <a:rPr lang="en-GB" sz="2000" b="0" i="1">
                                    <a:latin typeface="Cambria Math" panose="02040503050406030204" pitchFamily="18" charset="0"/>
                                    <a:ea typeface="Cambria Math" panose="02040503050406030204" pitchFamily="18" charset="0"/>
                                  </a:rPr>
                                </m:ctrlPr>
                              </m:sSubSupPr>
                              <m:e>
                                <m:r>
                                  <a:rPr lang="en-GB" sz="2000" b="0" i="1">
                                    <a:latin typeface="Cambria Math" panose="02040503050406030204" pitchFamily="18" charset="0"/>
                                    <a:ea typeface="Cambria Math" panose="02040503050406030204" pitchFamily="18" charset="0"/>
                                  </a:rPr>
                                  <m:t>𝑟</m:t>
                                </m:r>
                              </m:e>
                              <m:sub>
                                <m:r>
                                  <a:rPr lang="en-GB" sz="2000" b="0" i="1">
                                    <a:latin typeface="Cambria Math" panose="02040503050406030204" pitchFamily="18" charset="0"/>
                                    <a:ea typeface="Cambria Math" panose="02040503050406030204" pitchFamily="18" charset="0"/>
                                  </a:rPr>
                                  <m:t>𝑐</m:t>
                                </m:r>
                              </m:sub>
                              <m:sup>
                                <m:r>
                                  <a:rPr lang="en-GB" sz="2000" b="0" i="1">
                                    <a:latin typeface="Cambria Math" panose="02040503050406030204" pitchFamily="18" charset="0"/>
                                    <a:ea typeface="Cambria Math" panose="02040503050406030204" pitchFamily="18" charset="0"/>
                                  </a:rPr>
                                  <m:t>2</m:t>
                                </m:r>
                              </m:sup>
                            </m:sSubSup>
                          </m:num>
                          <m:den>
                            <m:sSup>
                              <m:sSupPr>
                                <m:ctrlPr>
                                  <a:rPr lang="en-GB" sz="2000" b="0" i="1">
                                    <a:latin typeface="Cambria Math" panose="02040503050406030204" pitchFamily="18" charset="0"/>
                                    <a:ea typeface="Cambria Math" panose="02040503050406030204" pitchFamily="18" charset="0"/>
                                  </a:rPr>
                                </m:ctrlPr>
                              </m:sSupPr>
                              <m:e>
                                <m:r>
                                  <a:rPr lang="en-GB" sz="2000" b="0" i="1">
                                    <a:latin typeface="Cambria Math" panose="02040503050406030204" pitchFamily="18" charset="0"/>
                                    <a:ea typeface="Cambria Math" panose="02040503050406030204" pitchFamily="18" charset="0"/>
                                  </a:rPr>
                                  <m:t>𝑐𝑜𝑠</m:t>
                                </m:r>
                              </m:e>
                              <m:sup>
                                <m:r>
                                  <a:rPr lang="en-GB" sz="2000" b="0" i="1">
                                    <a:latin typeface="Cambria Math" panose="02040503050406030204" pitchFamily="18" charset="0"/>
                                    <a:ea typeface="Cambria Math" panose="02040503050406030204" pitchFamily="18" charset="0"/>
                                  </a:rPr>
                                  <m:t>2</m:t>
                                </m:r>
                              </m:sup>
                            </m:sSup>
                            <m:r>
                              <a:rPr lang="en-GB" sz="2000" b="0" i="1">
                                <a:latin typeface="Cambria Math" panose="02040503050406030204" pitchFamily="18" charset="0"/>
                                <a:ea typeface="Cambria Math" panose="02040503050406030204" pitchFamily="18" charset="0"/>
                              </a:rPr>
                              <m:t>𝛼</m:t>
                            </m:r>
                          </m:den>
                        </m:f>
                        <m:r>
                          <a:rPr lang="en-GB" sz="2000" b="0" i="1">
                            <a:latin typeface="Cambria Math" panose="02040503050406030204" pitchFamily="18" charset="0"/>
                            <a:ea typeface="Cambria Math" panose="02040503050406030204" pitchFamily="18" charset="0"/>
                          </a:rPr>
                          <m:t>−</m:t>
                        </m:r>
                        <m:sSup>
                          <m:sSupPr>
                            <m:ctrlPr>
                              <a:rPr lang="en-GB" sz="2000" b="0" i="1">
                                <a:latin typeface="Cambria Math" panose="02040503050406030204" pitchFamily="18" charset="0"/>
                                <a:ea typeface="Cambria Math" panose="02040503050406030204" pitchFamily="18" charset="0"/>
                              </a:rPr>
                            </m:ctrlPr>
                          </m:sSupPr>
                          <m:e>
                            <m:d>
                              <m:dPr>
                                <m:ctrlPr>
                                  <a:rPr lang="en-GB" sz="2000" b="0" i="1">
                                    <a:latin typeface="Cambria Math" panose="02040503050406030204" pitchFamily="18" charset="0"/>
                                    <a:ea typeface="Cambria Math" panose="02040503050406030204" pitchFamily="18" charset="0"/>
                                  </a:rPr>
                                </m:ctrlPr>
                              </m:dPr>
                              <m:e>
                                <m:f>
                                  <m:fPr>
                                    <m:ctrlPr>
                                      <a:rPr lang="en-GB" sz="2000" b="0" i="1">
                                        <a:latin typeface="Cambria Math" panose="02040503050406030204" pitchFamily="18" charset="0"/>
                                        <a:ea typeface="Cambria Math" panose="02040503050406030204" pitchFamily="18" charset="0"/>
                                      </a:rPr>
                                    </m:ctrlPr>
                                  </m:fPr>
                                  <m:num>
                                    <m:sSub>
                                      <m:sSubPr>
                                        <m:ctrlPr>
                                          <a:rPr lang="en-GB" sz="2000" b="0" i="1">
                                            <a:latin typeface="Cambria Math" panose="02040503050406030204" pitchFamily="18" charset="0"/>
                                            <a:ea typeface="Cambria Math" panose="02040503050406030204" pitchFamily="18" charset="0"/>
                                          </a:rPr>
                                        </m:ctrlPr>
                                      </m:sSubPr>
                                      <m:e>
                                        <m:r>
                                          <a:rPr lang="en-GB" sz="2000" b="0" i="1">
                                            <a:latin typeface="Cambria Math" panose="02040503050406030204" pitchFamily="18" charset="0"/>
                                            <a:ea typeface="Cambria Math" panose="02040503050406030204" pitchFamily="18" charset="0"/>
                                          </a:rPr>
                                          <m:t>𝑟</m:t>
                                        </m:r>
                                      </m:e>
                                      <m:sub>
                                        <m:r>
                                          <a:rPr lang="en-GB" sz="2000" b="0" i="1">
                                            <a:latin typeface="Cambria Math" panose="02040503050406030204" pitchFamily="18" charset="0"/>
                                            <a:ea typeface="Cambria Math" panose="02040503050406030204" pitchFamily="18" charset="0"/>
                                          </a:rPr>
                                          <m:t>2</m:t>
                                        </m:r>
                                      </m:sub>
                                    </m:sSub>
                                    <m:r>
                                      <a:rPr lang="en-GB" sz="2000" b="0" i="1">
                                        <a:latin typeface="Cambria Math" panose="02040503050406030204" pitchFamily="18" charset="0"/>
                                        <a:ea typeface="Cambria Math" panose="02040503050406030204" pitchFamily="18" charset="0"/>
                                      </a:rPr>
                                      <m:t>+</m:t>
                                    </m:r>
                                    <m:sSub>
                                      <m:sSubPr>
                                        <m:ctrlPr>
                                          <a:rPr lang="en-GB" sz="2000" b="0" i="1">
                                            <a:latin typeface="Cambria Math" panose="02040503050406030204" pitchFamily="18" charset="0"/>
                                            <a:ea typeface="Cambria Math" panose="02040503050406030204" pitchFamily="18" charset="0"/>
                                          </a:rPr>
                                        </m:ctrlPr>
                                      </m:sSubPr>
                                      <m:e>
                                        <m:r>
                                          <a:rPr lang="en-GB" sz="2000" b="0" i="1">
                                            <a:latin typeface="Cambria Math" panose="02040503050406030204" pitchFamily="18" charset="0"/>
                                            <a:ea typeface="Cambria Math" panose="02040503050406030204" pitchFamily="18" charset="0"/>
                                          </a:rPr>
                                          <m:t>𝑟</m:t>
                                        </m:r>
                                      </m:e>
                                      <m:sub>
                                        <m:r>
                                          <a:rPr lang="en-GB" sz="2000" b="0" i="1">
                                            <a:latin typeface="Cambria Math" panose="02040503050406030204" pitchFamily="18" charset="0"/>
                                            <a:ea typeface="Cambria Math" panose="02040503050406030204" pitchFamily="18" charset="0"/>
                                          </a:rPr>
                                          <m:t>1</m:t>
                                        </m:r>
                                      </m:sub>
                                    </m:sSub>
                                  </m:num>
                                  <m:den>
                                    <m:r>
                                      <a:rPr lang="en-GB" sz="2000" b="0" i="1">
                                        <a:latin typeface="Cambria Math" panose="02040503050406030204" pitchFamily="18" charset="0"/>
                                        <a:ea typeface="Cambria Math" panose="02040503050406030204" pitchFamily="18" charset="0"/>
                                      </a:rPr>
                                      <m:t>2</m:t>
                                    </m:r>
                                  </m:den>
                                </m:f>
                              </m:e>
                            </m:d>
                          </m:e>
                          <m:sup>
                            <m:r>
                              <a:rPr lang="en-GB" sz="2000" b="0" i="1">
                                <a:latin typeface="Cambria Math" panose="02040503050406030204" pitchFamily="18" charset="0"/>
                                <a:ea typeface="Cambria Math" panose="02040503050406030204" pitchFamily="18" charset="0"/>
                              </a:rPr>
                              <m:t>2</m:t>
                            </m:r>
                          </m:sup>
                        </m:sSup>
                      </m:e>
                    </m:d>
                  </m:oMath>
                </m:oMathPara>
              </a14:m>
              <a:endParaRPr lang="en-GB" sz="2000"/>
            </a:p>
          </xdr:txBody>
        </xdr:sp>
      </mc:Choice>
      <mc:Fallback xmlns="">
        <xdr:sp macro="" textlink="">
          <xdr:nvSpPr>
            <xdr:cNvPr id="12" name="TextBox 11">
              <a:extLst>
                <a:ext uri="{FF2B5EF4-FFF2-40B4-BE49-F238E27FC236}">
                  <a16:creationId xmlns:a16="http://schemas.microsoft.com/office/drawing/2014/main" id="{5D795110-FD01-2542-9022-EF5FF9E1B57B}"/>
                </a:ext>
              </a:extLst>
            </xdr:cNvPr>
            <xdr:cNvSpPr txBox="1"/>
          </xdr:nvSpPr>
          <xdr:spPr>
            <a:xfrm>
              <a:off x="10251017" y="7821083"/>
              <a:ext cx="3641574" cy="69993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r>
                <a:rPr lang="en-GB" sz="2000" i="0">
                  <a:latin typeface="Cambria Math" panose="02040503050406030204" pitchFamily="18" charset="0"/>
                </a:rPr>
                <a:t>〖</a:t>
              </a:r>
              <a:r>
                <a:rPr lang="en-GB" sz="2000" b="0" i="0">
                  <a:latin typeface="Cambria Math" panose="02040503050406030204" pitchFamily="18" charset="0"/>
                </a:rPr>
                <a:t>𝐶_2=</a:t>
              </a:r>
              <a:r>
                <a:rPr lang="en-GB" sz="2000" i="0">
                  <a:latin typeface="Cambria Math" panose="02040503050406030204" pitchFamily="18" charset="0"/>
                  <a:ea typeface="Cambria Math" panose="02040503050406030204" pitchFamily="18" charset="0"/>
                </a:rPr>
                <a:t>𝜌〗_</a:t>
              </a:r>
              <a:r>
                <a:rPr lang="en-GB" sz="2000" b="0" i="0">
                  <a:latin typeface="Cambria Math" panose="02040503050406030204" pitchFamily="18" charset="0"/>
                </a:rPr>
                <a:t>𝑡𝑛𝑡</a:t>
              </a:r>
              <a:r>
                <a:rPr lang="en-GB" sz="2000" b="0" i="0">
                  <a:latin typeface="Cambria Math" panose="02040503050406030204" pitchFamily="18" charset="0"/>
                  <a:ea typeface="Cambria Math" panose="02040503050406030204" pitchFamily="18" charset="0"/>
                </a:rPr>
                <a:t> 𝜋((𝑟_𝑐^2)/(〖𝑐𝑜𝑠〗^2 𝛼)−((𝑟_2+𝑟_1)/2)^2 )</a:t>
              </a:r>
              <a:endParaRPr lang="en-GB" sz="2000"/>
            </a:p>
          </xdr:txBody>
        </xdr:sp>
      </mc:Fallback>
    </mc:AlternateContent>
    <xdr:clientData/>
  </xdr:oneCellAnchor>
  <xdr:oneCellAnchor>
    <xdr:from>
      <xdr:col>11</xdr:col>
      <xdr:colOff>234950</xdr:colOff>
      <xdr:row>34</xdr:row>
      <xdr:rowOff>57150</xdr:rowOff>
    </xdr:from>
    <xdr:ext cx="3647537" cy="699935"/>
    <mc:AlternateContent xmlns:mc="http://schemas.openxmlformats.org/markup-compatibility/2006" xmlns:a14="http://schemas.microsoft.com/office/drawing/2010/main">
      <mc:Choice Requires="a14">
        <xdr:sp macro="" textlink="">
          <xdr:nvSpPr>
            <xdr:cNvPr id="13" name="TextBox 12">
              <a:extLst>
                <a:ext uri="{FF2B5EF4-FFF2-40B4-BE49-F238E27FC236}">
                  <a16:creationId xmlns:a16="http://schemas.microsoft.com/office/drawing/2014/main" id="{249DA025-B5F6-D848-81CB-D9DCF791618A}"/>
                </a:ext>
              </a:extLst>
            </xdr:cNvPr>
            <xdr:cNvSpPr txBox="1"/>
          </xdr:nvSpPr>
          <xdr:spPr>
            <a:xfrm>
              <a:off x="10327217" y="9031817"/>
              <a:ext cx="3647537" cy="69993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14:m>
                <m:oMathPara xmlns:m="http://schemas.openxmlformats.org/officeDocument/2006/math">
                  <m:oMathParaPr>
                    <m:jc m:val="centerGroup"/>
                  </m:oMathParaPr>
                  <m:oMath xmlns:m="http://schemas.openxmlformats.org/officeDocument/2006/math">
                    <m:sSub>
                      <m:sSubPr>
                        <m:ctrlPr>
                          <a:rPr lang="en-GB" sz="2000" i="1">
                            <a:latin typeface="Cambria Math" panose="02040503050406030204" pitchFamily="18" charset="0"/>
                          </a:rPr>
                        </m:ctrlPr>
                      </m:sSubPr>
                      <m:e>
                        <m:sSub>
                          <m:sSubPr>
                            <m:ctrlPr>
                              <a:rPr lang="en-GB" sz="2000" i="1">
                                <a:latin typeface="Cambria Math" panose="02040503050406030204" pitchFamily="18" charset="0"/>
                              </a:rPr>
                            </m:ctrlPr>
                          </m:sSubPr>
                          <m:e>
                            <m:r>
                              <a:rPr lang="en-GB" sz="2000" b="0" i="1">
                                <a:latin typeface="Cambria Math" panose="02040503050406030204" pitchFamily="18" charset="0"/>
                              </a:rPr>
                              <m:t>𝐶</m:t>
                            </m:r>
                          </m:e>
                          <m:sub>
                            <m:r>
                              <a:rPr lang="en-GB" sz="2000" b="0" i="1">
                                <a:latin typeface="Cambria Math" panose="02040503050406030204" pitchFamily="18" charset="0"/>
                              </a:rPr>
                              <m:t>3</m:t>
                            </m:r>
                          </m:sub>
                        </m:sSub>
                        <m:r>
                          <a:rPr lang="en-GB" sz="2000" b="0" i="1">
                            <a:latin typeface="Cambria Math" panose="02040503050406030204" pitchFamily="18" charset="0"/>
                          </a:rPr>
                          <m:t>=</m:t>
                        </m:r>
                        <m:r>
                          <a:rPr lang="en-GB" sz="2000" i="1">
                            <a:latin typeface="Cambria Math" panose="02040503050406030204" pitchFamily="18" charset="0"/>
                            <a:ea typeface="Cambria Math" panose="02040503050406030204" pitchFamily="18" charset="0"/>
                          </a:rPr>
                          <m:t>𝜌</m:t>
                        </m:r>
                      </m:e>
                      <m:sub>
                        <m:r>
                          <a:rPr lang="en-GB" sz="2000" b="0" i="1">
                            <a:latin typeface="Cambria Math" panose="02040503050406030204" pitchFamily="18" charset="0"/>
                          </a:rPr>
                          <m:t>𝑡𝑛𝑡</m:t>
                        </m:r>
                      </m:sub>
                    </m:sSub>
                    <m:r>
                      <a:rPr lang="en-GB" sz="2000" b="0" i="1">
                        <a:latin typeface="Cambria Math" panose="02040503050406030204" pitchFamily="18" charset="0"/>
                        <a:ea typeface="Cambria Math" panose="02040503050406030204" pitchFamily="18" charset="0"/>
                      </a:rPr>
                      <m:t>𝜋</m:t>
                    </m:r>
                    <m:d>
                      <m:dPr>
                        <m:ctrlPr>
                          <a:rPr lang="en-GB" sz="2000" b="0" i="1">
                            <a:latin typeface="Cambria Math" panose="02040503050406030204" pitchFamily="18" charset="0"/>
                            <a:ea typeface="Cambria Math" panose="02040503050406030204" pitchFamily="18" charset="0"/>
                          </a:rPr>
                        </m:ctrlPr>
                      </m:dPr>
                      <m:e>
                        <m:f>
                          <m:fPr>
                            <m:ctrlPr>
                              <a:rPr lang="en-GB" sz="2000" b="0" i="1">
                                <a:latin typeface="Cambria Math" panose="02040503050406030204" pitchFamily="18" charset="0"/>
                                <a:ea typeface="Cambria Math" panose="02040503050406030204" pitchFamily="18" charset="0"/>
                              </a:rPr>
                            </m:ctrlPr>
                          </m:fPr>
                          <m:num>
                            <m:sSubSup>
                              <m:sSubSupPr>
                                <m:ctrlPr>
                                  <a:rPr lang="en-GB" sz="2000" b="0" i="1">
                                    <a:latin typeface="Cambria Math" panose="02040503050406030204" pitchFamily="18" charset="0"/>
                                    <a:ea typeface="Cambria Math" panose="02040503050406030204" pitchFamily="18" charset="0"/>
                                  </a:rPr>
                                </m:ctrlPr>
                              </m:sSubSupPr>
                              <m:e>
                                <m:r>
                                  <a:rPr lang="en-GB" sz="2000" b="0" i="1">
                                    <a:latin typeface="Cambria Math" panose="02040503050406030204" pitchFamily="18" charset="0"/>
                                    <a:ea typeface="Cambria Math" panose="02040503050406030204" pitchFamily="18" charset="0"/>
                                  </a:rPr>
                                  <m:t>𝑟</m:t>
                                </m:r>
                              </m:e>
                              <m:sub>
                                <m:r>
                                  <a:rPr lang="en-GB" sz="2000" b="0" i="1">
                                    <a:latin typeface="Cambria Math" panose="02040503050406030204" pitchFamily="18" charset="0"/>
                                    <a:ea typeface="Cambria Math" panose="02040503050406030204" pitchFamily="18" charset="0"/>
                                  </a:rPr>
                                  <m:t>𝑐</m:t>
                                </m:r>
                              </m:sub>
                              <m:sup>
                                <m:r>
                                  <a:rPr lang="en-GB" sz="2000" b="0" i="1">
                                    <a:latin typeface="Cambria Math" panose="02040503050406030204" pitchFamily="18" charset="0"/>
                                    <a:ea typeface="Cambria Math" panose="02040503050406030204" pitchFamily="18" charset="0"/>
                                  </a:rPr>
                                  <m:t>2</m:t>
                                </m:r>
                              </m:sup>
                            </m:sSubSup>
                          </m:num>
                          <m:den>
                            <m:sSup>
                              <m:sSupPr>
                                <m:ctrlPr>
                                  <a:rPr lang="en-GB" sz="2000" b="0" i="1">
                                    <a:latin typeface="Cambria Math" panose="02040503050406030204" pitchFamily="18" charset="0"/>
                                    <a:ea typeface="Cambria Math" panose="02040503050406030204" pitchFamily="18" charset="0"/>
                                  </a:rPr>
                                </m:ctrlPr>
                              </m:sSupPr>
                              <m:e>
                                <m:r>
                                  <a:rPr lang="en-GB" sz="2000" b="0" i="1">
                                    <a:latin typeface="Cambria Math" panose="02040503050406030204" pitchFamily="18" charset="0"/>
                                    <a:ea typeface="Cambria Math" panose="02040503050406030204" pitchFamily="18" charset="0"/>
                                  </a:rPr>
                                  <m:t>𝑐𝑜𝑠</m:t>
                                </m:r>
                              </m:e>
                              <m:sup>
                                <m:r>
                                  <a:rPr lang="en-GB" sz="2000" b="0" i="1">
                                    <a:latin typeface="Cambria Math" panose="02040503050406030204" pitchFamily="18" charset="0"/>
                                    <a:ea typeface="Cambria Math" panose="02040503050406030204" pitchFamily="18" charset="0"/>
                                  </a:rPr>
                                  <m:t>2</m:t>
                                </m:r>
                              </m:sup>
                            </m:sSup>
                            <m:r>
                              <a:rPr lang="en-GB" sz="2000" b="0" i="1">
                                <a:latin typeface="Cambria Math" panose="02040503050406030204" pitchFamily="18" charset="0"/>
                                <a:ea typeface="Cambria Math" panose="02040503050406030204" pitchFamily="18" charset="0"/>
                              </a:rPr>
                              <m:t>𝛼</m:t>
                            </m:r>
                          </m:den>
                        </m:f>
                        <m:r>
                          <a:rPr lang="en-GB" sz="2000" b="0" i="1">
                            <a:latin typeface="Cambria Math" panose="02040503050406030204" pitchFamily="18" charset="0"/>
                            <a:ea typeface="Cambria Math" panose="02040503050406030204" pitchFamily="18" charset="0"/>
                          </a:rPr>
                          <m:t>−</m:t>
                        </m:r>
                        <m:sSup>
                          <m:sSupPr>
                            <m:ctrlPr>
                              <a:rPr lang="en-GB" sz="2000" b="0" i="1">
                                <a:latin typeface="Cambria Math" panose="02040503050406030204" pitchFamily="18" charset="0"/>
                                <a:ea typeface="Cambria Math" panose="02040503050406030204" pitchFamily="18" charset="0"/>
                              </a:rPr>
                            </m:ctrlPr>
                          </m:sSupPr>
                          <m:e>
                            <m:d>
                              <m:dPr>
                                <m:ctrlPr>
                                  <a:rPr lang="en-GB" sz="2000" b="0" i="1">
                                    <a:latin typeface="Cambria Math" panose="02040503050406030204" pitchFamily="18" charset="0"/>
                                    <a:ea typeface="Cambria Math" panose="02040503050406030204" pitchFamily="18" charset="0"/>
                                  </a:rPr>
                                </m:ctrlPr>
                              </m:dPr>
                              <m:e>
                                <m:f>
                                  <m:fPr>
                                    <m:ctrlPr>
                                      <a:rPr lang="en-GB" sz="2000" b="0" i="1">
                                        <a:latin typeface="Cambria Math" panose="02040503050406030204" pitchFamily="18" charset="0"/>
                                        <a:ea typeface="Cambria Math" panose="02040503050406030204" pitchFamily="18" charset="0"/>
                                      </a:rPr>
                                    </m:ctrlPr>
                                  </m:fPr>
                                  <m:num>
                                    <m:sSub>
                                      <m:sSubPr>
                                        <m:ctrlPr>
                                          <a:rPr lang="en-GB" sz="2000" b="0" i="1">
                                            <a:latin typeface="Cambria Math" panose="02040503050406030204" pitchFamily="18" charset="0"/>
                                            <a:ea typeface="Cambria Math" panose="02040503050406030204" pitchFamily="18" charset="0"/>
                                          </a:rPr>
                                        </m:ctrlPr>
                                      </m:sSubPr>
                                      <m:e>
                                        <m:r>
                                          <a:rPr lang="en-GB" sz="2000" b="0" i="1">
                                            <a:latin typeface="Cambria Math" panose="02040503050406030204" pitchFamily="18" charset="0"/>
                                            <a:ea typeface="Cambria Math" panose="02040503050406030204" pitchFamily="18" charset="0"/>
                                          </a:rPr>
                                          <m:t>𝑟</m:t>
                                        </m:r>
                                      </m:e>
                                      <m:sub>
                                        <m:r>
                                          <a:rPr lang="en-GB" sz="2000" b="0" i="1">
                                            <a:latin typeface="Cambria Math" panose="02040503050406030204" pitchFamily="18" charset="0"/>
                                            <a:ea typeface="Cambria Math" panose="02040503050406030204" pitchFamily="18" charset="0"/>
                                          </a:rPr>
                                          <m:t>3</m:t>
                                        </m:r>
                                      </m:sub>
                                    </m:sSub>
                                    <m:r>
                                      <a:rPr lang="en-GB" sz="2000" b="0" i="1">
                                        <a:latin typeface="Cambria Math" panose="02040503050406030204" pitchFamily="18" charset="0"/>
                                        <a:ea typeface="Cambria Math" panose="02040503050406030204" pitchFamily="18" charset="0"/>
                                      </a:rPr>
                                      <m:t>+</m:t>
                                    </m:r>
                                    <m:sSub>
                                      <m:sSubPr>
                                        <m:ctrlPr>
                                          <a:rPr lang="en-GB" sz="2000" b="0" i="1">
                                            <a:latin typeface="Cambria Math" panose="02040503050406030204" pitchFamily="18" charset="0"/>
                                            <a:ea typeface="Cambria Math" panose="02040503050406030204" pitchFamily="18" charset="0"/>
                                          </a:rPr>
                                        </m:ctrlPr>
                                      </m:sSubPr>
                                      <m:e>
                                        <m:r>
                                          <a:rPr lang="en-GB" sz="2000" b="0" i="1">
                                            <a:latin typeface="Cambria Math" panose="02040503050406030204" pitchFamily="18" charset="0"/>
                                            <a:ea typeface="Cambria Math" panose="02040503050406030204" pitchFamily="18" charset="0"/>
                                          </a:rPr>
                                          <m:t>𝑟</m:t>
                                        </m:r>
                                      </m:e>
                                      <m:sub>
                                        <m:r>
                                          <a:rPr lang="en-GB" sz="2000" b="0" i="1">
                                            <a:latin typeface="Cambria Math" panose="02040503050406030204" pitchFamily="18" charset="0"/>
                                            <a:ea typeface="Cambria Math" panose="02040503050406030204" pitchFamily="18" charset="0"/>
                                          </a:rPr>
                                          <m:t>2</m:t>
                                        </m:r>
                                      </m:sub>
                                    </m:sSub>
                                  </m:num>
                                  <m:den>
                                    <m:r>
                                      <a:rPr lang="en-GB" sz="2000" b="0" i="1">
                                        <a:latin typeface="Cambria Math" panose="02040503050406030204" pitchFamily="18" charset="0"/>
                                        <a:ea typeface="Cambria Math" panose="02040503050406030204" pitchFamily="18" charset="0"/>
                                      </a:rPr>
                                      <m:t>2</m:t>
                                    </m:r>
                                  </m:den>
                                </m:f>
                              </m:e>
                            </m:d>
                          </m:e>
                          <m:sup>
                            <m:r>
                              <a:rPr lang="en-GB" sz="2000" b="0" i="1">
                                <a:latin typeface="Cambria Math" panose="02040503050406030204" pitchFamily="18" charset="0"/>
                                <a:ea typeface="Cambria Math" panose="02040503050406030204" pitchFamily="18" charset="0"/>
                              </a:rPr>
                              <m:t>2</m:t>
                            </m:r>
                          </m:sup>
                        </m:sSup>
                      </m:e>
                    </m:d>
                  </m:oMath>
                </m:oMathPara>
              </a14:m>
              <a:endParaRPr lang="en-GB" sz="2000"/>
            </a:p>
          </xdr:txBody>
        </xdr:sp>
      </mc:Choice>
      <mc:Fallback xmlns="">
        <xdr:sp macro="" textlink="">
          <xdr:nvSpPr>
            <xdr:cNvPr id="13" name="TextBox 12">
              <a:extLst>
                <a:ext uri="{FF2B5EF4-FFF2-40B4-BE49-F238E27FC236}">
                  <a16:creationId xmlns:a16="http://schemas.microsoft.com/office/drawing/2014/main" id="{249DA025-B5F6-D848-81CB-D9DCF791618A}"/>
                </a:ext>
              </a:extLst>
            </xdr:cNvPr>
            <xdr:cNvSpPr txBox="1"/>
          </xdr:nvSpPr>
          <xdr:spPr>
            <a:xfrm>
              <a:off x="10327217" y="9031817"/>
              <a:ext cx="3647537" cy="69993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r>
                <a:rPr lang="en-GB" sz="2000" i="0">
                  <a:latin typeface="Cambria Math" panose="02040503050406030204" pitchFamily="18" charset="0"/>
                </a:rPr>
                <a:t>〖</a:t>
              </a:r>
              <a:r>
                <a:rPr lang="en-GB" sz="2000" b="0" i="0">
                  <a:latin typeface="Cambria Math" panose="02040503050406030204" pitchFamily="18" charset="0"/>
                </a:rPr>
                <a:t>𝐶_3=</a:t>
              </a:r>
              <a:r>
                <a:rPr lang="en-GB" sz="2000" i="0">
                  <a:latin typeface="Cambria Math" panose="02040503050406030204" pitchFamily="18" charset="0"/>
                  <a:ea typeface="Cambria Math" panose="02040503050406030204" pitchFamily="18" charset="0"/>
                </a:rPr>
                <a:t>𝜌〗_</a:t>
              </a:r>
              <a:r>
                <a:rPr lang="en-GB" sz="2000" b="0" i="0">
                  <a:latin typeface="Cambria Math" panose="02040503050406030204" pitchFamily="18" charset="0"/>
                </a:rPr>
                <a:t>𝑡𝑛𝑡</a:t>
              </a:r>
              <a:r>
                <a:rPr lang="en-GB" sz="2000" b="0" i="0">
                  <a:latin typeface="Cambria Math" panose="02040503050406030204" pitchFamily="18" charset="0"/>
                  <a:ea typeface="Cambria Math" panose="02040503050406030204" pitchFamily="18" charset="0"/>
                </a:rPr>
                <a:t> 𝜋((𝑟_𝑐^2)/(〖𝑐𝑜𝑠〗^2 𝛼)−((𝑟_3+𝑟_2)/2)^2 )</a:t>
              </a:r>
              <a:endParaRPr lang="en-GB" sz="2000"/>
            </a:p>
          </xdr:txBody>
        </xdr:sp>
      </mc:Fallback>
    </mc:AlternateContent>
    <xdr:clientData/>
  </xdr:oneCellAnchor>
  <xdr:oneCellAnchor>
    <xdr:from>
      <xdr:col>11</xdr:col>
      <xdr:colOff>260350</xdr:colOff>
      <xdr:row>39</xdr:row>
      <xdr:rowOff>95250</xdr:rowOff>
    </xdr:from>
    <xdr:ext cx="3636573" cy="699935"/>
    <mc:AlternateContent xmlns:mc="http://schemas.openxmlformats.org/markup-compatibility/2006" xmlns:a14="http://schemas.microsoft.com/office/drawing/2010/main">
      <mc:Choice Requires="a14">
        <xdr:sp macro="" textlink="">
          <xdr:nvSpPr>
            <xdr:cNvPr id="14" name="TextBox 13">
              <a:extLst>
                <a:ext uri="{FF2B5EF4-FFF2-40B4-BE49-F238E27FC236}">
                  <a16:creationId xmlns:a16="http://schemas.microsoft.com/office/drawing/2014/main" id="{39D79E39-424E-B649-AE19-949BC9DA5440}"/>
                </a:ext>
              </a:extLst>
            </xdr:cNvPr>
            <xdr:cNvSpPr txBox="1"/>
          </xdr:nvSpPr>
          <xdr:spPr>
            <a:xfrm>
              <a:off x="10352617" y="10195983"/>
              <a:ext cx="3636573" cy="69993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14:m>
                <m:oMathPara xmlns:m="http://schemas.openxmlformats.org/officeDocument/2006/math">
                  <m:oMathParaPr>
                    <m:jc m:val="centerGroup"/>
                  </m:oMathParaPr>
                  <m:oMath xmlns:m="http://schemas.openxmlformats.org/officeDocument/2006/math">
                    <m:sSub>
                      <m:sSubPr>
                        <m:ctrlPr>
                          <a:rPr lang="en-GB" sz="2000" i="1">
                            <a:latin typeface="Cambria Math" panose="02040503050406030204" pitchFamily="18" charset="0"/>
                          </a:rPr>
                        </m:ctrlPr>
                      </m:sSubPr>
                      <m:e>
                        <m:sSub>
                          <m:sSubPr>
                            <m:ctrlPr>
                              <a:rPr lang="en-GB" sz="2000" i="1">
                                <a:latin typeface="Cambria Math" panose="02040503050406030204" pitchFamily="18" charset="0"/>
                              </a:rPr>
                            </m:ctrlPr>
                          </m:sSubPr>
                          <m:e>
                            <m:r>
                              <a:rPr lang="en-GB" sz="2000" b="0" i="1">
                                <a:latin typeface="Cambria Math" panose="02040503050406030204" pitchFamily="18" charset="0"/>
                              </a:rPr>
                              <m:t>𝐶</m:t>
                            </m:r>
                          </m:e>
                          <m:sub>
                            <m:r>
                              <a:rPr lang="en-GB" sz="2000" b="0" i="1">
                                <a:latin typeface="Cambria Math" panose="02040503050406030204" pitchFamily="18" charset="0"/>
                              </a:rPr>
                              <m:t>4</m:t>
                            </m:r>
                          </m:sub>
                        </m:sSub>
                        <m:r>
                          <a:rPr lang="en-GB" sz="2000" b="0" i="1">
                            <a:latin typeface="Cambria Math" panose="02040503050406030204" pitchFamily="18" charset="0"/>
                          </a:rPr>
                          <m:t>=</m:t>
                        </m:r>
                        <m:r>
                          <a:rPr lang="en-GB" sz="2000" i="1">
                            <a:latin typeface="Cambria Math" panose="02040503050406030204" pitchFamily="18" charset="0"/>
                            <a:ea typeface="Cambria Math" panose="02040503050406030204" pitchFamily="18" charset="0"/>
                          </a:rPr>
                          <m:t>𝜌</m:t>
                        </m:r>
                      </m:e>
                      <m:sub>
                        <m:r>
                          <a:rPr lang="en-GB" sz="2000" b="0" i="1">
                            <a:latin typeface="Cambria Math" panose="02040503050406030204" pitchFamily="18" charset="0"/>
                          </a:rPr>
                          <m:t>𝑡𝑛𝑡</m:t>
                        </m:r>
                      </m:sub>
                    </m:sSub>
                    <m:r>
                      <a:rPr lang="en-GB" sz="2000" b="0" i="1">
                        <a:latin typeface="Cambria Math" panose="02040503050406030204" pitchFamily="18" charset="0"/>
                        <a:ea typeface="Cambria Math" panose="02040503050406030204" pitchFamily="18" charset="0"/>
                      </a:rPr>
                      <m:t>𝜋</m:t>
                    </m:r>
                    <m:d>
                      <m:dPr>
                        <m:ctrlPr>
                          <a:rPr lang="en-GB" sz="2000" b="0" i="1">
                            <a:latin typeface="Cambria Math" panose="02040503050406030204" pitchFamily="18" charset="0"/>
                            <a:ea typeface="Cambria Math" panose="02040503050406030204" pitchFamily="18" charset="0"/>
                          </a:rPr>
                        </m:ctrlPr>
                      </m:dPr>
                      <m:e>
                        <m:f>
                          <m:fPr>
                            <m:ctrlPr>
                              <a:rPr lang="en-GB" sz="2000" b="0" i="1">
                                <a:latin typeface="Cambria Math" panose="02040503050406030204" pitchFamily="18" charset="0"/>
                                <a:ea typeface="Cambria Math" panose="02040503050406030204" pitchFamily="18" charset="0"/>
                              </a:rPr>
                            </m:ctrlPr>
                          </m:fPr>
                          <m:num>
                            <m:sSubSup>
                              <m:sSubSupPr>
                                <m:ctrlPr>
                                  <a:rPr lang="en-GB" sz="2000" b="0" i="1">
                                    <a:latin typeface="Cambria Math" panose="02040503050406030204" pitchFamily="18" charset="0"/>
                                    <a:ea typeface="Cambria Math" panose="02040503050406030204" pitchFamily="18" charset="0"/>
                                  </a:rPr>
                                </m:ctrlPr>
                              </m:sSubSupPr>
                              <m:e>
                                <m:r>
                                  <a:rPr lang="en-GB" sz="2000" b="0" i="1">
                                    <a:latin typeface="Cambria Math" panose="02040503050406030204" pitchFamily="18" charset="0"/>
                                    <a:ea typeface="Cambria Math" panose="02040503050406030204" pitchFamily="18" charset="0"/>
                                  </a:rPr>
                                  <m:t>𝑟</m:t>
                                </m:r>
                              </m:e>
                              <m:sub>
                                <m:r>
                                  <a:rPr lang="en-GB" sz="2000" b="0" i="1">
                                    <a:latin typeface="Cambria Math" panose="02040503050406030204" pitchFamily="18" charset="0"/>
                                    <a:ea typeface="Cambria Math" panose="02040503050406030204" pitchFamily="18" charset="0"/>
                                  </a:rPr>
                                  <m:t>𝑐</m:t>
                                </m:r>
                              </m:sub>
                              <m:sup>
                                <m:r>
                                  <a:rPr lang="en-GB" sz="2000" b="0" i="1">
                                    <a:latin typeface="Cambria Math" panose="02040503050406030204" pitchFamily="18" charset="0"/>
                                    <a:ea typeface="Cambria Math" panose="02040503050406030204" pitchFamily="18" charset="0"/>
                                  </a:rPr>
                                  <m:t>2</m:t>
                                </m:r>
                              </m:sup>
                            </m:sSubSup>
                          </m:num>
                          <m:den>
                            <m:sSup>
                              <m:sSupPr>
                                <m:ctrlPr>
                                  <a:rPr lang="en-GB" sz="2000" b="0" i="1">
                                    <a:latin typeface="Cambria Math" panose="02040503050406030204" pitchFamily="18" charset="0"/>
                                    <a:ea typeface="Cambria Math" panose="02040503050406030204" pitchFamily="18" charset="0"/>
                                  </a:rPr>
                                </m:ctrlPr>
                              </m:sSupPr>
                              <m:e>
                                <m:r>
                                  <a:rPr lang="en-GB" sz="2000" b="0" i="1">
                                    <a:latin typeface="Cambria Math" panose="02040503050406030204" pitchFamily="18" charset="0"/>
                                    <a:ea typeface="Cambria Math" panose="02040503050406030204" pitchFamily="18" charset="0"/>
                                  </a:rPr>
                                  <m:t>𝑐𝑜𝑠</m:t>
                                </m:r>
                              </m:e>
                              <m:sup>
                                <m:r>
                                  <a:rPr lang="en-GB" sz="2000" b="0" i="1">
                                    <a:latin typeface="Cambria Math" panose="02040503050406030204" pitchFamily="18" charset="0"/>
                                    <a:ea typeface="Cambria Math" panose="02040503050406030204" pitchFamily="18" charset="0"/>
                                  </a:rPr>
                                  <m:t>2</m:t>
                                </m:r>
                              </m:sup>
                            </m:sSup>
                            <m:r>
                              <a:rPr lang="en-GB" sz="2000" b="0" i="1">
                                <a:latin typeface="Cambria Math" panose="02040503050406030204" pitchFamily="18" charset="0"/>
                                <a:ea typeface="Cambria Math" panose="02040503050406030204" pitchFamily="18" charset="0"/>
                              </a:rPr>
                              <m:t>𝛼</m:t>
                            </m:r>
                          </m:den>
                        </m:f>
                        <m:r>
                          <a:rPr lang="en-GB" sz="2000" b="0" i="1">
                            <a:latin typeface="Cambria Math" panose="02040503050406030204" pitchFamily="18" charset="0"/>
                            <a:ea typeface="Cambria Math" panose="02040503050406030204" pitchFamily="18" charset="0"/>
                          </a:rPr>
                          <m:t>−</m:t>
                        </m:r>
                        <m:sSup>
                          <m:sSupPr>
                            <m:ctrlPr>
                              <a:rPr lang="en-GB" sz="2000" b="0" i="1">
                                <a:latin typeface="Cambria Math" panose="02040503050406030204" pitchFamily="18" charset="0"/>
                                <a:ea typeface="Cambria Math" panose="02040503050406030204" pitchFamily="18" charset="0"/>
                              </a:rPr>
                            </m:ctrlPr>
                          </m:sSupPr>
                          <m:e>
                            <m:d>
                              <m:dPr>
                                <m:ctrlPr>
                                  <a:rPr lang="en-GB" sz="2000" b="0" i="1">
                                    <a:latin typeface="Cambria Math" panose="02040503050406030204" pitchFamily="18" charset="0"/>
                                    <a:ea typeface="Cambria Math" panose="02040503050406030204" pitchFamily="18" charset="0"/>
                                  </a:rPr>
                                </m:ctrlPr>
                              </m:dPr>
                              <m:e>
                                <m:f>
                                  <m:fPr>
                                    <m:ctrlPr>
                                      <a:rPr lang="en-GB" sz="2000" b="0" i="1">
                                        <a:latin typeface="Cambria Math" panose="02040503050406030204" pitchFamily="18" charset="0"/>
                                        <a:ea typeface="Cambria Math" panose="02040503050406030204" pitchFamily="18" charset="0"/>
                                      </a:rPr>
                                    </m:ctrlPr>
                                  </m:fPr>
                                  <m:num>
                                    <m:sSub>
                                      <m:sSubPr>
                                        <m:ctrlPr>
                                          <a:rPr lang="en-GB" sz="2000" b="0" i="1">
                                            <a:latin typeface="Cambria Math" panose="02040503050406030204" pitchFamily="18" charset="0"/>
                                            <a:ea typeface="Cambria Math" panose="02040503050406030204" pitchFamily="18" charset="0"/>
                                          </a:rPr>
                                        </m:ctrlPr>
                                      </m:sSubPr>
                                      <m:e>
                                        <m:r>
                                          <a:rPr lang="en-GB" sz="2000" b="0" i="1">
                                            <a:latin typeface="Cambria Math" panose="02040503050406030204" pitchFamily="18" charset="0"/>
                                            <a:ea typeface="Cambria Math" panose="02040503050406030204" pitchFamily="18" charset="0"/>
                                          </a:rPr>
                                          <m:t>𝑟</m:t>
                                        </m:r>
                                      </m:e>
                                      <m:sub>
                                        <m:r>
                                          <a:rPr lang="en-GB" sz="2000" b="0" i="1">
                                            <a:latin typeface="Cambria Math" panose="02040503050406030204" pitchFamily="18" charset="0"/>
                                            <a:ea typeface="Cambria Math" panose="02040503050406030204" pitchFamily="18" charset="0"/>
                                          </a:rPr>
                                          <m:t>4</m:t>
                                        </m:r>
                                      </m:sub>
                                    </m:sSub>
                                    <m:r>
                                      <a:rPr lang="en-GB" sz="2000" b="0" i="1">
                                        <a:latin typeface="Cambria Math" panose="02040503050406030204" pitchFamily="18" charset="0"/>
                                        <a:ea typeface="Cambria Math" panose="02040503050406030204" pitchFamily="18" charset="0"/>
                                      </a:rPr>
                                      <m:t>+</m:t>
                                    </m:r>
                                    <m:sSub>
                                      <m:sSubPr>
                                        <m:ctrlPr>
                                          <a:rPr lang="en-GB" sz="2000" b="0" i="1">
                                            <a:latin typeface="Cambria Math" panose="02040503050406030204" pitchFamily="18" charset="0"/>
                                            <a:ea typeface="Cambria Math" panose="02040503050406030204" pitchFamily="18" charset="0"/>
                                          </a:rPr>
                                        </m:ctrlPr>
                                      </m:sSubPr>
                                      <m:e>
                                        <m:r>
                                          <a:rPr lang="en-GB" sz="2000" b="0" i="1">
                                            <a:latin typeface="Cambria Math" panose="02040503050406030204" pitchFamily="18" charset="0"/>
                                            <a:ea typeface="Cambria Math" panose="02040503050406030204" pitchFamily="18" charset="0"/>
                                          </a:rPr>
                                          <m:t>𝑟</m:t>
                                        </m:r>
                                      </m:e>
                                      <m:sub>
                                        <m:r>
                                          <a:rPr lang="en-GB" sz="2000" b="0" i="1">
                                            <a:latin typeface="Cambria Math" panose="02040503050406030204" pitchFamily="18" charset="0"/>
                                            <a:ea typeface="Cambria Math" panose="02040503050406030204" pitchFamily="18" charset="0"/>
                                          </a:rPr>
                                          <m:t>3</m:t>
                                        </m:r>
                                      </m:sub>
                                    </m:sSub>
                                  </m:num>
                                  <m:den>
                                    <m:r>
                                      <a:rPr lang="en-GB" sz="2000" b="0" i="1">
                                        <a:latin typeface="Cambria Math" panose="02040503050406030204" pitchFamily="18" charset="0"/>
                                        <a:ea typeface="Cambria Math" panose="02040503050406030204" pitchFamily="18" charset="0"/>
                                      </a:rPr>
                                      <m:t>2</m:t>
                                    </m:r>
                                  </m:den>
                                </m:f>
                              </m:e>
                            </m:d>
                          </m:e>
                          <m:sup>
                            <m:r>
                              <a:rPr lang="en-GB" sz="2000" b="0" i="1">
                                <a:latin typeface="Cambria Math" panose="02040503050406030204" pitchFamily="18" charset="0"/>
                                <a:ea typeface="Cambria Math" panose="02040503050406030204" pitchFamily="18" charset="0"/>
                              </a:rPr>
                              <m:t>2</m:t>
                            </m:r>
                          </m:sup>
                        </m:sSup>
                      </m:e>
                    </m:d>
                  </m:oMath>
                </m:oMathPara>
              </a14:m>
              <a:endParaRPr lang="en-GB" sz="2000"/>
            </a:p>
          </xdr:txBody>
        </xdr:sp>
      </mc:Choice>
      <mc:Fallback xmlns="">
        <xdr:sp macro="" textlink="">
          <xdr:nvSpPr>
            <xdr:cNvPr id="14" name="TextBox 13">
              <a:extLst>
                <a:ext uri="{FF2B5EF4-FFF2-40B4-BE49-F238E27FC236}">
                  <a16:creationId xmlns:a16="http://schemas.microsoft.com/office/drawing/2014/main" id="{39D79E39-424E-B649-AE19-949BC9DA5440}"/>
                </a:ext>
              </a:extLst>
            </xdr:cNvPr>
            <xdr:cNvSpPr txBox="1"/>
          </xdr:nvSpPr>
          <xdr:spPr>
            <a:xfrm>
              <a:off x="10352617" y="10195983"/>
              <a:ext cx="3636573" cy="69993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r>
                <a:rPr lang="en-GB" sz="2000" i="0">
                  <a:latin typeface="Cambria Math" panose="02040503050406030204" pitchFamily="18" charset="0"/>
                </a:rPr>
                <a:t>〖</a:t>
              </a:r>
              <a:r>
                <a:rPr lang="en-GB" sz="2000" b="0" i="0">
                  <a:latin typeface="Cambria Math" panose="02040503050406030204" pitchFamily="18" charset="0"/>
                </a:rPr>
                <a:t>𝐶_4=</a:t>
              </a:r>
              <a:r>
                <a:rPr lang="en-GB" sz="2000" i="0">
                  <a:latin typeface="Cambria Math" panose="02040503050406030204" pitchFamily="18" charset="0"/>
                  <a:ea typeface="Cambria Math" panose="02040503050406030204" pitchFamily="18" charset="0"/>
                </a:rPr>
                <a:t>𝜌〗_</a:t>
              </a:r>
              <a:r>
                <a:rPr lang="en-GB" sz="2000" b="0" i="0">
                  <a:latin typeface="Cambria Math" panose="02040503050406030204" pitchFamily="18" charset="0"/>
                </a:rPr>
                <a:t>𝑡𝑛𝑡</a:t>
              </a:r>
              <a:r>
                <a:rPr lang="en-GB" sz="2000" b="0" i="0">
                  <a:latin typeface="Cambria Math" panose="02040503050406030204" pitchFamily="18" charset="0"/>
                  <a:ea typeface="Cambria Math" panose="02040503050406030204" pitchFamily="18" charset="0"/>
                </a:rPr>
                <a:t> 𝜋((𝑟_𝑐^2)/(〖𝑐𝑜𝑠〗^2 𝛼)−((𝑟_4+𝑟_3)/2)^2 )</a:t>
              </a:r>
              <a:endParaRPr lang="en-GB" sz="2000"/>
            </a:p>
          </xdr:txBody>
        </xdr:sp>
      </mc:Fallback>
    </mc:AlternateContent>
    <xdr:clientData/>
  </xdr:oneCellAnchor>
  <xdr:oneCellAnchor>
    <xdr:from>
      <xdr:col>11</xdr:col>
      <xdr:colOff>222250</xdr:colOff>
      <xdr:row>45</xdr:row>
      <xdr:rowOff>146050</xdr:rowOff>
    </xdr:from>
    <xdr:ext cx="3636573" cy="699935"/>
    <mc:AlternateContent xmlns:mc="http://schemas.openxmlformats.org/markup-compatibility/2006" xmlns:a14="http://schemas.microsoft.com/office/drawing/2010/main">
      <mc:Choice Requires="a14">
        <xdr:sp macro="" textlink="">
          <xdr:nvSpPr>
            <xdr:cNvPr id="15" name="TextBox 14">
              <a:extLst>
                <a:ext uri="{FF2B5EF4-FFF2-40B4-BE49-F238E27FC236}">
                  <a16:creationId xmlns:a16="http://schemas.microsoft.com/office/drawing/2014/main" id="{2E93318A-8B1D-D24D-A70F-E38981EE0C5C}"/>
                </a:ext>
              </a:extLst>
            </xdr:cNvPr>
            <xdr:cNvSpPr txBox="1"/>
          </xdr:nvSpPr>
          <xdr:spPr>
            <a:xfrm>
              <a:off x="10314517" y="11499850"/>
              <a:ext cx="3636573" cy="69993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14:m>
                <m:oMathPara xmlns:m="http://schemas.openxmlformats.org/officeDocument/2006/math">
                  <m:oMathParaPr>
                    <m:jc m:val="centerGroup"/>
                  </m:oMathParaPr>
                  <m:oMath xmlns:m="http://schemas.openxmlformats.org/officeDocument/2006/math">
                    <m:sSub>
                      <m:sSubPr>
                        <m:ctrlPr>
                          <a:rPr lang="en-GB" sz="2000" i="1">
                            <a:latin typeface="Cambria Math" panose="02040503050406030204" pitchFamily="18" charset="0"/>
                          </a:rPr>
                        </m:ctrlPr>
                      </m:sSubPr>
                      <m:e>
                        <m:sSub>
                          <m:sSubPr>
                            <m:ctrlPr>
                              <a:rPr lang="en-GB" sz="2000" i="1">
                                <a:latin typeface="Cambria Math" panose="02040503050406030204" pitchFamily="18" charset="0"/>
                              </a:rPr>
                            </m:ctrlPr>
                          </m:sSubPr>
                          <m:e>
                            <m:r>
                              <a:rPr lang="en-GB" sz="2000" b="0" i="1">
                                <a:latin typeface="Cambria Math" panose="02040503050406030204" pitchFamily="18" charset="0"/>
                              </a:rPr>
                              <m:t>𝐶</m:t>
                            </m:r>
                          </m:e>
                          <m:sub>
                            <m:r>
                              <a:rPr lang="en-GB" sz="2000" b="0" i="1">
                                <a:latin typeface="Cambria Math" panose="02040503050406030204" pitchFamily="18" charset="0"/>
                              </a:rPr>
                              <m:t>5</m:t>
                            </m:r>
                          </m:sub>
                        </m:sSub>
                        <m:r>
                          <a:rPr lang="en-GB" sz="2000" b="0" i="1">
                            <a:latin typeface="Cambria Math" panose="02040503050406030204" pitchFamily="18" charset="0"/>
                          </a:rPr>
                          <m:t>=</m:t>
                        </m:r>
                        <m:r>
                          <a:rPr lang="en-GB" sz="2000" i="1">
                            <a:latin typeface="Cambria Math" panose="02040503050406030204" pitchFamily="18" charset="0"/>
                            <a:ea typeface="Cambria Math" panose="02040503050406030204" pitchFamily="18" charset="0"/>
                          </a:rPr>
                          <m:t>𝜌</m:t>
                        </m:r>
                      </m:e>
                      <m:sub>
                        <m:r>
                          <a:rPr lang="en-GB" sz="2000" b="0" i="1">
                            <a:latin typeface="Cambria Math" panose="02040503050406030204" pitchFamily="18" charset="0"/>
                          </a:rPr>
                          <m:t>𝑡𝑛𝑡</m:t>
                        </m:r>
                      </m:sub>
                    </m:sSub>
                    <m:r>
                      <a:rPr lang="en-GB" sz="2000" b="0" i="1">
                        <a:latin typeface="Cambria Math" panose="02040503050406030204" pitchFamily="18" charset="0"/>
                        <a:ea typeface="Cambria Math" panose="02040503050406030204" pitchFamily="18" charset="0"/>
                      </a:rPr>
                      <m:t>𝜋</m:t>
                    </m:r>
                    <m:d>
                      <m:dPr>
                        <m:ctrlPr>
                          <a:rPr lang="en-GB" sz="2000" b="0" i="1">
                            <a:latin typeface="Cambria Math" panose="02040503050406030204" pitchFamily="18" charset="0"/>
                            <a:ea typeface="Cambria Math" panose="02040503050406030204" pitchFamily="18" charset="0"/>
                          </a:rPr>
                        </m:ctrlPr>
                      </m:dPr>
                      <m:e>
                        <m:f>
                          <m:fPr>
                            <m:ctrlPr>
                              <a:rPr lang="en-GB" sz="2000" b="0" i="1">
                                <a:latin typeface="Cambria Math" panose="02040503050406030204" pitchFamily="18" charset="0"/>
                                <a:ea typeface="Cambria Math" panose="02040503050406030204" pitchFamily="18" charset="0"/>
                              </a:rPr>
                            </m:ctrlPr>
                          </m:fPr>
                          <m:num>
                            <m:sSubSup>
                              <m:sSubSupPr>
                                <m:ctrlPr>
                                  <a:rPr lang="en-GB" sz="2000" b="0" i="1">
                                    <a:latin typeface="Cambria Math" panose="02040503050406030204" pitchFamily="18" charset="0"/>
                                    <a:ea typeface="Cambria Math" panose="02040503050406030204" pitchFamily="18" charset="0"/>
                                  </a:rPr>
                                </m:ctrlPr>
                              </m:sSubSupPr>
                              <m:e>
                                <m:r>
                                  <a:rPr lang="en-GB" sz="2000" b="0" i="1">
                                    <a:latin typeface="Cambria Math" panose="02040503050406030204" pitchFamily="18" charset="0"/>
                                    <a:ea typeface="Cambria Math" panose="02040503050406030204" pitchFamily="18" charset="0"/>
                                  </a:rPr>
                                  <m:t>𝑟</m:t>
                                </m:r>
                              </m:e>
                              <m:sub>
                                <m:r>
                                  <a:rPr lang="en-GB" sz="2000" b="0" i="1">
                                    <a:latin typeface="Cambria Math" panose="02040503050406030204" pitchFamily="18" charset="0"/>
                                    <a:ea typeface="Cambria Math" panose="02040503050406030204" pitchFamily="18" charset="0"/>
                                  </a:rPr>
                                  <m:t>𝑐</m:t>
                                </m:r>
                              </m:sub>
                              <m:sup>
                                <m:r>
                                  <a:rPr lang="en-GB" sz="2000" b="0" i="1">
                                    <a:latin typeface="Cambria Math" panose="02040503050406030204" pitchFamily="18" charset="0"/>
                                    <a:ea typeface="Cambria Math" panose="02040503050406030204" pitchFamily="18" charset="0"/>
                                  </a:rPr>
                                  <m:t>2</m:t>
                                </m:r>
                              </m:sup>
                            </m:sSubSup>
                          </m:num>
                          <m:den>
                            <m:sSup>
                              <m:sSupPr>
                                <m:ctrlPr>
                                  <a:rPr lang="en-GB" sz="2000" b="0" i="1">
                                    <a:latin typeface="Cambria Math" panose="02040503050406030204" pitchFamily="18" charset="0"/>
                                    <a:ea typeface="Cambria Math" panose="02040503050406030204" pitchFamily="18" charset="0"/>
                                  </a:rPr>
                                </m:ctrlPr>
                              </m:sSupPr>
                              <m:e>
                                <m:r>
                                  <a:rPr lang="en-GB" sz="2000" b="0" i="1">
                                    <a:latin typeface="Cambria Math" panose="02040503050406030204" pitchFamily="18" charset="0"/>
                                    <a:ea typeface="Cambria Math" panose="02040503050406030204" pitchFamily="18" charset="0"/>
                                  </a:rPr>
                                  <m:t>𝑐𝑜𝑠</m:t>
                                </m:r>
                              </m:e>
                              <m:sup>
                                <m:r>
                                  <a:rPr lang="en-GB" sz="2000" b="0" i="1">
                                    <a:latin typeface="Cambria Math" panose="02040503050406030204" pitchFamily="18" charset="0"/>
                                    <a:ea typeface="Cambria Math" panose="02040503050406030204" pitchFamily="18" charset="0"/>
                                  </a:rPr>
                                  <m:t>2</m:t>
                                </m:r>
                              </m:sup>
                            </m:sSup>
                            <m:r>
                              <a:rPr lang="en-GB" sz="2000" b="0" i="1">
                                <a:latin typeface="Cambria Math" panose="02040503050406030204" pitchFamily="18" charset="0"/>
                                <a:ea typeface="Cambria Math" panose="02040503050406030204" pitchFamily="18" charset="0"/>
                              </a:rPr>
                              <m:t>𝛼</m:t>
                            </m:r>
                          </m:den>
                        </m:f>
                        <m:r>
                          <a:rPr lang="en-GB" sz="2000" b="0" i="1">
                            <a:latin typeface="Cambria Math" panose="02040503050406030204" pitchFamily="18" charset="0"/>
                            <a:ea typeface="Cambria Math" panose="02040503050406030204" pitchFamily="18" charset="0"/>
                          </a:rPr>
                          <m:t>−</m:t>
                        </m:r>
                        <m:sSup>
                          <m:sSupPr>
                            <m:ctrlPr>
                              <a:rPr lang="en-GB" sz="2000" b="0" i="1">
                                <a:latin typeface="Cambria Math" panose="02040503050406030204" pitchFamily="18" charset="0"/>
                                <a:ea typeface="Cambria Math" panose="02040503050406030204" pitchFamily="18" charset="0"/>
                              </a:rPr>
                            </m:ctrlPr>
                          </m:sSupPr>
                          <m:e>
                            <m:d>
                              <m:dPr>
                                <m:ctrlPr>
                                  <a:rPr lang="en-GB" sz="2000" b="0" i="1">
                                    <a:latin typeface="Cambria Math" panose="02040503050406030204" pitchFamily="18" charset="0"/>
                                    <a:ea typeface="Cambria Math" panose="02040503050406030204" pitchFamily="18" charset="0"/>
                                  </a:rPr>
                                </m:ctrlPr>
                              </m:dPr>
                              <m:e>
                                <m:f>
                                  <m:fPr>
                                    <m:ctrlPr>
                                      <a:rPr lang="en-GB" sz="2000" b="0" i="1">
                                        <a:latin typeface="Cambria Math" panose="02040503050406030204" pitchFamily="18" charset="0"/>
                                        <a:ea typeface="Cambria Math" panose="02040503050406030204" pitchFamily="18" charset="0"/>
                                      </a:rPr>
                                    </m:ctrlPr>
                                  </m:fPr>
                                  <m:num>
                                    <m:sSub>
                                      <m:sSubPr>
                                        <m:ctrlPr>
                                          <a:rPr lang="en-GB" sz="2000" b="0" i="1">
                                            <a:latin typeface="Cambria Math" panose="02040503050406030204" pitchFamily="18" charset="0"/>
                                            <a:ea typeface="Cambria Math" panose="02040503050406030204" pitchFamily="18" charset="0"/>
                                          </a:rPr>
                                        </m:ctrlPr>
                                      </m:sSubPr>
                                      <m:e>
                                        <m:r>
                                          <a:rPr lang="en-GB" sz="2000" b="0" i="1">
                                            <a:latin typeface="Cambria Math" panose="02040503050406030204" pitchFamily="18" charset="0"/>
                                            <a:ea typeface="Cambria Math" panose="02040503050406030204" pitchFamily="18" charset="0"/>
                                          </a:rPr>
                                          <m:t>𝑟</m:t>
                                        </m:r>
                                      </m:e>
                                      <m:sub>
                                        <m:r>
                                          <a:rPr lang="en-GB" sz="2000" b="0" i="1">
                                            <a:latin typeface="Cambria Math" panose="02040503050406030204" pitchFamily="18" charset="0"/>
                                            <a:ea typeface="Cambria Math" panose="02040503050406030204" pitchFamily="18" charset="0"/>
                                          </a:rPr>
                                          <m:t>5</m:t>
                                        </m:r>
                                      </m:sub>
                                    </m:sSub>
                                    <m:r>
                                      <a:rPr lang="en-GB" sz="2000" b="0" i="1">
                                        <a:latin typeface="Cambria Math" panose="02040503050406030204" pitchFamily="18" charset="0"/>
                                        <a:ea typeface="Cambria Math" panose="02040503050406030204" pitchFamily="18" charset="0"/>
                                      </a:rPr>
                                      <m:t>+</m:t>
                                    </m:r>
                                    <m:sSub>
                                      <m:sSubPr>
                                        <m:ctrlPr>
                                          <a:rPr lang="en-GB" sz="2000" b="0" i="1">
                                            <a:latin typeface="Cambria Math" panose="02040503050406030204" pitchFamily="18" charset="0"/>
                                            <a:ea typeface="Cambria Math" panose="02040503050406030204" pitchFamily="18" charset="0"/>
                                          </a:rPr>
                                        </m:ctrlPr>
                                      </m:sSubPr>
                                      <m:e>
                                        <m:r>
                                          <a:rPr lang="en-GB" sz="2000" b="0" i="1">
                                            <a:latin typeface="Cambria Math" panose="02040503050406030204" pitchFamily="18" charset="0"/>
                                            <a:ea typeface="Cambria Math" panose="02040503050406030204" pitchFamily="18" charset="0"/>
                                          </a:rPr>
                                          <m:t>𝑟</m:t>
                                        </m:r>
                                      </m:e>
                                      <m:sub>
                                        <m:r>
                                          <a:rPr lang="en-GB" sz="2000" b="0" i="1">
                                            <a:latin typeface="Cambria Math" panose="02040503050406030204" pitchFamily="18" charset="0"/>
                                            <a:ea typeface="Cambria Math" panose="02040503050406030204" pitchFamily="18" charset="0"/>
                                          </a:rPr>
                                          <m:t>4</m:t>
                                        </m:r>
                                      </m:sub>
                                    </m:sSub>
                                  </m:num>
                                  <m:den>
                                    <m:r>
                                      <a:rPr lang="en-GB" sz="2000" b="0" i="1">
                                        <a:latin typeface="Cambria Math" panose="02040503050406030204" pitchFamily="18" charset="0"/>
                                        <a:ea typeface="Cambria Math" panose="02040503050406030204" pitchFamily="18" charset="0"/>
                                      </a:rPr>
                                      <m:t>2</m:t>
                                    </m:r>
                                  </m:den>
                                </m:f>
                              </m:e>
                            </m:d>
                          </m:e>
                          <m:sup>
                            <m:r>
                              <a:rPr lang="en-GB" sz="2000" b="0" i="1">
                                <a:latin typeface="Cambria Math" panose="02040503050406030204" pitchFamily="18" charset="0"/>
                                <a:ea typeface="Cambria Math" panose="02040503050406030204" pitchFamily="18" charset="0"/>
                              </a:rPr>
                              <m:t>2</m:t>
                            </m:r>
                          </m:sup>
                        </m:sSup>
                      </m:e>
                    </m:d>
                  </m:oMath>
                </m:oMathPara>
              </a14:m>
              <a:endParaRPr lang="en-GB" sz="2000"/>
            </a:p>
          </xdr:txBody>
        </xdr:sp>
      </mc:Choice>
      <mc:Fallback xmlns="">
        <xdr:sp macro="" textlink="">
          <xdr:nvSpPr>
            <xdr:cNvPr id="15" name="TextBox 14">
              <a:extLst>
                <a:ext uri="{FF2B5EF4-FFF2-40B4-BE49-F238E27FC236}">
                  <a16:creationId xmlns:a16="http://schemas.microsoft.com/office/drawing/2014/main" id="{2E93318A-8B1D-D24D-A70F-E38981EE0C5C}"/>
                </a:ext>
              </a:extLst>
            </xdr:cNvPr>
            <xdr:cNvSpPr txBox="1"/>
          </xdr:nvSpPr>
          <xdr:spPr>
            <a:xfrm>
              <a:off x="10314517" y="11499850"/>
              <a:ext cx="3636573" cy="69993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r>
                <a:rPr lang="en-GB" sz="2000" i="0">
                  <a:latin typeface="Cambria Math" panose="02040503050406030204" pitchFamily="18" charset="0"/>
                </a:rPr>
                <a:t>〖</a:t>
              </a:r>
              <a:r>
                <a:rPr lang="en-GB" sz="2000" b="0" i="0">
                  <a:latin typeface="Cambria Math" panose="02040503050406030204" pitchFamily="18" charset="0"/>
                </a:rPr>
                <a:t>𝐶_5=</a:t>
              </a:r>
              <a:r>
                <a:rPr lang="en-GB" sz="2000" i="0">
                  <a:latin typeface="Cambria Math" panose="02040503050406030204" pitchFamily="18" charset="0"/>
                  <a:ea typeface="Cambria Math" panose="02040503050406030204" pitchFamily="18" charset="0"/>
                </a:rPr>
                <a:t>𝜌〗_</a:t>
              </a:r>
              <a:r>
                <a:rPr lang="en-GB" sz="2000" b="0" i="0">
                  <a:latin typeface="Cambria Math" panose="02040503050406030204" pitchFamily="18" charset="0"/>
                </a:rPr>
                <a:t>𝑡𝑛𝑡</a:t>
              </a:r>
              <a:r>
                <a:rPr lang="en-GB" sz="2000" b="0" i="0">
                  <a:latin typeface="Cambria Math" panose="02040503050406030204" pitchFamily="18" charset="0"/>
                  <a:ea typeface="Cambria Math" panose="02040503050406030204" pitchFamily="18" charset="0"/>
                </a:rPr>
                <a:t> 𝜋((𝑟_𝑐^2)/(〖𝑐𝑜𝑠〗^2 𝛼)−((𝑟_5+𝑟_4)/2)^2 )</a:t>
              </a:r>
              <a:endParaRPr lang="en-GB" sz="2000"/>
            </a:p>
          </xdr:txBody>
        </xdr:sp>
      </mc:Fallback>
    </mc:AlternateContent>
    <xdr:clientData/>
  </xdr:oneCellAnchor>
  <xdr:oneCellAnchor>
    <xdr:from>
      <xdr:col>3</xdr:col>
      <xdr:colOff>151130</xdr:colOff>
      <xdr:row>45</xdr:row>
      <xdr:rowOff>184150</xdr:rowOff>
    </xdr:from>
    <xdr:ext cx="2587055" cy="631583"/>
    <mc:AlternateContent xmlns:mc="http://schemas.openxmlformats.org/markup-compatibility/2006" xmlns:a14="http://schemas.microsoft.com/office/drawing/2010/main">
      <mc:Choice Requires="a14">
        <xdr:sp macro="" textlink="">
          <xdr:nvSpPr>
            <xdr:cNvPr id="16" name="TextBox 15">
              <a:extLst>
                <a:ext uri="{FF2B5EF4-FFF2-40B4-BE49-F238E27FC236}">
                  <a16:creationId xmlns:a16="http://schemas.microsoft.com/office/drawing/2014/main" id="{947E4ED3-296C-5714-1303-F381E36C6639}"/>
                </a:ext>
              </a:extLst>
            </xdr:cNvPr>
            <xdr:cNvSpPr txBox="1"/>
          </xdr:nvSpPr>
          <xdr:spPr>
            <a:xfrm>
              <a:off x="2853690" y="10740390"/>
              <a:ext cx="2587055" cy="63158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14:m>
                <m:oMathPara xmlns:m="http://schemas.openxmlformats.org/officeDocument/2006/math">
                  <m:oMathParaPr>
                    <m:jc m:val="centerGroup"/>
                  </m:oMathParaPr>
                  <m:oMath xmlns:m="http://schemas.openxmlformats.org/officeDocument/2006/math">
                    <m:sSub>
                      <m:sSubPr>
                        <m:ctrlPr>
                          <a:rPr lang="en-GB" sz="1800" i="1">
                            <a:latin typeface="Cambria Math" panose="02040503050406030204" pitchFamily="18" charset="0"/>
                          </a:rPr>
                        </m:ctrlPr>
                      </m:sSubPr>
                      <m:e>
                        <m:r>
                          <a:rPr lang="en-GB" sz="1800" b="0" i="1">
                            <a:latin typeface="Cambria Math" panose="02040503050406030204" pitchFamily="18" charset="0"/>
                          </a:rPr>
                          <m:t>𝑉</m:t>
                        </m:r>
                      </m:e>
                      <m:sub>
                        <m:r>
                          <a:rPr lang="en-GB" sz="1800" b="0" i="1">
                            <a:latin typeface="Cambria Math" panose="02040503050406030204" pitchFamily="18" charset="0"/>
                          </a:rPr>
                          <m:t>𝑜</m:t>
                        </m:r>
                        <m:r>
                          <a:rPr lang="en-GB" sz="1800" b="0" i="1">
                            <a:latin typeface="Cambria Math" panose="02040503050406030204" pitchFamily="18" charset="0"/>
                          </a:rPr>
                          <m:t>1…</m:t>
                        </m:r>
                      </m:sub>
                    </m:sSub>
                    <m:r>
                      <a:rPr lang="en-GB" sz="1800" b="0" i="1">
                        <a:latin typeface="Cambria Math" panose="02040503050406030204" pitchFamily="18" charset="0"/>
                      </a:rPr>
                      <m:t>=</m:t>
                    </m:r>
                    <m:rad>
                      <m:radPr>
                        <m:degHide m:val="on"/>
                        <m:ctrlPr>
                          <a:rPr lang="en-GB" sz="1800" b="0" i="1">
                            <a:latin typeface="Cambria Math" panose="02040503050406030204" pitchFamily="18" charset="0"/>
                          </a:rPr>
                        </m:ctrlPr>
                      </m:radPr>
                      <m:deg/>
                      <m:e>
                        <m:r>
                          <a:rPr lang="en-GB" sz="1800" b="0" i="1">
                            <a:latin typeface="Cambria Math" panose="02040503050406030204" pitchFamily="18" charset="0"/>
                          </a:rPr>
                          <m:t>2</m:t>
                        </m:r>
                        <m:r>
                          <a:rPr lang="en-GB" sz="1800" b="0" i="1">
                            <a:latin typeface="Cambria Math" panose="02040503050406030204" pitchFamily="18" charset="0"/>
                          </a:rPr>
                          <m:t>𝐸</m:t>
                        </m:r>
                      </m:e>
                    </m:rad>
                    <m:sSup>
                      <m:sSupPr>
                        <m:ctrlPr>
                          <a:rPr lang="en-GB" sz="1800" b="0" i="1">
                            <a:latin typeface="Cambria Math" panose="02040503050406030204" pitchFamily="18" charset="0"/>
                          </a:rPr>
                        </m:ctrlPr>
                      </m:sSupPr>
                      <m:e>
                        <m:d>
                          <m:dPr>
                            <m:ctrlPr>
                              <a:rPr lang="en-GB" sz="1800" b="0" i="1">
                                <a:latin typeface="Cambria Math" panose="02040503050406030204" pitchFamily="18" charset="0"/>
                              </a:rPr>
                            </m:ctrlPr>
                          </m:dPr>
                          <m:e>
                            <m:f>
                              <m:fPr>
                                <m:ctrlPr>
                                  <a:rPr lang="en-GB" sz="1800" b="0" i="1">
                                    <a:latin typeface="Cambria Math" panose="02040503050406030204" pitchFamily="18" charset="0"/>
                                  </a:rPr>
                                </m:ctrlPr>
                              </m:fPr>
                              <m:num>
                                <m:sSub>
                                  <m:sSubPr>
                                    <m:ctrlPr>
                                      <a:rPr lang="en-GB" sz="1800" b="0" i="1">
                                        <a:latin typeface="Cambria Math" panose="02040503050406030204" pitchFamily="18" charset="0"/>
                                      </a:rPr>
                                    </m:ctrlPr>
                                  </m:sSubPr>
                                  <m:e>
                                    <m:r>
                                      <a:rPr lang="en-GB" sz="1800" b="0" i="1">
                                        <a:latin typeface="Cambria Math" panose="02040503050406030204" pitchFamily="18" charset="0"/>
                                      </a:rPr>
                                      <m:t>𝑀</m:t>
                                    </m:r>
                                  </m:e>
                                  <m:sub>
                                    <m:r>
                                      <a:rPr lang="en-GB" sz="1800" b="0" i="1">
                                        <a:latin typeface="Cambria Math" panose="02040503050406030204" pitchFamily="18" charset="0"/>
                                      </a:rPr>
                                      <m:t>1</m:t>
                                    </m:r>
                                  </m:sub>
                                </m:sSub>
                              </m:num>
                              <m:den>
                                <m:sSub>
                                  <m:sSubPr>
                                    <m:ctrlPr>
                                      <a:rPr lang="en-GB" sz="1800" b="0" i="1">
                                        <a:latin typeface="Cambria Math" panose="02040503050406030204" pitchFamily="18" charset="0"/>
                                      </a:rPr>
                                    </m:ctrlPr>
                                  </m:sSubPr>
                                  <m:e>
                                    <m:r>
                                      <a:rPr lang="en-GB" sz="1800" b="0" i="1">
                                        <a:latin typeface="Cambria Math" panose="02040503050406030204" pitchFamily="18" charset="0"/>
                                      </a:rPr>
                                      <m:t>𝐶</m:t>
                                    </m:r>
                                  </m:e>
                                  <m:sub>
                                    <m:r>
                                      <a:rPr lang="en-GB" sz="1800" b="0" i="1">
                                        <a:latin typeface="Cambria Math" panose="02040503050406030204" pitchFamily="18" charset="0"/>
                                      </a:rPr>
                                      <m:t>1</m:t>
                                    </m:r>
                                  </m:sub>
                                </m:sSub>
                              </m:den>
                            </m:f>
                            <m:r>
                              <a:rPr lang="en-GB" sz="1800" b="0" i="1">
                                <a:latin typeface="Cambria Math" panose="02040503050406030204" pitchFamily="18" charset="0"/>
                              </a:rPr>
                              <m:t>+</m:t>
                            </m:r>
                            <m:f>
                              <m:fPr>
                                <m:ctrlPr>
                                  <a:rPr lang="en-GB" sz="1800" b="0" i="1">
                                    <a:latin typeface="Cambria Math" panose="02040503050406030204" pitchFamily="18" charset="0"/>
                                  </a:rPr>
                                </m:ctrlPr>
                              </m:fPr>
                              <m:num>
                                <m:r>
                                  <a:rPr lang="en-GB" sz="1800" b="0" i="1">
                                    <a:latin typeface="Cambria Math" panose="02040503050406030204" pitchFamily="18" charset="0"/>
                                  </a:rPr>
                                  <m:t>1</m:t>
                                </m:r>
                              </m:num>
                              <m:den>
                                <m:r>
                                  <a:rPr lang="en-GB" sz="1800" b="0" i="1">
                                    <a:latin typeface="Cambria Math" panose="02040503050406030204" pitchFamily="18" charset="0"/>
                                  </a:rPr>
                                  <m:t>2</m:t>
                                </m:r>
                              </m:den>
                            </m:f>
                          </m:e>
                        </m:d>
                      </m:e>
                      <m:sup>
                        <m:r>
                          <a:rPr lang="en-GB" sz="1800" b="0" i="1">
                            <a:latin typeface="Cambria Math" panose="02040503050406030204" pitchFamily="18" charset="0"/>
                          </a:rPr>
                          <m:t>−1/2</m:t>
                        </m:r>
                      </m:sup>
                    </m:sSup>
                  </m:oMath>
                </m:oMathPara>
              </a14:m>
              <a:endParaRPr lang="en-GB" sz="1800"/>
            </a:p>
          </xdr:txBody>
        </xdr:sp>
      </mc:Choice>
      <mc:Fallback xmlns="">
        <xdr:sp macro="" textlink="">
          <xdr:nvSpPr>
            <xdr:cNvPr id="16" name="TextBox 15">
              <a:extLst>
                <a:ext uri="{FF2B5EF4-FFF2-40B4-BE49-F238E27FC236}">
                  <a16:creationId xmlns:a16="http://schemas.microsoft.com/office/drawing/2014/main" id="{947E4ED3-296C-5714-1303-F381E36C6639}"/>
                </a:ext>
              </a:extLst>
            </xdr:cNvPr>
            <xdr:cNvSpPr txBox="1"/>
          </xdr:nvSpPr>
          <xdr:spPr>
            <a:xfrm>
              <a:off x="2853690" y="10740390"/>
              <a:ext cx="2587055" cy="63158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n-GB" sz="1800" b="0" i="0">
                  <a:latin typeface="Cambria Math" panose="02040503050406030204" pitchFamily="18" charset="0"/>
                </a:rPr>
                <a:t>𝑉_(𝑜1…)=√2𝐸 (𝑀_1/𝐶_1 +1/2)^(−1/2)</a:t>
              </a:r>
              <a:endParaRPr lang="en-GB" sz="1800"/>
            </a:p>
          </xdr:txBody>
        </xdr:sp>
      </mc:Fallback>
    </mc:AlternateContent>
    <xdr:clientData/>
  </xdr:oneCellAnchor>
  <xdr:oneCellAnchor>
    <xdr:from>
      <xdr:col>3</xdr:col>
      <xdr:colOff>112183</xdr:colOff>
      <xdr:row>50</xdr:row>
      <xdr:rowOff>135890</xdr:rowOff>
    </xdr:from>
    <xdr:ext cx="5107809" cy="815288"/>
    <mc:AlternateContent xmlns:mc="http://schemas.openxmlformats.org/markup-compatibility/2006" xmlns:a14="http://schemas.microsoft.com/office/drawing/2010/main">
      <mc:Choice Requires="a14">
        <xdr:sp macro="" textlink="">
          <xdr:nvSpPr>
            <xdr:cNvPr id="17" name="TextBox 16">
              <a:extLst>
                <a:ext uri="{FF2B5EF4-FFF2-40B4-BE49-F238E27FC236}">
                  <a16:creationId xmlns:a16="http://schemas.microsoft.com/office/drawing/2014/main" id="{38C50E0E-AAF3-2B31-4686-9F7FC1E7E50C}"/>
                </a:ext>
              </a:extLst>
            </xdr:cNvPr>
            <xdr:cNvSpPr txBox="1"/>
          </xdr:nvSpPr>
          <xdr:spPr>
            <a:xfrm>
              <a:off x="2814743" y="11718290"/>
              <a:ext cx="5107809" cy="81528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14:m>
                <m:oMathPara xmlns:m="http://schemas.openxmlformats.org/officeDocument/2006/math">
                  <m:oMathParaPr>
                    <m:jc m:val="centerGroup"/>
                  </m:oMathParaPr>
                  <m:oMath xmlns:m="http://schemas.openxmlformats.org/officeDocument/2006/math">
                    <m:f>
                      <m:fPr>
                        <m:ctrlPr>
                          <a:rPr lang="en-GB" sz="1800" i="1">
                            <a:latin typeface="Cambria Math" panose="02040503050406030204" pitchFamily="18" charset="0"/>
                          </a:rPr>
                        </m:ctrlPr>
                      </m:fPr>
                      <m:num>
                        <m:r>
                          <a:rPr lang="en-GB" sz="1800" b="0" i="1">
                            <a:latin typeface="Cambria Math" panose="02040503050406030204" pitchFamily="18" charset="0"/>
                          </a:rPr>
                          <m:t>𝐷</m:t>
                        </m:r>
                      </m:num>
                      <m:den>
                        <m:r>
                          <a:rPr lang="en-GB" sz="1800" b="0" i="1">
                            <a:latin typeface="Cambria Math" panose="02040503050406030204" pitchFamily="18" charset="0"/>
                          </a:rPr>
                          <m:t>𝑐𝑜𝑠</m:t>
                        </m:r>
                        <m:r>
                          <a:rPr lang="en-GB" sz="1800" b="0" i="1">
                            <a:latin typeface="Cambria Math" panose="02040503050406030204" pitchFamily="18" charset="0"/>
                            <a:ea typeface="Cambria Math" panose="02040503050406030204" pitchFamily="18" charset="0"/>
                          </a:rPr>
                          <m:t>𝛼</m:t>
                        </m:r>
                      </m:den>
                    </m:f>
                    <m:r>
                      <a:rPr lang="en-GB" sz="1800" b="0" i="1">
                        <a:latin typeface="Cambria Math" panose="02040503050406030204" pitchFamily="18" charset="0"/>
                      </a:rPr>
                      <m:t>=</m:t>
                    </m:r>
                    <m:f>
                      <m:fPr>
                        <m:ctrlPr>
                          <a:rPr lang="en-GB" sz="1800" b="0" i="1">
                            <a:latin typeface="Cambria Math" panose="02040503050406030204" pitchFamily="18" charset="0"/>
                          </a:rPr>
                        </m:ctrlPr>
                      </m:fPr>
                      <m:num>
                        <m:sSub>
                          <m:sSubPr>
                            <m:ctrlPr>
                              <a:rPr lang="en-GB" sz="1800" b="0" i="1">
                                <a:latin typeface="Cambria Math" panose="02040503050406030204" pitchFamily="18" charset="0"/>
                              </a:rPr>
                            </m:ctrlPr>
                          </m:sSubPr>
                          <m:e>
                            <m:r>
                              <a:rPr lang="en-GB" sz="1800" b="0" i="1">
                                <a:latin typeface="Cambria Math" panose="02040503050406030204" pitchFamily="18" charset="0"/>
                              </a:rPr>
                              <m:t>𝑉</m:t>
                            </m:r>
                          </m:e>
                          <m:sub>
                            <m:r>
                              <a:rPr lang="en-GB" sz="1800" b="0" i="1">
                                <a:latin typeface="Cambria Math" panose="02040503050406030204" pitchFamily="18" charset="0"/>
                              </a:rPr>
                              <m:t>𝑜</m:t>
                            </m:r>
                          </m:sub>
                        </m:sSub>
                        <m:r>
                          <a:rPr lang="en-GB" sz="1800" b="0" i="1">
                            <a:latin typeface="Cambria Math" panose="02040503050406030204" pitchFamily="18" charset="0"/>
                          </a:rPr>
                          <m:t>𝑐𝑜𝑠</m:t>
                        </m:r>
                        <m:d>
                          <m:dPr>
                            <m:begChr m:val="["/>
                            <m:endChr m:val="]"/>
                            <m:ctrlPr>
                              <a:rPr lang="en-GB" sz="1800" b="0" i="1">
                                <a:latin typeface="Cambria Math" panose="02040503050406030204" pitchFamily="18" charset="0"/>
                              </a:rPr>
                            </m:ctrlPr>
                          </m:dPr>
                          <m:e>
                            <m:f>
                              <m:fPr>
                                <m:ctrlPr>
                                  <a:rPr lang="en-GB" sz="1800" b="0" i="1">
                                    <a:latin typeface="Cambria Math" panose="02040503050406030204" pitchFamily="18" charset="0"/>
                                  </a:rPr>
                                </m:ctrlPr>
                              </m:fPr>
                              <m:num>
                                <m:d>
                                  <m:dPr>
                                    <m:ctrlPr>
                                      <a:rPr lang="en-GB" sz="1800" b="0" i="1">
                                        <a:latin typeface="Cambria Math" panose="02040503050406030204" pitchFamily="18" charset="0"/>
                                      </a:rPr>
                                    </m:ctrlPr>
                                  </m:dPr>
                                  <m:e>
                                    <m:r>
                                      <a:rPr lang="en-GB" sz="1800" b="0" i="1">
                                        <a:latin typeface="Cambria Math" panose="02040503050406030204" pitchFamily="18" charset="0"/>
                                        <a:ea typeface="Cambria Math" panose="02040503050406030204" pitchFamily="18" charset="0"/>
                                      </a:rPr>
                                      <m:t>𝛽</m:t>
                                    </m:r>
                                    <m:r>
                                      <a:rPr lang="en-GB" sz="1800" b="0" i="1">
                                        <a:latin typeface="Cambria Math" panose="02040503050406030204" pitchFamily="18" charset="0"/>
                                        <a:ea typeface="Cambria Math" panose="02040503050406030204" pitchFamily="18" charset="0"/>
                                      </a:rPr>
                                      <m:t>−</m:t>
                                    </m:r>
                                    <m:r>
                                      <a:rPr lang="en-GB" sz="1800" b="0" i="1">
                                        <a:latin typeface="Cambria Math" panose="02040503050406030204" pitchFamily="18" charset="0"/>
                                        <a:ea typeface="Cambria Math" panose="02040503050406030204" pitchFamily="18" charset="0"/>
                                      </a:rPr>
                                      <m:t>𝛼</m:t>
                                    </m:r>
                                  </m:e>
                                </m:d>
                              </m:num>
                              <m:den>
                                <m:r>
                                  <a:rPr lang="en-GB" sz="1800" b="0" i="1">
                                    <a:latin typeface="Cambria Math" panose="02040503050406030204" pitchFamily="18" charset="0"/>
                                  </a:rPr>
                                  <m:t>2</m:t>
                                </m:r>
                              </m:den>
                            </m:f>
                          </m:e>
                        </m:d>
                      </m:num>
                      <m:den>
                        <m:r>
                          <m:rPr>
                            <m:sty m:val="p"/>
                          </m:rPr>
                          <a:rPr lang="en-GB" sz="1800" b="0" i="0">
                            <a:latin typeface="Cambria Math" panose="02040503050406030204" pitchFamily="18" charset="0"/>
                          </a:rPr>
                          <m:t>sin</m:t>
                        </m:r>
                        <m:r>
                          <a:rPr lang="en-GB" sz="1800" b="0" i="1">
                            <a:latin typeface="Cambria Math" panose="02040503050406030204" pitchFamily="18" charset="0"/>
                          </a:rPr>
                          <m:t>⁡(</m:t>
                        </m:r>
                        <m:r>
                          <a:rPr lang="en-GB" sz="1800" b="0" i="1">
                            <a:latin typeface="Cambria Math" panose="02040503050406030204" pitchFamily="18" charset="0"/>
                            <a:ea typeface="Cambria Math" panose="02040503050406030204" pitchFamily="18" charset="0"/>
                          </a:rPr>
                          <m:t>𝛽</m:t>
                        </m:r>
                        <m:r>
                          <a:rPr lang="en-GB" sz="1800" b="0" i="1">
                            <a:latin typeface="Cambria Math" panose="02040503050406030204" pitchFamily="18" charset="0"/>
                            <a:ea typeface="Cambria Math" panose="02040503050406030204" pitchFamily="18" charset="0"/>
                          </a:rPr>
                          <m:t>−</m:t>
                        </m:r>
                        <m:r>
                          <a:rPr lang="en-GB" sz="1800" b="0" i="1">
                            <a:latin typeface="Cambria Math" panose="02040503050406030204" pitchFamily="18" charset="0"/>
                            <a:ea typeface="Cambria Math" panose="02040503050406030204" pitchFamily="18" charset="0"/>
                          </a:rPr>
                          <m:t>𝛼</m:t>
                        </m:r>
                        <m:r>
                          <a:rPr lang="en-GB" sz="1800" b="0" i="1">
                            <a:latin typeface="Cambria Math" panose="02040503050406030204" pitchFamily="18" charset="0"/>
                            <a:ea typeface="Cambria Math" panose="02040503050406030204" pitchFamily="18" charset="0"/>
                          </a:rPr>
                          <m:t>)</m:t>
                        </m:r>
                      </m:den>
                    </m:f>
                    <m:r>
                      <a:rPr lang="en-GB" sz="1800" b="0" i="1">
                        <a:latin typeface="Cambria Math" panose="02040503050406030204" pitchFamily="18" charset="0"/>
                        <a:ea typeface="Cambria Math" panose="02040503050406030204" pitchFamily="18" charset="0"/>
                      </a:rPr>
                      <m:t>∴</m:t>
                    </m:r>
                    <m:r>
                      <a:rPr lang="en-GB" sz="1800" b="0" i="1">
                        <a:latin typeface="Cambria Math" panose="02040503050406030204" pitchFamily="18" charset="0"/>
                        <a:ea typeface="Cambria Math" panose="02040503050406030204" pitchFamily="18" charset="0"/>
                      </a:rPr>
                      <m:t>𝛽</m:t>
                    </m:r>
                    <m:r>
                      <a:rPr lang="en-GB" sz="1800" b="0" i="1">
                        <a:latin typeface="Cambria Math" panose="02040503050406030204" pitchFamily="18" charset="0"/>
                        <a:ea typeface="Cambria Math" panose="02040503050406030204" pitchFamily="18" charset="0"/>
                      </a:rPr>
                      <m:t>=</m:t>
                    </m:r>
                    <m:r>
                      <a:rPr lang="en-GB" sz="1800" b="0" i="1">
                        <a:latin typeface="Cambria Math" panose="02040503050406030204" pitchFamily="18" charset="0"/>
                        <a:ea typeface="Cambria Math" panose="02040503050406030204" pitchFamily="18" charset="0"/>
                      </a:rPr>
                      <m:t>𝛼</m:t>
                    </m:r>
                    <m:r>
                      <a:rPr lang="en-GB" sz="1800" b="0" i="1">
                        <a:latin typeface="Cambria Math" panose="02040503050406030204" pitchFamily="18" charset="0"/>
                        <a:ea typeface="Cambria Math" panose="02040503050406030204" pitchFamily="18" charset="0"/>
                      </a:rPr>
                      <m:t>+2</m:t>
                    </m:r>
                    <m:func>
                      <m:funcPr>
                        <m:ctrlPr>
                          <a:rPr lang="en-GB" sz="1800" b="0" i="1">
                            <a:latin typeface="Cambria Math" panose="02040503050406030204" pitchFamily="18" charset="0"/>
                            <a:ea typeface="Cambria Math" panose="02040503050406030204" pitchFamily="18" charset="0"/>
                          </a:rPr>
                        </m:ctrlPr>
                      </m:funcPr>
                      <m:fName>
                        <m:sSup>
                          <m:sSupPr>
                            <m:ctrlPr>
                              <a:rPr lang="en-GB" sz="1800" b="0" i="1">
                                <a:latin typeface="Cambria Math" panose="02040503050406030204" pitchFamily="18" charset="0"/>
                                <a:ea typeface="Cambria Math" panose="02040503050406030204" pitchFamily="18" charset="0"/>
                              </a:rPr>
                            </m:ctrlPr>
                          </m:sSupPr>
                          <m:e>
                            <m:r>
                              <m:rPr>
                                <m:sty m:val="p"/>
                              </m:rPr>
                              <a:rPr lang="en-GB" sz="1800" b="0" i="0">
                                <a:latin typeface="Cambria Math" panose="02040503050406030204" pitchFamily="18" charset="0"/>
                                <a:ea typeface="Cambria Math" panose="02040503050406030204" pitchFamily="18" charset="0"/>
                              </a:rPr>
                              <m:t>sin</m:t>
                            </m:r>
                          </m:e>
                          <m:sup>
                            <m:r>
                              <a:rPr lang="en-GB" sz="1800" b="0" i="1">
                                <a:latin typeface="Cambria Math" panose="02040503050406030204" pitchFamily="18" charset="0"/>
                                <a:ea typeface="Cambria Math" panose="02040503050406030204" pitchFamily="18" charset="0"/>
                              </a:rPr>
                              <m:t>−1</m:t>
                            </m:r>
                          </m:sup>
                        </m:sSup>
                      </m:fName>
                      <m:e>
                        <m:d>
                          <m:dPr>
                            <m:ctrlPr>
                              <a:rPr lang="en-GB" sz="1800" b="0" i="1">
                                <a:latin typeface="Cambria Math" panose="02040503050406030204" pitchFamily="18" charset="0"/>
                                <a:ea typeface="Cambria Math" panose="02040503050406030204" pitchFamily="18" charset="0"/>
                              </a:rPr>
                            </m:ctrlPr>
                          </m:dPr>
                          <m:e>
                            <m:f>
                              <m:fPr>
                                <m:ctrlPr>
                                  <a:rPr lang="en-GB" sz="1800" b="0" i="1">
                                    <a:latin typeface="Cambria Math" panose="02040503050406030204" pitchFamily="18" charset="0"/>
                                    <a:ea typeface="Cambria Math" panose="02040503050406030204" pitchFamily="18" charset="0"/>
                                  </a:rPr>
                                </m:ctrlPr>
                              </m:fPr>
                              <m:num>
                                <m:sSub>
                                  <m:sSubPr>
                                    <m:ctrlPr>
                                      <a:rPr lang="en-GB" sz="1800" b="0" i="1">
                                        <a:latin typeface="Cambria Math" panose="02040503050406030204" pitchFamily="18" charset="0"/>
                                        <a:ea typeface="Cambria Math" panose="02040503050406030204" pitchFamily="18" charset="0"/>
                                      </a:rPr>
                                    </m:ctrlPr>
                                  </m:sSubPr>
                                  <m:e>
                                    <m:r>
                                      <a:rPr lang="en-GB" sz="1800" b="0" i="1">
                                        <a:latin typeface="Cambria Math" panose="02040503050406030204" pitchFamily="18" charset="0"/>
                                        <a:ea typeface="Cambria Math" panose="02040503050406030204" pitchFamily="18" charset="0"/>
                                      </a:rPr>
                                      <m:t>𝑉</m:t>
                                    </m:r>
                                  </m:e>
                                  <m:sub>
                                    <m:r>
                                      <a:rPr lang="en-GB" sz="1800" b="0" i="1">
                                        <a:latin typeface="Cambria Math" panose="02040503050406030204" pitchFamily="18" charset="0"/>
                                        <a:ea typeface="Cambria Math" panose="02040503050406030204" pitchFamily="18" charset="0"/>
                                      </a:rPr>
                                      <m:t>𝑜</m:t>
                                    </m:r>
                                  </m:sub>
                                </m:sSub>
                                <m:r>
                                  <a:rPr lang="en-GB" sz="1800" b="0" i="1">
                                    <a:latin typeface="Cambria Math" panose="02040503050406030204" pitchFamily="18" charset="0"/>
                                    <a:ea typeface="Cambria Math" panose="02040503050406030204" pitchFamily="18" charset="0"/>
                                  </a:rPr>
                                  <m:t>𝑐𝑜𝑠</m:t>
                                </m:r>
                                <m:r>
                                  <a:rPr lang="en-GB" sz="1800" b="0" i="1">
                                    <a:latin typeface="Cambria Math" panose="02040503050406030204" pitchFamily="18" charset="0"/>
                                    <a:ea typeface="Cambria Math" panose="02040503050406030204" pitchFamily="18" charset="0"/>
                                  </a:rPr>
                                  <m:t>𝛼</m:t>
                                </m:r>
                              </m:num>
                              <m:den>
                                <m:r>
                                  <a:rPr lang="en-GB" sz="1800" b="0" i="1">
                                    <a:latin typeface="Cambria Math" panose="02040503050406030204" pitchFamily="18" charset="0"/>
                                    <a:ea typeface="Cambria Math" panose="02040503050406030204" pitchFamily="18" charset="0"/>
                                  </a:rPr>
                                  <m:t>2</m:t>
                                </m:r>
                                <m:r>
                                  <a:rPr lang="en-GB" sz="1800" b="0" i="1">
                                    <a:latin typeface="Cambria Math" panose="02040503050406030204" pitchFamily="18" charset="0"/>
                                    <a:ea typeface="Cambria Math" panose="02040503050406030204" pitchFamily="18" charset="0"/>
                                  </a:rPr>
                                  <m:t>𝐷</m:t>
                                </m:r>
                              </m:den>
                            </m:f>
                          </m:e>
                        </m:d>
                      </m:e>
                    </m:func>
                  </m:oMath>
                </m:oMathPara>
              </a14:m>
              <a:endParaRPr lang="en-GB" sz="1800"/>
            </a:p>
          </xdr:txBody>
        </xdr:sp>
      </mc:Choice>
      <mc:Fallback xmlns="">
        <xdr:sp macro="" textlink="">
          <xdr:nvSpPr>
            <xdr:cNvPr id="17" name="TextBox 16">
              <a:extLst>
                <a:ext uri="{FF2B5EF4-FFF2-40B4-BE49-F238E27FC236}">
                  <a16:creationId xmlns:a16="http://schemas.microsoft.com/office/drawing/2014/main" id="{38C50E0E-AAF3-2B31-4686-9F7FC1E7E50C}"/>
                </a:ext>
              </a:extLst>
            </xdr:cNvPr>
            <xdr:cNvSpPr txBox="1"/>
          </xdr:nvSpPr>
          <xdr:spPr>
            <a:xfrm>
              <a:off x="2814743" y="11718290"/>
              <a:ext cx="5107809" cy="81528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n-GB" sz="1800" b="0" i="0">
                  <a:latin typeface="Cambria Math" panose="02040503050406030204" pitchFamily="18" charset="0"/>
                </a:rPr>
                <a:t>𝐷/𝑐𝑜𝑠</a:t>
              </a:r>
              <a:r>
                <a:rPr lang="en-GB" sz="1800" b="0" i="0">
                  <a:latin typeface="Cambria Math" panose="02040503050406030204" pitchFamily="18" charset="0"/>
                  <a:ea typeface="Cambria Math" panose="02040503050406030204" pitchFamily="18" charset="0"/>
                </a:rPr>
                <a:t>𝛼</a:t>
              </a:r>
              <a:r>
                <a:rPr lang="en-GB" sz="1800" b="0" i="0">
                  <a:latin typeface="Cambria Math" panose="02040503050406030204" pitchFamily="18" charset="0"/>
                </a:rPr>
                <a:t>=(𝑉_𝑜 𝑐𝑜𝑠[((</a:t>
              </a:r>
              <a:r>
                <a:rPr lang="en-GB" sz="1800" b="0" i="0">
                  <a:latin typeface="Cambria Math" panose="02040503050406030204" pitchFamily="18" charset="0"/>
                  <a:ea typeface="Cambria Math" panose="02040503050406030204" pitchFamily="18" charset="0"/>
                </a:rPr>
                <a:t>𝛽−𝛼))/</a:t>
              </a:r>
              <a:r>
                <a:rPr lang="en-GB" sz="1800" b="0" i="0">
                  <a:latin typeface="Cambria Math" panose="02040503050406030204" pitchFamily="18" charset="0"/>
                </a:rPr>
                <a:t>2])/(sin⁡(</a:t>
              </a:r>
              <a:r>
                <a:rPr lang="en-GB" sz="1800" b="0" i="0">
                  <a:latin typeface="Cambria Math" panose="02040503050406030204" pitchFamily="18" charset="0"/>
                  <a:ea typeface="Cambria Math" panose="02040503050406030204" pitchFamily="18" charset="0"/>
                </a:rPr>
                <a:t>𝛽−𝛼))∴𝛽=𝛼+2 sin^(−1)⁡((𝑉_𝑜 𝑐𝑜𝑠𝛼)/2𝐷)</a:t>
              </a:r>
              <a:endParaRPr lang="en-GB" sz="1800"/>
            </a:p>
          </xdr:txBody>
        </xdr:sp>
      </mc:Fallback>
    </mc:AlternateContent>
    <xdr:clientData/>
  </xdr:oneCellAnchor>
  <xdr:oneCellAnchor>
    <xdr:from>
      <xdr:col>0</xdr:col>
      <xdr:colOff>553295</xdr:colOff>
      <xdr:row>68</xdr:row>
      <xdr:rowOff>83395</xdr:rowOff>
    </xdr:from>
    <xdr:ext cx="5726375" cy="533479"/>
    <mc:AlternateContent xmlns:mc="http://schemas.openxmlformats.org/markup-compatibility/2006" xmlns:a14="http://schemas.microsoft.com/office/drawing/2010/main">
      <mc:Choice Requires="a14">
        <xdr:sp macro="" textlink="">
          <xdr:nvSpPr>
            <xdr:cNvPr id="18" name="TextBox 17">
              <a:extLst>
                <a:ext uri="{FF2B5EF4-FFF2-40B4-BE49-F238E27FC236}">
                  <a16:creationId xmlns:a16="http://schemas.microsoft.com/office/drawing/2014/main" id="{192406EC-AB56-92B0-3021-EC18950BDCD3}"/>
                </a:ext>
              </a:extLst>
            </xdr:cNvPr>
            <xdr:cNvSpPr txBox="1"/>
          </xdr:nvSpPr>
          <xdr:spPr>
            <a:xfrm>
              <a:off x="553295" y="16176835"/>
              <a:ext cx="5726375" cy="53347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14:m>
                <m:oMathPara xmlns:m="http://schemas.openxmlformats.org/officeDocument/2006/math">
                  <m:oMathParaPr>
                    <m:jc m:val="centerGroup"/>
                  </m:oMathParaPr>
                  <m:oMath xmlns:m="http://schemas.openxmlformats.org/officeDocument/2006/math">
                    <m:sSub>
                      <m:sSubPr>
                        <m:ctrlPr>
                          <a:rPr lang="en-GB" sz="1800" i="1">
                            <a:latin typeface="Cambria Math" panose="02040503050406030204" pitchFamily="18" charset="0"/>
                          </a:rPr>
                        </m:ctrlPr>
                      </m:sSubPr>
                      <m:e>
                        <m:r>
                          <a:rPr lang="en-GB" sz="1800" b="0" i="1">
                            <a:latin typeface="Cambria Math" panose="02040503050406030204" pitchFamily="18" charset="0"/>
                          </a:rPr>
                          <m:t>𝑉</m:t>
                        </m:r>
                      </m:e>
                      <m:sub>
                        <m:r>
                          <a:rPr lang="en-GB" sz="1800" b="0" i="1">
                            <a:latin typeface="Cambria Math" panose="02040503050406030204" pitchFamily="18" charset="0"/>
                          </a:rPr>
                          <m:t>𝑗𝑒𝑡</m:t>
                        </m:r>
                      </m:sub>
                    </m:sSub>
                    <m:r>
                      <a:rPr lang="en-GB" sz="1800" b="0" i="1">
                        <a:latin typeface="Cambria Math" panose="02040503050406030204" pitchFamily="18" charset="0"/>
                      </a:rPr>
                      <m:t>=</m:t>
                    </m:r>
                    <m:f>
                      <m:fPr>
                        <m:ctrlPr>
                          <a:rPr lang="en-GB" sz="1800" b="0" i="1">
                            <a:latin typeface="Cambria Math" panose="02040503050406030204" pitchFamily="18" charset="0"/>
                          </a:rPr>
                        </m:ctrlPr>
                      </m:fPr>
                      <m:num>
                        <m:r>
                          <a:rPr lang="en-GB" sz="1800" b="0" i="1">
                            <a:latin typeface="Cambria Math" panose="02040503050406030204" pitchFamily="18" charset="0"/>
                          </a:rPr>
                          <m:t>𝐷</m:t>
                        </m:r>
                      </m:num>
                      <m:den>
                        <m:r>
                          <a:rPr lang="en-GB" sz="1800" b="0" i="1">
                            <a:latin typeface="Cambria Math" panose="02040503050406030204" pitchFamily="18" charset="0"/>
                          </a:rPr>
                          <m:t>𝑐𝑜𝑠</m:t>
                        </m:r>
                        <m:r>
                          <a:rPr lang="en-GB" sz="1800" b="0" i="1">
                            <a:latin typeface="Cambria Math" panose="02040503050406030204" pitchFamily="18" charset="0"/>
                            <a:ea typeface="Cambria Math" panose="02040503050406030204" pitchFamily="18" charset="0"/>
                          </a:rPr>
                          <m:t>𝛼</m:t>
                        </m:r>
                      </m:den>
                    </m:f>
                    <m:r>
                      <m:rPr>
                        <m:sty m:val="p"/>
                      </m:rPr>
                      <a:rPr lang="en-GB" sz="1800" b="0" i="0">
                        <a:latin typeface="Cambria Math" panose="02040503050406030204" pitchFamily="18" charset="0"/>
                      </a:rPr>
                      <m:t>sin</m:t>
                    </m:r>
                    <m:r>
                      <a:rPr lang="en-GB" sz="1800" b="0" i="1">
                        <a:latin typeface="Cambria Math" panose="02040503050406030204" pitchFamily="18" charset="0"/>
                      </a:rPr>
                      <m:t>⁡(</m:t>
                    </m:r>
                    <m:r>
                      <a:rPr lang="en-GB" sz="1800" b="0" i="1">
                        <a:latin typeface="Cambria Math" panose="02040503050406030204" pitchFamily="18" charset="0"/>
                        <a:ea typeface="Cambria Math" panose="02040503050406030204" pitchFamily="18" charset="0"/>
                      </a:rPr>
                      <m:t>𝛽</m:t>
                    </m:r>
                    <m:r>
                      <a:rPr lang="en-GB" sz="1800" b="0" i="1">
                        <a:latin typeface="Cambria Math" panose="02040503050406030204" pitchFamily="18" charset="0"/>
                        <a:ea typeface="Cambria Math" panose="02040503050406030204" pitchFamily="18" charset="0"/>
                      </a:rPr>
                      <m:t>−</m:t>
                    </m:r>
                    <m:r>
                      <a:rPr lang="en-GB" sz="1800" b="0" i="1">
                        <a:latin typeface="Cambria Math" panose="02040503050406030204" pitchFamily="18" charset="0"/>
                        <a:ea typeface="Cambria Math" panose="02040503050406030204" pitchFamily="18" charset="0"/>
                      </a:rPr>
                      <m:t>𝛼</m:t>
                    </m:r>
                    <m:r>
                      <a:rPr lang="en-GB" sz="1800" b="0" i="1">
                        <a:latin typeface="Cambria Math" panose="02040503050406030204" pitchFamily="18" charset="0"/>
                        <a:ea typeface="Cambria Math" panose="02040503050406030204" pitchFamily="18" charset="0"/>
                      </a:rPr>
                      <m:t>)</m:t>
                    </m:r>
                    <m:d>
                      <m:dPr>
                        <m:begChr m:val="["/>
                        <m:endChr m:val="]"/>
                        <m:ctrlPr>
                          <a:rPr lang="en-GB" sz="1800" b="0" i="1">
                            <a:latin typeface="Cambria Math" panose="02040503050406030204" pitchFamily="18" charset="0"/>
                            <a:ea typeface="Cambria Math" panose="02040503050406030204" pitchFamily="18" charset="0"/>
                          </a:rPr>
                        </m:ctrlPr>
                      </m:dPr>
                      <m:e>
                        <m:r>
                          <a:rPr lang="en-GB" sz="1800" b="0" i="1">
                            <a:latin typeface="Cambria Math" panose="02040503050406030204" pitchFamily="18" charset="0"/>
                            <a:ea typeface="Cambria Math" panose="02040503050406030204" pitchFamily="18" charset="0"/>
                          </a:rPr>
                          <m:t>𝑐𝑜𝑠𝑒𝑐</m:t>
                        </m:r>
                        <m:d>
                          <m:dPr>
                            <m:ctrlPr>
                              <a:rPr lang="en-GB" sz="1800" b="0" i="1">
                                <a:latin typeface="Cambria Math" panose="02040503050406030204" pitchFamily="18" charset="0"/>
                                <a:ea typeface="Cambria Math" panose="02040503050406030204" pitchFamily="18" charset="0"/>
                              </a:rPr>
                            </m:ctrlPr>
                          </m:dPr>
                          <m:e>
                            <m:r>
                              <a:rPr lang="en-GB" sz="1800" b="0" i="1">
                                <a:latin typeface="Cambria Math" panose="02040503050406030204" pitchFamily="18" charset="0"/>
                                <a:ea typeface="Cambria Math" panose="02040503050406030204" pitchFamily="18" charset="0"/>
                              </a:rPr>
                              <m:t>𝛽</m:t>
                            </m:r>
                          </m:e>
                        </m:d>
                        <m:r>
                          <a:rPr lang="en-GB" sz="1800" b="0" i="1">
                            <a:latin typeface="Cambria Math" panose="02040503050406030204" pitchFamily="18" charset="0"/>
                            <a:ea typeface="Cambria Math" panose="02040503050406030204" pitchFamily="18" charset="0"/>
                          </a:rPr>
                          <m:t>+</m:t>
                        </m:r>
                        <m:func>
                          <m:funcPr>
                            <m:ctrlPr>
                              <a:rPr lang="en-GB" sz="1800" b="0" i="1">
                                <a:latin typeface="Cambria Math" panose="02040503050406030204" pitchFamily="18" charset="0"/>
                                <a:ea typeface="Cambria Math" panose="02040503050406030204" pitchFamily="18" charset="0"/>
                              </a:rPr>
                            </m:ctrlPr>
                          </m:funcPr>
                          <m:fName>
                            <m:r>
                              <m:rPr>
                                <m:sty m:val="p"/>
                              </m:rPr>
                              <a:rPr lang="en-GB" sz="1800" b="0" i="0">
                                <a:latin typeface="Cambria Math" panose="02040503050406030204" pitchFamily="18" charset="0"/>
                                <a:ea typeface="Cambria Math" panose="02040503050406030204" pitchFamily="18" charset="0"/>
                              </a:rPr>
                              <m:t>cot</m:t>
                            </m:r>
                          </m:fName>
                          <m:e>
                            <m:d>
                              <m:dPr>
                                <m:ctrlPr>
                                  <a:rPr lang="en-GB" sz="1800" b="0" i="1">
                                    <a:latin typeface="Cambria Math" panose="02040503050406030204" pitchFamily="18" charset="0"/>
                                    <a:ea typeface="Cambria Math" panose="02040503050406030204" pitchFamily="18" charset="0"/>
                                  </a:rPr>
                                </m:ctrlPr>
                              </m:dPr>
                              <m:e>
                                <m:r>
                                  <a:rPr lang="en-GB" sz="1800" b="0" i="1">
                                    <a:latin typeface="Cambria Math" panose="02040503050406030204" pitchFamily="18" charset="0"/>
                                    <a:ea typeface="Cambria Math" panose="02040503050406030204" pitchFamily="18" charset="0"/>
                                  </a:rPr>
                                  <m:t>𝛽</m:t>
                                </m:r>
                              </m:e>
                            </m:d>
                          </m:e>
                        </m:func>
                        <m:r>
                          <a:rPr lang="en-GB" sz="1800" b="0" i="1">
                            <a:latin typeface="Cambria Math" panose="02040503050406030204" pitchFamily="18" charset="0"/>
                            <a:ea typeface="Cambria Math" panose="02040503050406030204" pitchFamily="18" charset="0"/>
                          </a:rPr>
                          <m:t>+</m:t>
                        </m:r>
                        <m:r>
                          <m:rPr>
                            <m:sty m:val="p"/>
                          </m:rPr>
                          <a:rPr lang="en-GB" sz="1800" b="0" i="0">
                            <a:latin typeface="Cambria Math" panose="02040503050406030204" pitchFamily="18" charset="0"/>
                            <a:ea typeface="Cambria Math" panose="02040503050406030204" pitchFamily="18" charset="0"/>
                          </a:rPr>
                          <m:t>tan</m:t>
                        </m:r>
                        <m:r>
                          <a:rPr lang="en-GB" sz="1800" b="0" i="1">
                            <a:latin typeface="Cambria Math" panose="02040503050406030204" pitchFamily="18" charset="0"/>
                            <a:ea typeface="Cambria Math" panose="02040503050406030204" pitchFamily="18" charset="0"/>
                          </a:rPr>
                          <m:t>⁡</m:t>
                        </m:r>
                        <m:d>
                          <m:dPr>
                            <m:ctrlPr>
                              <a:rPr lang="en-GB" sz="1800" b="0" i="1">
                                <a:latin typeface="Cambria Math" panose="02040503050406030204" pitchFamily="18" charset="0"/>
                                <a:ea typeface="Cambria Math" panose="02040503050406030204" pitchFamily="18" charset="0"/>
                              </a:rPr>
                            </m:ctrlPr>
                          </m:dPr>
                          <m:e>
                            <m:f>
                              <m:fPr>
                                <m:ctrlPr>
                                  <a:rPr lang="en-GB" sz="1800" b="0" i="1">
                                    <a:latin typeface="Cambria Math" panose="02040503050406030204" pitchFamily="18" charset="0"/>
                                    <a:ea typeface="Cambria Math" panose="02040503050406030204" pitchFamily="18" charset="0"/>
                                  </a:rPr>
                                </m:ctrlPr>
                              </m:fPr>
                              <m:num>
                                <m:r>
                                  <a:rPr lang="en-GB" sz="1800" b="0" i="1">
                                    <a:latin typeface="Cambria Math" panose="02040503050406030204" pitchFamily="18" charset="0"/>
                                    <a:ea typeface="Cambria Math" panose="02040503050406030204" pitchFamily="18" charset="0"/>
                                  </a:rPr>
                                  <m:t>𝛽</m:t>
                                </m:r>
                                <m:r>
                                  <a:rPr lang="en-GB" sz="1800" b="0" i="1">
                                    <a:latin typeface="Cambria Math" panose="02040503050406030204" pitchFamily="18" charset="0"/>
                                    <a:ea typeface="Cambria Math" panose="02040503050406030204" pitchFamily="18" charset="0"/>
                                  </a:rPr>
                                  <m:t>−</m:t>
                                </m:r>
                                <m:r>
                                  <a:rPr lang="en-GB" sz="1800" b="0" i="1">
                                    <a:latin typeface="Cambria Math" panose="02040503050406030204" pitchFamily="18" charset="0"/>
                                    <a:ea typeface="Cambria Math" panose="02040503050406030204" pitchFamily="18" charset="0"/>
                                  </a:rPr>
                                  <m:t>𝛼</m:t>
                                </m:r>
                              </m:num>
                              <m:den>
                                <m:r>
                                  <a:rPr lang="en-GB" sz="1800" b="0" i="1">
                                    <a:latin typeface="Cambria Math" panose="02040503050406030204" pitchFamily="18" charset="0"/>
                                    <a:ea typeface="Cambria Math" panose="02040503050406030204" pitchFamily="18" charset="0"/>
                                  </a:rPr>
                                  <m:t>2</m:t>
                                </m:r>
                              </m:den>
                            </m:f>
                          </m:e>
                        </m:d>
                      </m:e>
                    </m:d>
                  </m:oMath>
                </m:oMathPara>
              </a14:m>
              <a:endParaRPr lang="en-GB" sz="1800"/>
            </a:p>
          </xdr:txBody>
        </xdr:sp>
      </mc:Choice>
      <mc:Fallback xmlns="">
        <xdr:sp macro="" textlink="">
          <xdr:nvSpPr>
            <xdr:cNvPr id="18" name="TextBox 17">
              <a:extLst>
                <a:ext uri="{FF2B5EF4-FFF2-40B4-BE49-F238E27FC236}">
                  <a16:creationId xmlns:a16="http://schemas.microsoft.com/office/drawing/2014/main" id="{192406EC-AB56-92B0-3021-EC18950BDCD3}"/>
                </a:ext>
              </a:extLst>
            </xdr:cNvPr>
            <xdr:cNvSpPr txBox="1"/>
          </xdr:nvSpPr>
          <xdr:spPr>
            <a:xfrm>
              <a:off x="553295" y="16176835"/>
              <a:ext cx="5726375" cy="53347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n-GB" sz="1800" b="0" i="0">
                  <a:latin typeface="Cambria Math" panose="02040503050406030204" pitchFamily="18" charset="0"/>
                </a:rPr>
                <a:t>𝑉_𝑗𝑒𝑡=𝐷/𝑐𝑜𝑠</a:t>
              </a:r>
              <a:r>
                <a:rPr lang="en-GB" sz="1800" b="0" i="0">
                  <a:latin typeface="Cambria Math" panose="02040503050406030204" pitchFamily="18" charset="0"/>
                  <a:ea typeface="Cambria Math" panose="02040503050406030204" pitchFamily="18" charset="0"/>
                </a:rPr>
                <a:t>𝛼 </a:t>
              </a:r>
              <a:r>
                <a:rPr lang="en-GB" sz="1800" b="0" i="0">
                  <a:latin typeface="Cambria Math" panose="02040503050406030204" pitchFamily="18" charset="0"/>
                </a:rPr>
                <a:t>sin⁡(</a:t>
              </a:r>
              <a:r>
                <a:rPr lang="en-GB" sz="1800" b="0" i="0">
                  <a:latin typeface="Cambria Math" panose="02040503050406030204" pitchFamily="18" charset="0"/>
                  <a:ea typeface="Cambria Math" panose="02040503050406030204" pitchFamily="18" charset="0"/>
                </a:rPr>
                <a:t>𝛽−𝛼)[𝑐𝑜𝑠𝑒𝑐(𝛽)+cot⁡(𝛽)+tan⁡((𝛽−𝛼)/2)]</a:t>
              </a:r>
              <a:endParaRPr lang="en-GB" sz="1800"/>
            </a:p>
          </xdr:txBody>
        </xdr:sp>
      </mc:Fallback>
    </mc:AlternateContent>
    <xdr:clientData/>
  </xdr:oneCellAnchor>
  <xdr:oneCellAnchor>
    <xdr:from>
      <xdr:col>7</xdr:col>
      <xdr:colOff>429684</xdr:colOff>
      <xdr:row>66</xdr:row>
      <xdr:rowOff>24130</xdr:rowOff>
    </xdr:from>
    <xdr:ext cx="5862246" cy="533479"/>
    <mc:AlternateContent xmlns:mc="http://schemas.openxmlformats.org/markup-compatibility/2006" xmlns:a14="http://schemas.microsoft.com/office/drawing/2010/main">
      <mc:Choice Requires="a14">
        <xdr:sp macro="" textlink="">
          <xdr:nvSpPr>
            <xdr:cNvPr id="20" name="TextBox 19">
              <a:extLst>
                <a:ext uri="{FF2B5EF4-FFF2-40B4-BE49-F238E27FC236}">
                  <a16:creationId xmlns:a16="http://schemas.microsoft.com/office/drawing/2014/main" id="{E6FD754B-7090-AE4D-AACB-4A7DE76FFF41}"/>
                </a:ext>
              </a:extLst>
            </xdr:cNvPr>
            <xdr:cNvSpPr txBox="1"/>
          </xdr:nvSpPr>
          <xdr:spPr>
            <a:xfrm>
              <a:off x="6911764" y="15711170"/>
              <a:ext cx="5862246" cy="53347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14:m>
                <m:oMathPara xmlns:m="http://schemas.openxmlformats.org/officeDocument/2006/math">
                  <m:oMathParaPr>
                    <m:jc m:val="centerGroup"/>
                  </m:oMathParaPr>
                  <m:oMath xmlns:m="http://schemas.openxmlformats.org/officeDocument/2006/math">
                    <m:sSub>
                      <m:sSubPr>
                        <m:ctrlPr>
                          <a:rPr lang="en-GB" sz="1800" i="1">
                            <a:latin typeface="Cambria Math" panose="02040503050406030204" pitchFamily="18" charset="0"/>
                          </a:rPr>
                        </m:ctrlPr>
                      </m:sSubPr>
                      <m:e>
                        <m:r>
                          <a:rPr lang="en-GB" sz="1800" b="0" i="1">
                            <a:latin typeface="Cambria Math" panose="02040503050406030204" pitchFamily="18" charset="0"/>
                          </a:rPr>
                          <m:t>𝑉</m:t>
                        </m:r>
                      </m:e>
                      <m:sub>
                        <m:r>
                          <a:rPr lang="en-GB" sz="1800" b="0" i="1">
                            <a:latin typeface="Cambria Math" panose="02040503050406030204" pitchFamily="18" charset="0"/>
                          </a:rPr>
                          <m:t>𝑠𝑙𝑢𝑔</m:t>
                        </m:r>
                      </m:sub>
                    </m:sSub>
                    <m:r>
                      <a:rPr lang="en-GB" sz="1800" b="0" i="1">
                        <a:latin typeface="Cambria Math" panose="02040503050406030204" pitchFamily="18" charset="0"/>
                      </a:rPr>
                      <m:t>=</m:t>
                    </m:r>
                    <m:f>
                      <m:fPr>
                        <m:ctrlPr>
                          <a:rPr lang="en-GB" sz="1800" b="0" i="1">
                            <a:latin typeface="Cambria Math" panose="02040503050406030204" pitchFamily="18" charset="0"/>
                          </a:rPr>
                        </m:ctrlPr>
                      </m:fPr>
                      <m:num>
                        <m:r>
                          <a:rPr lang="en-GB" sz="1800" b="0" i="1">
                            <a:latin typeface="Cambria Math" panose="02040503050406030204" pitchFamily="18" charset="0"/>
                          </a:rPr>
                          <m:t>𝐷</m:t>
                        </m:r>
                      </m:num>
                      <m:den>
                        <m:r>
                          <a:rPr lang="en-GB" sz="1800" b="0" i="1">
                            <a:latin typeface="Cambria Math" panose="02040503050406030204" pitchFamily="18" charset="0"/>
                          </a:rPr>
                          <m:t>𝑐𝑜𝑠</m:t>
                        </m:r>
                        <m:r>
                          <a:rPr lang="en-GB" sz="1800" b="0" i="1">
                            <a:latin typeface="Cambria Math" panose="02040503050406030204" pitchFamily="18" charset="0"/>
                            <a:ea typeface="Cambria Math" panose="02040503050406030204" pitchFamily="18" charset="0"/>
                          </a:rPr>
                          <m:t>𝛼</m:t>
                        </m:r>
                      </m:den>
                    </m:f>
                    <m:r>
                      <m:rPr>
                        <m:sty m:val="p"/>
                      </m:rPr>
                      <a:rPr lang="en-GB" sz="1800" b="0" i="0">
                        <a:latin typeface="Cambria Math" panose="02040503050406030204" pitchFamily="18" charset="0"/>
                      </a:rPr>
                      <m:t>sin</m:t>
                    </m:r>
                    <m:r>
                      <a:rPr lang="en-GB" sz="1800" b="0" i="1">
                        <a:latin typeface="Cambria Math" panose="02040503050406030204" pitchFamily="18" charset="0"/>
                      </a:rPr>
                      <m:t>⁡(</m:t>
                    </m:r>
                    <m:r>
                      <a:rPr lang="en-GB" sz="1800" b="0" i="1">
                        <a:latin typeface="Cambria Math" panose="02040503050406030204" pitchFamily="18" charset="0"/>
                        <a:ea typeface="Cambria Math" panose="02040503050406030204" pitchFamily="18" charset="0"/>
                      </a:rPr>
                      <m:t>𝛽</m:t>
                    </m:r>
                    <m:r>
                      <a:rPr lang="en-GB" sz="1800" b="0" i="1">
                        <a:latin typeface="Cambria Math" panose="02040503050406030204" pitchFamily="18" charset="0"/>
                        <a:ea typeface="Cambria Math" panose="02040503050406030204" pitchFamily="18" charset="0"/>
                      </a:rPr>
                      <m:t>−</m:t>
                    </m:r>
                    <m:r>
                      <a:rPr lang="en-GB" sz="1800" b="0" i="1">
                        <a:latin typeface="Cambria Math" panose="02040503050406030204" pitchFamily="18" charset="0"/>
                        <a:ea typeface="Cambria Math" panose="02040503050406030204" pitchFamily="18" charset="0"/>
                      </a:rPr>
                      <m:t>𝛼</m:t>
                    </m:r>
                    <m:r>
                      <a:rPr lang="en-GB" sz="1800" b="0" i="1">
                        <a:latin typeface="Cambria Math" panose="02040503050406030204" pitchFamily="18" charset="0"/>
                        <a:ea typeface="Cambria Math" panose="02040503050406030204" pitchFamily="18" charset="0"/>
                      </a:rPr>
                      <m:t>)</m:t>
                    </m:r>
                    <m:d>
                      <m:dPr>
                        <m:begChr m:val="["/>
                        <m:endChr m:val="]"/>
                        <m:ctrlPr>
                          <a:rPr lang="en-GB" sz="1800" b="0" i="1">
                            <a:latin typeface="Cambria Math" panose="02040503050406030204" pitchFamily="18" charset="0"/>
                            <a:ea typeface="Cambria Math" panose="02040503050406030204" pitchFamily="18" charset="0"/>
                          </a:rPr>
                        </m:ctrlPr>
                      </m:dPr>
                      <m:e>
                        <m:r>
                          <a:rPr lang="en-GB" sz="1800" b="0" i="1">
                            <a:latin typeface="Cambria Math" panose="02040503050406030204" pitchFamily="18" charset="0"/>
                            <a:ea typeface="Cambria Math" panose="02040503050406030204" pitchFamily="18" charset="0"/>
                          </a:rPr>
                          <m:t>𝑐𝑜𝑠𝑒𝑐</m:t>
                        </m:r>
                        <m:d>
                          <m:dPr>
                            <m:ctrlPr>
                              <a:rPr lang="en-GB" sz="1800" b="0" i="1">
                                <a:latin typeface="Cambria Math" panose="02040503050406030204" pitchFamily="18" charset="0"/>
                                <a:ea typeface="Cambria Math" panose="02040503050406030204" pitchFamily="18" charset="0"/>
                              </a:rPr>
                            </m:ctrlPr>
                          </m:dPr>
                          <m:e>
                            <m:r>
                              <a:rPr lang="en-GB" sz="1800" b="0" i="1">
                                <a:latin typeface="Cambria Math" panose="02040503050406030204" pitchFamily="18" charset="0"/>
                                <a:ea typeface="Cambria Math" panose="02040503050406030204" pitchFamily="18" charset="0"/>
                              </a:rPr>
                              <m:t>𝛽</m:t>
                            </m:r>
                          </m:e>
                        </m:d>
                        <m:r>
                          <a:rPr lang="en-GB" sz="1800" b="0" i="1">
                            <a:latin typeface="Cambria Math" panose="02040503050406030204" pitchFamily="18" charset="0"/>
                            <a:ea typeface="Cambria Math" panose="02040503050406030204" pitchFamily="18" charset="0"/>
                          </a:rPr>
                          <m:t>−</m:t>
                        </m:r>
                        <m:func>
                          <m:funcPr>
                            <m:ctrlPr>
                              <a:rPr lang="en-GB" sz="1800" b="0" i="1">
                                <a:latin typeface="Cambria Math" panose="02040503050406030204" pitchFamily="18" charset="0"/>
                                <a:ea typeface="Cambria Math" panose="02040503050406030204" pitchFamily="18" charset="0"/>
                              </a:rPr>
                            </m:ctrlPr>
                          </m:funcPr>
                          <m:fName>
                            <m:r>
                              <m:rPr>
                                <m:sty m:val="p"/>
                              </m:rPr>
                              <a:rPr lang="en-GB" sz="1800" b="0" i="0">
                                <a:latin typeface="Cambria Math" panose="02040503050406030204" pitchFamily="18" charset="0"/>
                                <a:ea typeface="Cambria Math" panose="02040503050406030204" pitchFamily="18" charset="0"/>
                              </a:rPr>
                              <m:t>cot</m:t>
                            </m:r>
                          </m:fName>
                          <m:e>
                            <m:d>
                              <m:dPr>
                                <m:ctrlPr>
                                  <a:rPr lang="en-GB" sz="1800" b="0" i="1">
                                    <a:latin typeface="Cambria Math" panose="02040503050406030204" pitchFamily="18" charset="0"/>
                                    <a:ea typeface="Cambria Math" panose="02040503050406030204" pitchFamily="18" charset="0"/>
                                  </a:rPr>
                                </m:ctrlPr>
                              </m:dPr>
                              <m:e>
                                <m:r>
                                  <a:rPr lang="en-GB" sz="1800" b="0" i="1">
                                    <a:latin typeface="Cambria Math" panose="02040503050406030204" pitchFamily="18" charset="0"/>
                                    <a:ea typeface="Cambria Math" panose="02040503050406030204" pitchFamily="18" charset="0"/>
                                  </a:rPr>
                                  <m:t>𝛽</m:t>
                                </m:r>
                              </m:e>
                            </m:d>
                          </m:e>
                        </m:func>
                        <m:r>
                          <a:rPr lang="en-GB" sz="1800" b="0" i="1">
                            <a:latin typeface="Cambria Math" panose="02040503050406030204" pitchFamily="18" charset="0"/>
                            <a:ea typeface="Cambria Math" panose="02040503050406030204" pitchFamily="18" charset="0"/>
                          </a:rPr>
                          <m:t>−</m:t>
                        </m:r>
                        <m:r>
                          <m:rPr>
                            <m:sty m:val="p"/>
                          </m:rPr>
                          <a:rPr lang="en-GB" sz="1800" b="0" i="0">
                            <a:latin typeface="Cambria Math" panose="02040503050406030204" pitchFamily="18" charset="0"/>
                            <a:ea typeface="Cambria Math" panose="02040503050406030204" pitchFamily="18" charset="0"/>
                          </a:rPr>
                          <m:t>tan</m:t>
                        </m:r>
                        <m:r>
                          <a:rPr lang="en-GB" sz="1800" b="0" i="1">
                            <a:latin typeface="Cambria Math" panose="02040503050406030204" pitchFamily="18" charset="0"/>
                            <a:ea typeface="Cambria Math" panose="02040503050406030204" pitchFamily="18" charset="0"/>
                          </a:rPr>
                          <m:t>⁡</m:t>
                        </m:r>
                        <m:d>
                          <m:dPr>
                            <m:ctrlPr>
                              <a:rPr lang="en-GB" sz="1800" b="0" i="1">
                                <a:latin typeface="Cambria Math" panose="02040503050406030204" pitchFamily="18" charset="0"/>
                                <a:ea typeface="Cambria Math" panose="02040503050406030204" pitchFamily="18" charset="0"/>
                              </a:rPr>
                            </m:ctrlPr>
                          </m:dPr>
                          <m:e>
                            <m:f>
                              <m:fPr>
                                <m:ctrlPr>
                                  <a:rPr lang="en-GB" sz="1800" b="0" i="1">
                                    <a:latin typeface="Cambria Math" panose="02040503050406030204" pitchFamily="18" charset="0"/>
                                    <a:ea typeface="Cambria Math" panose="02040503050406030204" pitchFamily="18" charset="0"/>
                                  </a:rPr>
                                </m:ctrlPr>
                              </m:fPr>
                              <m:num>
                                <m:r>
                                  <a:rPr lang="en-GB" sz="1800" b="0" i="1">
                                    <a:latin typeface="Cambria Math" panose="02040503050406030204" pitchFamily="18" charset="0"/>
                                    <a:ea typeface="Cambria Math" panose="02040503050406030204" pitchFamily="18" charset="0"/>
                                  </a:rPr>
                                  <m:t>𝛽</m:t>
                                </m:r>
                                <m:r>
                                  <a:rPr lang="en-GB" sz="1800" b="0" i="1">
                                    <a:latin typeface="Cambria Math" panose="02040503050406030204" pitchFamily="18" charset="0"/>
                                    <a:ea typeface="Cambria Math" panose="02040503050406030204" pitchFamily="18" charset="0"/>
                                  </a:rPr>
                                  <m:t>−</m:t>
                                </m:r>
                                <m:r>
                                  <a:rPr lang="en-GB" sz="1800" b="0" i="1">
                                    <a:latin typeface="Cambria Math" panose="02040503050406030204" pitchFamily="18" charset="0"/>
                                    <a:ea typeface="Cambria Math" panose="02040503050406030204" pitchFamily="18" charset="0"/>
                                  </a:rPr>
                                  <m:t>𝛼</m:t>
                                </m:r>
                              </m:num>
                              <m:den>
                                <m:r>
                                  <a:rPr lang="en-GB" sz="1800" b="0" i="1">
                                    <a:latin typeface="Cambria Math" panose="02040503050406030204" pitchFamily="18" charset="0"/>
                                    <a:ea typeface="Cambria Math" panose="02040503050406030204" pitchFamily="18" charset="0"/>
                                  </a:rPr>
                                  <m:t>2</m:t>
                                </m:r>
                              </m:den>
                            </m:f>
                          </m:e>
                        </m:d>
                      </m:e>
                    </m:d>
                  </m:oMath>
                </m:oMathPara>
              </a14:m>
              <a:endParaRPr lang="en-GB" sz="1800"/>
            </a:p>
          </xdr:txBody>
        </xdr:sp>
      </mc:Choice>
      <mc:Fallback xmlns="">
        <xdr:sp macro="" textlink="">
          <xdr:nvSpPr>
            <xdr:cNvPr id="20" name="TextBox 19">
              <a:extLst>
                <a:ext uri="{FF2B5EF4-FFF2-40B4-BE49-F238E27FC236}">
                  <a16:creationId xmlns:a16="http://schemas.microsoft.com/office/drawing/2014/main" id="{E6FD754B-7090-AE4D-AACB-4A7DE76FFF41}"/>
                </a:ext>
              </a:extLst>
            </xdr:cNvPr>
            <xdr:cNvSpPr txBox="1"/>
          </xdr:nvSpPr>
          <xdr:spPr>
            <a:xfrm>
              <a:off x="6911764" y="15711170"/>
              <a:ext cx="5862246" cy="53347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n-GB" sz="1800" b="0" i="0">
                  <a:latin typeface="Cambria Math" panose="02040503050406030204" pitchFamily="18" charset="0"/>
                </a:rPr>
                <a:t>𝑉_𝑠𝑙𝑢𝑔=𝐷/𝑐𝑜𝑠</a:t>
              </a:r>
              <a:r>
                <a:rPr lang="en-GB" sz="1800" b="0" i="0">
                  <a:latin typeface="Cambria Math" panose="02040503050406030204" pitchFamily="18" charset="0"/>
                  <a:ea typeface="Cambria Math" panose="02040503050406030204" pitchFamily="18" charset="0"/>
                </a:rPr>
                <a:t>𝛼 </a:t>
              </a:r>
              <a:r>
                <a:rPr lang="en-GB" sz="1800" b="0" i="0">
                  <a:latin typeface="Cambria Math" panose="02040503050406030204" pitchFamily="18" charset="0"/>
                </a:rPr>
                <a:t>sin⁡(</a:t>
              </a:r>
              <a:r>
                <a:rPr lang="en-GB" sz="1800" b="0" i="0">
                  <a:latin typeface="Cambria Math" panose="02040503050406030204" pitchFamily="18" charset="0"/>
                  <a:ea typeface="Cambria Math" panose="02040503050406030204" pitchFamily="18" charset="0"/>
                </a:rPr>
                <a:t>𝛽−𝛼)[𝑐𝑜𝑠𝑒𝑐(𝛽)−cot⁡(𝛽)−tan⁡((𝛽−𝛼)/2)]</a:t>
              </a:r>
              <a:endParaRPr lang="en-GB" sz="1800"/>
            </a:p>
          </xdr:txBody>
        </xdr:sp>
      </mc:Fallback>
    </mc:AlternateContent>
    <xdr:clientData/>
  </xdr:oneCellAnchor>
  <xdr:twoCellAnchor>
    <xdr:from>
      <xdr:col>5</xdr:col>
      <xdr:colOff>117799</xdr:colOff>
      <xdr:row>65</xdr:row>
      <xdr:rowOff>90374</xdr:rowOff>
    </xdr:from>
    <xdr:to>
      <xdr:col>5</xdr:col>
      <xdr:colOff>558066</xdr:colOff>
      <xdr:row>68</xdr:row>
      <xdr:rowOff>40960</xdr:rowOff>
    </xdr:to>
    <xdr:sp macro="" textlink="">
      <xdr:nvSpPr>
        <xdr:cNvPr id="21" name="Up Arrow 20">
          <a:extLst>
            <a:ext uri="{FF2B5EF4-FFF2-40B4-BE49-F238E27FC236}">
              <a16:creationId xmlns:a16="http://schemas.microsoft.com/office/drawing/2014/main" id="{FA2782A2-35A0-C929-0152-0370B0449A05}"/>
            </a:ext>
          </a:extLst>
        </xdr:cNvPr>
        <xdr:cNvSpPr/>
      </xdr:nvSpPr>
      <xdr:spPr>
        <a:xfrm rot="752491">
          <a:off x="4669479" y="15462454"/>
          <a:ext cx="440267" cy="671946"/>
        </a:xfrm>
        <a:prstGeom prst="up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6</xdr:col>
      <xdr:colOff>759478</xdr:colOff>
      <xdr:row>65</xdr:row>
      <xdr:rowOff>61829</xdr:rowOff>
    </xdr:from>
    <xdr:to>
      <xdr:col>7</xdr:col>
      <xdr:colOff>326318</xdr:colOff>
      <xdr:row>67</xdr:row>
      <xdr:rowOff>95696</xdr:rowOff>
    </xdr:to>
    <xdr:sp macro="" textlink="">
      <xdr:nvSpPr>
        <xdr:cNvPr id="22" name="Up Arrow 21">
          <a:extLst>
            <a:ext uri="{FF2B5EF4-FFF2-40B4-BE49-F238E27FC236}">
              <a16:creationId xmlns:a16="http://schemas.microsoft.com/office/drawing/2014/main" id="{A9C5E0D8-E613-234D-8081-F724449A18B9}"/>
            </a:ext>
          </a:extLst>
        </xdr:cNvPr>
        <xdr:cNvSpPr/>
      </xdr:nvSpPr>
      <xdr:spPr>
        <a:xfrm rot="18437216">
          <a:off x="6164764" y="14934210"/>
          <a:ext cx="440267" cy="532040"/>
        </a:xfrm>
        <a:prstGeom prst="up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editAs="oneCell">
    <xdr:from>
      <xdr:col>8</xdr:col>
      <xdr:colOff>276014</xdr:colOff>
      <xdr:row>4</xdr:row>
      <xdr:rowOff>238759</xdr:rowOff>
    </xdr:from>
    <xdr:to>
      <xdr:col>11</xdr:col>
      <xdr:colOff>335280</xdr:colOff>
      <xdr:row>11</xdr:row>
      <xdr:rowOff>136238</xdr:rowOff>
    </xdr:to>
    <xdr:pic>
      <xdr:nvPicPr>
        <xdr:cNvPr id="2" name="Picture 1">
          <a:extLst>
            <a:ext uri="{FF2B5EF4-FFF2-40B4-BE49-F238E27FC236}">
              <a16:creationId xmlns:a16="http://schemas.microsoft.com/office/drawing/2014/main" id="{A2B06877-FB63-CBDD-6392-AC89B6DD2BA9}"/>
            </a:ext>
          </a:extLst>
        </xdr:cNvPr>
        <xdr:cNvPicPr>
          <a:picLocks noChangeAspect="1"/>
        </xdr:cNvPicPr>
      </xdr:nvPicPr>
      <xdr:blipFill>
        <a:blip xmlns:r="http://schemas.openxmlformats.org/officeDocument/2006/relationships" r:embed="rId1"/>
        <a:stretch>
          <a:fillRect/>
        </a:stretch>
      </xdr:blipFill>
      <xdr:spPr>
        <a:xfrm>
          <a:off x="7581054" y="1163319"/>
          <a:ext cx="2832946" cy="2048013"/>
        </a:xfrm>
        <a:prstGeom prst="rect">
          <a:avLst/>
        </a:prstGeom>
        <a:ln>
          <a:solidFill>
            <a:schemeClr val="bg2">
              <a:lumMod val="10000"/>
            </a:schemeClr>
          </a:solidFill>
        </a:ln>
      </xdr:spPr>
    </xdr:pic>
    <xdr:clientData/>
  </xdr:twoCellAnchor>
  <xdr:twoCellAnchor editAs="oneCell">
    <xdr:from>
      <xdr:col>8</xdr:col>
      <xdr:colOff>315525</xdr:colOff>
      <xdr:row>13</xdr:row>
      <xdr:rowOff>177754</xdr:rowOff>
    </xdr:from>
    <xdr:to>
      <xdr:col>11</xdr:col>
      <xdr:colOff>337288</xdr:colOff>
      <xdr:row>19</xdr:row>
      <xdr:rowOff>273473</xdr:rowOff>
    </xdr:to>
    <xdr:pic>
      <xdr:nvPicPr>
        <xdr:cNvPr id="3" name="Picture 2">
          <a:extLst>
            <a:ext uri="{FF2B5EF4-FFF2-40B4-BE49-F238E27FC236}">
              <a16:creationId xmlns:a16="http://schemas.microsoft.com/office/drawing/2014/main" id="{3FE58EB0-EB66-9152-2A58-61177E5DA7EF}"/>
            </a:ext>
          </a:extLst>
        </xdr:cNvPr>
        <xdr:cNvPicPr>
          <a:picLocks noChangeAspect="1"/>
        </xdr:cNvPicPr>
      </xdr:nvPicPr>
      <xdr:blipFill rotWithShape="1">
        <a:blip xmlns:r="http://schemas.openxmlformats.org/officeDocument/2006/relationships" r:embed="rId2"/>
        <a:srcRect l="19061" b="19546"/>
        <a:stretch>
          <a:fillRect/>
        </a:stretch>
      </xdr:blipFill>
      <xdr:spPr>
        <a:xfrm>
          <a:off x="7620565" y="3855674"/>
          <a:ext cx="2795443" cy="1691686"/>
        </a:xfrm>
        <a:prstGeom prst="rect">
          <a:avLst/>
        </a:prstGeom>
        <a:ln>
          <a:solidFill>
            <a:schemeClr val="bg2">
              <a:lumMod val="10000"/>
            </a:schemeClr>
          </a:solidFill>
        </a:ln>
      </xdr:spPr>
    </xdr:pic>
    <xdr:clientData/>
  </xdr:twoCellAnchor>
  <xdr:oneCellAnchor>
    <xdr:from>
      <xdr:col>1</xdr:col>
      <xdr:colOff>352778</xdr:colOff>
      <xdr:row>73</xdr:row>
      <xdr:rowOff>31044</xdr:rowOff>
    </xdr:from>
    <xdr:ext cx="2793842" cy="518604"/>
    <mc:AlternateContent xmlns:mc="http://schemas.openxmlformats.org/markup-compatibility/2006" xmlns:a14="http://schemas.microsoft.com/office/drawing/2010/main">
      <mc:Choice Requires="a14">
        <xdr:sp macro="" textlink="">
          <xdr:nvSpPr>
            <xdr:cNvPr id="23" name="TextBox 22">
              <a:extLst>
                <a:ext uri="{FF2B5EF4-FFF2-40B4-BE49-F238E27FC236}">
                  <a16:creationId xmlns:a16="http://schemas.microsoft.com/office/drawing/2014/main" id="{DDA45CA3-2340-63C0-B07B-A7BE942417A3}"/>
                </a:ext>
              </a:extLst>
            </xdr:cNvPr>
            <xdr:cNvSpPr txBox="1"/>
          </xdr:nvSpPr>
          <xdr:spPr>
            <a:xfrm>
              <a:off x="1190978" y="17971911"/>
              <a:ext cx="2793842" cy="5186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14:m>
                <m:oMathPara xmlns:m="http://schemas.openxmlformats.org/officeDocument/2006/math">
                  <m:oMathParaPr>
                    <m:jc m:val="centerGroup"/>
                  </m:oMathParaPr>
                  <m:oMath xmlns:m="http://schemas.openxmlformats.org/officeDocument/2006/math">
                    <m:sSub>
                      <m:sSubPr>
                        <m:ctrlPr>
                          <a:rPr lang="en-GB" sz="1800" i="1">
                            <a:latin typeface="Cambria Math" panose="02040503050406030204" pitchFamily="18" charset="0"/>
                          </a:rPr>
                        </m:ctrlPr>
                      </m:sSubPr>
                      <m:e>
                        <m:r>
                          <a:rPr lang="en-GB" sz="1800" b="0" i="1">
                            <a:latin typeface="Cambria Math" panose="02040503050406030204" pitchFamily="18" charset="0"/>
                          </a:rPr>
                          <m:t>𝑀</m:t>
                        </m:r>
                      </m:e>
                      <m:sub>
                        <m:r>
                          <a:rPr lang="en-GB" sz="1800" b="0" i="1">
                            <a:latin typeface="Cambria Math" panose="02040503050406030204" pitchFamily="18" charset="0"/>
                          </a:rPr>
                          <m:t>𝑗𝑒𝑡</m:t>
                        </m:r>
                      </m:sub>
                    </m:sSub>
                    <m:r>
                      <a:rPr lang="en-GB" sz="1800" b="0" i="1">
                        <a:latin typeface="Cambria Math" panose="02040503050406030204" pitchFamily="18" charset="0"/>
                      </a:rPr>
                      <m:t>=</m:t>
                    </m:r>
                    <m:f>
                      <m:fPr>
                        <m:ctrlPr>
                          <a:rPr lang="en-GB" sz="1800" b="0" i="1">
                            <a:latin typeface="Cambria Math" panose="02040503050406030204" pitchFamily="18" charset="0"/>
                          </a:rPr>
                        </m:ctrlPr>
                      </m:fPr>
                      <m:num>
                        <m:r>
                          <a:rPr lang="en-GB" sz="1800" b="0" i="1">
                            <a:latin typeface="Cambria Math" panose="02040503050406030204" pitchFamily="18" charset="0"/>
                          </a:rPr>
                          <m:t>1</m:t>
                        </m:r>
                      </m:num>
                      <m:den>
                        <m:r>
                          <a:rPr lang="en-GB" sz="1800" b="0" i="1">
                            <a:latin typeface="Cambria Math" panose="02040503050406030204" pitchFamily="18" charset="0"/>
                          </a:rPr>
                          <m:t>2</m:t>
                        </m:r>
                      </m:den>
                    </m:f>
                    <m:sSub>
                      <m:sSubPr>
                        <m:ctrlPr>
                          <a:rPr lang="en-GB" sz="1800" b="0" i="1">
                            <a:latin typeface="Cambria Math" panose="02040503050406030204" pitchFamily="18" charset="0"/>
                          </a:rPr>
                        </m:ctrlPr>
                      </m:sSubPr>
                      <m:e>
                        <m:r>
                          <a:rPr lang="en-GB" sz="1800" b="0" i="1">
                            <a:latin typeface="Cambria Math" panose="02040503050406030204" pitchFamily="18" charset="0"/>
                          </a:rPr>
                          <m:t>𝑀</m:t>
                        </m:r>
                      </m:e>
                      <m:sub>
                        <m:r>
                          <a:rPr lang="en-GB" sz="1800" b="0" i="1">
                            <a:latin typeface="Cambria Math" panose="02040503050406030204" pitchFamily="18" charset="0"/>
                          </a:rPr>
                          <m:t>𝑙𝑖𝑛𝑒𝑟</m:t>
                        </m:r>
                      </m:sub>
                    </m:sSub>
                    <m:d>
                      <m:dPr>
                        <m:ctrlPr>
                          <a:rPr lang="en-GB" sz="1800" b="0" i="1">
                            <a:latin typeface="Cambria Math" panose="02040503050406030204" pitchFamily="18" charset="0"/>
                          </a:rPr>
                        </m:ctrlPr>
                      </m:dPr>
                      <m:e>
                        <m:r>
                          <a:rPr lang="en-GB" sz="1800" b="0" i="1">
                            <a:latin typeface="Cambria Math" panose="02040503050406030204" pitchFamily="18" charset="0"/>
                          </a:rPr>
                          <m:t>1−</m:t>
                        </m:r>
                        <m:r>
                          <m:rPr>
                            <m:sty m:val="p"/>
                          </m:rPr>
                          <a:rPr lang="en-GB" sz="1800" b="0" i="0">
                            <a:latin typeface="Cambria Math" panose="02040503050406030204" pitchFamily="18" charset="0"/>
                          </a:rPr>
                          <m:t>cos</m:t>
                        </m:r>
                        <m:r>
                          <a:rPr lang="en-GB" sz="1800" b="0" i="1">
                            <a:latin typeface="Cambria Math" panose="02040503050406030204" pitchFamily="18" charset="0"/>
                          </a:rPr>
                          <m:t>⁡(</m:t>
                        </m:r>
                        <m:r>
                          <a:rPr lang="en-GB" sz="1800" b="0" i="1">
                            <a:latin typeface="Cambria Math" panose="02040503050406030204" pitchFamily="18" charset="0"/>
                            <a:ea typeface="Cambria Math" panose="02040503050406030204" pitchFamily="18" charset="0"/>
                          </a:rPr>
                          <m:t>𝛽</m:t>
                        </m:r>
                        <m:r>
                          <a:rPr lang="en-GB" sz="1800" b="0" i="1">
                            <a:latin typeface="Cambria Math" panose="02040503050406030204" pitchFamily="18" charset="0"/>
                            <a:ea typeface="Cambria Math" panose="02040503050406030204" pitchFamily="18" charset="0"/>
                          </a:rPr>
                          <m:t>)</m:t>
                        </m:r>
                      </m:e>
                    </m:d>
                  </m:oMath>
                </m:oMathPara>
              </a14:m>
              <a:endParaRPr lang="en-GB" sz="1800"/>
            </a:p>
          </xdr:txBody>
        </xdr:sp>
      </mc:Choice>
      <mc:Fallback xmlns="">
        <xdr:sp macro="" textlink="">
          <xdr:nvSpPr>
            <xdr:cNvPr id="23" name="TextBox 22">
              <a:extLst>
                <a:ext uri="{FF2B5EF4-FFF2-40B4-BE49-F238E27FC236}">
                  <a16:creationId xmlns:a16="http://schemas.microsoft.com/office/drawing/2014/main" id="{DDA45CA3-2340-63C0-B07B-A7BE942417A3}"/>
                </a:ext>
              </a:extLst>
            </xdr:cNvPr>
            <xdr:cNvSpPr txBox="1"/>
          </xdr:nvSpPr>
          <xdr:spPr>
            <a:xfrm>
              <a:off x="1190978" y="17971911"/>
              <a:ext cx="2793842" cy="5186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r>
                <a:rPr lang="en-GB" sz="1800" b="0" i="0">
                  <a:latin typeface="Cambria Math" panose="02040503050406030204" pitchFamily="18" charset="0"/>
                </a:rPr>
                <a:t>𝑀_𝑗𝑒𝑡=1/2 𝑀_𝑙𝑖𝑛𝑒𝑟 (1−cos⁡(</a:t>
              </a:r>
              <a:r>
                <a:rPr lang="en-GB" sz="1800" b="0" i="0">
                  <a:latin typeface="Cambria Math" panose="02040503050406030204" pitchFamily="18" charset="0"/>
                  <a:ea typeface="Cambria Math" panose="02040503050406030204" pitchFamily="18" charset="0"/>
                </a:rPr>
                <a:t>𝛽))</a:t>
              </a:r>
              <a:endParaRPr lang="en-GB" sz="1800"/>
            </a:p>
          </xdr:txBody>
        </xdr:sp>
      </mc:Fallback>
    </mc:AlternateContent>
    <xdr:clientData/>
  </xdr:oneCellAnchor>
  <xdr:oneCellAnchor>
    <xdr:from>
      <xdr:col>4</xdr:col>
      <xdr:colOff>812800</xdr:colOff>
      <xdr:row>73</xdr:row>
      <xdr:rowOff>28222</xdr:rowOff>
    </xdr:from>
    <xdr:ext cx="2929713" cy="518604"/>
    <mc:AlternateContent xmlns:mc="http://schemas.openxmlformats.org/markup-compatibility/2006" xmlns:a14="http://schemas.microsoft.com/office/drawing/2010/main">
      <mc:Choice Requires="a14">
        <xdr:sp macro="" textlink="">
          <xdr:nvSpPr>
            <xdr:cNvPr id="24" name="TextBox 23">
              <a:extLst>
                <a:ext uri="{FF2B5EF4-FFF2-40B4-BE49-F238E27FC236}">
                  <a16:creationId xmlns:a16="http://schemas.microsoft.com/office/drawing/2014/main" id="{24A9202C-3A59-8640-8F27-E491FD6E72D5}"/>
                </a:ext>
              </a:extLst>
            </xdr:cNvPr>
            <xdr:cNvSpPr txBox="1"/>
          </xdr:nvSpPr>
          <xdr:spPr>
            <a:xfrm>
              <a:off x="4512733" y="17969089"/>
              <a:ext cx="2929713" cy="5186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14:m>
                <m:oMathPara xmlns:m="http://schemas.openxmlformats.org/officeDocument/2006/math">
                  <m:oMathParaPr>
                    <m:jc m:val="centerGroup"/>
                  </m:oMathParaPr>
                  <m:oMath xmlns:m="http://schemas.openxmlformats.org/officeDocument/2006/math">
                    <m:sSub>
                      <m:sSubPr>
                        <m:ctrlPr>
                          <a:rPr lang="en-GB" sz="1800" i="1">
                            <a:latin typeface="Cambria Math" panose="02040503050406030204" pitchFamily="18" charset="0"/>
                          </a:rPr>
                        </m:ctrlPr>
                      </m:sSubPr>
                      <m:e>
                        <m:r>
                          <a:rPr lang="en-GB" sz="1800" b="0" i="1">
                            <a:latin typeface="Cambria Math" panose="02040503050406030204" pitchFamily="18" charset="0"/>
                          </a:rPr>
                          <m:t>𝑀</m:t>
                        </m:r>
                      </m:e>
                      <m:sub>
                        <m:r>
                          <a:rPr lang="en-GB" sz="1800" b="0" i="1">
                            <a:latin typeface="Cambria Math" panose="02040503050406030204" pitchFamily="18" charset="0"/>
                          </a:rPr>
                          <m:t>𝑠𝑙𝑢𝑔</m:t>
                        </m:r>
                      </m:sub>
                    </m:sSub>
                    <m:r>
                      <a:rPr lang="en-GB" sz="1800" b="0" i="1">
                        <a:latin typeface="Cambria Math" panose="02040503050406030204" pitchFamily="18" charset="0"/>
                      </a:rPr>
                      <m:t>=</m:t>
                    </m:r>
                    <m:f>
                      <m:fPr>
                        <m:ctrlPr>
                          <a:rPr lang="en-GB" sz="1800" b="0" i="1">
                            <a:latin typeface="Cambria Math" panose="02040503050406030204" pitchFamily="18" charset="0"/>
                          </a:rPr>
                        </m:ctrlPr>
                      </m:fPr>
                      <m:num>
                        <m:r>
                          <a:rPr lang="en-GB" sz="1800" b="0" i="1">
                            <a:latin typeface="Cambria Math" panose="02040503050406030204" pitchFamily="18" charset="0"/>
                          </a:rPr>
                          <m:t>1</m:t>
                        </m:r>
                      </m:num>
                      <m:den>
                        <m:r>
                          <a:rPr lang="en-GB" sz="1800" b="0" i="1">
                            <a:latin typeface="Cambria Math" panose="02040503050406030204" pitchFamily="18" charset="0"/>
                          </a:rPr>
                          <m:t>2</m:t>
                        </m:r>
                      </m:den>
                    </m:f>
                    <m:sSub>
                      <m:sSubPr>
                        <m:ctrlPr>
                          <a:rPr lang="en-GB" sz="1800" b="0" i="1">
                            <a:latin typeface="Cambria Math" panose="02040503050406030204" pitchFamily="18" charset="0"/>
                          </a:rPr>
                        </m:ctrlPr>
                      </m:sSubPr>
                      <m:e>
                        <m:r>
                          <a:rPr lang="en-GB" sz="1800" b="0" i="1">
                            <a:latin typeface="Cambria Math" panose="02040503050406030204" pitchFamily="18" charset="0"/>
                          </a:rPr>
                          <m:t>𝑀</m:t>
                        </m:r>
                      </m:e>
                      <m:sub>
                        <m:r>
                          <a:rPr lang="en-GB" sz="1800" b="0" i="1">
                            <a:latin typeface="Cambria Math" panose="02040503050406030204" pitchFamily="18" charset="0"/>
                          </a:rPr>
                          <m:t>𝑙𝑖𝑛𝑒𝑟</m:t>
                        </m:r>
                      </m:sub>
                    </m:sSub>
                    <m:d>
                      <m:dPr>
                        <m:ctrlPr>
                          <a:rPr lang="en-GB" sz="1800" b="0" i="1">
                            <a:latin typeface="Cambria Math" panose="02040503050406030204" pitchFamily="18" charset="0"/>
                          </a:rPr>
                        </m:ctrlPr>
                      </m:dPr>
                      <m:e>
                        <m:r>
                          <a:rPr lang="en-GB" sz="1800" b="0" i="1">
                            <a:latin typeface="Cambria Math" panose="02040503050406030204" pitchFamily="18" charset="0"/>
                          </a:rPr>
                          <m:t>1</m:t>
                        </m:r>
                        <m:r>
                          <a:rPr lang="en-GB" sz="1800" b="0" i="0">
                            <a:latin typeface="Cambria Math" panose="02040503050406030204" pitchFamily="18" charset="0"/>
                          </a:rPr>
                          <m:t>+</m:t>
                        </m:r>
                        <m:r>
                          <m:rPr>
                            <m:sty m:val="p"/>
                          </m:rPr>
                          <a:rPr lang="en-GB" sz="1800" b="0" i="0">
                            <a:latin typeface="Cambria Math" panose="02040503050406030204" pitchFamily="18" charset="0"/>
                          </a:rPr>
                          <m:t>cos</m:t>
                        </m:r>
                        <m:r>
                          <a:rPr lang="en-GB" sz="1800" b="0" i="1">
                            <a:latin typeface="Cambria Math" panose="02040503050406030204" pitchFamily="18" charset="0"/>
                          </a:rPr>
                          <m:t>⁡(</m:t>
                        </m:r>
                        <m:r>
                          <a:rPr lang="en-GB" sz="1800" b="0" i="1">
                            <a:latin typeface="Cambria Math" panose="02040503050406030204" pitchFamily="18" charset="0"/>
                            <a:ea typeface="Cambria Math" panose="02040503050406030204" pitchFamily="18" charset="0"/>
                          </a:rPr>
                          <m:t>𝛽</m:t>
                        </m:r>
                        <m:r>
                          <a:rPr lang="en-GB" sz="1800" b="0" i="1">
                            <a:latin typeface="Cambria Math" panose="02040503050406030204" pitchFamily="18" charset="0"/>
                            <a:ea typeface="Cambria Math" panose="02040503050406030204" pitchFamily="18" charset="0"/>
                          </a:rPr>
                          <m:t>)</m:t>
                        </m:r>
                      </m:e>
                    </m:d>
                  </m:oMath>
                </m:oMathPara>
              </a14:m>
              <a:endParaRPr lang="en-GB" sz="1800"/>
            </a:p>
          </xdr:txBody>
        </xdr:sp>
      </mc:Choice>
      <mc:Fallback xmlns="">
        <xdr:sp macro="" textlink="">
          <xdr:nvSpPr>
            <xdr:cNvPr id="24" name="TextBox 23">
              <a:extLst>
                <a:ext uri="{FF2B5EF4-FFF2-40B4-BE49-F238E27FC236}">
                  <a16:creationId xmlns:a16="http://schemas.microsoft.com/office/drawing/2014/main" id="{24A9202C-3A59-8640-8F27-E491FD6E72D5}"/>
                </a:ext>
              </a:extLst>
            </xdr:cNvPr>
            <xdr:cNvSpPr txBox="1"/>
          </xdr:nvSpPr>
          <xdr:spPr>
            <a:xfrm>
              <a:off x="4512733" y="17969089"/>
              <a:ext cx="2929713" cy="5186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r>
                <a:rPr lang="en-GB" sz="1800" b="0" i="0">
                  <a:latin typeface="Cambria Math" panose="02040503050406030204" pitchFamily="18" charset="0"/>
                </a:rPr>
                <a:t>𝑀_𝑠𝑙𝑢𝑔=1/2 𝑀_𝑙𝑖𝑛𝑒𝑟 (1+cos⁡(</a:t>
              </a:r>
              <a:r>
                <a:rPr lang="en-GB" sz="1800" b="0" i="0">
                  <a:latin typeface="Cambria Math" panose="02040503050406030204" pitchFamily="18" charset="0"/>
                  <a:ea typeface="Cambria Math" panose="02040503050406030204" pitchFamily="18" charset="0"/>
                </a:rPr>
                <a:t>𝛽))</a:t>
              </a:r>
              <a:endParaRPr lang="en-GB" sz="1800"/>
            </a:p>
          </xdr:txBody>
        </xdr:sp>
      </mc:Fallback>
    </mc:AlternateContent>
    <xdr:clientData/>
  </xdr:oneCellAnchor>
  <xdr:oneCellAnchor>
    <xdr:from>
      <xdr:col>17</xdr:col>
      <xdr:colOff>45719</xdr:colOff>
      <xdr:row>7</xdr:row>
      <xdr:rowOff>214981</xdr:rowOff>
    </xdr:from>
    <xdr:ext cx="4146648" cy="567271"/>
    <mc:AlternateContent xmlns:mc="http://schemas.openxmlformats.org/markup-compatibility/2006" xmlns:a14="http://schemas.microsoft.com/office/drawing/2010/main">
      <mc:Choice Requires="a14">
        <xdr:sp macro="" textlink="">
          <xdr:nvSpPr>
            <xdr:cNvPr id="25" name="TextBox 24">
              <a:extLst>
                <a:ext uri="{FF2B5EF4-FFF2-40B4-BE49-F238E27FC236}">
                  <a16:creationId xmlns:a16="http://schemas.microsoft.com/office/drawing/2014/main" id="{5D391EB9-DE2C-BA93-E17B-936E9A810CA2}"/>
                </a:ext>
              </a:extLst>
            </xdr:cNvPr>
            <xdr:cNvSpPr txBox="1"/>
          </xdr:nvSpPr>
          <xdr:spPr>
            <a:xfrm>
              <a:off x="15197900" y="2153758"/>
              <a:ext cx="4146648" cy="56727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14:m>
                <m:oMathPara xmlns:m="http://schemas.openxmlformats.org/officeDocument/2006/math">
                  <m:oMathParaPr>
                    <m:jc m:val="centerGroup"/>
                  </m:oMathParaPr>
                  <m:oMath xmlns:m="http://schemas.openxmlformats.org/officeDocument/2006/math">
                    <m:sSub>
                      <m:sSubPr>
                        <m:ctrlPr>
                          <a:rPr lang="en-GB" sz="1800" i="1">
                            <a:latin typeface="Cambria Math" panose="02040503050406030204" pitchFamily="18" charset="0"/>
                          </a:rPr>
                        </m:ctrlPr>
                      </m:sSubPr>
                      <m:e>
                        <m:r>
                          <a:rPr lang="en-GB" sz="1800" b="0" i="1">
                            <a:latin typeface="Cambria Math" panose="02040503050406030204" pitchFamily="18" charset="0"/>
                          </a:rPr>
                          <m:t>𝑉</m:t>
                        </m:r>
                      </m:e>
                      <m:sub>
                        <m:r>
                          <a:rPr lang="en-GB" sz="1800" b="0" i="1">
                            <a:latin typeface="Cambria Math" panose="02040503050406030204" pitchFamily="18" charset="0"/>
                          </a:rPr>
                          <m:t>𝑠</m:t>
                        </m:r>
                      </m:sub>
                    </m:sSub>
                    <m:r>
                      <a:rPr lang="en-GB" sz="1800" b="0" i="1">
                        <a:latin typeface="Cambria Math" panose="02040503050406030204" pitchFamily="18" charset="0"/>
                      </a:rPr>
                      <m:t>=</m:t>
                    </m:r>
                    <m:sSub>
                      <m:sSubPr>
                        <m:ctrlPr>
                          <a:rPr lang="en-GB" sz="1800" b="0" i="1">
                            <a:latin typeface="Cambria Math" panose="02040503050406030204" pitchFamily="18" charset="0"/>
                          </a:rPr>
                        </m:ctrlPr>
                      </m:sSubPr>
                      <m:e>
                        <m:r>
                          <a:rPr lang="en-GB" sz="1800" b="0" i="1">
                            <a:latin typeface="Cambria Math" panose="02040503050406030204" pitchFamily="18" charset="0"/>
                          </a:rPr>
                          <m:t>𝑉</m:t>
                        </m:r>
                      </m:e>
                      <m:sub>
                        <m:r>
                          <a:rPr lang="en-GB" sz="1800" b="0" i="1">
                            <a:latin typeface="Cambria Math" panose="02040503050406030204" pitchFamily="18" charset="0"/>
                          </a:rPr>
                          <m:t>0</m:t>
                        </m:r>
                      </m:sub>
                    </m:sSub>
                    <m:sSup>
                      <m:sSupPr>
                        <m:ctrlPr>
                          <a:rPr lang="en-GB" sz="1800" b="0" i="1">
                            <a:latin typeface="Cambria Math" panose="02040503050406030204" pitchFamily="18" charset="0"/>
                          </a:rPr>
                        </m:ctrlPr>
                      </m:sSupPr>
                      <m:e>
                        <m:r>
                          <a:rPr lang="en-GB" sz="1800" b="0" i="1">
                            <a:latin typeface="Cambria Math" panose="02040503050406030204" pitchFamily="18" charset="0"/>
                          </a:rPr>
                          <m:t>𝑒</m:t>
                        </m:r>
                      </m:e>
                      <m:sup>
                        <m:d>
                          <m:dPr>
                            <m:ctrlPr>
                              <a:rPr lang="en-GB" sz="1800" b="0" i="1">
                                <a:latin typeface="Cambria Math" panose="02040503050406030204" pitchFamily="18" charset="0"/>
                              </a:rPr>
                            </m:ctrlPr>
                          </m:dPr>
                          <m:e>
                            <m:f>
                              <m:fPr>
                                <m:ctrlPr>
                                  <a:rPr lang="en-GB" sz="1800" b="0" i="1">
                                    <a:latin typeface="Cambria Math" panose="02040503050406030204" pitchFamily="18" charset="0"/>
                                  </a:rPr>
                                </m:ctrlPr>
                              </m:fPr>
                              <m:num>
                                <m:r>
                                  <a:rPr lang="en-GB" sz="1800" b="0" i="1">
                                    <a:latin typeface="Cambria Math" panose="02040503050406030204" pitchFamily="18" charset="0"/>
                                  </a:rPr>
                                  <m:t>−</m:t>
                                </m:r>
                                <m:sSub>
                                  <m:sSubPr>
                                    <m:ctrlPr>
                                      <a:rPr lang="en-GB" sz="1800" b="0" i="1">
                                        <a:latin typeface="Cambria Math" panose="02040503050406030204" pitchFamily="18" charset="0"/>
                                      </a:rPr>
                                    </m:ctrlPr>
                                  </m:sSubPr>
                                  <m:e>
                                    <m:r>
                                      <a:rPr lang="en-GB" sz="1800" b="0" i="1">
                                        <a:latin typeface="Cambria Math" panose="02040503050406030204" pitchFamily="18" charset="0"/>
                                      </a:rPr>
                                      <m:t>𝐶</m:t>
                                    </m:r>
                                  </m:e>
                                  <m:sub>
                                    <m:r>
                                      <a:rPr lang="en-GB" sz="1800" b="0" i="1">
                                        <a:latin typeface="Cambria Math" panose="02040503050406030204" pitchFamily="18" charset="0"/>
                                      </a:rPr>
                                      <m:t>𝑑</m:t>
                                    </m:r>
                                  </m:sub>
                                </m:sSub>
                                <m:sSub>
                                  <m:sSubPr>
                                    <m:ctrlPr>
                                      <a:rPr lang="en-GB" sz="1800" b="0" i="1">
                                        <a:latin typeface="Cambria Math" panose="02040503050406030204" pitchFamily="18" charset="0"/>
                                      </a:rPr>
                                    </m:ctrlPr>
                                  </m:sSubPr>
                                  <m:e>
                                    <m:r>
                                      <a:rPr lang="en-GB" sz="1800" b="0" i="1">
                                        <a:latin typeface="Cambria Math" panose="02040503050406030204" pitchFamily="18" charset="0"/>
                                        <a:ea typeface="Cambria Math" panose="02040503050406030204" pitchFamily="18" charset="0"/>
                                      </a:rPr>
                                      <m:t>𝜌</m:t>
                                    </m:r>
                                  </m:e>
                                  <m:sub>
                                    <m:r>
                                      <a:rPr lang="en-GB" sz="1800" b="0" i="1">
                                        <a:latin typeface="Cambria Math" panose="02040503050406030204" pitchFamily="18" charset="0"/>
                                      </a:rPr>
                                      <m:t>𝑎𝑖𝑟</m:t>
                                    </m:r>
                                  </m:sub>
                                </m:sSub>
                                <m:r>
                                  <a:rPr lang="en-GB" sz="1800" b="0" i="1">
                                    <a:latin typeface="Cambria Math" panose="02040503050406030204" pitchFamily="18" charset="0"/>
                                  </a:rPr>
                                  <m:t>𝐴𝑆</m:t>
                                </m:r>
                              </m:num>
                              <m:den>
                                <m:r>
                                  <a:rPr lang="en-GB" sz="1800" b="0" i="1">
                                    <a:latin typeface="Cambria Math" panose="02040503050406030204" pitchFamily="18" charset="0"/>
                                  </a:rPr>
                                  <m:t>2</m:t>
                                </m:r>
                                <m:r>
                                  <a:rPr lang="en-GB" sz="1800" b="0" i="1">
                                    <a:latin typeface="Cambria Math" panose="02040503050406030204" pitchFamily="18" charset="0"/>
                                  </a:rPr>
                                  <m:t>𝑚</m:t>
                                </m:r>
                              </m:den>
                            </m:f>
                          </m:e>
                        </m:d>
                      </m:sup>
                    </m:sSup>
                    <m:r>
                      <a:rPr lang="en-GB" sz="1800" b="0" i="1">
                        <a:latin typeface="Cambria Math" panose="02040503050406030204" pitchFamily="18" charset="0"/>
                        <a:ea typeface="Cambria Math" panose="02040503050406030204" pitchFamily="18" charset="0"/>
                      </a:rPr>
                      <m:t>∴</m:t>
                    </m:r>
                    <m:r>
                      <a:rPr lang="en-GB" sz="1800" b="0" i="1">
                        <a:latin typeface="Cambria Math" panose="02040503050406030204" pitchFamily="18" charset="0"/>
                        <a:ea typeface="Cambria Math" panose="02040503050406030204" pitchFamily="18" charset="0"/>
                      </a:rPr>
                      <m:t>𝑆</m:t>
                    </m:r>
                    <m:r>
                      <a:rPr lang="en-GB" sz="1800" b="0" i="1">
                        <a:latin typeface="Cambria Math" panose="02040503050406030204" pitchFamily="18" charset="0"/>
                        <a:ea typeface="Cambria Math" panose="02040503050406030204" pitchFamily="18" charset="0"/>
                      </a:rPr>
                      <m:t>=</m:t>
                    </m:r>
                    <m:f>
                      <m:fPr>
                        <m:ctrlPr>
                          <a:rPr lang="en-GB" sz="1800" b="0" i="1">
                            <a:latin typeface="Cambria Math" panose="02040503050406030204" pitchFamily="18" charset="0"/>
                            <a:ea typeface="Cambria Math" panose="02040503050406030204" pitchFamily="18" charset="0"/>
                          </a:rPr>
                        </m:ctrlPr>
                      </m:fPr>
                      <m:num>
                        <m:r>
                          <a:rPr lang="en-GB" sz="1800" b="0" i="1">
                            <a:latin typeface="Cambria Math" panose="02040503050406030204" pitchFamily="18" charset="0"/>
                            <a:ea typeface="Cambria Math" panose="02040503050406030204" pitchFamily="18" charset="0"/>
                          </a:rPr>
                          <m:t>2</m:t>
                        </m:r>
                        <m:r>
                          <a:rPr lang="en-GB" sz="1800" b="0" i="1">
                            <a:latin typeface="Cambria Math" panose="02040503050406030204" pitchFamily="18" charset="0"/>
                            <a:ea typeface="Cambria Math" panose="02040503050406030204" pitchFamily="18" charset="0"/>
                          </a:rPr>
                          <m:t>𝑚</m:t>
                        </m:r>
                      </m:num>
                      <m:den>
                        <m:r>
                          <a:rPr lang="en-GB" sz="1800" b="0" i="1">
                            <a:latin typeface="Cambria Math" panose="02040503050406030204" pitchFamily="18" charset="0"/>
                            <a:ea typeface="Cambria Math" panose="02040503050406030204" pitchFamily="18" charset="0"/>
                          </a:rPr>
                          <m:t>−</m:t>
                        </m:r>
                        <m:sSub>
                          <m:sSubPr>
                            <m:ctrlPr>
                              <a:rPr lang="en-GB" sz="1800" b="0" i="1">
                                <a:latin typeface="Cambria Math" panose="02040503050406030204" pitchFamily="18" charset="0"/>
                                <a:ea typeface="Cambria Math" panose="02040503050406030204" pitchFamily="18" charset="0"/>
                              </a:rPr>
                            </m:ctrlPr>
                          </m:sSubPr>
                          <m:e>
                            <m:r>
                              <a:rPr lang="en-GB" sz="1800" b="0" i="1">
                                <a:latin typeface="Cambria Math" panose="02040503050406030204" pitchFamily="18" charset="0"/>
                                <a:ea typeface="Cambria Math" panose="02040503050406030204" pitchFamily="18" charset="0"/>
                              </a:rPr>
                              <m:t>𝐶</m:t>
                            </m:r>
                          </m:e>
                          <m:sub>
                            <m:r>
                              <a:rPr lang="en-GB" sz="1800" b="0" i="1">
                                <a:latin typeface="Cambria Math" panose="02040503050406030204" pitchFamily="18" charset="0"/>
                                <a:ea typeface="Cambria Math" panose="02040503050406030204" pitchFamily="18" charset="0"/>
                              </a:rPr>
                              <m:t>𝑑</m:t>
                            </m:r>
                          </m:sub>
                        </m:sSub>
                        <m:sSub>
                          <m:sSubPr>
                            <m:ctrlPr>
                              <a:rPr lang="en-GB" sz="1800" b="0" i="1">
                                <a:latin typeface="Cambria Math" panose="02040503050406030204" pitchFamily="18" charset="0"/>
                                <a:ea typeface="Cambria Math" panose="02040503050406030204" pitchFamily="18" charset="0"/>
                              </a:rPr>
                            </m:ctrlPr>
                          </m:sSubPr>
                          <m:e>
                            <m:r>
                              <a:rPr lang="en-GB" sz="1800" b="0" i="1">
                                <a:latin typeface="Cambria Math" panose="02040503050406030204" pitchFamily="18" charset="0"/>
                                <a:ea typeface="Cambria Math" panose="02040503050406030204" pitchFamily="18" charset="0"/>
                              </a:rPr>
                              <m:t>𝜌</m:t>
                            </m:r>
                          </m:e>
                          <m:sub>
                            <m:r>
                              <a:rPr lang="en-GB" sz="1800" b="0" i="1">
                                <a:latin typeface="Cambria Math" panose="02040503050406030204" pitchFamily="18" charset="0"/>
                                <a:ea typeface="Cambria Math" panose="02040503050406030204" pitchFamily="18" charset="0"/>
                              </a:rPr>
                              <m:t>𝑎𝑖𝑟</m:t>
                            </m:r>
                          </m:sub>
                        </m:sSub>
                        <m:r>
                          <a:rPr lang="en-GB" sz="1800" b="0" i="1">
                            <a:latin typeface="Cambria Math" panose="02040503050406030204" pitchFamily="18" charset="0"/>
                            <a:ea typeface="Cambria Math" panose="02040503050406030204" pitchFamily="18" charset="0"/>
                          </a:rPr>
                          <m:t>𝐴</m:t>
                        </m:r>
                      </m:den>
                    </m:f>
                    <m:r>
                      <a:rPr lang="en-GB" sz="1800" b="0" i="1">
                        <a:latin typeface="Cambria Math" panose="02040503050406030204" pitchFamily="18" charset="0"/>
                        <a:ea typeface="Cambria Math" panose="02040503050406030204" pitchFamily="18" charset="0"/>
                      </a:rPr>
                      <m:t>.</m:t>
                    </m:r>
                    <m:r>
                      <a:rPr lang="en-GB" sz="1800" b="0" i="1">
                        <a:latin typeface="Cambria Math" panose="02040503050406030204" pitchFamily="18" charset="0"/>
                        <a:ea typeface="Cambria Math" panose="02040503050406030204" pitchFamily="18" charset="0"/>
                      </a:rPr>
                      <m:t>𝑙𝑛</m:t>
                    </m:r>
                    <m:f>
                      <m:fPr>
                        <m:ctrlPr>
                          <a:rPr lang="en-GB" sz="1800" b="0" i="1">
                            <a:latin typeface="Cambria Math" panose="02040503050406030204" pitchFamily="18" charset="0"/>
                            <a:ea typeface="Cambria Math" panose="02040503050406030204" pitchFamily="18" charset="0"/>
                          </a:rPr>
                        </m:ctrlPr>
                      </m:fPr>
                      <m:num>
                        <m:sSub>
                          <m:sSubPr>
                            <m:ctrlPr>
                              <a:rPr lang="en-GB" sz="1800" b="0" i="1">
                                <a:latin typeface="Cambria Math" panose="02040503050406030204" pitchFamily="18" charset="0"/>
                                <a:ea typeface="Cambria Math" panose="02040503050406030204" pitchFamily="18" charset="0"/>
                              </a:rPr>
                            </m:ctrlPr>
                          </m:sSubPr>
                          <m:e>
                            <m:r>
                              <a:rPr lang="en-GB" sz="1800" b="0" i="1">
                                <a:latin typeface="Cambria Math" panose="02040503050406030204" pitchFamily="18" charset="0"/>
                                <a:ea typeface="Cambria Math" panose="02040503050406030204" pitchFamily="18" charset="0"/>
                              </a:rPr>
                              <m:t>𝑉</m:t>
                            </m:r>
                          </m:e>
                          <m:sub>
                            <m:r>
                              <a:rPr lang="en-GB" sz="1800" b="0" i="1">
                                <a:latin typeface="Cambria Math" panose="02040503050406030204" pitchFamily="18" charset="0"/>
                                <a:ea typeface="Cambria Math" panose="02040503050406030204" pitchFamily="18" charset="0"/>
                              </a:rPr>
                              <m:t>𝑠</m:t>
                            </m:r>
                          </m:sub>
                        </m:sSub>
                      </m:num>
                      <m:den>
                        <m:sSub>
                          <m:sSubPr>
                            <m:ctrlPr>
                              <a:rPr lang="en-GB" sz="1800" b="0" i="1">
                                <a:latin typeface="Cambria Math" panose="02040503050406030204" pitchFamily="18" charset="0"/>
                                <a:ea typeface="Cambria Math" panose="02040503050406030204" pitchFamily="18" charset="0"/>
                              </a:rPr>
                            </m:ctrlPr>
                          </m:sSubPr>
                          <m:e>
                            <m:r>
                              <a:rPr lang="en-GB" sz="1800" b="0" i="1">
                                <a:latin typeface="Cambria Math" panose="02040503050406030204" pitchFamily="18" charset="0"/>
                                <a:ea typeface="Cambria Math" panose="02040503050406030204" pitchFamily="18" charset="0"/>
                              </a:rPr>
                              <m:t>𝑉</m:t>
                            </m:r>
                          </m:e>
                          <m:sub>
                            <m:r>
                              <a:rPr lang="en-GB" sz="1800" b="0" i="1">
                                <a:latin typeface="Cambria Math" panose="02040503050406030204" pitchFamily="18" charset="0"/>
                                <a:ea typeface="Cambria Math" panose="02040503050406030204" pitchFamily="18" charset="0"/>
                              </a:rPr>
                              <m:t>𝑜</m:t>
                            </m:r>
                          </m:sub>
                        </m:sSub>
                      </m:den>
                    </m:f>
                  </m:oMath>
                </m:oMathPara>
              </a14:m>
              <a:endParaRPr lang="en-GB" sz="1800"/>
            </a:p>
          </xdr:txBody>
        </xdr:sp>
      </mc:Choice>
      <mc:Fallback xmlns="">
        <xdr:sp macro="" textlink="">
          <xdr:nvSpPr>
            <xdr:cNvPr id="25" name="TextBox 24">
              <a:extLst>
                <a:ext uri="{FF2B5EF4-FFF2-40B4-BE49-F238E27FC236}">
                  <a16:creationId xmlns:a16="http://schemas.microsoft.com/office/drawing/2014/main" id="{5D391EB9-DE2C-BA93-E17B-936E9A810CA2}"/>
                </a:ext>
              </a:extLst>
            </xdr:cNvPr>
            <xdr:cNvSpPr txBox="1"/>
          </xdr:nvSpPr>
          <xdr:spPr>
            <a:xfrm>
              <a:off x="15197900" y="2153758"/>
              <a:ext cx="4146648" cy="56727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n-GB" sz="1800" b="0" i="0">
                  <a:latin typeface="Cambria Math" panose="02040503050406030204" pitchFamily="18" charset="0"/>
                </a:rPr>
                <a:t>𝑉_𝑠=𝑉_0 𝑒^(((−𝐶_𝑑 </a:t>
              </a:r>
              <a:r>
                <a:rPr lang="en-GB" sz="1800" b="0" i="0">
                  <a:latin typeface="Cambria Math" panose="02040503050406030204" pitchFamily="18" charset="0"/>
                  <a:ea typeface="Cambria Math" panose="02040503050406030204" pitchFamily="18" charset="0"/>
                </a:rPr>
                <a:t>𝜌_</a:t>
              </a:r>
              <a:r>
                <a:rPr lang="en-GB" sz="1800" b="0" i="0">
                  <a:latin typeface="Cambria Math" panose="02040503050406030204" pitchFamily="18" charset="0"/>
                </a:rPr>
                <a:t>𝑎𝑖𝑟 𝐴𝑆)/2𝑚) )</a:t>
              </a:r>
              <a:r>
                <a:rPr lang="en-GB" sz="1800" b="0" i="0">
                  <a:latin typeface="Cambria Math" panose="02040503050406030204" pitchFamily="18" charset="0"/>
                  <a:ea typeface="Cambria Math" panose="02040503050406030204" pitchFamily="18" charset="0"/>
                </a:rPr>
                <a:t>∴𝑆=2𝑚/(−𝐶_𝑑 𝜌_𝑎𝑖𝑟 𝐴).𝑙𝑛 𝑉_𝑠/𝑉_𝑜 </a:t>
              </a:r>
              <a:endParaRPr lang="en-GB" sz="1800"/>
            </a:p>
          </xdr:txBody>
        </xdr:sp>
      </mc:Fallback>
    </mc:AlternateContent>
    <xdr:clientData/>
  </xdr:oneCellAnchor>
  <xdr:oneCellAnchor>
    <xdr:from>
      <xdr:col>17</xdr:col>
      <xdr:colOff>201443</xdr:colOff>
      <xdr:row>4</xdr:row>
      <xdr:rowOff>29183</xdr:rowOff>
    </xdr:from>
    <xdr:ext cx="4491871" cy="818366"/>
    <mc:AlternateContent xmlns:mc="http://schemas.openxmlformats.org/markup-compatibility/2006" xmlns:a14="http://schemas.microsoft.com/office/drawing/2010/main">
      <mc:Choice Requires="a14">
        <xdr:sp macro="" textlink="">
          <xdr:nvSpPr>
            <xdr:cNvPr id="26" name="TextBox 25">
              <a:extLst>
                <a:ext uri="{FF2B5EF4-FFF2-40B4-BE49-F238E27FC236}">
                  <a16:creationId xmlns:a16="http://schemas.microsoft.com/office/drawing/2014/main" id="{91DD4611-4895-5EEB-2DB7-BF4A0CD87543}"/>
                </a:ext>
              </a:extLst>
            </xdr:cNvPr>
            <xdr:cNvSpPr txBox="1"/>
          </xdr:nvSpPr>
          <xdr:spPr>
            <a:xfrm>
              <a:off x="16000243" y="1057883"/>
              <a:ext cx="4491871" cy="81836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14:m>
                <m:oMathPara xmlns:m="http://schemas.openxmlformats.org/officeDocument/2006/math">
                  <m:oMathParaPr>
                    <m:jc m:val="centerGroup"/>
                  </m:oMathParaPr>
                  <m:oMath xmlns:m="http://schemas.openxmlformats.org/officeDocument/2006/math">
                    <m:r>
                      <a:rPr lang="en-GB" sz="1800" b="0" i="1">
                        <a:latin typeface="Cambria Math" panose="02040503050406030204" pitchFamily="18" charset="0"/>
                      </a:rPr>
                      <m:t>𝐾𝐸𝐷</m:t>
                    </m:r>
                    <m:r>
                      <a:rPr lang="en-GB" sz="1800" b="0" i="1">
                        <a:latin typeface="Cambria Math" panose="02040503050406030204" pitchFamily="18" charset="0"/>
                      </a:rPr>
                      <m:t>=</m:t>
                    </m:r>
                    <m:f>
                      <m:fPr>
                        <m:ctrlPr>
                          <a:rPr lang="en-GB" sz="1800" b="0" i="1">
                            <a:latin typeface="Cambria Math" panose="02040503050406030204" pitchFamily="18" charset="0"/>
                          </a:rPr>
                        </m:ctrlPr>
                      </m:fPr>
                      <m:num>
                        <m:r>
                          <a:rPr lang="en-GB" sz="1800" b="0" i="1">
                            <a:latin typeface="Cambria Math" panose="02040503050406030204" pitchFamily="18" charset="0"/>
                          </a:rPr>
                          <m:t>𝑚</m:t>
                        </m:r>
                        <m:sSup>
                          <m:sSupPr>
                            <m:ctrlPr>
                              <a:rPr lang="en-GB" sz="1800" b="0" i="1">
                                <a:latin typeface="Cambria Math" panose="02040503050406030204" pitchFamily="18" charset="0"/>
                              </a:rPr>
                            </m:ctrlPr>
                          </m:sSupPr>
                          <m:e>
                            <m:r>
                              <a:rPr lang="en-GB" sz="1800" b="0" i="1">
                                <a:latin typeface="Cambria Math" panose="02040503050406030204" pitchFamily="18" charset="0"/>
                              </a:rPr>
                              <m:t>𝑣</m:t>
                            </m:r>
                          </m:e>
                          <m:sup>
                            <m:r>
                              <a:rPr lang="en-GB" sz="1800" b="0" i="1">
                                <a:latin typeface="Cambria Math" panose="02040503050406030204" pitchFamily="18" charset="0"/>
                              </a:rPr>
                              <m:t>2</m:t>
                            </m:r>
                          </m:sup>
                        </m:sSup>
                      </m:num>
                      <m:den>
                        <m:r>
                          <a:rPr lang="en-GB" sz="1800" b="0" i="1">
                            <a:latin typeface="Cambria Math" panose="02040503050406030204" pitchFamily="18" charset="0"/>
                          </a:rPr>
                          <m:t>2</m:t>
                        </m:r>
                        <m:r>
                          <a:rPr lang="en-GB" sz="1800" b="0" i="1">
                            <a:latin typeface="Cambria Math" panose="02040503050406030204" pitchFamily="18" charset="0"/>
                          </a:rPr>
                          <m:t>𝐴</m:t>
                        </m:r>
                      </m:den>
                    </m:f>
                    <m:r>
                      <a:rPr lang="en-GB" sz="1800" b="0" i="1">
                        <a:latin typeface="Cambria Math" panose="02040503050406030204" pitchFamily="18" charset="0"/>
                        <a:ea typeface="Cambria Math" panose="02040503050406030204" pitchFamily="18" charset="0"/>
                      </a:rPr>
                      <m:t>∴</m:t>
                    </m:r>
                    <m:sSup>
                      <m:sSupPr>
                        <m:ctrlPr>
                          <a:rPr lang="en-GB" sz="1800" b="0" i="1">
                            <a:latin typeface="Cambria Math" panose="02040503050406030204" pitchFamily="18" charset="0"/>
                            <a:ea typeface="Cambria Math" panose="02040503050406030204" pitchFamily="18" charset="0"/>
                          </a:rPr>
                        </m:ctrlPr>
                      </m:sSupPr>
                      <m:e>
                        <m:r>
                          <a:rPr lang="en-GB" sz="1800" b="0" i="1">
                            <a:latin typeface="Cambria Math" panose="02040503050406030204" pitchFamily="18" charset="0"/>
                            <a:ea typeface="Cambria Math" panose="02040503050406030204" pitchFamily="18" charset="0"/>
                          </a:rPr>
                          <m:t>𝑣</m:t>
                        </m:r>
                      </m:e>
                      <m:sup>
                        <m:r>
                          <a:rPr lang="en-GB" sz="1800" b="0" i="1">
                            <a:latin typeface="Cambria Math" panose="02040503050406030204" pitchFamily="18" charset="0"/>
                            <a:ea typeface="Cambria Math" panose="02040503050406030204" pitchFamily="18" charset="0"/>
                          </a:rPr>
                          <m:t>2</m:t>
                        </m:r>
                      </m:sup>
                    </m:sSup>
                    <m:r>
                      <a:rPr lang="en-GB" sz="1800" b="0" i="1">
                        <a:latin typeface="Cambria Math" panose="02040503050406030204" pitchFamily="18" charset="0"/>
                        <a:ea typeface="Cambria Math" panose="02040503050406030204" pitchFamily="18" charset="0"/>
                      </a:rPr>
                      <m:t>=3×2×</m:t>
                    </m:r>
                    <m:f>
                      <m:fPr>
                        <m:ctrlPr>
                          <a:rPr lang="en-GB" sz="1800" b="0" i="1">
                            <a:latin typeface="Cambria Math" panose="02040503050406030204" pitchFamily="18" charset="0"/>
                            <a:ea typeface="Cambria Math" panose="02040503050406030204" pitchFamily="18" charset="0"/>
                          </a:rPr>
                        </m:ctrlPr>
                      </m:fPr>
                      <m:num>
                        <m:r>
                          <a:rPr lang="en-GB" sz="1800" b="0" i="1">
                            <a:latin typeface="Cambria Math" panose="02040503050406030204" pitchFamily="18" charset="0"/>
                            <a:ea typeface="Cambria Math" panose="02040503050406030204" pitchFamily="18" charset="0"/>
                          </a:rPr>
                          <m:t>𝐴</m:t>
                        </m:r>
                      </m:num>
                      <m:den>
                        <m:r>
                          <a:rPr lang="en-GB" sz="1800" b="0" i="1">
                            <a:latin typeface="Cambria Math" panose="02040503050406030204" pitchFamily="18" charset="0"/>
                            <a:ea typeface="Cambria Math" panose="02040503050406030204" pitchFamily="18" charset="0"/>
                          </a:rPr>
                          <m:t>𝑚</m:t>
                        </m:r>
                      </m:den>
                    </m:f>
                    <m:r>
                      <a:rPr lang="en-GB" sz="1800" b="0" i="1">
                        <a:latin typeface="Cambria Math" panose="02040503050406030204" pitchFamily="18" charset="0"/>
                        <a:ea typeface="Cambria Math" panose="02040503050406030204" pitchFamily="18" charset="0"/>
                      </a:rPr>
                      <m:t>∴</m:t>
                    </m:r>
                    <m:r>
                      <a:rPr lang="en-GB" sz="1800" b="0" i="1">
                        <a:latin typeface="Cambria Math" panose="02040503050406030204" pitchFamily="18" charset="0"/>
                        <a:ea typeface="Cambria Math" panose="02040503050406030204" pitchFamily="18" charset="0"/>
                      </a:rPr>
                      <m:t>𝑣</m:t>
                    </m:r>
                    <m:r>
                      <a:rPr lang="en-GB" sz="1800" b="0" i="1">
                        <a:latin typeface="Cambria Math" panose="02040503050406030204" pitchFamily="18" charset="0"/>
                        <a:ea typeface="Cambria Math" panose="02040503050406030204" pitchFamily="18" charset="0"/>
                      </a:rPr>
                      <m:t>=</m:t>
                    </m:r>
                    <m:rad>
                      <m:radPr>
                        <m:degHide m:val="on"/>
                        <m:ctrlPr>
                          <a:rPr lang="en-GB" sz="1800" b="0" i="1">
                            <a:latin typeface="Cambria Math" panose="02040503050406030204" pitchFamily="18" charset="0"/>
                            <a:ea typeface="Cambria Math" panose="02040503050406030204" pitchFamily="18" charset="0"/>
                          </a:rPr>
                        </m:ctrlPr>
                      </m:radPr>
                      <m:deg/>
                      <m:e>
                        <m:f>
                          <m:fPr>
                            <m:ctrlPr>
                              <a:rPr lang="en-GB" sz="1800" b="0" i="1">
                                <a:latin typeface="Cambria Math" panose="02040503050406030204" pitchFamily="18" charset="0"/>
                                <a:ea typeface="Cambria Math" panose="02040503050406030204" pitchFamily="18" charset="0"/>
                              </a:rPr>
                            </m:ctrlPr>
                          </m:fPr>
                          <m:num>
                            <m:r>
                              <a:rPr lang="en-GB" sz="1800" b="0" i="1">
                                <a:latin typeface="Cambria Math" panose="02040503050406030204" pitchFamily="18" charset="0"/>
                                <a:ea typeface="Cambria Math" panose="02040503050406030204" pitchFamily="18" charset="0"/>
                              </a:rPr>
                              <m:t>3×2×</m:t>
                            </m:r>
                            <m:r>
                              <a:rPr lang="en-GB" sz="1800" b="0" i="1">
                                <a:latin typeface="Cambria Math" panose="02040503050406030204" pitchFamily="18" charset="0"/>
                                <a:ea typeface="Cambria Math" panose="02040503050406030204" pitchFamily="18" charset="0"/>
                              </a:rPr>
                              <m:t>𝐴</m:t>
                            </m:r>
                          </m:num>
                          <m:den>
                            <m:r>
                              <a:rPr lang="en-GB" sz="1800" b="0" i="1">
                                <a:latin typeface="Cambria Math" panose="02040503050406030204" pitchFamily="18" charset="0"/>
                                <a:ea typeface="Cambria Math" panose="02040503050406030204" pitchFamily="18" charset="0"/>
                              </a:rPr>
                              <m:t>𝑚</m:t>
                            </m:r>
                          </m:den>
                        </m:f>
                      </m:e>
                    </m:rad>
                  </m:oMath>
                </m:oMathPara>
              </a14:m>
              <a:endParaRPr lang="en-GB" sz="1800"/>
            </a:p>
          </xdr:txBody>
        </xdr:sp>
      </mc:Choice>
      <mc:Fallback xmlns="">
        <xdr:sp macro="" textlink="">
          <xdr:nvSpPr>
            <xdr:cNvPr id="26" name="TextBox 25">
              <a:extLst>
                <a:ext uri="{FF2B5EF4-FFF2-40B4-BE49-F238E27FC236}">
                  <a16:creationId xmlns:a16="http://schemas.microsoft.com/office/drawing/2014/main" id="{91DD4611-4895-5EEB-2DB7-BF4A0CD87543}"/>
                </a:ext>
              </a:extLst>
            </xdr:cNvPr>
            <xdr:cNvSpPr txBox="1"/>
          </xdr:nvSpPr>
          <xdr:spPr>
            <a:xfrm>
              <a:off x="16000243" y="1057883"/>
              <a:ext cx="4491871" cy="81836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n-GB" sz="1800" b="0" i="0">
                  <a:latin typeface="Cambria Math" panose="02040503050406030204" pitchFamily="18" charset="0"/>
                </a:rPr>
                <a:t>𝐾𝐸𝐷=(𝑚𝑣^2)/2𝐴</a:t>
              </a:r>
              <a:r>
                <a:rPr lang="en-GB" sz="1800" b="0" i="0">
                  <a:latin typeface="Cambria Math" panose="02040503050406030204" pitchFamily="18" charset="0"/>
                  <a:ea typeface="Cambria Math" panose="02040503050406030204" pitchFamily="18" charset="0"/>
                </a:rPr>
                <a:t>∴𝑣^2=3×2×𝐴/𝑚∴𝑣=√((3×2×𝐴)/𝑚)</a:t>
              </a:r>
              <a:endParaRPr lang="en-GB" sz="1800"/>
            </a:p>
          </xdr:txBody>
        </xdr:sp>
      </mc:Fallback>
    </mc:AlternateContent>
    <xdr:clientData/>
  </xdr:oneCellAnchor>
  <xdr:oneCellAnchor>
    <xdr:from>
      <xdr:col>17</xdr:col>
      <xdr:colOff>42334</xdr:colOff>
      <xdr:row>20</xdr:row>
      <xdr:rowOff>21166</xdr:rowOff>
    </xdr:from>
    <xdr:ext cx="2303066" cy="909352"/>
    <mc:AlternateContent xmlns:mc="http://schemas.openxmlformats.org/markup-compatibility/2006">
      <mc:Choice xmlns:a14="http://schemas.microsoft.com/office/drawing/2010/main" Requires="a14">
        <xdr:sp macro="" textlink="">
          <xdr:nvSpPr>
            <xdr:cNvPr id="7" name="TextBox 6">
              <a:extLst>
                <a:ext uri="{FF2B5EF4-FFF2-40B4-BE49-F238E27FC236}">
                  <a16:creationId xmlns:a16="http://schemas.microsoft.com/office/drawing/2014/main" id="{1D8976B9-486F-6AA1-CF88-E8584A3C05F5}"/>
                </a:ext>
              </a:extLst>
            </xdr:cNvPr>
            <xdr:cNvSpPr txBox="1"/>
          </xdr:nvSpPr>
          <xdr:spPr>
            <a:xfrm>
              <a:off x="16493067" y="5736166"/>
              <a:ext cx="2303066" cy="90935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14:m>
                <m:oMathPara xmlns:m="http://schemas.openxmlformats.org/officeDocument/2006/math">
                  <m:oMathParaPr>
                    <m:jc m:val="centerGroup"/>
                  </m:oMathParaPr>
                  <m:oMath xmlns:m="http://schemas.openxmlformats.org/officeDocument/2006/math">
                    <m:r>
                      <a:rPr lang="en-GB" sz="2000" b="0" i="1">
                        <a:latin typeface="Cambria Math" panose="02040503050406030204" pitchFamily="18" charset="0"/>
                      </a:rPr>
                      <m:t>𝑃</m:t>
                    </m:r>
                    <m:r>
                      <a:rPr lang="en-GB" sz="2000" b="0" i="1">
                        <a:latin typeface="Cambria Math" panose="02040503050406030204" pitchFamily="18" charset="0"/>
                      </a:rPr>
                      <m:t> </m:t>
                    </m:r>
                    <m:d>
                      <m:dPr>
                        <m:begChr m:val="["/>
                        <m:endChr m:val="]"/>
                        <m:ctrlPr>
                          <a:rPr lang="en-GB" sz="2000" b="0" i="1">
                            <a:latin typeface="Cambria Math" panose="02040503050406030204" pitchFamily="18" charset="0"/>
                          </a:rPr>
                        </m:ctrlPr>
                      </m:dPr>
                      <m:e>
                        <m:r>
                          <a:rPr lang="en-GB" sz="2000" b="0" i="1">
                            <a:latin typeface="Cambria Math" panose="02040503050406030204" pitchFamily="18" charset="0"/>
                          </a:rPr>
                          <m:t>𝑚</m:t>
                        </m:r>
                      </m:e>
                    </m:d>
                    <m:r>
                      <a:rPr lang="en-GB" sz="2000" b="0" i="1">
                        <a:latin typeface="Cambria Math" panose="02040503050406030204" pitchFamily="18" charset="0"/>
                      </a:rPr>
                      <m:t>=</m:t>
                    </m:r>
                    <m:sSub>
                      <m:sSubPr>
                        <m:ctrlPr>
                          <a:rPr lang="en-GB" sz="2000" b="0" i="1">
                            <a:latin typeface="Cambria Math" panose="02040503050406030204" pitchFamily="18" charset="0"/>
                          </a:rPr>
                        </m:ctrlPr>
                      </m:sSubPr>
                      <m:e>
                        <m:r>
                          <a:rPr lang="en-GB" sz="2000" b="0" i="1">
                            <a:latin typeface="Cambria Math" panose="02040503050406030204" pitchFamily="18" charset="0"/>
                          </a:rPr>
                          <m:t>𝑙</m:t>
                        </m:r>
                      </m:e>
                      <m:sub>
                        <m:r>
                          <a:rPr lang="en-GB" sz="2000" b="0" i="1">
                            <a:latin typeface="Cambria Math" panose="02040503050406030204" pitchFamily="18" charset="0"/>
                          </a:rPr>
                          <m:t>𝑗𝑒𝑡</m:t>
                        </m:r>
                      </m:sub>
                    </m:sSub>
                    <m:rad>
                      <m:radPr>
                        <m:degHide m:val="on"/>
                        <m:ctrlPr>
                          <a:rPr lang="en-GB" sz="2000" b="0" i="1">
                            <a:latin typeface="Cambria Math" panose="02040503050406030204" pitchFamily="18" charset="0"/>
                          </a:rPr>
                        </m:ctrlPr>
                      </m:radPr>
                      <m:deg/>
                      <m:e>
                        <m:f>
                          <m:fPr>
                            <m:ctrlPr>
                              <a:rPr lang="en-GB" sz="2000" b="0" i="1">
                                <a:latin typeface="Cambria Math" panose="02040503050406030204" pitchFamily="18" charset="0"/>
                              </a:rPr>
                            </m:ctrlPr>
                          </m:fPr>
                          <m:num>
                            <m:r>
                              <a:rPr lang="en-GB" sz="2000" b="0" i="1">
                                <a:latin typeface="Cambria Math" panose="02040503050406030204" pitchFamily="18" charset="0"/>
                                <a:ea typeface="Cambria Math" panose="02040503050406030204" pitchFamily="18" charset="0"/>
                              </a:rPr>
                              <m:t>𝜆</m:t>
                            </m:r>
                            <m:sSub>
                              <m:sSubPr>
                                <m:ctrlPr>
                                  <a:rPr lang="en-GB" sz="2000" b="0" i="1">
                                    <a:latin typeface="Cambria Math" panose="02040503050406030204" pitchFamily="18" charset="0"/>
                                    <a:ea typeface="Cambria Math" panose="02040503050406030204" pitchFamily="18" charset="0"/>
                                  </a:rPr>
                                </m:ctrlPr>
                              </m:sSubPr>
                              <m:e>
                                <m:r>
                                  <a:rPr lang="en-GB" sz="2000" b="0" i="1">
                                    <a:latin typeface="Cambria Math" panose="02040503050406030204" pitchFamily="18" charset="0"/>
                                    <a:ea typeface="Cambria Math" panose="02040503050406030204" pitchFamily="18" charset="0"/>
                                  </a:rPr>
                                  <m:t>𝜌</m:t>
                                </m:r>
                              </m:e>
                              <m:sub>
                                <m:r>
                                  <a:rPr lang="en-GB" sz="2000" b="0" i="1">
                                    <a:latin typeface="Cambria Math" panose="02040503050406030204" pitchFamily="18" charset="0"/>
                                    <a:ea typeface="Cambria Math" panose="02040503050406030204" pitchFamily="18" charset="0"/>
                                  </a:rPr>
                                  <m:t>𝑗𝑒𝑡</m:t>
                                </m:r>
                              </m:sub>
                            </m:sSub>
                          </m:num>
                          <m:den>
                            <m:sSub>
                              <m:sSubPr>
                                <m:ctrlPr>
                                  <a:rPr lang="en-GB" sz="2000" b="0" i="1">
                                    <a:latin typeface="Cambria Math" panose="02040503050406030204" pitchFamily="18" charset="0"/>
                                  </a:rPr>
                                </m:ctrlPr>
                              </m:sSubPr>
                              <m:e>
                                <m:r>
                                  <a:rPr lang="en-GB" sz="2000" b="0" i="1">
                                    <a:latin typeface="Cambria Math" panose="02040503050406030204" pitchFamily="18" charset="0"/>
                                    <a:ea typeface="Cambria Math" panose="02040503050406030204" pitchFamily="18" charset="0"/>
                                  </a:rPr>
                                  <m:t>𝜌</m:t>
                                </m:r>
                              </m:e>
                              <m:sub>
                                <m:r>
                                  <a:rPr lang="en-GB" sz="2000" b="0" i="1">
                                    <a:latin typeface="Cambria Math" panose="02040503050406030204" pitchFamily="18" charset="0"/>
                                  </a:rPr>
                                  <m:t>𝑡𝑎𝑟𝑔𝑒𝑡</m:t>
                                </m:r>
                              </m:sub>
                            </m:sSub>
                          </m:den>
                        </m:f>
                      </m:e>
                    </m:rad>
                  </m:oMath>
                </m:oMathPara>
              </a14:m>
              <a:endParaRPr lang="en-GB" sz="2000"/>
            </a:p>
          </xdr:txBody>
        </xdr:sp>
      </mc:Choice>
      <mc:Fallback>
        <xdr:sp macro="" textlink="">
          <xdr:nvSpPr>
            <xdr:cNvPr id="7" name="TextBox 6">
              <a:extLst>
                <a:ext uri="{FF2B5EF4-FFF2-40B4-BE49-F238E27FC236}">
                  <a16:creationId xmlns:a16="http://schemas.microsoft.com/office/drawing/2014/main" id="{1D8976B9-486F-6AA1-CF88-E8584A3C05F5}"/>
                </a:ext>
              </a:extLst>
            </xdr:cNvPr>
            <xdr:cNvSpPr txBox="1"/>
          </xdr:nvSpPr>
          <xdr:spPr>
            <a:xfrm>
              <a:off x="16493067" y="5736166"/>
              <a:ext cx="2303066" cy="90935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r>
                <a:rPr lang="en-GB" sz="2000" b="0" i="0">
                  <a:latin typeface="Cambria Math" panose="02040503050406030204" pitchFamily="18" charset="0"/>
                </a:rPr>
                <a:t>𝑃 [𝑚]=𝑙_𝑗𝑒𝑡 √((</a:t>
              </a:r>
              <a:r>
                <a:rPr lang="en-GB" sz="2000" b="0" i="0">
                  <a:latin typeface="Cambria Math" panose="02040503050406030204" pitchFamily="18" charset="0"/>
                  <a:ea typeface="Cambria Math" panose="02040503050406030204" pitchFamily="18" charset="0"/>
                </a:rPr>
                <a:t>𝜆𝜌_𝑗𝑒𝑡)/𝜌_</a:t>
              </a:r>
              <a:r>
                <a:rPr lang="en-GB" sz="2000" b="0" i="0">
                  <a:latin typeface="Cambria Math" panose="02040503050406030204" pitchFamily="18" charset="0"/>
                </a:rPr>
                <a:t>𝑡𝑎𝑟𝑔𝑒𝑡 )</a:t>
              </a:r>
              <a:endParaRPr lang="en-GB" sz="2000"/>
            </a:p>
          </xdr:txBody>
        </xdr:sp>
      </mc:Fallback>
    </mc:AlternateContent>
    <xdr:clientData/>
  </xdr:oneCellAnchor>
  <xdr:oneCellAnchor>
    <xdr:from>
      <xdr:col>17</xdr:col>
      <xdr:colOff>33867</xdr:colOff>
      <xdr:row>25</xdr:row>
      <xdr:rowOff>12698</xdr:rowOff>
    </xdr:from>
    <xdr:ext cx="2248821" cy="798232"/>
    <mc:AlternateContent xmlns:mc="http://schemas.openxmlformats.org/markup-compatibility/2006" xmlns:a14="http://schemas.microsoft.com/office/drawing/2010/main">
      <mc:Choice Requires="a14">
        <xdr:sp macro="" textlink="">
          <xdr:nvSpPr>
            <xdr:cNvPr id="27" name="TextBox 26">
              <a:extLst>
                <a:ext uri="{FF2B5EF4-FFF2-40B4-BE49-F238E27FC236}">
                  <a16:creationId xmlns:a16="http://schemas.microsoft.com/office/drawing/2014/main" id="{CC619778-DC84-664C-AA7A-FFADCF760D47}"/>
                </a:ext>
              </a:extLst>
            </xdr:cNvPr>
            <xdr:cNvSpPr txBox="1"/>
          </xdr:nvSpPr>
          <xdr:spPr>
            <a:xfrm>
              <a:off x="16484600" y="6997698"/>
              <a:ext cx="2248821" cy="79823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14:m>
                <m:oMathPara xmlns:m="http://schemas.openxmlformats.org/officeDocument/2006/math">
                  <m:oMathParaPr>
                    <m:jc m:val="centerGroup"/>
                  </m:oMathParaPr>
                  <m:oMath xmlns:m="http://schemas.openxmlformats.org/officeDocument/2006/math">
                    <m:r>
                      <a:rPr lang="en-GB" sz="2000" b="0" i="1">
                        <a:latin typeface="Cambria Math" panose="02040503050406030204" pitchFamily="18" charset="0"/>
                      </a:rPr>
                      <m:t>𝑃</m:t>
                    </m:r>
                    <m:r>
                      <a:rPr lang="en-GB" sz="2000" b="0" i="1">
                        <a:latin typeface="Cambria Math" panose="02040503050406030204" pitchFamily="18" charset="0"/>
                      </a:rPr>
                      <m:t>=</m:t>
                    </m:r>
                    <m:r>
                      <a:rPr lang="en-GB" sz="2000" b="0" i="1">
                        <a:latin typeface="Cambria Math" panose="02040503050406030204" pitchFamily="18" charset="0"/>
                      </a:rPr>
                      <m:t>𝑠</m:t>
                    </m:r>
                    <m:d>
                      <m:dPr>
                        <m:begChr m:val="["/>
                        <m:endChr m:val="]"/>
                        <m:ctrlPr>
                          <a:rPr lang="en-GB" sz="2000" b="0" i="1">
                            <a:latin typeface="Cambria Math" panose="02040503050406030204" pitchFamily="18" charset="0"/>
                          </a:rPr>
                        </m:ctrlPr>
                      </m:dPr>
                      <m:e>
                        <m:sSup>
                          <m:sSupPr>
                            <m:ctrlPr>
                              <a:rPr lang="en-GB" sz="2000" b="0" i="1">
                                <a:latin typeface="Cambria Math" panose="02040503050406030204" pitchFamily="18" charset="0"/>
                              </a:rPr>
                            </m:ctrlPr>
                          </m:sSupPr>
                          <m:e>
                            <m:d>
                              <m:dPr>
                                <m:ctrlPr>
                                  <a:rPr lang="en-GB" sz="2000" b="0" i="1">
                                    <a:latin typeface="Cambria Math" panose="02040503050406030204" pitchFamily="18" charset="0"/>
                                  </a:rPr>
                                </m:ctrlPr>
                              </m:dPr>
                              <m:e>
                                <m:f>
                                  <m:fPr>
                                    <m:ctrlPr>
                                      <a:rPr lang="en-GB" sz="2000" b="0" i="1">
                                        <a:latin typeface="Cambria Math" panose="02040503050406030204" pitchFamily="18" charset="0"/>
                                      </a:rPr>
                                    </m:ctrlPr>
                                  </m:fPr>
                                  <m:num>
                                    <m:sSub>
                                      <m:sSubPr>
                                        <m:ctrlPr>
                                          <a:rPr lang="en-GB" sz="2000" b="0" i="1">
                                            <a:latin typeface="Cambria Math" panose="02040503050406030204" pitchFamily="18" charset="0"/>
                                          </a:rPr>
                                        </m:ctrlPr>
                                      </m:sSubPr>
                                      <m:e>
                                        <m:r>
                                          <a:rPr lang="en-GB" sz="2000" b="0" i="1">
                                            <a:latin typeface="Cambria Math" panose="02040503050406030204" pitchFamily="18" charset="0"/>
                                          </a:rPr>
                                          <m:t>𝑉</m:t>
                                        </m:r>
                                      </m:e>
                                      <m:sub>
                                        <m:r>
                                          <a:rPr lang="en-GB" sz="2000" b="0" i="1">
                                            <a:latin typeface="Cambria Math" panose="02040503050406030204" pitchFamily="18" charset="0"/>
                                          </a:rPr>
                                          <m:t>𝑜</m:t>
                                        </m:r>
                                      </m:sub>
                                    </m:sSub>
                                  </m:num>
                                  <m:den>
                                    <m:sSub>
                                      <m:sSubPr>
                                        <m:ctrlPr>
                                          <a:rPr lang="en-GB" sz="2000" b="0" i="1">
                                            <a:latin typeface="Cambria Math" panose="02040503050406030204" pitchFamily="18" charset="0"/>
                                          </a:rPr>
                                        </m:ctrlPr>
                                      </m:sSubPr>
                                      <m:e>
                                        <m:r>
                                          <a:rPr lang="en-GB" sz="2000" b="0" i="1">
                                            <a:latin typeface="Cambria Math" panose="02040503050406030204" pitchFamily="18" charset="0"/>
                                          </a:rPr>
                                          <m:t>𝑉</m:t>
                                        </m:r>
                                      </m:e>
                                      <m:sub>
                                        <m:r>
                                          <a:rPr lang="en-GB" sz="2000" b="0" i="1">
                                            <a:latin typeface="Cambria Math" panose="02040503050406030204" pitchFamily="18" charset="0"/>
                                          </a:rPr>
                                          <m:t>𝑚𝑖𝑛</m:t>
                                        </m:r>
                                      </m:sub>
                                    </m:sSub>
                                  </m:den>
                                </m:f>
                              </m:e>
                            </m:d>
                          </m:e>
                          <m:sup>
                            <m:f>
                              <m:fPr>
                                <m:ctrlPr>
                                  <a:rPr lang="en-GB" sz="2000" b="0" i="1">
                                    <a:latin typeface="Cambria Math" panose="02040503050406030204" pitchFamily="18" charset="0"/>
                                  </a:rPr>
                                </m:ctrlPr>
                              </m:fPr>
                              <m:num>
                                <m:r>
                                  <a:rPr lang="en-GB" sz="2000" b="0" i="1">
                                    <a:latin typeface="Cambria Math" panose="02040503050406030204" pitchFamily="18" charset="0"/>
                                  </a:rPr>
                                  <m:t>1</m:t>
                                </m:r>
                              </m:num>
                              <m:den>
                                <m:r>
                                  <a:rPr lang="en-GB" sz="2000" b="0" i="1">
                                    <a:latin typeface="Cambria Math" panose="02040503050406030204" pitchFamily="18" charset="0"/>
                                    <a:ea typeface="Cambria Math" panose="02040503050406030204" pitchFamily="18" charset="0"/>
                                  </a:rPr>
                                  <m:t>𝛾</m:t>
                                </m:r>
                              </m:den>
                            </m:f>
                          </m:sup>
                        </m:sSup>
                        <m:r>
                          <a:rPr lang="en-GB" sz="2000" b="0" i="1">
                            <a:latin typeface="Cambria Math" panose="02040503050406030204" pitchFamily="18" charset="0"/>
                          </a:rPr>
                          <m:t>−1</m:t>
                        </m:r>
                      </m:e>
                    </m:d>
                  </m:oMath>
                </m:oMathPara>
              </a14:m>
              <a:endParaRPr lang="en-GB" sz="2000"/>
            </a:p>
          </xdr:txBody>
        </xdr:sp>
      </mc:Choice>
      <mc:Fallback xmlns="">
        <xdr:sp macro="" textlink="">
          <xdr:nvSpPr>
            <xdr:cNvPr id="27" name="TextBox 26">
              <a:extLst>
                <a:ext uri="{FF2B5EF4-FFF2-40B4-BE49-F238E27FC236}">
                  <a16:creationId xmlns:a16="http://schemas.microsoft.com/office/drawing/2014/main" id="{CC619778-DC84-664C-AA7A-FFADCF760D47}"/>
                </a:ext>
              </a:extLst>
            </xdr:cNvPr>
            <xdr:cNvSpPr txBox="1"/>
          </xdr:nvSpPr>
          <xdr:spPr>
            <a:xfrm>
              <a:off x="16484600" y="6997698"/>
              <a:ext cx="2248821" cy="79823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n-GB" sz="2000" b="0" i="0">
                  <a:latin typeface="Cambria Math" panose="02040503050406030204" pitchFamily="18" charset="0"/>
                </a:rPr>
                <a:t>𝑃=𝑠[(𝑉_𝑜/𝑉_𝑚𝑖𝑛 )^(1/</a:t>
              </a:r>
              <a:r>
                <a:rPr lang="en-GB" sz="2000" b="0" i="0">
                  <a:latin typeface="Cambria Math" panose="02040503050406030204" pitchFamily="18" charset="0"/>
                  <a:ea typeface="Cambria Math" panose="02040503050406030204" pitchFamily="18" charset="0"/>
                </a:rPr>
                <a:t>𝛾)</a:t>
              </a:r>
              <a:r>
                <a:rPr lang="en-GB" sz="2000" b="0" i="0">
                  <a:latin typeface="Cambria Math" panose="02040503050406030204" pitchFamily="18" charset="0"/>
                </a:rPr>
                <a:t>−1]</a:t>
              </a:r>
              <a:endParaRPr lang="en-GB" sz="2000"/>
            </a:p>
          </xdr:txBody>
        </xdr:sp>
      </mc:Fallback>
    </mc:AlternateContent>
    <xdr:clientData/>
  </xdr:oneCellAnchor>
  <xdr:oneCellAnchor>
    <xdr:from>
      <xdr:col>22</xdr:col>
      <xdr:colOff>50800</xdr:colOff>
      <xdr:row>24</xdr:row>
      <xdr:rowOff>139699</xdr:rowOff>
    </xdr:from>
    <xdr:ext cx="3393365" cy="315920"/>
    <mc:AlternateContent xmlns:mc="http://schemas.openxmlformats.org/markup-compatibility/2006" xmlns:a14="http://schemas.microsoft.com/office/drawing/2010/main">
      <mc:Choice Requires="a14">
        <xdr:sp macro="" textlink="">
          <xdr:nvSpPr>
            <xdr:cNvPr id="29" name="TextBox 28">
              <a:extLst>
                <a:ext uri="{FF2B5EF4-FFF2-40B4-BE49-F238E27FC236}">
                  <a16:creationId xmlns:a16="http://schemas.microsoft.com/office/drawing/2014/main" id="{D72B4452-FEF0-FC8B-6F8A-3C392A157A15}"/>
                </a:ext>
              </a:extLst>
            </xdr:cNvPr>
            <xdr:cNvSpPr txBox="1"/>
          </xdr:nvSpPr>
          <xdr:spPr>
            <a:xfrm>
              <a:off x="20650200" y="6904566"/>
              <a:ext cx="3393365" cy="31592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14:m>
                <m:oMath xmlns:m="http://schemas.openxmlformats.org/officeDocument/2006/math">
                  <m:sSub>
                    <m:sSubPr>
                      <m:ctrlPr>
                        <a:rPr lang="en-GB" sz="2000" b="0" i="1">
                          <a:latin typeface="Cambria Math" panose="02040503050406030204" pitchFamily="18" charset="0"/>
                        </a:rPr>
                      </m:ctrlPr>
                    </m:sSubPr>
                    <m:e>
                      <m:r>
                        <a:rPr lang="en-GB" sz="2000" b="0" i="1">
                          <a:latin typeface="Cambria Math" panose="02040503050406030204" pitchFamily="18" charset="0"/>
                        </a:rPr>
                        <m:t>𝑉</m:t>
                      </m:r>
                    </m:e>
                    <m:sub>
                      <m:r>
                        <a:rPr lang="en-GB" sz="2000" b="0" i="1">
                          <a:latin typeface="Cambria Math" panose="02040503050406030204" pitchFamily="18" charset="0"/>
                        </a:rPr>
                        <m:t>𝑚𝑖𝑛</m:t>
                      </m:r>
                    </m:sub>
                  </m:sSub>
                  <m:r>
                    <a:rPr lang="en-GB" sz="2000" b="0" i="1">
                      <a:latin typeface="Cambria Math" panose="02040503050406030204" pitchFamily="18" charset="0"/>
                    </a:rPr>
                    <m:t>=0.44+(</m:t>
                  </m:r>
                </m:oMath>
              </a14:m>
              <a:r>
                <a:rPr lang="en-GB" sz="2000" b="0"/>
                <a:t>0.000206[BHN])</a:t>
              </a:r>
            </a:p>
          </xdr:txBody>
        </xdr:sp>
      </mc:Choice>
      <mc:Fallback xmlns="">
        <xdr:sp macro="" textlink="">
          <xdr:nvSpPr>
            <xdr:cNvPr id="29" name="TextBox 28">
              <a:extLst>
                <a:ext uri="{FF2B5EF4-FFF2-40B4-BE49-F238E27FC236}">
                  <a16:creationId xmlns:a16="http://schemas.microsoft.com/office/drawing/2014/main" id="{D72B4452-FEF0-FC8B-6F8A-3C392A157A15}"/>
                </a:ext>
              </a:extLst>
            </xdr:cNvPr>
            <xdr:cNvSpPr txBox="1"/>
          </xdr:nvSpPr>
          <xdr:spPr>
            <a:xfrm>
              <a:off x="20650200" y="6904566"/>
              <a:ext cx="3393365" cy="31592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n-GB" sz="2000" b="0" i="0">
                  <a:latin typeface="Cambria Math" panose="02040503050406030204" pitchFamily="18" charset="0"/>
                </a:rPr>
                <a:t>𝑉_𝑚𝑖𝑛=0.44+(</a:t>
              </a:r>
              <a:r>
                <a:rPr lang="en-GB" sz="2000" b="0"/>
                <a:t>0.000206[BHN])</a:t>
              </a:r>
            </a:p>
          </xdr:txBody>
        </xdr:sp>
      </mc:Fallback>
    </mc:AlternateContent>
    <xdr:clientData/>
  </xdr:oneCellAnchor>
  <xdr:twoCellAnchor>
    <xdr:from>
      <xdr:col>17</xdr:col>
      <xdr:colOff>42334</xdr:colOff>
      <xdr:row>29</xdr:row>
      <xdr:rowOff>152402</xdr:rowOff>
    </xdr:from>
    <xdr:to>
      <xdr:col>23</xdr:col>
      <xdr:colOff>728133</xdr:colOff>
      <xdr:row>41</xdr:row>
      <xdr:rowOff>169199</xdr:rowOff>
    </xdr:to>
    <xdr:sp macro="" textlink="">
      <xdr:nvSpPr>
        <xdr:cNvPr id="30" name="TextBox 3">
          <a:extLst>
            <a:ext uri="{FF2B5EF4-FFF2-40B4-BE49-F238E27FC236}">
              <a16:creationId xmlns:a16="http://schemas.microsoft.com/office/drawing/2014/main" id="{52099B0A-3BBC-C073-CA2F-F29842308DDF}"/>
            </a:ext>
          </a:extLst>
        </xdr:cNvPr>
        <xdr:cNvSpPr txBox="1"/>
      </xdr:nvSpPr>
      <xdr:spPr>
        <a:xfrm>
          <a:off x="16493067" y="7967135"/>
          <a:ext cx="5664199" cy="2726131"/>
        </a:xfrm>
        <a:prstGeom prst="rect">
          <a:avLst/>
        </a:prstGeom>
        <a:noFill/>
      </xdr:spPr>
      <xdr:txBody>
        <a:bodyPr wrap="square" rtlCol="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r>
            <a:rPr lang="en-US" sz="1400"/>
            <a:t>Where:</a:t>
          </a:r>
        </a:p>
        <a:p>
          <a:r>
            <a:rPr lang="en-US" sz="1400"/>
            <a:t>P = penetration of jet (m)</a:t>
          </a:r>
        </a:p>
        <a:p>
          <a:r>
            <a:rPr lang="en-US" sz="1400"/>
            <a:t>𝛒j = density of jet material (kg/m3)</a:t>
          </a:r>
        </a:p>
        <a:p>
          <a:r>
            <a:rPr lang="en-US" sz="1400"/>
            <a:t>𝛒t = density of target material (kg/m3)</a:t>
          </a:r>
        </a:p>
        <a:p>
          <a:r>
            <a:rPr lang="en-US" sz="1400"/>
            <a:t>Lj = length of the jet (m)</a:t>
          </a:r>
        </a:p>
        <a:p>
          <a:r>
            <a:rPr lang="en-GB" sz="1400"/>
            <a:t>λ = 1 (pure hydrodynamic behaviour), 2 (particulate jet), 1&lt;λ&lt;2 (hydrodynamic, but particulate jet)</a:t>
          </a:r>
        </a:p>
        <a:p>
          <a:r>
            <a:rPr lang="en-GB" sz="1400"/>
            <a:t>S = stand off [m]</a:t>
          </a:r>
        </a:p>
        <a:p>
          <a:r>
            <a:rPr lang="en-GB" sz="1400"/>
            <a:t>Ɣ = sqrt of densities (target/jet)</a:t>
          </a:r>
        </a:p>
        <a:p>
          <a:r>
            <a:rPr lang="en-GB" sz="1400"/>
            <a:t>BHN = Brinnell Hardness Number (steel 500 BHN) </a:t>
          </a:r>
        </a:p>
        <a:p>
          <a:r>
            <a:rPr lang="en-GB" sz="1400"/>
            <a:t>Vmin =</a:t>
          </a:r>
          <a:r>
            <a:rPr lang="en-GB" sz="1400" baseline="0"/>
            <a:t> minimum jet velocity for penetration</a:t>
          </a:r>
          <a:endParaRPr lang="en-US" sz="1400"/>
        </a:p>
        <a:p>
          <a:endParaRPr lang="en-US" sz="14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50800</xdr:colOff>
      <xdr:row>2</xdr:row>
      <xdr:rowOff>25400</xdr:rowOff>
    </xdr:from>
    <xdr:to>
      <xdr:col>11</xdr:col>
      <xdr:colOff>431800</xdr:colOff>
      <xdr:row>21</xdr:row>
      <xdr:rowOff>111760</xdr:rowOff>
    </xdr:to>
    <xdr:sp macro="" textlink="">
      <xdr:nvSpPr>
        <xdr:cNvPr id="2" name="TextBox 1">
          <a:extLst>
            <a:ext uri="{FF2B5EF4-FFF2-40B4-BE49-F238E27FC236}">
              <a16:creationId xmlns:a16="http://schemas.microsoft.com/office/drawing/2014/main" id="{FBE1C742-DFC3-2A49-A1A6-579B4B8BABE2}"/>
            </a:ext>
          </a:extLst>
        </xdr:cNvPr>
        <xdr:cNvSpPr txBox="1"/>
      </xdr:nvSpPr>
      <xdr:spPr>
        <a:xfrm>
          <a:off x="50800" y="533400"/>
          <a:ext cx="10452100" cy="5585460"/>
        </a:xfrm>
        <a:prstGeom prst="rect">
          <a:avLst/>
        </a:prstGeom>
        <a:solidFill>
          <a:srgbClr val="FFC000"/>
        </a:solidFill>
        <a:ln w="571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EXAMPLE:</a:t>
          </a:r>
        </a:p>
        <a:p>
          <a:r>
            <a:rPr lang="en-GB" sz="1400" b="1"/>
            <a:t>A conical shaped charge liner is to be fabricated from copper</a:t>
          </a:r>
          <a:r>
            <a:rPr lang="en-GB" sz="1400" b="1" baseline="0"/>
            <a:t> and filled with HMX as the explosive. The thickness of the liner is to be 0.1 inches and the half angle, alpha, is to be 40 degrees. The length of the liner is 5 inches and the charge OD is 12 inches. Determine the following using the Birkhoff et al theory:</a:t>
          </a:r>
        </a:p>
        <a:p>
          <a:endParaRPr lang="en-GB" sz="1400" baseline="0"/>
        </a:p>
        <a:p>
          <a:r>
            <a:rPr lang="en-GB" sz="1400" baseline="0"/>
            <a:t>1. The mass of the jet</a:t>
          </a:r>
        </a:p>
        <a:p>
          <a:r>
            <a:rPr lang="en-GB" sz="1400" baseline="0"/>
            <a:t>2. The mass of the slug</a:t>
          </a:r>
        </a:p>
        <a:p>
          <a:r>
            <a:rPr lang="en-GB" sz="1400" baseline="0"/>
            <a:t>3. The velocity of the jet</a:t>
          </a:r>
        </a:p>
        <a:p>
          <a:r>
            <a:rPr lang="en-GB" sz="1400" baseline="0"/>
            <a:t>4. The velocity of the slug</a:t>
          </a:r>
        </a:p>
        <a:p>
          <a:endParaRPr lang="en-GB" sz="1100" baseline="0"/>
        </a:p>
        <a:p>
          <a:r>
            <a:rPr lang="en-GB" sz="1100"/>
            <a:t>HMX</a:t>
          </a:r>
          <a:r>
            <a:rPr lang="en-GB" sz="1100" baseline="0"/>
            <a:t> 95/5</a:t>
          </a:r>
          <a:r>
            <a:rPr lang="en-GB" sz="1100"/>
            <a:t> Gurney = 2.97 km/s</a:t>
          </a:r>
        </a:p>
        <a:p>
          <a:r>
            <a:rPr lang="en-GB" sz="1100"/>
            <a:t>HMX VoD = 9110 m/s</a:t>
          </a:r>
        </a:p>
        <a:p>
          <a:r>
            <a:rPr lang="en-GB" sz="1100"/>
            <a:t>TNT density =</a:t>
          </a:r>
          <a:r>
            <a:rPr lang="en-GB" sz="1100" baseline="0"/>
            <a:t> 1.89 g/^3</a:t>
          </a:r>
        </a:p>
        <a:p>
          <a:r>
            <a:rPr lang="en-GB" sz="1100" baseline="0"/>
            <a:t>Cu density = 0.324 lbm/in^3</a:t>
          </a:r>
        </a:p>
        <a:p>
          <a:endParaRPr lang="en-GB" sz="1100" baseline="0"/>
        </a:p>
        <a:p>
          <a:r>
            <a:rPr lang="en-GB" sz="1100" baseline="0"/>
            <a:t>1. THE FIRST THING YOU NEED TO DO IS GET EVERYTHING INTO CONSISTENT UNITS AND, UNFORTUNATLEY, BMPT theory is Imperial!!!!!!! </a:t>
          </a:r>
        </a:p>
        <a:p>
          <a:endParaRPr lang="en-GB" sz="1100" baseline="0"/>
        </a:p>
        <a:p>
          <a:r>
            <a:rPr lang="en-GB" sz="1100" baseline="0"/>
            <a:t>2. The next thing we need to do is break the problem into sections (see top diagram) to determine the Gurney Velocity for each Section</a:t>
          </a:r>
        </a:p>
        <a:p>
          <a:endParaRPr lang="en-GB" sz="1100" baseline="0"/>
        </a:p>
        <a:p>
          <a:r>
            <a:rPr lang="en-GB" sz="1100" baseline="0"/>
            <a:t>3. Then, work out the M and C for each section</a:t>
          </a:r>
        </a:p>
        <a:p>
          <a:endParaRPr lang="en-GB" sz="1100" baseline="0"/>
        </a:p>
        <a:p>
          <a:r>
            <a:rPr lang="en-GB" sz="1100" baseline="0"/>
            <a:t>4. Next, the liner segment velocity from Gurney for a cylinder</a:t>
          </a:r>
        </a:p>
        <a:p>
          <a:endParaRPr lang="en-GB" sz="1100" baseline="0"/>
        </a:p>
        <a:p>
          <a:r>
            <a:rPr lang="en-GB" sz="1100" baseline="0"/>
            <a:t>5. Then the angle 𝜷 (from diagram bottom left). You will need to work in radians with Excel!!!!</a:t>
          </a:r>
        </a:p>
        <a:p>
          <a:endParaRPr lang="en-GB" sz="1100" baseline="0"/>
        </a:p>
        <a:p>
          <a:r>
            <a:rPr lang="en-GB" sz="1100" baseline="0"/>
            <a:t>6. Then work out velocities for jet and slug for each segment and take averages.</a:t>
          </a:r>
        </a:p>
        <a:p>
          <a:endParaRPr lang="en-GB" sz="1100" baseline="0"/>
        </a:p>
        <a:p>
          <a:r>
            <a:rPr lang="en-GB" sz="1100" baseline="0"/>
            <a:t>7. And finally the mass of the jet and the slug, so that you can determine slant ranges from the fragment calculator.</a:t>
          </a:r>
        </a:p>
        <a:p>
          <a:endParaRPr lang="en-GB" sz="1100"/>
        </a:p>
      </xdr:txBody>
    </xdr:sp>
    <xdr:clientData/>
  </xdr:twoCellAnchor>
  <xdr:oneCellAnchor>
    <xdr:from>
      <xdr:col>3</xdr:col>
      <xdr:colOff>114724</xdr:colOff>
      <xdr:row>29</xdr:row>
      <xdr:rowOff>18203</xdr:rowOff>
    </xdr:from>
    <xdr:ext cx="2540439" cy="565476"/>
    <mc:AlternateContent xmlns:mc="http://schemas.openxmlformats.org/markup-compatibility/2006" xmlns:a14="http://schemas.microsoft.com/office/drawing/2010/main">
      <mc:Choice Requires="a14">
        <xdr:sp macro="" textlink="">
          <xdr:nvSpPr>
            <xdr:cNvPr id="3" name="TextBox 2">
              <a:extLst>
                <a:ext uri="{FF2B5EF4-FFF2-40B4-BE49-F238E27FC236}">
                  <a16:creationId xmlns:a16="http://schemas.microsoft.com/office/drawing/2014/main" id="{C563A393-5790-7D4E-BE16-DFD659C52086}"/>
                </a:ext>
              </a:extLst>
            </xdr:cNvPr>
            <xdr:cNvSpPr txBox="1"/>
          </xdr:nvSpPr>
          <xdr:spPr>
            <a:xfrm>
              <a:off x="2807124" y="7832936"/>
              <a:ext cx="2540439" cy="565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14:m>
                <m:oMathPara xmlns:m="http://schemas.openxmlformats.org/officeDocument/2006/math">
                  <m:oMathParaPr>
                    <m:jc m:val="centerGroup"/>
                  </m:oMathParaPr>
                  <m:oMath xmlns:m="http://schemas.openxmlformats.org/officeDocument/2006/math">
                    <m:sSub>
                      <m:sSubPr>
                        <m:ctrlPr>
                          <a:rPr lang="en-GB" sz="2000" i="1">
                            <a:latin typeface="Cambria Math" panose="02040503050406030204" pitchFamily="18" charset="0"/>
                          </a:rPr>
                        </m:ctrlPr>
                      </m:sSubPr>
                      <m:e>
                        <m:sSub>
                          <m:sSubPr>
                            <m:ctrlPr>
                              <a:rPr lang="en-GB" sz="2000" i="1">
                                <a:latin typeface="Cambria Math" panose="02040503050406030204" pitchFamily="18" charset="0"/>
                              </a:rPr>
                            </m:ctrlPr>
                          </m:sSubPr>
                          <m:e>
                            <m:r>
                              <a:rPr lang="en-GB" sz="2000" b="0" i="1">
                                <a:latin typeface="Cambria Math" panose="02040503050406030204" pitchFamily="18" charset="0"/>
                              </a:rPr>
                              <m:t>𝑀</m:t>
                            </m:r>
                          </m:e>
                          <m:sub>
                            <m:r>
                              <a:rPr lang="en-GB" sz="2000" b="0" i="1">
                                <a:latin typeface="Cambria Math" panose="02040503050406030204" pitchFamily="18" charset="0"/>
                              </a:rPr>
                              <m:t>2</m:t>
                            </m:r>
                          </m:sub>
                        </m:sSub>
                        <m:r>
                          <a:rPr lang="en-GB" sz="2000" b="0" i="1">
                            <a:latin typeface="Cambria Math" panose="02040503050406030204" pitchFamily="18" charset="0"/>
                          </a:rPr>
                          <m:t>=</m:t>
                        </m:r>
                        <m:r>
                          <a:rPr lang="en-GB" sz="2000" i="1">
                            <a:latin typeface="Cambria Math" panose="02040503050406030204" pitchFamily="18" charset="0"/>
                            <a:ea typeface="Cambria Math" panose="02040503050406030204" pitchFamily="18" charset="0"/>
                          </a:rPr>
                          <m:t>𝜌</m:t>
                        </m:r>
                      </m:e>
                      <m:sub>
                        <m:r>
                          <a:rPr lang="en-GB" sz="2000" b="0" i="1">
                            <a:latin typeface="Cambria Math" panose="02040503050406030204" pitchFamily="18" charset="0"/>
                            <a:ea typeface="Cambria Math" panose="02040503050406030204" pitchFamily="18" charset="0"/>
                          </a:rPr>
                          <m:t>𝑐𝑢</m:t>
                        </m:r>
                      </m:sub>
                    </m:sSub>
                    <m:r>
                      <a:rPr lang="en-GB" sz="2000" b="0" i="1">
                        <a:latin typeface="Cambria Math" panose="02040503050406030204" pitchFamily="18" charset="0"/>
                      </a:rPr>
                      <m:t>2</m:t>
                    </m:r>
                    <m:r>
                      <a:rPr lang="en-GB" sz="2000" b="0" i="1">
                        <a:latin typeface="Cambria Math" panose="02040503050406030204" pitchFamily="18" charset="0"/>
                        <a:ea typeface="Cambria Math" panose="02040503050406030204" pitchFamily="18" charset="0"/>
                      </a:rPr>
                      <m:t>𝜋</m:t>
                    </m:r>
                    <m:d>
                      <m:dPr>
                        <m:ctrlPr>
                          <a:rPr lang="en-GB" sz="2000" b="0" i="1">
                            <a:latin typeface="Cambria Math" panose="02040503050406030204" pitchFamily="18" charset="0"/>
                            <a:ea typeface="Cambria Math" panose="02040503050406030204" pitchFamily="18" charset="0"/>
                          </a:rPr>
                        </m:ctrlPr>
                      </m:dPr>
                      <m:e>
                        <m:f>
                          <m:fPr>
                            <m:ctrlPr>
                              <a:rPr lang="en-GB" sz="2000" b="0" i="1">
                                <a:latin typeface="Cambria Math" panose="02040503050406030204" pitchFamily="18" charset="0"/>
                                <a:ea typeface="Cambria Math" panose="02040503050406030204" pitchFamily="18" charset="0"/>
                              </a:rPr>
                            </m:ctrlPr>
                          </m:fPr>
                          <m:num>
                            <m:sSub>
                              <m:sSubPr>
                                <m:ctrlPr>
                                  <a:rPr lang="en-GB" sz="2000" b="0" i="1">
                                    <a:latin typeface="Cambria Math" panose="02040503050406030204" pitchFamily="18" charset="0"/>
                                    <a:ea typeface="Cambria Math" panose="02040503050406030204" pitchFamily="18" charset="0"/>
                                  </a:rPr>
                                </m:ctrlPr>
                              </m:sSubPr>
                              <m:e>
                                <m:r>
                                  <a:rPr lang="en-GB" sz="2000" b="0" i="1">
                                    <a:latin typeface="Cambria Math" panose="02040503050406030204" pitchFamily="18" charset="0"/>
                                    <a:ea typeface="Cambria Math" panose="02040503050406030204" pitchFamily="18" charset="0"/>
                                  </a:rPr>
                                  <m:t>𝑟</m:t>
                                </m:r>
                              </m:e>
                              <m:sub>
                                <m:r>
                                  <a:rPr lang="en-GB" sz="2000" b="0" i="1">
                                    <a:latin typeface="Cambria Math" panose="02040503050406030204" pitchFamily="18" charset="0"/>
                                    <a:ea typeface="Cambria Math" panose="02040503050406030204" pitchFamily="18" charset="0"/>
                                  </a:rPr>
                                  <m:t>2</m:t>
                                </m:r>
                              </m:sub>
                            </m:sSub>
                            <m:r>
                              <a:rPr lang="en-GB" sz="2000" b="0" i="1">
                                <a:latin typeface="Cambria Math" panose="02040503050406030204" pitchFamily="18" charset="0"/>
                                <a:ea typeface="Cambria Math" panose="02040503050406030204" pitchFamily="18" charset="0"/>
                              </a:rPr>
                              <m:t>+</m:t>
                            </m:r>
                            <m:sSub>
                              <m:sSubPr>
                                <m:ctrlPr>
                                  <a:rPr lang="en-GB" sz="2000" b="0" i="1">
                                    <a:latin typeface="Cambria Math" panose="02040503050406030204" pitchFamily="18" charset="0"/>
                                    <a:ea typeface="Cambria Math" panose="02040503050406030204" pitchFamily="18" charset="0"/>
                                  </a:rPr>
                                </m:ctrlPr>
                              </m:sSubPr>
                              <m:e>
                                <m:r>
                                  <a:rPr lang="en-GB" sz="2000" b="0" i="1">
                                    <a:latin typeface="Cambria Math" panose="02040503050406030204" pitchFamily="18" charset="0"/>
                                    <a:ea typeface="Cambria Math" panose="02040503050406030204" pitchFamily="18" charset="0"/>
                                  </a:rPr>
                                  <m:t>𝑟</m:t>
                                </m:r>
                              </m:e>
                              <m:sub>
                                <m:r>
                                  <a:rPr lang="en-GB" sz="2000" b="0" i="1">
                                    <a:latin typeface="Cambria Math" panose="02040503050406030204" pitchFamily="18" charset="0"/>
                                    <a:ea typeface="Cambria Math" panose="02040503050406030204" pitchFamily="18" charset="0"/>
                                  </a:rPr>
                                  <m:t>1</m:t>
                                </m:r>
                              </m:sub>
                            </m:sSub>
                          </m:num>
                          <m:den>
                            <m:r>
                              <a:rPr lang="en-GB" sz="2000" b="0" i="1">
                                <a:latin typeface="Cambria Math" panose="02040503050406030204" pitchFamily="18" charset="0"/>
                                <a:ea typeface="Cambria Math" panose="02040503050406030204" pitchFamily="18" charset="0"/>
                              </a:rPr>
                              <m:t>2</m:t>
                            </m:r>
                          </m:den>
                        </m:f>
                      </m:e>
                    </m:d>
                    <m:r>
                      <a:rPr lang="en-GB" sz="2000" b="0" i="1">
                        <a:latin typeface="Cambria Math" panose="02040503050406030204" pitchFamily="18" charset="0"/>
                        <a:ea typeface="Cambria Math" panose="02040503050406030204" pitchFamily="18" charset="0"/>
                      </a:rPr>
                      <m:t>𝑡</m:t>
                    </m:r>
                  </m:oMath>
                </m:oMathPara>
              </a14:m>
              <a:endParaRPr lang="en-GB" sz="2000"/>
            </a:p>
          </xdr:txBody>
        </xdr:sp>
      </mc:Choice>
      <mc:Fallback xmlns="">
        <xdr:sp macro="" textlink="">
          <xdr:nvSpPr>
            <xdr:cNvPr id="3" name="TextBox 2">
              <a:extLst>
                <a:ext uri="{FF2B5EF4-FFF2-40B4-BE49-F238E27FC236}">
                  <a16:creationId xmlns:a16="http://schemas.microsoft.com/office/drawing/2014/main" id="{C563A393-5790-7D4E-BE16-DFD659C52086}"/>
                </a:ext>
              </a:extLst>
            </xdr:cNvPr>
            <xdr:cNvSpPr txBox="1"/>
          </xdr:nvSpPr>
          <xdr:spPr>
            <a:xfrm>
              <a:off x="2807124" y="7832936"/>
              <a:ext cx="2540439" cy="565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r>
                <a:rPr lang="en-GB" sz="2000" i="0">
                  <a:latin typeface="Cambria Math" panose="02040503050406030204" pitchFamily="18" charset="0"/>
                </a:rPr>
                <a:t>〖</a:t>
              </a:r>
              <a:r>
                <a:rPr lang="en-GB" sz="2000" b="0" i="0">
                  <a:latin typeface="Cambria Math" panose="02040503050406030204" pitchFamily="18" charset="0"/>
                </a:rPr>
                <a:t>𝑀_2=</a:t>
              </a:r>
              <a:r>
                <a:rPr lang="en-GB" sz="2000" i="0">
                  <a:latin typeface="Cambria Math" panose="02040503050406030204" pitchFamily="18" charset="0"/>
                  <a:ea typeface="Cambria Math" panose="02040503050406030204" pitchFamily="18" charset="0"/>
                </a:rPr>
                <a:t>𝜌〗_</a:t>
              </a:r>
              <a:r>
                <a:rPr lang="en-GB" sz="2000" b="0" i="0">
                  <a:latin typeface="Cambria Math" panose="02040503050406030204" pitchFamily="18" charset="0"/>
                  <a:ea typeface="Cambria Math" panose="02040503050406030204" pitchFamily="18" charset="0"/>
                </a:rPr>
                <a:t>𝑐𝑢 </a:t>
              </a:r>
              <a:r>
                <a:rPr lang="en-GB" sz="2000" b="0" i="0">
                  <a:latin typeface="Cambria Math" panose="02040503050406030204" pitchFamily="18" charset="0"/>
                </a:rPr>
                <a:t>2</a:t>
              </a:r>
              <a:r>
                <a:rPr lang="en-GB" sz="2000" b="0" i="0">
                  <a:latin typeface="Cambria Math" panose="02040503050406030204" pitchFamily="18" charset="0"/>
                  <a:ea typeface="Cambria Math" panose="02040503050406030204" pitchFamily="18" charset="0"/>
                </a:rPr>
                <a:t>𝜋((𝑟_2+𝑟_1)/2)𝑡</a:t>
              </a:r>
              <a:endParaRPr lang="en-GB" sz="2000"/>
            </a:p>
          </xdr:txBody>
        </xdr:sp>
      </mc:Fallback>
    </mc:AlternateContent>
    <xdr:clientData/>
  </xdr:oneCellAnchor>
  <xdr:oneCellAnchor>
    <xdr:from>
      <xdr:col>11</xdr:col>
      <xdr:colOff>171450</xdr:colOff>
      <xdr:row>24</xdr:row>
      <xdr:rowOff>31750</xdr:rowOff>
    </xdr:from>
    <xdr:ext cx="3666132" cy="699935"/>
    <mc:AlternateContent xmlns:mc="http://schemas.openxmlformats.org/markup-compatibility/2006" xmlns:a14="http://schemas.microsoft.com/office/drawing/2010/main">
      <mc:Choice Requires="a14">
        <xdr:sp macro="" textlink="">
          <xdr:nvSpPr>
            <xdr:cNvPr id="4" name="TextBox 3">
              <a:extLst>
                <a:ext uri="{FF2B5EF4-FFF2-40B4-BE49-F238E27FC236}">
                  <a16:creationId xmlns:a16="http://schemas.microsoft.com/office/drawing/2014/main" id="{40684BB3-77DD-334E-B8F2-058F269A65EA}"/>
                </a:ext>
              </a:extLst>
            </xdr:cNvPr>
            <xdr:cNvSpPr txBox="1"/>
          </xdr:nvSpPr>
          <xdr:spPr>
            <a:xfrm>
              <a:off x="10263717" y="6813550"/>
              <a:ext cx="3666132" cy="69993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14:m>
                <m:oMathPara xmlns:m="http://schemas.openxmlformats.org/officeDocument/2006/math">
                  <m:oMathParaPr>
                    <m:jc m:val="centerGroup"/>
                  </m:oMathParaPr>
                  <m:oMath xmlns:m="http://schemas.openxmlformats.org/officeDocument/2006/math">
                    <m:sSub>
                      <m:sSubPr>
                        <m:ctrlPr>
                          <a:rPr lang="en-GB" sz="2000" i="1">
                            <a:latin typeface="Cambria Math" panose="02040503050406030204" pitchFamily="18" charset="0"/>
                          </a:rPr>
                        </m:ctrlPr>
                      </m:sSubPr>
                      <m:e>
                        <m:sSub>
                          <m:sSubPr>
                            <m:ctrlPr>
                              <a:rPr lang="en-GB" sz="2000" i="1">
                                <a:latin typeface="Cambria Math" panose="02040503050406030204" pitchFamily="18" charset="0"/>
                              </a:rPr>
                            </m:ctrlPr>
                          </m:sSubPr>
                          <m:e>
                            <m:r>
                              <a:rPr lang="en-GB" sz="2000" b="0" i="1">
                                <a:latin typeface="Cambria Math" panose="02040503050406030204" pitchFamily="18" charset="0"/>
                              </a:rPr>
                              <m:t>𝐶</m:t>
                            </m:r>
                          </m:e>
                          <m:sub>
                            <m:r>
                              <a:rPr lang="en-GB" sz="2000" b="0" i="1">
                                <a:latin typeface="Cambria Math" panose="02040503050406030204" pitchFamily="18" charset="0"/>
                              </a:rPr>
                              <m:t>1</m:t>
                            </m:r>
                          </m:sub>
                        </m:sSub>
                        <m:r>
                          <a:rPr lang="en-GB" sz="2000" b="0" i="1">
                            <a:latin typeface="Cambria Math" panose="02040503050406030204" pitchFamily="18" charset="0"/>
                          </a:rPr>
                          <m:t>=</m:t>
                        </m:r>
                        <m:r>
                          <a:rPr lang="en-GB" sz="2000" i="1">
                            <a:latin typeface="Cambria Math" panose="02040503050406030204" pitchFamily="18" charset="0"/>
                            <a:ea typeface="Cambria Math" panose="02040503050406030204" pitchFamily="18" charset="0"/>
                          </a:rPr>
                          <m:t>𝜌</m:t>
                        </m:r>
                      </m:e>
                      <m:sub>
                        <m:r>
                          <a:rPr lang="en-GB" sz="2000" b="0" i="1">
                            <a:latin typeface="Cambria Math" panose="02040503050406030204" pitchFamily="18" charset="0"/>
                            <a:ea typeface="Cambria Math" panose="02040503050406030204" pitchFamily="18" charset="0"/>
                          </a:rPr>
                          <m:t>𝑒𝑥𝑝</m:t>
                        </m:r>
                      </m:sub>
                    </m:sSub>
                    <m:r>
                      <a:rPr lang="en-GB" sz="2000" b="0" i="1">
                        <a:latin typeface="Cambria Math" panose="02040503050406030204" pitchFamily="18" charset="0"/>
                        <a:ea typeface="Cambria Math" panose="02040503050406030204" pitchFamily="18" charset="0"/>
                      </a:rPr>
                      <m:t>𝜋</m:t>
                    </m:r>
                    <m:d>
                      <m:dPr>
                        <m:ctrlPr>
                          <a:rPr lang="en-GB" sz="2000" b="0" i="1">
                            <a:latin typeface="Cambria Math" panose="02040503050406030204" pitchFamily="18" charset="0"/>
                            <a:ea typeface="Cambria Math" panose="02040503050406030204" pitchFamily="18" charset="0"/>
                          </a:rPr>
                        </m:ctrlPr>
                      </m:dPr>
                      <m:e>
                        <m:f>
                          <m:fPr>
                            <m:ctrlPr>
                              <a:rPr lang="en-GB" sz="2000" b="0" i="1">
                                <a:latin typeface="Cambria Math" panose="02040503050406030204" pitchFamily="18" charset="0"/>
                                <a:ea typeface="Cambria Math" panose="02040503050406030204" pitchFamily="18" charset="0"/>
                              </a:rPr>
                            </m:ctrlPr>
                          </m:fPr>
                          <m:num>
                            <m:sSubSup>
                              <m:sSubSupPr>
                                <m:ctrlPr>
                                  <a:rPr lang="en-GB" sz="2000" b="0" i="1">
                                    <a:latin typeface="Cambria Math" panose="02040503050406030204" pitchFamily="18" charset="0"/>
                                    <a:ea typeface="Cambria Math" panose="02040503050406030204" pitchFamily="18" charset="0"/>
                                  </a:rPr>
                                </m:ctrlPr>
                              </m:sSubSupPr>
                              <m:e>
                                <m:r>
                                  <a:rPr lang="en-GB" sz="2000" b="0" i="1">
                                    <a:latin typeface="Cambria Math" panose="02040503050406030204" pitchFamily="18" charset="0"/>
                                    <a:ea typeface="Cambria Math" panose="02040503050406030204" pitchFamily="18" charset="0"/>
                                  </a:rPr>
                                  <m:t>𝑟</m:t>
                                </m:r>
                              </m:e>
                              <m:sub>
                                <m:r>
                                  <a:rPr lang="en-GB" sz="2000" b="0" i="1">
                                    <a:latin typeface="Cambria Math" panose="02040503050406030204" pitchFamily="18" charset="0"/>
                                    <a:ea typeface="Cambria Math" panose="02040503050406030204" pitchFamily="18" charset="0"/>
                                  </a:rPr>
                                  <m:t>𝑐</m:t>
                                </m:r>
                              </m:sub>
                              <m:sup>
                                <m:r>
                                  <a:rPr lang="en-GB" sz="2000" b="0" i="1">
                                    <a:latin typeface="Cambria Math" panose="02040503050406030204" pitchFamily="18" charset="0"/>
                                    <a:ea typeface="Cambria Math" panose="02040503050406030204" pitchFamily="18" charset="0"/>
                                  </a:rPr>
                                  <m:t>2</m:t>
                                </m:r>
                              </m:sup>
                            </m:sSubSup>
                          </m:num>
                          <m:den>
                            <m:sSup>
                              <m:sSupPr>
                                <m:ctrlPr>
                                  <a:rPr lang="en-GB" sz="2000" b="0" i="1">
                                    <a:latin typeface="Cambria Math" panose="02040503050406030204" pitchFamily="18" charset="0"/>
                                    <a:ea typeface="Cambria Math" panose="02040503050406030204" pitchFamily="18" charset="0"/>
                                  </a:rPr>
                                </m:ctrlPr>
                              </m:sSupPr>
                              <m:e>
                                <m:r>
                                  <a:rPr lang="en-GB" sz="2000" b="0" i="1">
                                    <a:latin typeface="Cambria Math" panose="02040503050406030204" pitchFamily="18" charset="0"/>
                                    <a:ea typeface="Cambria Math" panose="02040503050406030204" pitchFamily="18" charset="0"/>
                                  </a:rPr>
                                  <m:t>𝑐𝑜𝑠</m:t>
                                </m:r>
                              </m:e>
                              <m:sup>
                                <m:r>
                                  <a:rPr lang="en-GB" sz="2000" b="0" i="1">
                                    <a:latin typeface="Cambria Math" panose="02040503050406030204" pitchFamily="18" charset="0"/>
                                    <a:ea typeface="Cambria Math" panose="02040503050406030204" pitchFamily="18" charset="0"/>
                                  </a:rPr>
                                  <m:t>2</m:t>
                                </m:r>
                              </m:sup>
                            </m:sSup>
                            <m:r>
                              <a:rPr lang="en-GB" sz="2000" b="0" i="1">
                                <a:latin typeface="Cambria Math" panose="02040503050406030204" pitchFamily="18" charset="0"/>
                                <a:ea typeface="Cambria Math" panose="02040503050406030204" pitchFamily="18" charset="0"/>
                              </a:rPr>
                              <m:t>𝛼</m:t>
                            </m:r>
                          </m:den>
                        </m:f>
                        <m:r>
                          <a:rPr lang="en-GB" sz="2000" b="0" i="1">
                            <a:latin typeface="Cambria Math" panose="02040503050406030204" pitchFamily="18" charset="0"/>
                            <a:ea typeface="Cambria Math" panose="02040503050406030204" pitchFamily="18" charset="0"/>
                          </a:rPr>
                          <m:t>−</m:t>
                        </m:r>
                        <m:sSup>
                          <m:sSupPr>
                            <m:ctrlPr>
                              <a:rPr lang="en-GB" sz="2000" b="0" i="1">
                                <a:latin typeface="Cambria Math" panose="02040503050406030204" pitchFamily="18" charset="0"/>
                                <a:ea typeface="Cambria Math" panose="02040503050406030204" pitchFamily="18" charset="0"/>
                              </a:rPr>
                            </m:ctrlPr>
                          </m:sSupPr>
                          <m:e>
                            <m:d>
                              <m:dPr>
                                <m:ctrlPr>
                                  <a:rPr lang="en-GB" sz="2000" b="0" i="1">
                                    <a:latin typeface="Cambria Math" panose="02040503050406030204" pitchFamily="18" charset="0"/>
                                    <a:ea typeface="Cambria Math" panose="02040503050406030204" pitchFamily="18" charset="0"/>
                                  </a:rPr>
                                </m:ctrlPr>
                              </m:dPr>
                              <m:e>
                                <m:f>
                                  <m:fPr>
                                    <m:ctrlPr>
                                      <a:rPr lang="en-GB" sz="2000" b="0" i="1">
                                        <a:latin typeface="Cambria Math" panose="02040503050406030204" pitchFamily="18" charset="0"/>
                                        <a:ea typeface="Cambria Math" panose="02040503050406030204" pitchFamily="18" charset="0"/>
                                      </a:rPr>
                                    </m:ctrlPr>
                                  </m:fPr>
                                  <m:num>
                                    <m:sSub>
                                      <m:sSubPr>
                                        <m:ctrlPr>
                                          <a:rPr lang="en-GB" sz="2000" b="0" i="1">
                                            <a:latin typeface="Cambria Math" panose="02040503050406030204" pitchFamily="18" charset="0"/>
                                            <a:ea typeface="Cambria Math" panose="02040503050406030204" pitchFamily="18" charset="0"/>
                                          </a:rPr>
                                        </m:ctrlPr>
                                      </m:sSubPr>
                                      <m:e>
                                        <m:r>
                                          <a:rPr lang="en-GB" sz="2000" b="0" i="1">
                                            <a:latin typeface="Cambria Math" panose="02040503050406030204" pitchFamily="18" charset="0"/>
                                            <a:ea typeface="Cambria Math" panose="02040503050406030204" pitchFamily="18" charset="0"/>
                                          </a:rPr>
                                          <m:t>𝑟</m:t>
                                        </m:r>
                                      </m:e>
                                      <m:sub>
                                        <m:r>
                                          <a:rPr lang="en-GB" sz="2000" b="0" i="1">
                                            <a:latin typeface="Cambria Math" panose="02040503050406030204" pitchFamily="18" charset="0"/>
                                            <a:ea typeface="Cambria Math" panose="02040503050406030204" pitchFamily="18" charset="0"/>
                                          </a:rPr>
                                          <m:t>1</m:t>
                                        </m:r>
                                      </m:sub>
                                    </m:sSub>
                                    <m:r>
                                      <a:rPr lang="en-GB" sz="2000" b="0" i="1">
                                        <a:latin typeface="Cambria Math" panose="02040503050406030204" pitchFamily="18" charset="0"/>
                                        <a:ea typeface="Cambria Math" panose="02040503050406030204" pitchFamily="18" charset="0"/>
                                      </a:rPr>
                                      <m:t>+</m:t>
                                    </m:r>
                                    <m:sSub>
                                      <m:sSubPr>
                                        <m:ctrlPr>
                                          <a:rPr lang="en-GB" sz="2000" b="0" i="1">
                                            <a:latin typeface="Cambria Math" panose="02040503050406030204" pitchFamily="18" charset="0"/>
                                            <a:ea typeface="Cambria Math" panose="02040503050406030204" pitchFamily="18" charset="0"/>
                                          </a:rPr>
                                        </m:ctrlPr>
                                      </m:sSubPr>
                                      <m:e>
                                        <m:r>
                                          <a:rPr lang="en-GB" sz="2000" b="0" i="1">
                                            <a:latin typeface="Cambria Math" panose="02040503050406030204" pitchFamily="18" charset="0"/>
                                            <a:ea typeface="Cambria Math" panose="02040503050406030204" pitchFamily="18" charset="0"/>
                                          </a:rPr>
                                          <m:t>𝑟</m:t>
                                        </m:r>
                                      </m:e>
                                      <m:sub>
                                        <m:r>
                                          <a:rPr lang="en-GB" sz="2000" b="0" i="1">
                                            <a:latin typeface="Cambria Math" panose="02040503050406030204" pitchFamily="18" charset="0"/>
                                            <a:ea typeface="Cambria Math" panose="02040503050406030204" pitchFamily="18" charset="0"/>
                                          </a:rPr>
                                          <m:t>𝑜</m:t>
                                        </m:r>
                                      </m:sub>
                                    </m:sSub>
                                  </m:num>
                                  <m:den>
                                    <m:r>
                                      <a:rPr lang="en-GB" sz="2000" b="0" i="1">
                                        <a:latin typeface="Cambria Math" panose="02040503050406030204" pitchFamily="18" charset="0"/>
                                        <a:ea typeface="Cambria Math" panose="02040503050406030204" pitchFamily="18" charset="0"/>
                                      </a:rPr>
                                      <m:t>2</m:t>
                                    </m:r>
                                  </m:den>
                                </m:f>
                              </m:e>
                            </m:d>
                          </m:e>
                          <m:sup>
                            <m:r>
                              <a:rPr lang="en-GB" sz="2000" b="0" i="1">
                                <a:latin typeface="Cambria Math" panose="02040503050406030204" pitchFamily="18" charset="0"/>
                                <a:ea typeface="Cambria Math" panose="02040503050406030204" pitchFamily="18" charset="0"/>
                              </a:rPr>
                              <m:t>2</m:t>
                            </m:r>
                          </m:sup>
                        </m:sSup>
                      </m:e>
                    </m:d>
                  </m:oMath>
                </m:oMathPara>
              </a14:m>
              <a:endParaRPr lang="en-GB" sz="2000"/>
            </a:p>
          </xdr:txBody>
        </xdr:sp>
      </mc:Choice>
      <mc:Fallback xmlns="">
        <xdr:sp macro="" textlink="">
          <xdr:nvSpPr>
            <xdr:cNvPr id="4" name="TextBox 3">
              <a:extLst>
                <a:ext uri="{FF2B5EF4-FFF2-40B4-BE49-F238E27FC236}">
                  <a16:creationId xmlns:a16="http://schemas.microsoft.com/office/drawing/2014/main" id="{40684BB3-77DD-334E-B8F2-058F269A65EA}"/>
                </a:ext>
              </a:extLst>
            </xdr:cNvPr>
            <xdr:cNvSpPr txBox="1"/>
          </xdr:nvSpPr>
          <xdr:spPr>
            <a:xfrm>
              <a:off x="10263717" y="6813550"/>
              <a:ext cx="3666132" cy="69993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r>
                <a:rPr lang="en-GB" sz="2000" i="0">
                  <a:latin typeface="Cambria Math" panose="02040503050406030204" pitchFamily="18" charset="0"/>
                </a:rPr>
                <a:t>〖</a:t>
              </a:r>
              <a:r>
                <a:rPr lang="en-GB" sz="2000" b="0" i="0">
                  <a:latin typeface="Cambria Math" panose="02040503050406030204" pitchFamily="18" charset="0"/>
                </a:rPr>
                <a:t>𝐶_1=</a:t>
              </a:r>
              <a:r>
                <a:rPr lang="en-GB" sz="2000" i="0">
                  <a:latin typeface="Cambria Math" panose="02040503050406030204" pitchFamily="18" charset="0"/>
                  <a:ea typeface="Cambria Math" panose="02040503050406030204" pitchFamily="18" charset="0"/>
                </a:rPr>
                <a:t>𝜌〗_</a:t>
              </a:r>
              <a:r>
                <a:rPr lang="en-GB" sz="2000" b="0" i="0">
                  <a:latin typeface="Cambria Math" panose="02040503050406030204" pitchFamily="18" charset="0"/>
                  <a:ea typeface="Cambria Math" panose="02040503050406030204" pitchFamily="18" charset="0"/>
                </a:rPr>
                <a:t>𝑒𝑥𝑝 𝜋((𝑟_𝑐^2)/(〖𝑐𝑜𝑠〗^2 𝛼)−((𝑟_1+𝑟_𝑜)/2)^2 )</a:t>
              </a:r>
              <a:endParaRPr lang="en-GB" sz="2000"/>
            </a:p>
          </xdr:txBody>
        </xdr:sp>
      </mc:Fallback>
    </mc:AlternateContent>
    <xdr:clientData/>
  </xdr:oneCellAnchor>
  <xdr:oneCellAnchor>
    <xdr:from>
      <xdr:col>3</xdr:col>
      <xdr:colOff>100330</xdr:colOff>
      <xdr:row>24</xdr:row>
      <xdr:rowOff>205316</xdr:rowOff>
    </xdr:from>
    <xdr:ext cx="2526013" cy="565476"/>
    <mc:AlternateContent xmlns:mc="http://schemas.openxmlformats.org/markup-compatibility/2006" xmlns:a14="http://schemas.microsoft.com/office/drawing/2010/main">
      <mc:Choice Requires="a14">
        <xdr:sp macro="" textlink="">
          <xdr:nvSpPr>
            <xdr:cNvPr id="5" name="TextBox 4">
              <a:extLst>
                <a:ext uri="{FF2B5EF4-FFF2-40B4-BE49-F238E27FC236}">
                  <a16:creationId xmlns:a16="http://schemas.microsoft.com/office/drawing/2014/main" id="{CA640BD1-1C69-9240-B663-BA12F50629A2}"/>
                </a:ext>
              </a:extLst>
            </xdr:cNvPr>
            <xdr:cNvSpPr txBox="1"/>
          </xdr:nvSpPr>
          <xdr:spPr>
            <a:xfrm>
              <a:off x="2792730" y="6987116"/>
              <a:ext cx="2526013" cy="565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14:m>
                <m:oMathPara xmlns:m="http://schemas.openxmlformats.org/officeDocument/2006/math">
                  <m:oMathParaPr>
                    <m:jc m:val="centerGroup"/>
                  </m:oMathParaPr>
                  <m:oMath xmlns:m="http://schemas.openxmlformats.org/officeDocument/2006/math">
                    <m:sSub>
                      <m:sSubPr>
                        <m:ctrlPr>
                          <a:rPr lang="en-GB" sz="2000" i="1">
                            <a:latin typeface="Cambria Math" panose="02040503050406030204" pitchFamily="18" charset="0"/>
                          </a:rPr>
                        </m:ctrlPr>
                      </m:sSubPr>
                      <m:e>
                        <m:sSub>
                          <m:sSubPr>
                            <m:ctrlPr>
                              <a:rPr lang="en-GB" sz="2000" i="1">
                                <a:latin typeface="Cambria Math" panose="02040503050406030204" pitchFamily="18" charset="0"/>
                              </a:rPr>
                            </m:ctrlPr>
                          </m:sSubPr>
                          <m:e>
                            <m:r>
                              <a:rPr lang="en-GB" sz="2000" b="0" i="1">
                                <a:latin typeface="Cambria Math" panose="02040503050406030204" pitchFamily="18" charset="0"/>
                              </a:rPr>
                              <m:t>𝑀</m:t>
                            </m:r>
                          </m:e>
                          <m:sub>
                            <m:r>
                              <a:rPr lang="en-GB" sz="2000" b="0" i="1">
                                <a:latin typeface="Cambria Math" panose="02040503050406030204" pitchFamily="18" charset="0"/>
                              </a:rPr>
                              <m:t>1</m:t>
                            </m:r>
                          </m:sub>
                        </m:sSub>
                        <m:r>
                          <a:rPr lang="en-GB" sz="2000" b="0" i="1">
                            <a:latin typeface="Cambria Math" panose="02040503050406030204" pitchFamily="18" charset="0"/>
                          </a:rPr>
                          <m:t>=</m:t>
                        </m:r>
                        <m:r>
                          <a:rPr lang="en-GB" sz="2000" i="1">
                            <a:latin typeface="Cambria Math" panose="02040503050406030204" pitchFamily="18" charset="0"/>
                            <a:ea typeface="Cambria Math" panose="02040503050406030204" pitchFamily="18" charset="0"/>
                          </a:rPr>
                          <m:t>𝜌</m:t>
                        </m:r>
                      </m:e>
                      <m:sub>
                        <m:r>
                          <a:rPr lang="en-GB" sz="2000" b="0" i="1">
                            <a:latin typeface="Cambria Math" panose="02040503050406030204" pitchFamily="18" charset="0"/>
                            <a:ea typeface="Cambria Math" panose="02040503050406030204" pitchFamily="18" charset="0"/>
                          </a:rPr>
                          <m:t>𝑐𝑢</m:t>
                        </m:r>
                      </m:sub>
                    </m:sSub>
                    <m:r>
                      <a:rPr lang="en-GB" sz="2000" b="0" i="1">
                        <a:latin typeface="Cambria Math" panose="02040503050406030204" pitchFamily="18" charset="0"/>
                      </a:rPr>
                      <m:t>2</m:t>
                    </m:r>
                    <m:r>
                      <a:rPr lang="en-GB" sz="2000" b="0" i="1">
                        <a:latin typeface="Cambria Math" panose="02040503050406030204" pitchFamily="18" charset="0"/>
                        <a:ea typeface="Cambria Math" panose="02040503050406030204" pitchFamily="18" charset="0"/>
                      </a:rPr>
                      <m:t>𝜋</m:t>
                    </m:r>
                    <m:d>
                      <m:dPr>
                        <m:ctrlPr>
                          <a:rPr lang="en-GB" sz="2000" b="0" i="1">
                            <a:latin typeface="Cambria Math" panose="02040503050406030204" pitchFamily="18" charset="0"/>
                            <a:ea typeface="Cambria Math" panose="02040503050406030204" pitchFamily="18" charset="0"/>
                          </a:rPr>
                        </m:ctrlPr>
                      </m:dPr>
                      <m:e>
                        <m:f>
                          <m:fPr>
                            <m:ctrlPr>
                              <a:rPr lang="en-GB" sz="2000" b="0" i="1">
                                <a:latin typeface="Cambria Math" panose="02040503050406030204" pitchFamily="18" charset="0"/>
                                <a:ea typeface="Cambria Math" panose="02040503050406030204" pitchFamily="18" charset="0"/>
                              </a:rPr>
                            </m:ctrlPr>
                          </m:fPr>
                          <m:num>
                            <m:sSub>
                              <m:sSubPr>
                                <m:ctrlPr>
                                  <a:rPr lang="en-GB" sz="2000" b="0" i="1">
                                    <a:latin typeface="Cambria Math" panose="02040503050406030204" pitchFamily="18" charset="0"/>
                                    <a:ea typeface="Cambria Math" panose="02040503050406030204" pitchFamily="18" charset="0"/>
                                  </a:rPr>
                                </m:ctrlPr>
                              </m:sSubPr>
                              <m:e>
                                <m:r>
                                  <a:rPr lang="en-GB" sz="2000" b="0" i="1">
                                    <a:latin typeface="Cambria Math" panose="02040503050406030204" pitchFamily="18" charset="0"/>
                                    <a:ea typeface="Cambria Math" panose="02040503050406030204" pitchFamily="18" charset="0"/>
                                  </a:rPr>
                                  <m:t>𝑟</m:t>
                                </m:r>
                              </m:e>
                              <m:sub>
                                <m:r>
                                  <a:rPr lang="en-GB" sz="2000" b="0" i="1">
                                    <a:latin typeface="Cambria Math" panose="02040503050406030204" pitchFamily="18" charset="0"/>
                                    <a:ea typeface="Cambria Math" panose="02040503050406030204" pitchFamily="18" charset="0"/>
                                  </a:rPr>
                                  <m:t>1</m:t>
                                </m:r>
                              </m:sub>
                            </m:sSub>
                            <m:r>
                              <a:rPr lang="en-GB" sz="2000" b="0" i="1">
                                <a:latin typeface="Cambria Math" panose="02040503050406030204" pitchFamily="18" charset="0"/>
                                <a:ea typeface="Cambria Math" panose="02040503050406030204" pitchFamily="18" charset="0"/>
                              </a:rPr>
                              <m:t>+</m:t>
                            </m:r>
                            <m:sSub>
                              <m:sSubPr>
                                <m:ctrlPr>
                                  <a:rPr lang="en-GB" sz="2000" b="0" i="1">
                                    <a:latin typeface="Cambria Math" panose="02040503050406030204" pitchFamily="18" charset="0"/>
                                    <a:ea typeface="Cambria Math" panose="02040503050406030204" pitchFamily="18" charset="0"/>
                                  </a:rPr>
                                </m:ctrlPr>
                              </m:sSubPr>
                              <m:e>
                                <m:r>
                                  <a:rPr lang="en-GB" sz="2000" b="0" i="1">
                                    <a:latin typeface="Cambria Math" panose="02040503050406030204" pitchFamily="18" charset="0"/>
                                    <a:ea typeface="Cambria Math" panose="02040503050406030204" pitchFamily="18" charset="0"/>
                                  </a:rPr>
                                  <m:t>𝑟</m:t>
                                </m:r>
                              </m:e>
                              <m:sub>
                                <m:r>
                                  <a:rPr lang="en-GB" sz="2000" b="0" i="1">
                                    <a:latin typeface="Cambria Math" panose="02040503050406030204" pitchFamily="18" charset="0"/>
                                    <a:ea typeface="Cambria Math" panose="02040503050406030204" pitchFamily="18" charset="0"/>
                                  </a:rPr>
                                  <m:t>𝑜</m:t>
                                </m:r>
                              </m:sub>
                            </m:sSub>
                          </m:num>
                          <m:den>
                            <m:r>
                              <a:rPr lang="en-GB" sz="2000" b="0" i="1">
                                <a:latin typeface="Cambria Math" panose="02040503050406030204" pitchFamily="18" charset="0"/>
                                <a:ea typeface="Cambria Math" panose="02040503050406030204" pitchFamily="18" charset="0"/>
                              </a:rPr>
                              <m:t>2</m:t>
                            </m:r>
                          </m:den>
                        </m:f>
                      </m:e>
                    </m:d>
                    <m:r>
                      <a:rPr lang="en-GB" sz="2000" b="0" i="1">
                        <a:latin typeface="Cambria Math" panose="02040503050406030204" pitchFamily="18" charset="0"/>
                        <a:ea typeface="Cambria Math" panose="02040503050406030204" pitchFamily="18" charset="0"/>
                      </a:rPr>
                      <m:t>𝑡</m:t>
                    </m:r>
                  </m:oMath>
                </m:oMathPara>
              </a14:m>
              <a:endParaRPr lang="en-GB" sz="2000"/>
            </a:p>
          </xdr:txBody>
        </xdr:sp>
      </mc:Choice>
      <mc:Fallback xmlns="">
        <xdr:sp macro="" textlink="">
          <xdr:nvSpPr>
            <xdr:cNvPr id="5" name="TextBox 4">
              <a:extLst>
                <a:ext uri="{FF2B5EF4-FFF2-40B4-BE49-F238E27FC236}">
                  <a16:creationId xmlns:a16="http://schemas.microsoft.com/office/drawing/2014/main" id="{CA640BD1-1C69-9240-B663-BA12F50629A2}"/>
                </a:ext>
              </a:extLst>
            </xdr:cNvPr>
            <xdr:cNvSpPr txBox="1"/>
          </xdr:nvSpPr>
          <xdr:spPr>
            <a:xfrm>
              <a:off x="2792730" y="6987116"/>
              <a:ext cx="2526013" cy="565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r>
                <a:rPr lang="en-GB" sz="2000" i="0">
                  <a:latin typeface="Cambria Math" panose="02040503050406030204" pitchFamily="18" charset="0"/>
                </a:rPr>
                <a:t>〖</a:t>
              </a:r>
              <a:r>
                <a:rPr lang="en-GB" sz="2000" b="0" i="0">
                  <a:latin typeface="Cambria Math" panose="02040503050406030204" pitchFamily="18" charset="0"/>
                </a:rPr>
                <a:t>𝑀_1=</a:t>
              </a:r>
              <a:r>
                <a:rPr lang="en-GB" sz="2000" i="0">
                  <a:latin typeface="Cambria Math" panose="02040503050406030204" pitchFamily="18" charset="0"/>
                  <a:ea typeface="Cambria Math" panose="02040503050406030204" pitchFamily="18" charset="0"/>
                </a:rPr>
                <a:t>𝜌〗_</a:t>
              </a:r>
              <a:r>
                <a:rPr lang="en-GB" sz="2000" b="0" i="0">
                  <a:latin typeface="Cambria Math" panose="02040503050406030204" pitchFamily="18" charset="0"/>
                  <a:ea typeface="Cambria Math" panose="02040503050406030204" pitchFamily="18" charset="0"/>
                </a:rPr>
                <a:t>𝑐𝑢 </a:t>
              </a:r>
              <a:r>
                <a:rPr lang="en-GB" sz="2000" b="0" i="0">
                  <a:latin typeface="Cambria Math" panose="02040503050406030204" pitchFamily="18" charset="0"/>
                </a:rPr>
                <a:t>2</a:t>
              </a:r>
              <a:r>
                <a:rPr lang="en-GB" sz="2000" b="0" i="0">
                  <a:latin typeface="Cambria Math" panose="02040503050406030204" pitchFamily="18" charset="0"/>
                  <a:ea typeface="Cambria Math" panose="02040503050406030204" pitchFamily="18" charset="0"/>
                </a:rPr>
                <a:t>𝜋((𝑟_1+𝑟_𝑜)/2)𝑡</a:t>
              </a:r>
              <a:endParaRPr lang="en-GB" sz="2000"/>
            </a:p>
          </xdr:txBody>
        </xdr:sp>
      </mc:Fallback>
    </mc:AlternateContent>
    <xdr:clientData/>
  </xdr:oneCellAnchor>
  <xdr:oneCellAnchor>
    <xdr:from>
      <xdr:col>3</xdr:col>
      <xdr:colOff>98636</xdr:colOff>
      <xdr:row>32</xdr:row>
      <xdr:rowOff>195156</xdr:rowOff>
    </xdr:from>
    <xdr:ext cx="2546403" cy="565476"/>
    <mc:AlternateContent xmlns:mc="http://schemas.openxmlformats.org/markup-compatibility/2006" xmlns:a14="http://schemas.microsoft.com/office/drawing/2010/main">
      <mc:Choice Requires="a14">
        <xdr:sp macro="" textlink="">
          <xdr:nvSpPr>
            <xdr:cNvPr id="6" name="TextBox 5">
              <a:extLst>
                <a:ext uri="{FF2B5EF4-FFF2-40B4-BE49-F238E27FC236}">
                  <a16:creationId xmlns:a16="http://schemas.microsoft.com/office/drawing/2014/main" id="{73E4444C-40BC-2D4D-8F8D-2F9B7318651B}"/>
                </a:ext>
              </a:extLst>
            </xdr:cNvPr>
            <xdr:cNvSpPr txBox="1"/>
          </xdr:nvSpPr>
          <xdr:spPr>
            <a:xfrm>
              <a:off x="2791036" y="8746489"/>
              <a:ext cx="2546403" cy="565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14:m>
                <m:oMathPara xmlns:m="http://schemas.openxmlformats.org/officeDocument/2006/math">
                  <m:oMathParaPr>
                    <m:jc m:val="centerGroup"/>
                  </m:oMathParaPr>
                  <m:oMath xmlns:m="http://schemas.openxmlformats.org/officeDocument/2006/math">
                    <m:sSub>
                      <m:sSubPr>
                        <m:ctrlPr>
                          <a:rPr lang="en-GB" sz="2000" i="1">
                            <a:latin typeface="Cambria Math" panose="02040503050406030204" pitchFamily="18" charset="0"/>
                          </a:rPr>
                        </m:ctrlPr>
                      </m:sSubPr>
                      <m:e>
                        <m:sSub>
                          <m:sSubPr>
                            <m:ctrlPr>
                              <a:rPr lang="en-GB" sz="2000" i="1">
                                <a:latin typeface="Cambria Math" panose="02040503050406030204" pitchFamily="18" charset="0"/>
                              </a:rPr>
                            </m:ctrlPr>
                          </m:sSubPr>
                          <m:e>
                            <m:r>
                              <a:rPr lang="en-GB" sz="2000" b="0" i="1">
                                <a:latin typeface="Cambria Math" panose="02040503050406030204" pitchFamily="18" charset="0"/>
                              </a:rPr>
                              <m:t>𝑀</m:t>
                            </m:r>
                          </m:e>
                          <m:sub>
                            <m:r>
                              <a:rPr lang="en-GB" sz="2000" b="0" i="1">
                                <a:latin typeface="Cambria Math" panose="02040503050406030204" pitchFamily="18" charset="0"/>
                              </a:rPr>
                              <m:t>3</m:t>
                            </m:r>
                          </m:sub>
                        </m:sSub>
                        <m:r>
                          <a:rPr lang="en-GB" sz="2000" b="0" i="1">
                            <a:latin typeface="Cambria Math" panose="02040503050406030204" pitchFamily="18" charset="0"/>
                          </a:rPr>
                          <m:t>=</m:t>
                        </m:r>
                        <m:r>
                          <a:rPr lang="en-GB" sz="2000" i="1">
                            <a:latin typeface="Cambria Math" panose="02040503050406030204" pitchFamily="18" charset="0"/>
                            <a:ea typeface="Cambria Math" panose="02040503050406030204" pitchFamily="18" charset="0"/>
                          </a:rPr>
                          <m:t>𝜌</m:t>
                        </m:r>
                      </m:e>
                      <m:sub>
                        <m:r>
                          <a:rPr lang="en-GB" sz="2000" b="0" i="1">
                            <a:latin typeface="Cambria Math" panose="02040503050406030204" pitchFamily="18" charset="0"/>
                            <a:ea typeface="Cambria Math" panose="02040503050406030204" pitchFamily="18" charset="0"/>
                          </a:rPr>
                          <m:t>𝑐𝑢</m:t>
                        </m:r>
                      </m:sub>
                    </m:sSub>
                    <m:r>
                      <a:rPr lang="en-GB" sz="2000" b="0" i="1">
                        <a:latin typeface="Cambria Math" panose="02040503050406030204" pitchFamily="18" charset="0"/>
                      </a:rPr>
                      <m:t>2</m:t>
                    </m:r>
                    <m:r>
                      <a:rPr lang="en-GB" sz="2000" b="0" i="1">
                        <a:latin typeface="Cambria Math" panose="02040503050406030204" pitchFamily="18" charset="0"/>
                        <a:ea typeface="Cambria Math" panose="02040503050406030204" pitchFamily="18" charset="0"/>
                      </a:rPr>
                      <m:t>𝜋</m:t>
                    </m:r>
                    <m:d>
                      <m:dPr>
                        <m:ctrlPr>
                          <a:rPr lang="en-GB" sz="2000" b="0" i="1">
                            <a:latin typeface="Cambria Math" panose="02040503050406030204" pitchFamily="18" charset="0"/>
                            <a:ea typeface="Cambria Math" panose="02040503050406030204" pitchFamily="18" charset="0"/>
                          </a:rPr>
                        </m:ctrlPr>
                      </m:dPr>
                      <m:e>
                        <m:f>
                          <m:fPr>
                            <m:ctrlPr>
                              <a:rPr lang="en-GB" sz="2000" b="0" i="1">
                                <a:latin typeface="Cambria Math" panose="02040503050406030204" pitchFamily="18" charset="0"/>
                                <a:ea typeface="Cambria Math" panose="02040503050406030204" pitchFamily="18" charset="0"/>
                              </a:rPr>
                            </m:ctrlPr>
                          </m:fPr>
                          <m:num>
                            <m:sSub>
                              <m:sSubPr>
                                <m:ctrlPr>
                                  <a:rPr lang="en-GB" sz="2000" b="0" i="1">
                                    <a:latin typeface="Cambria Math" panose="02040503050406030204" pitchFamily="18" charset="0"/>
                                    <a:ea typeface="Cambria Math" panose="02040503050406030204" pitchFamily="18" charset="0"/>
                                  </a:rPr>
                                </m:ctrlPr>
                              </m:sSubPr>
                              <m:e>
                                <m:r>
                                  <a:rPr lang="en-GB" sz="2000" b="0" i="1">
                                    <a:latin typeface="Cambria Math" panose="02040503050406030204" pitchFamily="18" charset="0"/>
                                    <a:ea typeface="Cambria Math" panose="02040503050406030204" pitchFamily="18" charset="0"/>
                                  </a:rPr>
                                  <m:t>𝑟</m:t>
                                </m:r>
                              </m:e>
                              <m:sub>
                                <m:r>
                                  <a:rPr lang="en-GB" sz="2000" b="0" i="1">
                                    <a:latin typeface="Cambria Math" panose="02040503050406030204" pitchFamily="18" charset="0"/>
                                    <a:ea typeface="Cambria Math" panose="02040503050406030204" pitchFamily="18" charset="0"/>
                                  </a:rPr>
                                  <m:t>3</m:t>
                                </m:r>
                              </m:sub>
                            </m:sSub>
                            <m:r>
                              <a:rPr lang="en-GB" sz="2000" b="0" i="1">
                                <a:latin typeface="Cambria Math" panose="02040503050406030204" pitchFamily="18" charset="0"/>
                                <a:ea typeface="Cambria Math" panose="02040503050406030204" pitchFamily="18" charset="0"/>
                              </a:rPr>
                              <m:t>+</m:t>
                            </m:r>
                            <m:sSub>
                              <m:sSubPr>
                                <m:ctrlPr>
                                  <a:rPr lang="en-GB" sz="2000" b="0" i="1">
                                    <a:latin typeface="Cambria Math" panose="02040503050406030204" pitchFamily="18" charset="0"/>
                                    <a:ea typeface="Cambria Math" panose="02040503050406030204" pitchFamily="18" charset="0"/>
                                  </a:rPr>
                                </m:ctrlPr>
                              </m:sSubPr>
                              <m:e>
                                <m:r>
                                  <a:rPr lang="en-GB" sz="2000" b="0" i="1">
                                    <a:latin typeface="Cambria Math" panose="02040503050406030204" pitchFamily="18" charset="0"/>
                                    <a:ea typeface="Cambria Math" panose="02040503050406030204" pitchFamily="18" charset="0"/>
                                  </a:rPr>
                                  <m:t>𝑟</m:t>
                                </m:r>
                              </m:e>
                              <m:sub>
                                <m:r>
                                  <a:rPr lang="en-GB" sz="2000" b="0" i="1">
                                    <a:latin typeface="Cambria Math" panose="02040503050406030204" pitchFamily="18" charset="0"/>
                                    <a:ea typeface="Cambria Math" panose="02040503050406030204" pitchFamily="18" charset="0"/>
                                  </a:rPr>
                                  <m:t>2</m:t>
                                </m:r>
                              </m:sub>
                            </m:sSub>
                          </m:num>
                          <m:den>
                            <m:r>
                              <a:rPr lang="en-GB" sz="2000" b="0" i="1">
                                <a:latin typeface="Cambria Math" panose="02040503050406030204" pitchFamily="18" charset="0"/>
                                <a:ea typeface="Cambria Math" panose="02040503050406030204" pitchFamily="18" charset="0"/>
                              </a:rPr>
                              <m:t>2</m:t>
                            </m:r>
                          </m:den>
                        </m:f>
                      </m:e>
                    </m:d>
                    <m:r>
                      <a:rPr lang="en-GB" sz="2000" b="0" i="1">
                        <a:latin typeface="Cambria Math" panose="02040503050406030204" pitchFamily="18" charset="0"/>
                        <a:ea typeface="Cambria Math" panose="02040503050406030204" pitchFamily="18" charset="0"/>
                      </a:rPr>
                      <m:t>𝑡</m:t>
                    </m:r>
                  </m:oMath>
                </m:oMathPara>
              </a14:m>
              <a:endParaRPr lang="en-GB" sz="2000"/>
            </a:p>
          </xdr:txBody>
        </xdr:sp>
      </mc:Choice>
      <mc:Fallback xmlns="">
        <xdr:sp macro="" textlink="">
          <xdr:nvSpPr>
            <xdr:cNvPr id="6" name="TextBox 5">
              <a:extLst>
                <a:ext uri="{FF2B5EF4-FFF2-40B4-BE49-F238E27FC236}">
                  <a16:creationId xmlns:a16="http://schemas.microsoft.com/office/drawing/2014/main" id="{73E4444C-40BC-2D4D-8F8D-2F9B7318651B}"/>
                </a:ext>
              </a:extLst>
            </xdr:cNvPr>
            <xdr:cNvSpPr txBox="1"/>
          </xdr:nvSpPr>
          <xdr:spPr>
            <a:xfrm>
              <a:off x="2791036" y="8746489"/>
              <a:ext cx="2546403" cy="565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r>
                <a:rPr lang="en-GB" sz="2000" i="0">
                  <a:latin typeface="Cambria Math" panose="02040503050406030204" pitchFamily="18" charset="0"/>
                </a:rPr>
                <a:t>〖</a:t>
              </a:r>
              <a:r>
                <a:rPr lang="en-GB" sz="2000" b="0" i="0">
                  <a:latin typeface="Cambria Math" panose="02040503050406030204" pitchFamily="18" charset="0"/>
                </a:rPr>
                <a:t>𝑀_3=</a:t>
              </a:r>
              <a:r>
                <a:rPr lang="en-GB" sz="2000" i="0">
                  <a:latin typeface="Cambria Math" panose="02040503050406030204" pitchFamily="18" charset="0"/>
                  <a:ea typeface="Cambria Math" panose="02040503050406030204" pitchFamily="18" charset="0"/>
                </a:rPr>
                <a:t>𝜌〗_</a:t>
              </a:r>
              <a:r>
                <a:rPr lang="en-GB" sz="2000" b="0" i="0">
                  <a:latin typeface="Cambria Math" panose="02040503050406030204" pitchFamily="18" charset="0"/>
                  <a:ea typeface="Cambria Math" panose="02040503050406030204" pitchFamily="18" charset="0"/>
                </a:rPr>
                <a:t>𝑐𝑢 </a:t>
              </a:r>
              <a:r>
                <a:rPr lang="en-GB" sz="2000" b="0" i="0">
                  <a:latin typeface="Cambria Math" panose="02040503050406030204" pitchFamily="18" charset="0"/>
                </a:rPr>
                <a:t>2</a:t>
              </a:r>
              <a:r>
                <a:rPr lang="en-GB" sz="2000" b="0" i="0">
                  <a:latin typeface="Cambria Math" panose="02040503050406030204" pitchFamily="18" charset="0"/>
                  <a:ea typeface="Cambria Math" panose="02040503050406030204" pitchFamily="18" charset="0"/>
                </a:rPr>
                <a:t>𝜋((𝑟_3+𝑟_2)/2)𝑡</a:t>
              </a:r>
              <a:endParaRPr lang="en-GB" sz="2000"/>
            </a:p>
          </xdr:txBody>
        </xdr:sp>
      </mc:Fallback>
    </mc:AlternateContent>
    <xdr:clientData/>
  </xdr:oneCellAnchor>
  <xdr:oneCellAnchor>
    <xdr:from>
      <xdr:col>3</xdr:col>
      <xdr:colOff>104563</xdr:colOff>
      <xdr:row>36</xdr:row>
      <xdr:rowOff>201930</xdr:rowOff>
    </xdr:from>
    <xdr:ext cx="2535438" cy="565476"/>
    <mc:AlternateContent xmlns:mc="http://schemas.openxmlformats.org/markup-compatibility/2006" xmlns:a14="http://schemas.microsoft.com/office/drawing/2010/main">
      <mc:Choice Requires="a14">
        <xdr:sp macro="" textlink="">
          <xdr:nvSpPr>
            <xdr:cNvPr id="7" name="TextBox 6">
              <a:extLst>
                <a:ext uri="{FF2B5EF4-FFF2-40B4-BE49-F238E27FC236}">
                  <a16:creationId xmlns:a16="http://schemas.microsoft.com/office/drawing/2014/main" id="{A7D3CCF9-87FF-324B-9E81-DEAE73994C49}"/>
                </a:ext>
              </a:extLst>
            </xdr:cNvPr>
            <xdr:cNvSpPr txBox="1"/>
          </xdr:nvSpPr>
          <xdr:spPr>
            <a:xfrm>
              <a:off x="2796963" y="9676130"/>
              <a:ext cx="2535438" cy="565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14:m>
                <m:oMathPara xmlns:m="http://schemas.openxmlformats.org/officeDocument/2006/math">
                  <m:oMathParaPr>
                    <m:jc m:val="centerGroup"/>
                  </m:oMathParaPr>
                  <m:oMath xmlns:m="http://schemas.openxmlformats.org/officeDocument/2006/math">
                    <m:sSub>
                      <m:sSubPr>
                        <m:ctrlPr>
                          <a:rPr lang="en-GB" sz="2000" i="1">
                            <a:latin typeface="Cambria Math" panose="02040503050406030204" pitchFamily="18" charset="0"/>
                          </a:rPr>
                        </m:ctrlPr>
                      </m:sSubPr>
                      <m:e>
                        <m:sSub>
                          <m:sSubPr>
                            <m:ctrlPr>
                              <a:rPr lang="en-GB" sz="2000" i="1">
                                <a:latin typeface="Cambria Math" panose="02040503050406030204" pitchFamily="18" charset="0"/>
                              </a:rPr>
                            </m:ctrlPr>
                          </m:sSubPr>
                          <m:e>
                            <m:r>
                              <a:rPr lang="en-GB" sz="2000" b="0" i="1">
                                <a:latin typeface="Cambria Math" panose="02040503050406030204" pitchFamily="18" charset="0"/>
                              </a:rPr>
                              <m:t>𝑀</m:t>
                            </m:r>
                          </m:e>
                          <m:sub>
                            <m:r>
                              <a:rPr lang="en-GB" sz="2000" b="0" i="1">
                                <a:latin typeface="Cambria Math" panose="02040503050406030204" pitchFamily="18" charset="0"/>
                              </a:rPr>
                              <m:t>4</m:t>
                            </m:r>
                          </m:sub>
                        </m:sSub>
                        <m:r>
                          <a:rPr lang="en-GB" sz="2000" b="0" i="1">
                            <a:latin typeface="Cambria Math" panose="02040503050406030204" pitchFamily="18" charset="0"/>
                          </a:rPr>
                          <m:t>=</m:t>
                        </m:r>
                        <m:r>
                          <a:rPr lang="en-GB" sz="2000" i="1">
                            <a:latin typeface="Cambria Math" panose="02040503050406030204" pitchFamily="18" charset="0"/>
                            <a:ea typeface="Cambria Math" panose="02040503050406030204" pitchFamily="18" charset="0"/>
                          </a:rPr>
                          <m:t>𝜌</m:t>
                        </m:r>
                      </m:e>
                      <m:sub>
                        <m:r>
                          <a:rPr lang="en-GB" sz="2000" b="0" i="1">
                            <a:latin typeface="Cambria Math" panose="02040503050406030204" pitchFamily="18" charset="0"/>
                            <a:ea typeface="Cambria Math" panose="02040503050406030204" pitchFamily="18" charset="0"/>
                          </a:rPr>
                          <m:t>𝑐𝑢</m:t>
                        </m:r>
                      </m:sub>
                    </m:sSub>
                    <m:r>
                      <a:rPr lang="en-GB" sz="2000" b="0" i="1">
                        <a:latin typeface="Cambria Math" panose="02040503050406030204" pitchFamily="18" charset="0"/>
                      </a:rPr>
                      <m:t>2</m:t>
                    </m:r>
                    <m:r>
                      <a:rPr lang="en-GB" sz="2000" b="0" i="1">
                        <a:latin typeface="Cambria Math" panose="02040503050406030204" pitchFamily="18" charset="0"/>
                        <a:ea typeface="Cambria Math" panose="02040503050406030204" pitchFamily="18" charset="0"/>
                      </a:rPr>
                      <m:t>𝜋</m:t>
                    </m:r>
                    <m:d>
                      <m:dPr>
                        <m:ctrlPr>
                          <a:rPr lang="en-GB" sz="2000" b="0" i="1">
                            <a:latin typeface="Cambria Math" panose="02040503050406030204" pitchFamily="18" charset="0"/>
                            <a:ea typeface="Cambria Math" panose="02040503050406030204" pitchFamily="18" charset="0"/>
                          </a:rPr>
                        </m:ctrlPr>
                      </m:dPr>
                      <m:e>
                        <m:f>
                          <m:fPr>
                            <m:ctrlPr>
                              <a:rPr lang="en-GB" sz="2000" b="0" i="1">
                                <a:latin typeface="Cambria Math" panose="02040503050406030204" pitchFamily="18" charset="0"/>
                                <a:ea typeface="Cambria Math" panose="02040503050406030204" pitchFamily="18" charset="0"/>
                              </a:rPr>
                            </m:ctrlPr>
                          </m:fPr>
                          <m:num>
                            <m:sSub>
                              <m:sSubPr>
                                <m:ctrlPr>
                                  <a:rPr lang="en-GB" sz="2000" b="0" i="1">
                                    <a:latin typeface="Cambria Math" panose="02040503050406030204" pitchFamily="18" charset="0"/>
                                    <a:ea typeface="Cambria Math" panose="02040503050406030204" pitchFamily="18" charset="0"/>
                                  </a:rPr>
                                </m:ctrlPr>
                              </m:sSubPr>
                              <m:e>
                                <m:r>
                                  <a:rPr lang="en-GB" sz="2000" b="0" i="1">
                                    <a:latin typeface="Cambria Math" panose="02040503050406030204" pitchFamily="18" charset="0"/>
                                    <a:ea typeface="Cambria Math" panose="02040503050406030204" pitchFamily="18" charset="0"/>
                                  </a:rPr>
                                  <m:t>𝑟</m:t>
                                </m:r>
                              </m:e>
                              <m:sub>
                                <m:r>
                                  <a:rPr lang="en-GB" sz="2000" b="0" i="1">
                                    <a:latin typeface="Cambria Math" panose="02040503050406030204" pitchFamily="18" charset="0"/>
                                    <a:ea typeface="Cambria Math" panose="02040503050406030204" pitchFamily="18" charset="0"/>
                                  </a:rPr>
                                  <m:t>4</m:t>
                                </m:r>
                              </m:sub>
                            </m:sSub>
                            <m:r>
                              <a:rPr lang="en-GB" sz="2000" b="0" i="1">
                                <a:latin typeface="Cambria Math" panose="02040503050406030204" pitchFamily="18" charset="0"/>
                                <a:ea typeface="Cambria Math" panose="02040503050406030204" pitchFamily="18" charset="0"/>
                              </a:rPr>
                              <m:t>+</m:t>
                            </m:r>
                            <m:sSub>
                              <m:sSubPr>
                                <m:ctrlPr>
                                  <a:rPr lang="en-GB" sz="2000" b="0" i="1">
                                    <a:latin typeface="Cambria Math" panose="02040503050406030204" pitchFamily="18" charset="0"/>
                                    <a:ea typeface="Cambria Math" panose="02040503050406030204" pitchFamily="18" charset="0"/>
                                  </a:rPr>
                                </m:ctrlPr>
                              </m:sSubPr>
                              <m:e>
                                <m:r>
                                  <a:rPr lang="en-GB" sz="2000" b="0" i="1">
                                    <a:latin typeface="Cambria Math" panose="02040503050406030204" pitchFamily="18" charset="0"/>
                                    <a:ea typeface="Cambria Math" panose="02040503050406030204" pitchFamily="18" charset="0"/>
                                  </a:rPr>
                                  <m:t>𝑟</m:t>
                                </m:r>
                              </m:e>
                              <m:sub>
                                <m:r>
                                  <a:rPr lang="en-GB" sz="2000" b="0" i="1">
                                    <a:latin typeface="Cambria Math" panose="02040503050406030204" pitchFamily="18" charset="0"/>
                                    <a:ea typeface="Cambria Math" panose="02040503050406030204" pitchFamily="18" charset="0"/>
                                  </a:rPr>
                                  <m:t>3</m:t>
                                </m:r>
                              </m:sub>
                            </m:sSub>
                          </m:num>
                          <m:den>
                            <m:r>
                              <a:rPr lang="en-GB" sz="2000" b="0" i="1">
                                <a:latin typeface="Cambria Math" panose="02040503050406030204" pitchFamily="18" charset="0"/>
                                <a:ea typeface="Cambria Math" panose="02040503050406030204" pitchFamily="18" charset="0"/>
                              </a:rPr>
                              <m:t>2</m:t>
                            </m:r>
                          </m:den>
                        </m:f>
                      </m:e>
                    </m:d>
                    <m:r>
                      <a:rPr lang="en-GB" sz="2000" b="0" i="1">
                        <a:latin typeface="Cambria Math" panose="02040503050406030204" pitchFamily="18" charset="0"/>
                        <a:ea typeface="Cambria Math" panose="02040503050406030204" pitchFamily="18" charset="0"/>
                      </a:rPr>
                      <m:t>𝑡</m:t>
                    </m:r>
                  </m:oMath>
                </m:oMathPara>
              </a14:m>
              <a:endParaRPr lang="en-GB" sz="2000"/>
            </a:p>
          </xdr:txBody>
        </xdr:sp>
      </mc:Choice>
      <mc:Fallback xmlns="">
        <xdr:sp macro="" textlink="">
          <xdr:nvSpPr>
            <xdr:cNvPr id="7" name="TextBox 6">
              <a:extLst>
                <a:ext uri="{FF2B5EF4-FFF2-40B4-BE49-F238E27FC236}">
                  <a16:creationId xmlns:a16="http://schemas.microsoft.com/office/drawing/2014/main" id="{A7D3CCF9-87FF-324B-9E81-DEAE73994C49}"/>
                </a:ext>
              </a:extLst>
            </xdr:cNvPr>
            <xdr:cNvSpPr txBox="1"/>
          </xdr:nvSpPr>
          <xdr:spPr>
            <a:xfrm>
              <a:off x="2796963" y="9676130"/>
              <a:ext cx="2535438" cy="565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r>
                <a:rPr lang="en-GB" sz="2000" i="0">
                  <a:latin typeface="Cambria Math" panose="02040503050406030204" pitchFamily="18" charset="0"/>
                </a:rPr>
                <a:t>〖</a:t>
              </a:r>
              <a:r>
                <a:rPr lang="en-GB" sz="2000" b="0" i="0">
                  <a:latin typeface="Cambria Math" panose="02040503050406030204" pitchFamily="18" charset="0"/>
                </a:rPr>
                <a:t>𝑀_4=</a:t>
              </a:r>
              <a:r>
                <a:rPr lang="en-GB" sz="2000" i="0">
                  <a:latin typeface="Cambria Math" panose="02040503050406030204" pitchFamily="18" charset="0"/>
                  <a:ea typeface="Cambria Math" panose="02040503050406030204" pitchFamily="18" charset="0"/>
                </a:rPr>
                <a:t>𝜌〗_</a:t>
              </a:r>
              <a:r>
                <a:rPr lang="en-GB" sz="2000" b="0" i="0">
                  <a:latin typeface="Cambria Math" panose="02040503050406030204" pitchFamily="18" charset="0"/>
                  <a:ea typeface="Cambria Math" panose="02040503050406030204" pitchFamily="18" charset="0"/>
                </a:rPr>
                <a:t>𝑐𝑢 </a:t>
              </a:r>
              <a:r>
                <a:rPr lang="en-GB" sz="2000" b="0" i="0">
                  <a:latin typeface="Cambria Math" panose="02040503050406030204" pitchFamily="18" charset="0"/>
                </a:rPr>
                <a:t>2</a:t>
              </a:r>
              <a:r>
                <a:rPr lang="en-GB" sz="2000" b="0" i="0">
                  <a:latin typeface="Cambria Math" panose="02040503050406030204" pitchFamily="18" charset="0"/>
                  <a:ea typeface="Cambria Math" panose="02040503050406030204" pitchFamily="18" charset="0"/>
                </a:rPr>
                <a:t>𝜋((𝑟_4+𝑟_3)/2)𝑡</a:t>
              </a:r>
              <a:endParaRPr lang="en-GB" sz="2000"/>
            </a:p>
          </xdr:txBody>
        </xdr:sp>
      </mc:Fallback>
    </mc:AlternateContent>
    <xdr:clientData/>
  </xdr:oneCellAnchor>
  <xdr:oneCellAnchor>
    <xdr:from>
      <xdr:col>3</xdr:col>
      <xdr:colOff>87630</xdr:colOff>
      <xdr:row>41</xdr:row>
      <xdr:rowOff>19896</xdr:rowOff>
    </xdr:from>
    <xdr:ext cx="2535438" cy="565476"/>
    <mc:AlternateContent xmlns:mc="http://schemas.openxmlformats.org/markup-compatibility/2006" xmlns:a14="http://schemas.microsoft.com/office/drawing/2010/main">
      <mc:Choice Requires="a14">
        <xdr:sp macro="" textlink="">
          <xdr:nvSpPr>
            <xdr:cNvPr id="8" name="TextBox 7">
              <a:extLst>
                <a:ext uri="{FF2B5EF4-FFF2-40B4-BE49-F238E27FC236}">
                  <a16:creationId xmlns:a16="http://schemas.microsoft.com/office/drawing/2014/main" id="{E84700CB-BEF9-F747-A14B-F2BF6549B937}"/>
                </a:ext>
              </a:extLst>
            </xdr:cNvPr>
            <xdr:cNvSpPr txBox="1"/>
          </xdr:nvSpPr>
          <xdr:spPr>
            <a:xfrm>
              <a:off x="2780030" y="10543963"/>
              <a:ext cx="2535438" cy="565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14:m>
                <m:oMathPara xmlns:m="http://schemas.openxmlformats.org/officeDocument/2006/math">
                  <m:oMathParaPr>
                    <m:jc m:val="centerGroup"/>
                  </m:oMathParaPr>
                  <m:oMath xmlns:m="http://schemas.openxmlformats.org/officeDocument/2006/math">
                    <m:sSub>
                      <m:sSubPr>
                        <m:ctrlPr>
                          <a:rPr lang="en-GB" sz="2000" i="1">
                            <a:latin typeface="Cambria Math" panose="02040503050406030204" pitchFamily="18" charset="0"/>
                          </a:rPr>
                        </m:ctrlPr>
                      </m:sSubPr>
                      <m:e>
                        <m:sSub>
                          <m:sSubPr>
                            <m:ctrlPr>
                              <a:rPr lang="en-GB" sz="2000" i="1">
                                <a:latin typeface="Cambria Math" panose="02040503050406030204" pitchFamily="18" charset="0"/>
                              </a:rPr>
                            </m:ctrlPr>
                          </m:sSubPr>
                          <m:e>
                            <m:r>
                              <a:rPr lang="en-GB" sz="2000" b="0" i="1">
                                <a:latin typeface="Cambria Math" panose="02040503050406030204" pitchFamily="18" charset="0"/>
                              </a:rPr>
                              <m:t>𝑀</m:t>
                            </m:r>
                          </m:e>
                          <m:sub>
                            <m:r>
                              <a:rPr lang="en-GB" sz="2000" b="0" i="1">
                                <a:latin typeface="Cambria Math" panose="02040503050406030204" pitchFamily="18" charset="0"/>
                              </a:rPr>
                              <m:t>5</m:t>
                            </m:r>
                          </m:sub>
                        </m:sSub>
                        <m:r>
                          <a:rPr lang="en-GB" sz="2000" b="0" i="1">
                            <a:latin typeface="Cambria Math" panose="02040503050406030204" pitchFamily="18" charset="0"/>
                          </a:rPr>
                          <m:t>=</m:t>
                        </m:r>
                        <m:r>
                          <a:rPr lang="en-GB" sz="2000" i="1">
                            <a:latin typeface="Cambria Math" panose="02040503050406030204" pitchFamily="18" charset="0"/>
                            <a:ea typeface="Cambria Math" panose="02040503050406030204" pitchFamily="18" charset="0"/>
                          </a:rPr>
                          <m:t>𝜌</m:t>
                        </m:r>
                      </m:e>
                      <m:sub>
                        <m:r>
                          <a:rPr lang="en-GB" sz="2000" b="0" i="1">
                            <a:latin typeface="Cambria Math" panose="02040503050406030204" pitchFamily="18" charset="0"/>
                            <a:ea typeface="Cambria Math" panose="02040503050406030204" pitchFamily="18" charset="0"/>
                          </a:rPr>
                          <m:t>𝑐𝑢</m:t>
                        </m:r>
                      </m:sub>
                    </m:sSub>
                    <m:r>
                      <a:rPr lang="en-GB" sz="2000" b="0" i="1">
                        <a:latin typeface="Cambria Math" panose="02040503050406030204" pitchFamily="18" charset="0"/>
                      </a:rPr>
                      <m:t>2</m:t>
                    </m:r>
                    <m:r>
                      <a:rPr lang="en-GB" sz="2000" b="0" i="1">
                        <a:latin typeface="Cambria Math" panose="02040503050406030204" pitchFamily="18" charset="0"/>
                        <a:ea typeface="Cambria Math" panose="02040503050406030204" pitchFamily="18" charset="0"/>
                      </a:rPr>
                      <m:t>𝜋</m:t>
                    </m:r>
                    <m:d>
                      <m:dPr>
                        <m:ctrlPr>
                          <a:rPr lang="en-GB" sz="2000" b="0" i="1">
                            <a:latin typeface="Cambria Math" panose="02040503050406030204" pitchFamily="18" charset="0"/>
                            <a:ea typeface="Cambria Math" panose="02040503050406030204" pitchFamily="18" charset="0"/>
                          </a:rPr>
                        </m:ctrlPr>
                      </m:dPr>
                      <m:e>
                        <m:f>
                          <m:fPr>
                            <m:ctrlPr>
                              <a:rPr lang="en-GB" sz="2000" b="0" i="1">
                                <a:latin typeface="Cambria Math" panose="02040503050406030204" pitchFamily="18" charset="0"/>
                                <a:ea typeface="Cambria Math" panose="02040503050406030204" pitchFamily="18" charset="0"/>
                              </a:rPr>
                            </m:ctrlPr>
                          </m:fPr>
                          <m:num>
                            <m:sSub>
                              <m:sSubPr>
                                <m:ctrlPr>
                                  <a:rPr lang="en-GB" sz="2000" b="0" i="1">
                                    <a:latin typeface="Cambria Math" panose="02040503050406030204" pitchFamily="18" charset="0"/>
                                    <a:ea typeface="Cambria Math" panose="02040503050406030204" pitchFamily="18" charset="0"/>
                                  </a:rPr>
                                </m:ctrlPr>
                              </m:sSubPr>
                              <m:e>
                                <m:r>
                                  <a:rPr lang="en-GB" sz="2000" b="0" i="1">
                                    <a:latin typeface="Cambria Math" panose="02040503050406030204" pitchFamily="18" charset="0"/>
                                    <a:ea typeface="Cambria Math" panose="02040503050406030204" pitchFamily="18" charset="0"/>
                                  </a:rPr>
                                  <m:t>𝑟</m:t>
                                </m:r>
                              </m:e>
                              <m:sub>
                                <m:r>
                                  <a:rPr lang="en-GB" sz="2000" b="0" i="1">
                                    <a:latin typeface="Cambria Math" panose="02040503050406030204" pitchFamily="18" charset="0"/>
                                    <a:ea typeface="Cambria Math" panose="02040503050406030204" pitchFamily="18" charset="0"/>
                                  </a:rPr>
                                  <m:t>5</m:t>
                                </m:r>
                              </m:sub>
                            </m:sSub>
                            <m:r>
                              <a:rPr lang="en-GB" sz="2000" b="0" i="1">
                                <a:latin typeface="Cambria Math" panose="02040503050406030204" pitchFamily="18" charset="0"/>
                                <a:ea typeface="Cambria Math" panose="02040503050406030204" pitchFamily="18" charset="0"/>
                              </a:rPr>
                              <m:t>+</m:t>
                            </m:r>
                            <m:sSub>
                              <m:sSubPr>
                                <m:ctrlPr>
                                  <a:rPr lang="en-GB" sz="2000" b="0" i="1">
                                    <a:latin typeface="Cambria Math" panose="02040503050406030204" pitchFamily="18" charset="0"/>
                                    <a:ea typeface="Cambria Math" panose="02040503050406030204" pitchFamily="18" charset="0"/>
                                  </a:rPr>
                                </m:ctrlPr>
                              </m:sSubPr>
                              <m:e>
                                <m:r>
                                  <a:rPr lang="en-GB" sz="2000" b="0" i="1">
                                    <a:latin typeface="Cambria Math" panose="02040503050406030204" pitchFamily="18" charset="0"/>
                                    <a:ea typeface="Cambria Math" panose="02040503050406030204" pitchFamily="18" charset="0"/>
                                  </a:rPr>
                                  <m:t>𝑟</m:t>
                                </m:r>
                              </m:e>
                              <m:sub>
                                <m:r>
                                  <a:rPr lang="en-GB" sz="2000" b="0" i="1">
                                    <a:latin typeface="Cambria Math" panose="02040503050406030204" pitchFamily="18" charset="0"/>
                                    <a:ea typeface="Cambria Math" panose="02040503050406030204" pitchFamily="18" charset="0"/>
                                  </a:rPr>
                                  <m:t>4</m:t>
                                </m:r>
                              </m:sub>
                            </m:sSub>
                          </m:num>
                          <m:den>
                            <m:r>
                              <a:rPr lang="en-GB" sz="2000" b="0" i="1">
                                <a:latin typeface="Cambria Math" panose="02040503050406030204" pitchFamily="18" charset="0"/>
                                <a:ea typeface="Cambria Math" panose="02040503050406030204" pitchFamily="18" charset="0"/>
                              </a:rPr>
                              <m:t>2</m:t>
                            </m:r>
                          </m:den>
                        </m:f>
                      </m:e>
                    </m:d>
                    <m:r>
                      <a:rPr lang="en-GB" sz="2000" b="0" i="1">
                        <a:latin typeface="Cambria Math" panose="02040503050406030204" pitchFamily="18" charset="0"/>
                        <a:ea typeface="Cambria Math" panose="02040503050406030204" pitchFamily="18" charset="0"/>
                      </a:rPr>
                      <m:t>𝑡</m:t>
                    </m:r>
                  </m:oMath>
                </m:oMathPara>
              </a14:m>
              <a:endParaRPr lang="en-GB" sz="2000"/>
            </a:p>
          </xdr:txBody>
        </xdr:sp>
      </mc:Choice>
      <mc:Fallback xmlns="">
        <xdr:sp macro="" textlink="">
          <xdr:nvSpPr>
            <xdr:cNvPr id="8" name="TextBox 7">
              <a:extLst>
                <a:ext uri="{FF2B5EF4-FFF2-40B4-BE49-F238E27FC236}">
                  <a16:creationId xmlns:a16="http://schemas.microsoft.com/office/drawing/2014/main" id="{E84700CB-BEF9-F747-A14B-F2BF6549B937}"/>
                </a:ext>
              </a:extLst>
            </xdr:cNvPr>
            <xdr:cNvSpPr txBox="1"/>
          </xdr:nvSpPr>
          <xdr:spPr>
            <a:xfrm>
              <a:off x="2780030" y="10543963"/>
              <a:ext cx="2535438" cy="565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r>
                <a:rPr lang="en-GB" sz="2000" i="0">
                  <a:latin typeface="Cambria Math" panose="02040503050406030204" pitchFamily="18" charset="0"/>
                </a:rPr>
                <a:t>〖</a:t>
              </a:r>
              <a:r>
                <a:rPr lang="en-GB" sz="2000" b="0" i="0">
                  <a:latin typeface="Cambria Math" panose="02040503050406030204" pitchFamily="18" charset="0"/>
                </a:rPr>
                <a:t>𝑀_5=</a:t>
              </a:r>
              <a:r>
                <a:rPr lang="en-GB" sz="2000" i="0">
                  <a:latin typeface="Cambria Math" panose="02040503050406030204" pitchFamily="18" charset="0"/>
                  <a:ea typeface="Cambria Math" panose="02040503050406030204" pitchFamily="18" charset="0"/>
                </a:rPr>
                <a:t>𝜌〗_</a:t>
              </a:r>
              <a:r>
                <a:rPr lang="en-GB" sz="2000" b="0" i="0">
                  <a:latin typeface="Cambria Math" panose="02040503050406030204" pitchFamily="18" charset="0"/>
                  <a:ea typeface="Cambria Math" panose="02040503050406030204" pitchFamily="18" charset="0"/>
                </a:rPr>
                <a:t>𝑐𝑢 </a:t>
              </a:r>
              <a:r>
                <a:rPr lang="en-GB" sz="2000" b="0" i="0">
                  <a:latin typeface="Cambria Math" panose="02040503050406030204" pitchFamily="18" charset="0"/>
                </a:rPr>
                <a:t>2</a:t>
              </a:r>
              <a:r>
                <a:rPr lang="en-GB" sz="2000" b="0" i="0">
                  <a:latin typeface="Cambria Math" panose="02040503050406030204" pitchFamily="18" charset="0"/>
                  <a:ea typeface="Cambria Math" panose="02040503050406030204" pitchFamily="18" charset="0"/>
                </a:rPr>
                <a:t>𝜋((𝑟_5+𝑟_4)/2)𝑡</a:t>
              </a:r>
              <a:endParaRPr lang="en-GB" sz="2000"/>
            </a:p>
          </xdr:txBody>
        </xdr:sp>
      </mc:Fallback>
    </mc:AlternateContent>
    <xdr:clientData/>
  </xdr:oneCellAnchor>
  <xdr:oneCellAnchor>
    <xdr:from>
      <xdr:col>11</xdr:col>
      <xdr:colOff>158750</xdr:colOff>
      <xdr:row>29</xdr:row>
      <xdr:rowOff>6350</xdr:rowOff>
    </xdr:from>
    <xdr:ext cx="3680559" cy="699935"/>
    <mc:AlternateContent xmlns:mc="http://schemas.openxmlformats.org/markup-compatibility/2006" xmlns:a14="http://schemas.microsoft.com/office/drawing/2010/main">
      <mc:Choice Requires="a14">
        <xdr:sp macro="" textlink="">
          <xdr:nvSpPr>
            <xdr:cNvPr id="9" name="TextBox 8">
              <a:extLst>
                <a:ext uri="{FF2B5EF4-FFF2-40B4-BE49-F238E27FC236}">
                  <a16:creationId xmlns:a16="http://schemas.microsoft.com/office/drawing/2014/main" id="{279665E6-237D-D449-A4F2-F5FFAE6E0C97}"/>
                </a:ext>
              </a:extLst>
            </xdr:cNvPr>
            <xdr:cNvSpPr txBox="1"/>
          </xdr:nvSpPr>
          <xdr:spPr>
            <a:xfrm>
              <a:off x="10251017" y="7821083"/>
              <a:ext cx="3680559" cy="69993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14:m>
                <m:oMathPara xmlns:m="http://schemas.openxmlformats.org/officeDocument/2006/math">
                  <m:oMathParaPr>
                    <m:jc m:val="centerGroup"/>
                  </m:oMathParaPr>
                  <m:oMath xmlns:m="http://schemas.openxmlformats.org/officeDocument/2006/math">
                    <m:sSub>
                      <m:sSubPr>
                        <m:ctrlPr>
                          <a:rPr lang="en-GB" sz="2000" i="1">
                            <a:latin typeface="Cambria Math" panose="02040503050406030204" pitchFamily="18" charset="0"/>
                          </a:rPr>
                        </m:ctrlPr>
                      </m:sSubPr>
                      <m:e>
                        <m:sSub>
                          <m:sSubPr>
                            <m:ctrlPr>
                              <a:rPr lang="en-GB" sz="2000" i="1">
                                <a:latin typeface="Cambria Math" panose="02040503050406030204" pitchFamily="18" charset="0"/>
                              </a:rPr>
                            </m:ctrlPr>
                          </m:sSubPr>
                          <m:e>
                            <m:r>
                              <a:rPr lang="en-GB" sz="2000" b="0" i="1">
                                <a:latin typeface="Cambria Math" panose="02040503050406030204" pitchFamily="18" charset="0"/>
                              </a:rPr>
                              <m:t>𝐶</m:t>
                            </m:r>
                          </m:e>
                          <m:sub>
                            <m:r>
                              <a:rPr lang="en-GB" sz="2000" b="0" i="1">
                                <a:latin typeface="Cambria Math" panose="02040503050406030204" pitchFamily="18" charset="0"/>
                              </a:rPr>
                              <m:t>2</m:t>
                            </m:r>
                          </m:sub>
                        </m:sSub>
                        <m:r>
                          <a:rPr lang="en-GB" sz="2000" b="0" i="1">
                            <a:latin typeface="Cambria Math" panose="02040503050406030204" pitchFamily="18" charset="0"/>
                          </a:rPr>
                          <m:t>=</m:t>
                        </m:r>
                        <m:r>
                          <a:rPr lang="en-GB" sz="2000" i="1">
                            <a:latin typeface="Cambria Math" panose="02040503050406030204" pitchFamily="18" charset="0"/>
                            <a:ea typeface="Cambria Math" panose="02040503050406030204" pitchFamily="18" charset="0"/>
                          </a:rPr>
                          <m:t>𝜌</m:t>
                        </m:r>
                      </m:e>
                      <m:sub>
                        <m:r>
                          <a:rPr lang="en-GB" sz="2000" b="0" i="1">
                            <a:latin typeface="Cambria Math" panose="02040503050406030204" pitchFamily="18" charset="0"/>
                            <a:ea typeface="Cambria Math" panose="02040503050406030204" pitchFamily="18" charset="0"/>
                          </a:rPr>
                          <m:t>𝑒𝑥𝑝</m:t>
                        </m:r>
                      </m:sub>
                    </m:sSub>
                    <m:r>
                      <a:rPr lang="en-GB" sz="2000" b="0" i="1">
                        <a:latin typeface="Cambria Math" panose="02040503050406030204" pitchFamily="18" charset="0"/>
                        <a:ea typeface="Cambria Math" panose="02040503050406030204" pitchFamily="18" charset="0"/>
                      </a:rPr>
                      <m:t>𝜋</m:t>
                    </m:r>
                    <m:d>
                      <m:dPr>
                        <m:ctrlPr>
                          <a:rPr lang="en-GB" sz="2000" b="0" i="1">
                            <a:latin typeface="Cambria Math" panose="02040503050406030204" pitchFamily="18" charset="0"/>
                            <a:ea typeface="Cambria Math" panose="02040503050406030204" pitchFamily="18" charset="0"/>
                          </a:rPr>
                        </m:ctrlPr>
                      </m:dPr>
                      <m:e>
                        <m:f>
                          <m:fPr>
                            <m:ctrlPr>
                              <a:rPr lang="en-GB" sz="2000" b="0" i="1">
                                <a:latin typeface="Cambria Math" panose="02040503050406030204" pitchFamily="18" charset="0"/>
                                <a:ea typeface="Cambria Math" panose="02040503050406030204" pitchFamily="18" charset="0"/>
                              </a:rPr>
                            </m:ctrlPr>
                          </m:fPr>
                          <m:num>
                            <m:sSubSup>
                              <m:sSubSupPr>
                                <m:ctrlPr>
                                  <a:rPr lang="en-GB" sz="2000" b="0" i="1">
                                    <a:latin typeface="Cambria Math" panose="02040503050406030204" pitchFamily="18" charset="0"/>
                                    <a:ea typeface="Cambria Math" panose="02040503050406030204" pitchFamily="18" charset="0"/>
                                  </a:rPr>
                                </m:ctrlPr>
                              </m:sSubSupPr>
                              <m:e>
                                <m:r>
                                  <a:rPr lang="en-GB" sz="2000" b="0" i="1">
                                    <a:latin typeface="Cambria Math" panose="02040503050406030204" pitchFamily="18" charset="0"/>
                                    <a:ea typeface="Cambria Math" panose="02040503050406030204" pitchFamily="18" charset="0"/>
                                  </a:rPr>
                                  <m:t>𝑟</m:t>
                                </m:r>
                              </m:e>
                              <m:sub>
                                <m:r>
                                  <a:rPr lang="en-GB" sz="2000" b="0" i="1">
                                    <a:latin typeface="Cambria Math" panose="02040503050406030204" pitchFamily="18" charset="0"/>
                                    <a:ea typeface="Cambria Math" panose="02040503050406030204" pitchFamily="18" charset="0"/>
                                  </a:rPr>
                                  <m:t>𝑐</m:t>
                                </m:r>
                              </m:sub>
                              <m:sup>
                                <m:r>
                                  <a:rPr lang="en-GB" sz="2000" b="0" i="1">
                                    <a:latin typeface="Cambria Math" panose="02040503050406030204" pitchFamily="18" charset="0"/>
                                    <a:ea typeface="Cambria Math" panose="02040503050406030204" pitchFamily="18" charset="0"/>
                                  </a:rPr>
                                  <m:t>2</m:t>
                                </m:r>
                              </m:sup>
                            </m:sSubSup>
                          </m:num>
                          <m:den>
                            <m:sSup>
                              <m:sSupPr>
                                <m:ctrlPr>
                                  <a:rPr lang="en-GB" sz="2000" b="0" i="1">
                                    <a:latin typeface="Cambria Math" panose="02040503050406030204" pitchFamily="18" charset="0"/>
                                    <a:ea typeface="Cambria Math" panose="02040503050406030204" pitchFamily="18" charset="0"/>
                                  </a:rPr>
                                </m:ctrlPr>
                              </m:sSupPr>
                              <m:e>
                                <m:r>
                                  <a:rPr lang="en-GB" sz="2000" b="0" i="1">
                                    <a:latin typeface="Cambria Math" panose="02040503050406030204" pitchFamily="18" charset="0"/>
                                    <a:ea typeface="Cambria Math" panose="02040503050406030204" pitchFamily="18" charset="0"/>
                                  </a:rPr>
                                  <m:t>𝑐𝑜𝑠</m:t>
                                </m:r>
                              </m:e>
                              <m:sup>
                                <m:r>
                                  <a:rPr lang="en-GB" sz="2000" b="0" i="1">
                                    <a:latin typeface="Cambria Math" panose="02040503050406030204" pitchFamily="18" charset="0"/>
                                    <a:ea typeface="Cambria Math" panose="02040503050406030204" pitchFamily="18" charset="0"/>
                                  </a:rPr>
                                  <m:t>2</m:t>
                                </m:r>
                              </m:sup>
                            </m:sSup>
                            <m:r>
                              <a:rPr lang="en-GB" sz="2000" b="0" i="1">
                                <a:latin typeface="Cambria Math" panose="02040503050406030204" pitchFamily="18" charset="0"/>
                                <a:ea typeface="Cambria Math" panose="02040503050406030204" pitchFamily="18" charset="0"/>
                              </a:rPr>
                              <m:t>𝛼</m:t>
                            </m:r>
                          </m:den>
                        </m:f>
                        <m:r>
                          <a:rPr lang="en-GB" sz="2000" b="0" i="1">
                            <a:latin typeface="Cambria Math" panose="02040503050406030204" pitchFamily="18" charset="0"/>
                            <a:ea typeface="Cambria Math" panose="02040503050406030204" pitchFamily="18" charset="0"/>
                          </a:rPr>
                          <m:t>−</m:t>
                        </m:r>
                        <m:sSup>
                          <m:sSupPr>
                            <m:ctrlPr>
                              <a:rPr lang="en-GB" sz="2000" b="0" i="1">
                                <a:latin typeface="Cambria Math" panose="02040503050406030204" pitchFamily="18" charset="0"/>
                                <a:ea typeface="Cambria Math" panose="02040503050406030204" pitchFamily="18" charset="0"/>
                              </a:rPr>
                            </m:ctrlPr>
                          </m:sSupPr>
                          <m:e>
                            <m:d>
                              <m:dPr>
                                <m:ctrlPr>
                                  <a:rPr lang="en-GB" sz="2000" b="0" i="1">
                                    <a:latin typeface="Cambria Math" panose="02040503050406030204" pitchFamily="18" charset="0"/>
                                    <a:ea typeface="Cambria Math" panose="02040503050406030204" pitchFamily="18" charset="0"/>
                                  </a:rPr>
                                </m:ctrlPr>
                              </m:dPr>
                              <m:e>
                                <m:f>
                                  <m:fPr>
                                    <m:ctrlPr>
                                      <a:rPr lang="en-GB" sz="2000" b="0" i="1">
                                        <a:latin typeface="Cambria Math" panose="02040503050406030204" pitchFamily="18" charset="0"/>
                                        <a:ea typeface="Cambria Math" panose="02040503050406030204" pitchFamily="18" charset="0"/>
                                      </a:rPr>
                                    </m:ctrlPr>
                                  </m:fPr>
                                  <m:num>
                                    <m:sSub>
                                      <m:sSubPr>
                                        <m:ctrlPr>
                                          <a:rPr lang="en-GB" sz="2000" b="0" i="1">
                                            <a:latin typeface="Cambria Math" panose="02040503050406030204" pitchFamily="18" charset="0"/>
                                            <a:ea typeface="Cambria Math" panose="02040503050406030204" pitchFamily="18" charset="0"/>
                                          </a:rPr>
                                        </m:ctrlPr>
                                      </m:sSubPr>
                                      <m:e>
                                        <m:r>
                                          <a:rPr lang="en-GB" sz="2000" b="0" i="1">
                                            <a:latin typeface="Cambria Math" panose="02040503050406030204" pitchFamily="18" charset="0"/>
                                            <a:ea typeface="Cambria Math" panose="02040503050406030204" pitchFamily="18" charset="0"/>
                                          </a:rPr>
                                          <m:t>𝑟</m:t>
                                        </m:r>
                                      </m:e>
                                      <m:sub>
                                        <m:r>
                                          <a:rPr lang="en-GB" sz="2000" b="0" i="1">
                                            <a:latin typeface="Cambria Math" panose="02040503050406030204" pitchFamily="18" charset="0"/>
                                            <a:ea typeface="Cambria Math" panose="02040503050406030204" pitchFamily="18" charset="0"/>
                                          </a:rPr>
                                          <m:t>2</m:t>
                                        </m:r>
                                      </m:sub>
                                    </m:sSub>
                                    <m:r>
                                      <a:rPr lang="en-GB" sz="2000" b="0" i="1">
                                        <a:latin typeface="Cambria Math" panose="02040503050406030204" pitchFamily="18" charset="0"/>
                                        <a:ea typeface="Cambria Math" panose="02040503050406030204" pitchFamily="18" charset="0"/>
                                      </a:rPr>
                                      <m:t>+</m:t>
                                    </m:r>
                                    <m:sSub>
                                      <m:sSubPr>
                                        <m:ctrlPr>
                                          <a:rPr lang="en-GB" sz="2000" b="0" i="1">
                                            <a:latin typeface="Cambria Math" panose="02040503050406030204" pitchFamily="18" charset="0"/>
                                            <a:ea typeface="Cambria Math" panose="02040503050406030204" pitchFamily="18" charset="0"/>
                                          </a:rPr>
                                        </m:ctrlPr>
                                      </m:sSubPr>
                                      <m:e>
                                        <m:r>
                                          <a:rPr lang="en-GB" sz="2000" b="0" i="1">
                                            <a:latin typeface="Cambria Math" panose="02040503050406030204" pitchFamily="18" charset="0"/>
                                            <a:ea typeface="Cambria Math" panose="02040503050406030204" pitchFamily="18" charset="0"/>
                                          </a:rPr>
                                          <m:t>𝑟</m:t>
                                        </m:r>
                                      </m:e>
                                      <m:sub>
                                        <m:r>
                                          <a:rPr lang="en-GB" sz="2000" b="0" i="1">
                                            <a:latin typeface="Cambria Math" panose="02040503050406030204" pitchFamily="18" charset="0"/>
                                            <a:ea typeface="Cambria Math" panose="02040503050406030204" pitchFamily="18" charset="0"/>
                                          </a:rPr>
                                          <m:t>1</m:t>
                                        </m:r>
                                      </m:sub>
                                    </m:sSub>
                                  </m:num>
                                  <m:den>
                                    <m:r>
                                      <a:rPr lang="en-GB" sz="2000" b="0" i="1">
                                        <a:latin typeface="Cambria Math" panose="02040503050406030204" pitchFamily="18" charset="0"/>
                                        <a:ea typeface="Cambria Math" panose="02040503050406030204" pitchFamily="18" charset="0"/>
                                      </a:rPr>
                                      <m:t>2</m:t>
                                    </m:r>
                                  </m:den>
                                </m:f>
                              </m:e>
                            </m:d>
                          </m:e>
                          <m:sup>
                            <m:r>
                              <a:rPr lang="en-GB" sz="2000" b="0" i="1">
                                <a:latin typeface="Cambria Math" panose="02040503050406030204" pitchFamily="18" charset="0"/>
                                <a:ea typeface="Cambria Math" panose="02040503050406030204" pitchFamily="18" charset="0"/>
                              </a:rPr>
                              <m:t>2</m:t>
                            </m:r>
                          </m:sup>
                        </m:sSup>
                      </m:e>
                    </m:d>
                  </m:oMath>
                </m:oMathPara>
              </a14:m>
              <a:endParaRPr lang="en-GB" sz="2000"/>
            </a:p>
          </xdr:txBody>
        </xdr:sp>
      </mc:Choice>
      <mc:Fallback xmlns="">
        <xdr:sp macro="" textlink="">
          <xdr:nvSpPr>
            <xdr:cNvPr id="9" name="TextBox 8">
              <a:extLst>
                <a:ext uri="{FF2B5EF4-FFF2-40B4-BE49-F238E27FC236}">
                  <a16:creationId xmlns:a16="http://schemas.microsoft.com/office/drawing/2014/main" id="{279665E6-237D-D449-A4F2-F5FFAE6E0C97}"/>
                </a:ext>
              </a:extLst>
            </xdr:cNvPr>
            <xdr:cNvSpPr txBox="1"/>
          </xdr:nvSpPr>
          <xdr:spPr>
            <a:xfrm>
              <a:off x="10251017" y="7821083"/>
              <a:ext cx="3680559" cy="69993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r>
                <a:rPr lang="en-GB" sz="2000" i="0">
                  <a:latin typeface="Cambria Math" panose="02040503050406030204" pitchFamily="18" charset="0"/>
                </a:rPr>
                <a:t>〖</a:t>
              </a:r>
              <a:r>
                <a:rPr lang="en-GB" sz="2000" b="0" i="0">
                  <a:latin typeface="Cambria Math" panose="02040503050406030204" pitchFamily="18" charset="0"/>
                </a:rPr>
                <a:t>𝐶_2=</a:t>
              </a:r>
              <a:r>
                <a:rPr lang="en-GB" sz="2000" i="0">
                  <a:latin typeface="Cambria Math" panose="02040503050406030204" pitchFamily="18" charset="0"/>
                  <a:ea typeface="Cambria Math" panose="02040503050406030204" pitchFamily="18" charset="0"/>
                </a:rPr>
                <a:t>𝜌〗_</a:t>
              </a:r>
              <a:r>
                <a:rPr lang="en-GB" sz="2000" b="0" i="0">
                  <a:latin typeface="Cambria Math" panose="02040503050406030204" pitchFamily="18" charset="0"/>
                  <a:ea typeface="Cambria Math" panose="02040503050406030204" pitchFamily="18" charset="0"/>
                </a:rPr>
                <a:t>𝑒𝑥𝑝 𝜋((𝑟_𝑐^2)/(〖𝑐𝑜𝑠〗^2 𝛼)−((𝑟_2+𝑟_1)/2)^2 )</a:t>
              </a:r>
              <a:endParaRPr lang="en-GB" sz="2000"/>
            </a:p>
          </xdr:txBody>
        </xdr:sp>
      </mc:Fallback>
    </mc:AlternateContent>
    <xdr:clientData/>
  </xdr:oneCellAnchor>
  <xdr:oneCellAnchor>
    <xdr:from>
      <xdr:col>11</xdr:col>
      <xdr:colOff>234950</xdr:colOff>
      <xdr:row>34</xdr:row>
      <xdr:rowOff>57150</xdr:rowOff>
    </xdr:from>
    <xdr:ext cx="3686522" cy="699935"/>
    <mc:AlternateContent xmlns:mc="http://schemas.openxmlformats.org/markup-compatibility/2006" xmlns:a14="http://schemas.microsoft.com/office/drawing/2010/main">
      <mc:Choice Requires="a14">
        <xdr:sp macro="" textlink="">
          <xdr:nvSpPr>
            <xdr:cNvPr id="10" name="TextBox 9">
              <a:extLst>
                <a:ext uri="{FF2B5EF4-FFF2-40B4-BE49-F238E27FC236}">
                  <a16:creationId xmlns:a16="http://schemas.microsoft.com/office/drawing/2014/main" id="{60922356-FC98-0F43-B80A-2E47A67C782D}"/>
                </a:ext>
              </a:extLst>
            </xdr:cNvPr>
            <xdr:cNvSpPr txBox="1"/>
          </xdr:nvSpPr>
          <xdr:spPr>
            <a:xfrm>
              <a:off x="10327217" y="9031817"/>
              <a:ext cx="3686522" cy="69993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14:m>
                <m:oMathPara xmlns:m="http://schemas.openxmlformats.org/officeDocument/2006/math">
                  <m:oMathParaPr>
                    <m:jc m:val="centerGroup"/>
                  </m:oMathParaPr>
                  <m:oMath xmlns:m="http://schemas.openxmlformats.org/officeDocument/2006/math">
                    <m:sSub>
                      <m:sSubPr>
                        <m:ctrlPr>
                          <a:rPr lang="en-GB" sz="2000" i="1">
                            <a:latin typeface="Cambria Math" panose="02040503050406030204" pitchFamily="18" charset="0"/>
                          </a:rPr>
                        </m:ctrlPr>
                      </m:sSubPr>
                      <m:e>
                        <m:sSub>
                          <m:sSubPr>
                            <m:ctrlPr>
                              <a:rPr lang="en-GB" sz="2000" i="1">
                                <a:latin typeface="Cambria Math" panose="02040503050406030204" pitchFamily="18" charset="0"/>
                              </a:rPr>
                            </m:ctrlPr>
                          </m:sSubPr>
                          <m:e>
                            <m:r>
                              <a:rPr lang="en-GB" sz="2000" b="0" i="1">
                                <a:latin typeface="Cambria Math" panose="02040503050406030204" pitchFamily="18" charset="0"/>
                              </a:rPr>
                              <m:t>𝐶</m:t>
                            </m:r>
                          </m:e>
                          <m:sub>
                            <m:r>
                              <a:rPr lang="en-GB" sz="2000" b="0" i="1">
                                <a:latin typeface="Cambria Math" panose="02040503050406030204" pitchFamily="18" charset="0"/>
                              </a:rPr>
                              <m:t>3</m:t>
                            </m:r>
                          </m:sub>
                        </m:sSub>
                        <m:r>
                          <a:rPr lang="en-GB" sz="2000" b="0" i="1">
                            <a:latin typeface="Cambria Math" panose="02040503050406030204" pitchFamily="18" charset="0"/>
                          </a:rPr>
                          <m:t>=</m:t>
                        </m:r>
                        <m:r>
                          <a:rPr lang="en-GB" sz="2000" i="1">
                            <a:latin typeface="Cambria Math" panose="02040503050406030204" pitchFamily="18" charset="0"/>
                            <a:ea typeface="Cambria Math" panose="02040503050406030204" pitchFamily="18" charset="0"/>
                          </a:rPr>
                          <m:t>𝜌</m:t>
                        </m:r>
                      </m:e>
                      <m:sub>
                        <m:r>
                          <a:rPr lang="en-GB" sz="2000" b="0" i="1">
                            <a:latin typeface="Cambria Math" panose="02040503050406030204" pitchFamily="18" charset="0"/>
                            <a:ea typeface="Cambria Math" panose="02040503050406030204" pitchFamily="18" charset="0"/>
                          </a:rPr>
                          <m:t>𝑒𝑥𝑝</m:t>
                        </m:r>
                      </m:sub>
                    </m:sSub>
                    <m:r>
                      <a:rPr lang="en-GB" sz="2000" b="0" i="1">
                        <a:latin typeface="Cambria Math" panose="02040503050406030204" pitchFamily="18" charset="0"/>
                        <a:ea typeface="Cambria Math" panose="02040503050406030204" pitchFamily="18" charset="0"/>
                      </a:rPr>
                      <m:t>𝜋</m:t>
                    </m:r>
                    <m:d>
                      <m:dPr>
                        <m:ctrlPr>
                          <a:rPr lang="en-GB" sz="2000" b="0" i="1">
                            <a:latin typeface="Cambria Math" panose="02040503050406030204" pitchFamily="18" charset="0"/>
                            <a:ea typeface="Cambria Math" panose="02040503050406030204" pitchFamily="18" charset="0"/>
                          </a:rPr>
                        </m:ctrlPr>
                      </m:dPr>
                      <m:e>
                        <m:f>
                          <m:fPr>
                            <m:ctrlPr>
                              <a:rPr lang="en-GB" sz="2000" b="0" i="1">
                                <a:latin typeface="Cambria Math" panose="02040503050406030204" pitchFamily="18" charset="0"/>
                                <a:ea typeface="Cambria Math" panose="02040503050406030204" pitchFamily="18" charset="0"/>
                              </a:rPr>
                            </m:ctrlPr>
                          </m:fPr>
                          <m:num>
                            <m:sSubSup>
                              <m:sSubSupPr>
                                <m:ctrlPr>
                                  <a:rPr lang="en-GB" sz="2000" b="0" i="1">
                                    <a:latin typeface="Cambria Math" panose="02040503050406030204" pitchFamily="18" charset="0"/>
                                    <a:ea typeface="Cambria Math" panose="02040503050406030204" pitchFamily="18" charset="0"/>
                                  </a:rPr>
                                </m:ctrlPr>
                              </m:sSubSupPr>
                              <m:e>
                                <m:r>
                                  <a:rPr lang="en-GB" sz="2000" b="0" i="1">
                                    <a:latin typeface="Cambria Math" panose="02040503050406030204" pitchFamily="18" charset="0"/>
                                    <a:ea typeface="Cambria Math" panose="02040503050406030204" pitchFamily="18" charset="0"/>
                                  </a:rPr>
                                  <m:t>𝑟</m:t>
                                </m:r>
                              </m:e>
                              <m:sub>
                                <m:r>
                                  <a:rPr lang="en-GB" sz="2000" b="0" i="1">
                                    <a:latin typeface="Cambria Math" panose="02040503050406030204" pitchFamily="18" charset="0"/>
                                    <a:ea typeface="Cambria Math" panose="02040503050406030204" pitchFamily="18" charset="0"/>
                                  </a:rPr>
                                  <m:t>𝑐</m:t>
                                </m:r>
                              </m:sub>
                              <m:sup>
                                <m:r>
                                  <a:rPr lang="en-GB" sz="2000" b="0" i="1">
                                    <a:latin typeface="Cambria Math" panose="02040503050406030204" pitchFamily="18" charset="0"/>
                                    <a:ea typeface="Cambria Math" panose="02040503050406030204" pitchFamily="18" charset="0"/>
                                  </a:rPr>
                                  <m:t>2</m:t>
                                </m:r>
                              </m:sup>
                            </m:sSubSup>
                          </m:num>
                          <m:den>
                            <m:sSup>
                              <m:sSupPr>
                                <m:ctrlPr>
                                  <a:rPr lang="en-GB" sz="2000" b="0" i="1">
                                    <a:latin typeface="Cambria Math" panose="02040503050406030204" pitchFamily="18" charset="0"/>
                                    <a:ea typeface="Cambria Math" panose="02040503050406030204" pitchFamily="18" charset="0"/>
                                  </a:rPr>
                                </m:ctrlPr>
                              </m:sSupPr>
                              <m:e>
                                <m:r>
                                  <a:rPr lang="en-GB" sz="2000" b="0" i="1">
                                    <a:latin typeface="Cambria Math" panose="02040503050406030204" pitchFamily="18" charset="0"/>
                                    <a:ea typeface="Cambria Math" panose="02040503050406030204" pitchFamily="18" charset="0"/>
                                  </a:rPr>
                                  <m:t>𝑐𝑜𝑠</m:t>
                                </m:r>
                              </m:e>
                              <m:sup>
                                <m:r>
                                  <a:rPr lang="en-GB" sz="2000" b="0" i="1">
                                    <a:latin typeface="Cambria Math" panose="02040503050406030204" pitchFamily="18" charset="0"/>
                                    <a:ea typeface="Cambria Math" panose="02040503050406030204" pitchFamily="18" charset="0"/>
                                  </a:rPr>
                                  <m:t>2</m:t>
                                </m:r>
                              </m:sup>
                            </m:sSup>
                            <m:r>
                              <a:rPr lang="en-GB" sz="2000" b="0" i="1">
                                <a:latin typeface="Cambria Math" panose="02040503050406030204" pitchFamily="18" charset="0"/>
                                <a:ea typeface="Cambria Math" panose="02040503050406030204" pitchFamily="18" charset="0"/>
                              </a:rPr>
                              <m:t>𝛼</m:t>
                            </m:r>
                          </m:den>
                        </m:f>
                        <m:r>
                          <a:rPr lang="en-GB" sz="2000" b="0" i="1">
                            <a:latin typeface="Cambria Math" panose="02040503050406030204" pitchFamily="18" charset="0"/>
                            <a:ea typeface="Cambria Math" panose="02040503050406030204" pitchFamily="18" charset="0"/>
                          </a:rPr>
                          <m:t>−</m:t>
                        </m:r>
                        <m:sSup>
                          <m:sSupPr>
                            <m:ctrlPr>
                              <a:rPr lang="en-GB" sz="2000" b="0" i="1">
                                <a:latin typeface="Cambria Math" panose="02040503050406030204" pitchFamily="18" charset="0"/>
                                <a:ea typeface="Cambria Math" panose="02040503050406030204" pitchFamily="18" charset="0"/>
                              </a:rPr>
                            </m:ctrlPr>
                          </m:sSupPr>
                          <m:e>
                            <m:d>
                              <m:dPr>
                                <m:ctrlPr>
                                  <a:rPr lang="en-GB" sz="2000" b="0" i="1">
                                    <a:latin typeface="Cambria Math" panose="02040503050406030204" pitchFamily="18" charset="0"/>
                                    <a:ea typeface="Cambria Math" panose="02040503050406030204" pitchFamily="18" charset="0"/>
                                  </a:rPr>
                                </m:ctrlPr>
                              </m:dPr>
                              <m:e>
                                <m:f>
                                  <m:fPr>
                                    <m:ctrlPr>
                                      <a:rPr lang="en-GB" sz="2000" b="0" i="1">
                                        <a:latin typeface="Cambria Math" panose="02040503050406030204" pitchFamily="18" charset="0"/>
                                        <a:ea typeface="Cambria Math" panose="02040503050406030204" pitchFamily="18" charset="0"/>
                                      </a:rPr>
                                    </m:ctrlPr>
                                  </m:fPr>
                                  <m:num>
                                    <m:sSub>
                                      <m:sSubPr>
                                        <m:ctrlPr>
                                          <a:rPr lang="en-GB" sz="2000" b="0" i="1">
                                            <a:latin typeface="Cambria Math" panose="02040503050406030204" pitchFamily="18" charset="0"/>
                                            <a:ea typeface="Cambria Math" panose="02040503050406030204" pitchFamily="18" charset="0"/>
                                          </a:rPr>
                                        </m:ctrlPr>
                                      </m:sSubPr>
                                      <m:e>
                                        <m:r>
                                          <a:rPr lang="en-GB" sz="2000" b="0" i="1">
                                            <a:latin typeface="Cambria Math" panose="02040503050406030204" pitchFamily="18" charset="0"/>
                                            <a:ea typeface="Cambria Math" panose="02040503050406030204" pitchFamily="18" charset="0"/>
                                          </a:rPr>
                                          <m:t>𝑟</m:t>
                                        </m:r>
                                      </m:e>
                                      <m:sub>
                                        <m:r>
                                          <a:rPr lang="en-GB" sz="2000" b="0" i="1">
                                            <a:latin typeface="Cambria Math" panose="02040503050406030204" pitchFamily="18" charset="0"/>
                                            <a:ea typeface="Cambria Math" panose="02040503050406030204" pitchFamily="18" charset="0"/>
                                          </a:rPr>
                                          <m:t>3</m:t>
                                        </m:r>
                                      </m:sub>
                                    </m:sSub>
                                    <m:r>
                                      <a:rPr lang="en-GB" sz="2000" b="0" i="1">
                                        <a:latin typeface="Cambria Math" panose="02040503050406030204" pitchFamily="18" charset="0"/>
                                        <a:ea typeface="Cambria Math" panose="02040503050406030204" pitchFamily="18" charset="0"/>
                                      </a:rPr>
                                      <m:t>+</m:t>
                                    </m:r>
                                    <m:sSub>
                                      <m:sSubPr>
                                        <m:ctrlPr>
                                          <a:rPr lang="en-GB" sz="2000" b="0" i="1">
                                            <a:latin typeface="Cambria Math" panose="02040503050406030204" pitchFamily="18" charset="0"/>
                                            <a:ea typeface="Cambria Math" panose="02040503050406030204" pitchFamily="18" charset="0"/>
                                          </a:rPr>
                                        </m:ctrlPr>
                                      </m:sSubPr>
                                      <m:e>
                                        <m:r>
                                          <a:rPr lang="en-GB" sz="2000" b="0" i="1">
                                            <a:latin typeface="Cambria Math" panose="02040503050406030204" pitchFamily="18" charset="0"/>
                                            <a:ea typeface="Cambria Math" panose="02040503050406030204" pitchFamily="18" charset="0"/>
                                          </a:rPr>
                                          <m:t>𝑟</m:t>
                                        </m:r>
                                      </m:e>
                                      <m:sub>
                                        <m:r>
                                          <a:rPr lang="en-GB" sz="2000" b="0" i="1">
                                            <a:latin typeface="Cambria Math" panose="02040503050406030204" pitchFamily="18" charset="0"/>
                                            <a:ea typeface="Cambria Math" panose="02040503050406030204" pitchFamily="18" charset="0"/>
                                          </a:rPr>
                                          <m:t>2</m:t>
                                        </m:r>
                                      </m:sub>
                                    </m:sSub>
                                  </m:num>
                                  <m:den>
                                    <m:r>
                                      <a:rPr lang="en-GB" sz="2000" b="0" i="1">
                                        <a:latin typeface="Cambria Math" panose="02040503050406030204" pitchFamily="18" charset="0"/>
                                        <a:ea typeface="Cambria Math" panose="02040503050406030204" pitchFamily="18" charset="0"/>
                                      </a:rPr>
                                      <m:t>2</m:t>
                                    </m:r>
                                  </m:den>
                                </m:f>
                              </m:e>
                            </m:d>
                          </m:e>
                          <m:sup>
                            <m:r>
                              <a:rPr lang="en-GB" sz="2000" b="0" i="1">
                                <a:latin typeface="Cambria Math" panose="02040503050406030204" pitchFamily="18" charset="0"/>
                                <a:ea typeface="Cambria Math" panose="02040503050406030204" pitchFamily="18" charset="0"/>
                              </a:rPr>
                              <m:t>2</m:t>
                            </m:r>
                          </m:sup>
                        </m:sSup>
                      </m:e>
                    </m:d>
                  </m:oMath>
                </m:oMathPara>
              </a14:m>
              <a:endParaRPr lang="en-GB" sz="2000"/>
            </a:p>
          </xdr:txBody>
        </xdr:sp>
      </mc:Choice>
      <mc:Fallback xmlns="">
        <xdr:sp macro="" textlink="">
          <xdr:nvSpPr>
            <xdr:cNvPr id="10" name="TextBox 9">
              <a:extLst>
                <a:ext uri="{FF2B5EF4-FFF2-40B4-BE49-F238E27FC236}">
                  <a16:creationId xmlns:a16="http://schemas.microsoft.com/office/drawing/2014/main" id="{60922356-FC98-0F43-B80A-2E47A67C782D}"/>
                </a:ext>
              </a:extLst>
            </xdr:cNvPr>
            <xdr:cNvSpPr txBox="1"/>
          </xdr:nvSpPr>
          <xdr:spPr>
            <a:xfrm>
              <a:off x="10327217" y="9031817"/>
              <a:ext cx="3686522" cy="69993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r>
                <a:rPr lang="en-GB" sz="2000" i="0">
                  <a:latin typeface="Cambria Math" panose="02040503050406030204" pitchFamily="18" charset="0"/>
                </a:rPr>
                <a:t>〖</a:t>
              </a:r>
              <a:r>
                <a:rPr lang="en-GB" sz="2000" b="0" i="0">
                  <a:latin typeface="Cambria Math" panose="02040503050406030204" pitchFamily="18" charset="0"/>
                </a:rPr>
                <a:t>𝐶_3=</a:t>
              </a:r>
              <a:r>
                <a:rPr lang="en-GB" sz="2000" i="0">
                  <a:latin typeface="Cambria Math" panose="02040503050406030204" pitchFamily="18" charset="0"/>
                  <a:ea typeface="Cambria Math" panose="02040503050406030204" pitchFamily="18" charset="0"/>
                </a:rPr>
                <a:t>𝜌〗_</a:t>
              </a:r>
              <a:r>
                <a:rPr lang="en-GB" sz="2000" b="0" i="0">
                  <a:latin typeface="Cambria Math" panose="02040503050406030204" pitchFamily="18" charset="0"/>
                  <a:ea typeface="Cambria Math" panose="02040503050406030204" pitchFamily="18" charset="0"/>
                </a:rPr>
                <a:t>𝑒𝑥𝑝 𝜋((𝑟_𝑐^2)/(〖𝑐𝑜𝑠〗^2 𝛼)−((𝑟_3+𝑟_2)/2)^2 )</a:t>
              </a:r>
              <a:endParaRPr lang="en-GB" sz="2000"/>
            </a:p>
          </xdr:txBody>
        </xdr:sp>
      </mc:Fallback>
    </mc:AlternateContent>
    <xdr:clientData/>
  </xdr:oneCellAnchor>
  <xdr:oneCellAnchor>
    <xdr:from>
      <xdr:col>11</xdr:col>
      <xdr:colOff>260350</xdr:colOff>
      <xdr:row>39</xdr:row>
      <xdr:rowOff>95250</xdr:rowOff>
    </xdr:from>
    <xdr:ext cx="3675558" cy="699935"/>
    <mc:AlternateContent xmlns:mc="http://schemas.openxmlformats.org/markup-compatibility/2006" xmlns:a14="http://schemas.microsoft.com/office/drawing/2010/main">
      <mc:Choice Requires="a14">
        <xdr:sp macro="" textlink="">
          <xdr:nvSpPr>
            <xdr:cNvPr id="11" name="TextBox 10">
              <a:extLst>
                <a:ext uri="{FF2B5EF4-FFF2-40B4-BE49-F238E27FC236}">
                  <a16:creationId xmlns:a16="http://schemas.microsoft.com/office/drawing/2014/main" id="{8954AC56-DFCB-8540-AE0D-C281C8DA95FF}"/>
                </a:ext>
              </a:extLst>
            </xdr:cNvPr>
            <xdr:cNvSpPr txBox="1"/>
          </xdr:nvSpPr>
          <xdr:spPr>
            <a:xfrm>
              <a:off x="10352617" y="10195983"/>
              <a:ext cx="3675558" cy="69993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14:m>
                <m:oMathPara xmlns:m="http://schemas.openxmlformats.org/officeDocument/2006/math">
                  <m:oMathParaPr>
                    <m:jc m:val="centerGroup"/>
                  </m:oMathParaPr>
                  <m:oMath xmlns:m="http://schemas.openxmlformats.org/officeDocument/2006/math">
                    <m:sSub>
                      <m:sSubPr>
                        <m:ctrlPr>
                          <a:rPr lang="en-GB" sz="2000" i="1">
                            <a:latin typeface="Cambria Math" panose="02040503050406030204" pitchFamily="18" charset="0"/>
                          </a:rPr>
                        </m:ctrlPr>
                      </m:sSubPr>
                      <m:e>
                        <m:sSub>
                          <m:sSubPr>
                            <m:ctrlPr>
                              <a:rPr lang="en-GB" sz="2000" i="1">
                                <a:latin typeface="Cambria Math" panose="02040503050406030204" pitchFamily="18" charset="0"/>
                              </a:rPr>
                            </m:ctrlPr>
                          </m:sSubPr>
                          <m:e>
                            <m:r>
                              <a:rPr lang="en-GB" sz="2000" b="0" i="1">
                                <a:latin typeface="Cambria Math" panose="02040503050406030204" pitchFamily="18" charset="0"/>
                              </a:rPr>
                              <m:t>𝐶</m:t>
                            </m:r>
                          </m:e>
                          <m:sub>
                            <m:r>
                              <a:rPr lang="en-GB" sz="2000" b="0" i="1">
                                <a:latin typeface="Cambria Math" panose="02040503050406030204" pitchFamily="18" charset="0"/>
                              </a:rPr>
                              <m:t>4</m:t>
                            </m:r>
                          </m:sub>
                        </m:sSub>
                        <m:r>
                          <a:rPr lang="en-GB" sz="2000" b="0" i="1">
                            <a:latin typeface="Cambria Math" panose="02040503050406030204" pitchFamily="18" charset="0"/>
                          </a:rPr>
                          <m:t>=</m:t>
                        </m:r>
                        <m:r>
                          <a:rPr lang="en-GB" sz="2000" i="1">
                            <a:latin typeface="Cambria Math" panose="02040503050406030204" pitchFamily="18" charset="0"/>
                            <a:ea typeface="Cambria Math" panose="02040503050406030204" pitchFamily="18" charset="0"/>
                          </a:rPr>
                          <m:t>𝜌</m:t>
                        </m:r>
                      </m:e>
                      <m:sub>
                        <m:r>
                          <a:rPr lang="en-GB" sz="2000" b="0" i="1">
                            <a:latin typeface="Cambria Math" panose="02040503050406030204" pitchFamily="18" charset="0"/>
                            <a:ea typeface="Cambria Math" panose="02040503050406030204" pitchFamily="18" charset="0"/>
                          </a:rPr>
                          <m:t>𝑒𝑥𝑝</m:t>
                        </m:r>
                      </m:sub>
                    </m:sSub>
                    <m:r>
                      <a:rPr lang="en-GB" sz="2000" b="0" i="1">
                        <a:latin typeface="Cambria Math" panose="02040503050406030204" pitchFamily="18" charset="0"/>
                        <a:ea typeface="Cambria Math" panose="02040503050406030204" pitchFamily="18" charset="0"/>
                      </a:rPr>
                      <m:t>𝜋</m:t>
                    </m:r>
                    <m:d>
                      <m:dPr>
                        <m:ctrlPr>
                          <a:rPr lang="en-GB" sz="2000" b="0" i="1">
                            <a:latin typeface="Cambria Math" panose="02040503050406030204" pitchFamily="18" charset="0"/>
                            <a:ea typeface="Cambria Math" panose="02040503050406030204" pitchFamily="18" charset="0"/>
                          </a:rPr>
                        </m:ctrlPr>
                      </m:dPr>
                      <m:e>
                        <m:f>
                          <m:fPr>
                            <m:ctrlPr>
                              <a:rPr lang="en-GB" sz="2000" b="0" i="1">
                                <a:latin typeface="Cambria Math" panose="02040503050406030204" pitchFamily="18" charset="0"/>
                                <a:ea typeface="Cambria Math" panose="02040503050406030204" pitchFamily="18" charset="0"/>
                              </a:rPr>
                            </m:ctrlPr>
                          </m:fPr>
                          <m:num>
                            <m:sSubSup>
                              <m:sSubSupPr>
                                <m:ctrlPr>
                                  <a:rPr lang="en-GB" sz="2000" b="0" i="1">
                                    <a:latin typeface="Cambria Math" panose="02040503050406030204" pitchFamily="18" charset="0"/>
                                    <a:ea typeface="Cambria Math" panose="02040503050406030204" pitchFamily="18" charset="0"/>
                                  </a:rPr>
                                </m:ctrlPr>
                              </m:sSubSupPr>
                              <m:e>
                                <m:r>
                                  <a:rPr lang="en-GB" sz="2000" b="0" i="1">
                                    <a:latin typeface="Cambria Math" panose="02040503050406030204" pitchFamily="18" charset="0"/>
                                    <a:ea typeface="Cambria Math" panose="02040503050406030204" pitchFamily="18" charset="0"/>
                                  </a:rPr>
                                  <m:t>𝑟</m:t>
                                </m:r>
                              </m:e>
                              <m:sub>
                                <m:r>
                                  <a:rPr lang="en-GB" sz="2000" b="0" i="1">
                                    <a:latin typeface="Cambria Math" panose="02040503050406030204" pitchFamily="18" charset="0"/>
                                    <a:ea typeface="Cambria Math" panose="02040503050406030204" pitchFamily="18" charset="0"/>
                                  </a:rPr>
                                  <m:t>𝑐</m:t>
                                </m:r>
                              </m:sub>
                              <m:sup>
                                <m:r>
                                  <a:rPr lang="en-GB" sz="2000" b="0" i="1">
                                    <a:latin typeface="Cambria Math" panose="02040503050406030204" pitchFamily="18" charset="0"/>
                                    <a:ea typeface="Cambria Math" panose="02040503050406030204" pitchFamily="18" charset="0"/>
                                  </a:rPr>
                                  <m:t>2</m:t>
                                </m:r>
                              </m:sup>
                            </m:sSubSup>
                          </m:num>
                          <m:den>
                            <m:sSup>
                              <m:sSupPr>
                                <m:ctrlPr>
                                  <a:rPr lang="en-GB" sz="2000" b="0" i="1">
                                    <a:latin typeface="Cambria Math" panose="02040503050406030204" pitchFamily="18" charset="0"/>
                                    <a:ea typeface="Cambria Math" panose="02040503050406030204" pitchFamily="18" charset="0"/>
                                  </a:rPr>
                                </m:ctrlPr>
                              </m:sSupPr>
                              <m:e>
                                <m:r>
                                  <a:rPr lang="en-GB" sz="2000" b="0" i="1">
                                    <a:latin typeface="Cambria Math" panose="02040503050406030204" pitchFamily="18" charset="0"/>
                                    <a:ea typeface="Cambria Math" panose="02040503050406030204" pitchFamily="18" charset="0"/>
                                  </a:rPr>
                                  <m:t>𝑐𝑜𝑠</m:t>
                                </m:r>
                              </m:e>
                              <m:sup>
                                <m:r>
                                  <a:rPr lang="en-GB" sz="2000" b="0" i="1">
                                    <a:latin typeface="Cambria Math" panose="02040503050406030204" pitchFamily="18" charset="0"/>
                                    <a:ea typeface="Cambria Math" panose="02040503050406030204" pitchFamily="18" charset="0"/>
                                  </a:rPr>
                                  <m:t>2</m:t>
                                </m:r>
                              </m:sup>
                            </m:sSup>
                            <m:r>
                              <a:rPr lang="en-GB" sz="2000" b="0" i="1">
                                <a:latin typeface="Cambria Math" panose="02040503050406030204" pitchFamily="18" charset="0"/>
                                <a:ea typeface="Cambria Math" panose="02040503050406030204" pitchFamily="18" charset="0"/>
                              </a:rPr>
                              <m:t>𝛼</m:t>
                            </m:r>
                          </m:den>
                        </m:f>
                        <m:r>
                          <a:rPr lang="en-GB" sz="2000" b="0" i="1">
                            <a:latin typeface="Cambria Math" panose="02040503050406030204" pitchFamily="18" charset="0"/>
                            <a:ea typeface="Cambria Math" panose="02040503050406030204" pitchFamily="18" charset="0"/>
                          </a:rPr>
                          <m:t>−</m:t>
                        </m:r>
                        <m:sSup>
                          <m:sSupPr>
                            <m:ctrlPr>
                              <a:rPr lang="en-GB" sz="2000" b="0" i="1">
                                <a:latin typeface="Cambria Math" panose="02040503050406030204" pitchFamily="18" charset="0"/>
                                <a:ea typeface="Cambria Math" panose="02040503050406030204" pitchFamily="18" charset="0"/>
                              </a:rPr>
                            </m:ctrlPr>
                          </m:sSupPr>
                          <m:e>
                            <m:d>
                              <m:dPr>
                                <m:ctrlPr>
                                  <a:rPr lang="en-GB" sz="2000" b="0" i="1">
                                    <a:latin typeface="Cambria Math" panose="02040503050406030204" pitchFamily="18" charset="0"/>
                                    <a:ea typeface="Cambria Math" panose="02040503050406030204" pitchFamily="18" charset="0"/>
                                  </a:rPr>
                                </m:ctrlPr>
                              </m:dPr>
                              <m:e>
                                <m:f>
                                  <m:fPr>
                                    <m:ctrlPr>
                                      <a:rPr lang="en-GB" sz="2000" b="0" i="1">
                                        <a:latin typeface="Cambria Math" panose="02040503050406030204" pitchFamily="18" charset="0"/>
                                        <a:ea typeface="Cambria Math" panose="02040503050406030204" pitchFamily="18" charset="0"/>
                                      </a:rPr>
                                    </m:ctrlPr>
                                  </m:fPr>
                                  <m:num>
                                    <m:sSub>
                                      <m:sSubPr>
                                        <m:ctrlPr>
                                          <a:rPr lang="en-GB" sz="2000" b="0" i="1">
                                            <a:latin typeface="Cambria Math" panose="02040503050406030204" pitchFamily="18" charset="0"/>
                                            <a:ea typeface="Cambria Math" panose="02040503050406030204" pitchFamily="18" charset="0"/>
                                          </a:rPr>
                                        </m:ctrlPr>
                                      </m:sSubPr>
                                      <m:e>
                                        <m:r>
                                          <a:rPr lang="en-GB" sz="2000" b="0" i="1">
                                            <a:latin typeface="Cambria Math" panose="02040503050406030204" pitchFamily="18" charset="0"/>
                                            <a:ea typeface="Cambria Math" panose="02040503050406030204" pitchFamily="18" charset="0"/>
                                          </a:rPr>
                                          <m:t>𝑟</m:t>
                                        </m:r>
                                      </m:e>
                                      <m:sub>
                                        <m:r>
                                          <a:rPr lang="en-GB" sz="2000" b="0" i="1">
                                            <a:latin typeface="Cambria Math" panose="02040503050406030204" pitchFamily="18" charset="0"/>
                                            <a:ea typeface="Cambria Math" panose="02040503050406030204" pitchFamily="18" charset="0"/>
                                          </a:rPr>
                                          <m:t>4</m:t>
                                        </m:r>
                                      </m:sub>
                                    </m:sSub>
                                    <m:r>
                                      <a:rPr lang="en-GB" sz="2000" b="0" i="1">
                                        <a:latin typeface="Cambria Math" panose="02040503050406030204" pitchFamily="18" charset="0"/>
                                        <a:ea typeface="Cambria Math" panose="02040503050406030204" pitchFamily="18" charset="0"/>
                                      </a:rPr>
                                      <m:t>+</m:t>
                                    </m:r>
                                    <m:sSub>
                                      <m:sSubPr>
                                        <m:ctrlPr>
                                          <a:rPr lang="en-GB" sz="2000" b="0" i="1">
                                            <a:latin typeface="Cambria Math" panose="02040503050406030204" pitchFamily="18" charset="0"/>
                                            <a:ea typeface="Cambria Math" panose="02040503050406030204" pitchFamily="18" charset="0"/>
                                          </a:rPr>
                                        </m:ctrlPr>
                                      </m:sSubPr>
                                      <m:e>
                                        <m:r>
                                          <a:rPr lang="en-GB" sz="2000" b="0" i="1">
                                            <a:latin typeface="Cambria Math" panose="02040503050406030204" pitchFamily="18" charset="0"/>
                                            <a:ea typeface="Cambria Math" panose="02040503050406030204" pitchFamily="18" charset="0"/>
                                          </a:rPr>
                                          <m:t>𝑟</m:t>
                                        </m:r>
                                      </m:e>
                                      <m:sub>
                                        <m:r>
                                          <a:rPr lang="en-GB" sz="2000" b="0" i="1">
                                            <a:latin typeface="Cambria Math" panose="02040503050406030204" pitchFamily="18" charset="0"/>
                                            <a:ea typeface="Cambria Math" panose="02040503050406030204" pitchFamily="18" charset="0"/>
                                          </a:rPr>
                                          <m:t>3</m:t>
                                        </m:r>
                                      </m:sub>
                                    </m:sSub>
                                  </m:num>
                                  <m:den>
                                    <m:r>
                                      <a:rPr lang="en-GB" sz="2000" b="0" i="1">
                                        <a:latin typeface="Cambria Math" panose="02040503050406030204" pitchFamily="18" charset="0"/>
                                        <a:ea typeface="Cambria Math" panose="02040503050406030204" pitchFamily="18" charset="0"/>
                                      </a:rPr>
                                      <m:t>2</m:t>
                                    </m:r>
                                  </m:den>
                                </m:f>
                              </m:e>
                            </m:d>
                          </m:e>
                          <m:sup>
                            <m:r>
                              <a:rPr lang="en-GB" sz="2000" b="0" i="1">
                                <a:latin typeface="Cambria Math" panose="02040503050406030204" pitchFamily="18" charset="0"/>
                                <a:ea typeface="Cambria Math" panose="02040503050406030204" pitchFamily="18" charset="0"/>
                              </a:rPr>
                              <m:t>2</m:t>
                            </m:r>
                          </m:sup>
                        </m:sSup>
                      </m:e>
                    </m:d>
                  </m:oMath>
                </m:oMathPara>
              </a14:m>
              <a:endParaRPr lang="en-GB" sz="2000"/>
            </a:p>
          </xdr:txBody>
        </xdr:sp>
      </mc:Choice>
      <mc:Fallback xmlns="">
        <xdr:sp macro="" textlink="">
          <xdr:nvSpPr>
            <xdr:cNvPr id="11" name="TextBox 10">
              <a:extLst>
                <a:ext uri="{FF2B5EF4-FFF2-40B4-BE49-F238E27FC236}">
                  <a16:creationId xmlns:a16="http://schemas.microsoft.com/office/drawing/2014/main" id="{8954AC56-DFCB-8540-AE0D-C281C8DA95FF}"/>
                </a:ext>
              </a:extLst>
            </xdr:cNvPr>
            <xdr:cNvSpPr txBox="1"/>
          </xdr:nvSpPr>
          <xdr:spPr>
            <a:xfrm>
              <a:off x="10352617" y="10195983"/>
              <a:ext cx="3675558" cy="69993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r>
                <a:rPr lang="en-GB" sz="2000" i="0">
                  <a:latin typeface="Cambria Math" panose="02040503050406030204" pitchFamily="18" charset="0"/>
                </a:rPr>
                <a:t>〖</a:t>
              </a:r>
              <a:r>
                <a:rPr lang="en-GB" sz="2000" b="0" i="0">
                  <a:latin typeface="Cambria Math" panose="02040503050406030204" pitchFamily="18" charset="0"/>
                </a:rPr>
                <a:t>𝐶_4=</a:t>
              </a:r>
              <a:r>
                <a:rPr lang="en-GB" sz="2000" i="0">
                  <a:latin typeface="Cambria Math" panose="02040503050406030204" pitchFamily="18" charset="0"/>
                  <a:ea typeface="Cambria Math" panose="02040503050406030204" pitchFamily="18" charset="0"/>
                </a:rPr>
                <a:t>𝜌〗_</a:t>
              </a:r>
              <a:r>
                <a:rPr lang="en-GB" sz="2000" b="0" i="0">
                  <a:latin typeface="Cambria Math" panose="02040503050406030204" pitchFamily="18" charset="0"/>
                  <a:ea typeface="Cambria Math" panose="02040503050406030204" pitchFamily="18" charset="0"/>
                </a:rPr>
                <a:t>𝑒𝑥𝑝 𝜋((𝑟_𝑐^2)/(〖𝑐𝑜𝑠〗^2 𝛼)−((𝑟_4+𝑟_3)/2)^2 )</a:t>
              </a:r>
              <a:endParaRPr lang="en-GB" sz="2000"/>
            </a:p>
          </xdr:txBody>
        </xdr:sp>
      </mc:Fallback>
    </mc:AlternateContent>
    <xdr:clientData/>
  </xdr:oneCellAnchor>
  <xdr:oneCellAnchor>
    <xdr:from>
      <xdr:col>11</xdr:col>
      <xdr:colOff>222250</xdr:colOff>
      <xdr:row>45</xdr:row>
      <xdr:rowOff>146050</xdr:rowOff>
    </xdr:from>
    <xdr:ext cx="3634521" cy="697692"/>
    <mc:AlternateContent xmlns:mc="http://schemas.openxmlformats.org/markup-compatibility/2006" xmlns:a14="http://schemas.microsoft.com/office/drawing/2010/main">
      <mc:Choice Requires="a14">
        <xdr:sp macro="" textlink="">
          <xdr:nvSpPr>
            <xdr:cNvPr id="12" name="TextBox 11">
              <a:extLst>
                <a:ext uri="{FF2B5EF4-FFF2-40B4-BE49-F238E27FC236}">
                  <a16:creationId xmlns:a16="http://schemas.microsoft.com/office/drawing/2014/main" id="{E7D29B3D-5E82-BC4A-885F-11487AA22614}"/>
                </a:ext>
              </a:extLst>
            </xdr:cNvPr>
            <xdr:cNvSpPr txBox="1"/>
          </xdr:nvSpPr>
          <xdr:spPr>
            <a:xfrm>
              <a:off x="10293350" y="11423650"/>
              <a:ext cx="3634521" cy="69769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14:m>
                <m:oMathPara xmlns:m="http://schemas.openxmlformats.org/officeDocument/2006/math">
                  <m:oMathParaPr>
                    <m:jc m:val="centerGroup"/>
                  </m:oMathParaPr>
                  <m:oMath xmlns:m="http://schemas.openxmlformats.org/officeDocument/2006/math">
                    <m:sSub>
                      <m:sSubPr>
                        <m:ctrlPr>
                          <a:rPr lang="en-GB" sz="2000" i="1">
                            <a:latin typeface="Cambria Math" panose="02040503050406030204" pitchFamily="18" charset="0"/>
                          </a:rPr>
                        </m:ctrlPr>
                      </m:sSubPr>
                      <m:e>
                        <m:sSub>
                          <m:sSubPr>
                            <m:ctrlPr>
                              <a:rPr lang="en-GB" sz="2000" i="1">
                                <a:latin typeface="Cambria Math" panose="02040503050406030204" pitchFamily="18" charset="0"/>
                              </a:rPr>
                            </m:ctrlPr>
                          </m:sSubPr>
                          <m:e>
                            <m:r>
                              <a:rPr lang="en-GB" sz="2000" b="0" i="1">
                                <a:latin typeface="Cambria Math" panose="02040503050406030204" pitchFamily="18" charset="0"/>
                              </a:rPr>
                              <m:t>𝐶</m:t>
                            </m:r>
                          </m:e>
                          <m:sub>
                            <m:r>
                              <a:rPr lang="en-GB" sz="2000" b="0" i="1">
                                <a:latin typeface="Cambria Math" panose="02040503050406030204" pitchFamily="18" charset="0"/>
                              </a:rPr>
                              <m:t>5</m:t>
                            </m:r>
                          </m:sub>
                        </m:sSub>
                        <m:r>
                          <a:rPr lang="en-GB" sz="2000" b="0" i="1">
                            <a:latin typeface="Cambria Math" panose="02040503050406030204" pitchFamily="18" charset="0"/>
                          </a:rPr>
                          <m:t>=</m:t>
                        </m:r>
                        <m:r>
                          <a:rPr lang="en-GB" sz="2000" i="1">
                            <a:latin typeface="Cambria Math" panose="02040503050406030204" pitchFamily="18" charset="0"/>
                            <a:ea typeface="Cambria Math" panose="02040503050406030204" pitchFamily="18" charset="0"/>
                          </a:rPr>
                          <m:t>𝜌</m:t>
                        </m:r>
                      </m:e>
                      <m:sub>
                        <m:r>
                          <a:rPr lang="en-GB" sz="2000" b="0" i="1">
                            <a:latin typeface="Cambria Math" panose="02040503050406030204" pitchFamily="18" charset="0"/>
                          </a:rPr>
                          <m:t>𝑡𝑛𝑡</m:t>
                        </m:r>
                      </m:sub>
                    </m:sSub>
                    <m:r>
                      <a:rPr lang="en-GB" sz="2000" b="0" i="1">
                        <a:latin typeface="Cambria Math" panose="02040503050406030204" pitchFamily="18" charset="0"/>
                        <a:ea typeface="Cambria Math" panose="02040503050406030204" pitchFamily="18" charset="0"/>
                      </a:rPr>
                      <m:t>𝜋</m:t>
                    </m:r>
                    <m:d>
                      <m:dPr>
                        <m:ctrlPr>
                          <a:rPr lang="en-GB" sz="2000" b="0" i="1">
                            <a:latin typeface="Cambria Math" panose="02040503050406030204" pitchFamily="18" charset="0"/>
                            <a:ea typeface="Cambria Math" panose="02040503050406030204" pitchFamily="18" charset="0"/>
                          </a:rPr>
                        </m:ctrlPr>
                      </m:dPr>
                      <m:e>
                        <m:f>
                          <m:fPr>
                            <m:ctrlPr>
                              <a:rPr lang="en-GB" sz="2000" b="0" i="1">
                                <a:latin typeface="Cambria Math" panose="02040503050406030204" pitchFamily="18" charset="0"/>
                                <a:ea typeface="Cambria Math" panose="02040503050406030204" pitchFamily="18" charset="0"/>
                              </a:rPr>
                            </m:ctrlPr>
                          </m:fPr>
                          <m:num>
                            <m:sSubSup>
                              <m:sSubSupPr>
                                <m:ctrlPr>
                                  <a:rPr lang="en-GB" sz="2000" b="0" i="1">
                                    <a:latin typeface="Cambria Math" panose="02040503050406030204" pitchFamily="18" charset="0"/>
                                    <a:ea typeface="Cambria Math" panose="02040503050406030204" pitchFamily="18" charset="0"/>
                                  </a:rPr>
                                </m:ctrlPr>
                              </m:sSubSupPr>
                              <m:e>
                                <m:r>
                                  <a:rPr lang="en-GB" sz="2000" b="0" i="1">
                                    <a:latin typeface="Cambria Math" panose="02040503050406030204" pitchFamily="18" charset="0"/>
                                    <a:ea typeface="Cambria Math" panose="02040503050406030204" pitchFamily="18" charset="0"/>
                                  </a:rPr>
                                  <m:t>𝑟</m:t>
                                </m:r>
                              </m:e>
                              <m:sub>
                                <m:r>
                                  <a:rPr lang="en-GB" sz="2000" b="0" i="1">
                                    <a:latin typeface="Cambria Math" panose="02040503050406030204" pitchFamily="18" charset="0"/>
                                    <a:ea typeface="Cambria Math" panose="02040503050406030204" pitchFamily="18" charset="0"/>
                                  </a:rPr>
                                  <m:t>𝑐</m:t>
                                </m:r>
                              </m:sub>
                              <m:sup>
                                <m:r>
                                  <a:rPr lang="en-GB" sz="2000" b="0" i="1">
                                    <a:latin typeface="Cambria Math" panose="02040503050406030204" pitchFamily="18" charset="0"/>
                                    <a:ea typeface="Cambria Math" panose="02040503050406030204" pitchFamily="18" charset="0"/>
                                  </a:rPr>
                                  <m:t>2</m:t>
                                </m:r>
                              </m:sup>
                            </m:sSubSup>
                          </m:num>
                          <m:den>
                            <m:sSup>
                              <m:sSupPr>
                                <m:ctrlPr>
                                  <a:rPr lang="en-GB" sz="2000" b="0" i="1">
                                    <a:latin typeface="Cambria Math" panose="02040503050406030204" pitchFamily="18" charset="0"/>
                                    <a:ea typeface="Cambria Math" panose="02040503050406030204" pitchFamily="18" charset="0"/>
                                  </a:rPr>
                                </m:ctrlPr>
                              </m:sSupPr>
                              <m:e>
                                <m:r>
                                  <a:rPr lang="en-GB" sz="2000" b="0" i="1">
                                    <a:latin typeface="Cambria Math" panose="02040503050406030204" pitchFamily="18" charset="0"/>
                                    <a:ea typeface="Cambria Math" panose="02040503050406030204" pitchFamily="18" charset="0"/>
                                  </a:rPr>
                                  <m:t>𝑐𝑜𝑠</m:t>
                                </m:r>
                              </m:e>
                              <m:sup>
                                <m:r>
                                  <a:rPr lang="en-GB" sz="2000" b="0" i="1">
                                    <a:latin typeface="Cambria Math" panose="02040503050406030204" pitchFamily="18" charset="0"/>
                                    <a:ea typeface="Cambria Math" panose="02040503050406030204" pitchFamily="18" charset="0"/>
                                  </a:rPr>
                                  <m:t>2</m:t>
                                </m:r>
                              </m:sup>
                            </m:sSup>
                            <m:r>
                              <a:rPr lang="en-GB" sz="2000" b="0" i="1">
                                <a:latin typeface="Cambria Math" panose="02040503050406030204" pitchFamily="18" charset="0"/>
                                <a:ea typeface="Cambria Math" panose="02040503050406030204" pitchFamily="18" charset="0"/>
                              </a:rPr>
                              <m:t>𝛼</m:t>
                            </m:r>
                          </m:den>
                        </m:f>
                        <m:r>
                          <a:rPr lang="en-GB" sz="2000" b="0" i="1">
                            <a:latin typeface="Cambria Math" panose="02040503050406030204" pitchFamily="18" charset="0"/>
                            <a:ea typeface="Cambria Math" panose="02040503050406030204" pitchFamily="18" charset="0"/>
                          </a:rPr>
                          <m:t>−</m:t>
                        </m:r>
                        <m:sSup>
                          <m:sSupPr>
                            <m:ctrlPr>
                              <a:rPr lang="en-GB" sz="2000" b="0" i="1">
                                <a:latin typeface="Cambria Math" panose="02040503050406030204" pitchFamily="18" charset="0"/>
                                <a:ea typeface="Cambria Math" panose="02040503050406030204" pitchFamily="18" charset="0"/>
                              </a:rPr>
                            </m:ctrlPr>
                          </m:sSupPr>
                          <m:e>
                            <m:d>
                              <m:dPr>
                                <m:ctrlPr>
                                  <a:rPr lang="en-GB" sz="2000" b="0" i="1">
                                    <a:latin typeface="Cambria Math" panose="02040503050406030204" pitchFamily="18" charset="0"/>
                                    <a:ea typeface="Cambria Math" panose="02040503050406030204" pitchFamily="18" charset="0"/>
                                  </a:rPr>
                                </m:ctrlPr>
                              </m:dPr>
                              <m:e>
                                <m:f>
                                  <m:fPr>
                                    <m:ctrlPr>
                                      <a:rPr lang="en-GB" sz="2000" b="0" i="1">
                                        <a:latin typeface="Cambria Math" panose="02040503050406030204" pitchFamily="18" charset="0"/>
                                        <a:ea typeface="Cambria Math" panose="02040503050406030204" pitchFamily="18" charset="0"/>
                                      </a:rPr>
                                    </m:ctrlPr>
                                  </m:fPr>
                                  <m:num>
                                    <m:sSub>
                                      <m:sSubPr>
                                        <m:ctrlPr>
                                          <a:rPr lang="en-GB" sz="2000" b="0" i="1">
                                            <a:latin typeface="Cambria Math" panose="02040503050406030204" pitchFamily="18" charset="0"/>
                                            <a:ea typeface="Cambria Math" panose="02040503050406030204" pitchFamily="18" charset="0"/>
                                          </a:rPr>
                                        </m:ctrlPr>
                                      </m:sSubPr>
                                      <m:e>
                                        <m:r>
                                          <a:rPr lang="en-GB" sz="2000" b="0" i="1">
                                            <a:latin typeface="Cambria Math" panose="02040503050406030204" pitchFamily="18" charset="0"/>
                                            <a:ea typeface="Cambria Math" panose="02040503050406030204" pitchFamily="18" charset="0"/>
                                          </a:rPr>
                                          <m:t>𝑟</m:t>
                                        </m:r>
                                      </m:e>
                                      <m:sub>
                                        <m:r>
                                          <a:rPr lang="en-GB" sz="2000" b="0" i="1">
                                            <a:latin typeface="Cambria Math" panose="02040503050406030204" pitchFamily="18" charset="0"/>
                                            <a:ea typeface="Cambria Math" panose="02040503050406030204" pitchFamily="18" charset="0"/>
                                          </a:rPr>
                                          <m:t>5</m:t>
                                        </m:r>
                                      </m:sub>
                                    </m:sSub>
                                    <m:r>
                                      <a:rPr lang="en-GB" sz="2000" b="0" i="1">
                                        <a:latin typeface="Cambria Math" panose="02040503050406030204" pitchFamily="18" charset="0"/>
                                        <a:ea typeface="Cambria Math" panose="02040503050406030204" pitchFamily="18" charset="0"/>
                                      </a:rPr>
                                      <m:t>−</m:t>
                                    </m:r>
                                    <m:sSub>
                                      <m:sSubPr>
                                        <m:ctrlPr>
                                          <a:rPr lang="en-GB" sz="2000" b="0" i="1">
                                            <a:latin typeface="Cambria Math" panose="02040503050406030204" pitchFamily="18" charset="0"/>
                                            <a:ea typeface="Cambria Math" panose="02040503050406030204" pitchFamily="18" charset="0"/>
                                          </a:rPr>
                                        </m:ctrlPr>
                                      </m:sSubPr>
                                      <m:e>
                                        <m:r>
                                          <a:rPr lang="en-GB" sz="2000" b="0" i="1">
                                            <a:latin typeface="Cambria Math" panose="02040503050406030204" pitchFamily="18" charset="0"/>
                                            <a:ea typeface="Cambria Math" panose="02040503050406030204" pitchFamily="18" charset="0"/>
                                          </a:rPr>
                                          <m:t>𝑟</m:t>
                                        </m:r>
                                      </m:e>
                                      <m:sub>
                                        <m:r>
                                          <a:rPr lang="en-GB" sz="2000" b="0" i="1">
                                            <a:latin typeface="Cambria Math" panose="02040503050406030204" pitchFamily="18" charset="0"/>
                                            <a:ea typeface="Cambria Math" panose="02040503050406030204" pitchFamily="18" charset="0"/>
                                          </a:rPr>
                                          <m:t>4</m:t>
                                        </m:r>
                                      </m:sub>
                                    </m:sSub>
                                  </m:num>
                                  <m:den>
                                    <m:r>
                                      <a:rPr lang="en-GB" sz="2000" b="0" i="1">
                                        <a:latin typeface="Cambria Math" panose="02040503050406030204" pitchFamily="18" charset="0"/>
                                        <a:ea typeface="Cambria Math" panose="02040503050406030204" pitchFamily="18" charset="0"/>
                                      </a:rPr>
                                      <m:t>2</m:t>
                                    </m:r>
                                  </m:den>
                                </m:f>
                              </m:e>
                            </m:d>
                          </m:e>
                          <m:sup>
                            <m:r>
                              <a:rPr lang="en-GB" sz="2000" b="0" i="1">
                                <a:latin typeface="Cambria Math" panose="02040503050406030204" pitchFamily="18" charset="0"/>
                                <a:ea typeface="Cambria Math" panose="02040503050406030204" pitchFamily="18" charset="0"/>
                              </a:rPr>
                              <m:t>2</m:t>
                            </m:r>
                          </m:sup>
                        </m:sSup>
                      </m:e>
                    </m:d>
                  </m:oMath>
                </m:oMathPara>
              </a14:m>
              <a:endParaRPr lang="en-GB" sz="2000"/>
            </a:p>
          </xdr:txBody>
        </xdr:sp>
      </mc:Choice>
      <mc:Fallback xmlns="">
        <xdr:sp macro="" textlink="">
          <xdr:nvSpPr>
            <xdr:cNvPr id="12" name="TextBox 11">
              <a:extLst>
                <a:ext uri="{FF2B5EF4-FFF2-40B4-BE49-F238E27FC236}">
                  <a16:creationId xmlns:a16="http://schemas.microsoft.com/office/drawing/2014/main" id="{E7D29B3D-5E82-BC4A-885F-11487AA22614}"/>
                </a:ext>
              </a:extLst>
            </xdr:cNvPr>
            <xdr:cNvSpPr txBox="1"/>
          </xdr:nvSpPr>
          <xdr:spPr>
            <a:xfrm>
              <a:off x="10293350" y="11423650"/>
              <a:ext cx="3634521" cy="69769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r>
                <a:rPr lang="en-GB" sz="2000" i="0">
                  <a:latin typeface="Cambria Math" panose="02040503050406030204" pitchFamily="18" charset="0"/>
                </a:rPr>
                <a:t>〖</a:t>
              </a:r>
              <a:r>
                <a:rPr lang="en-GB" sz="2000" b="0" i="0">
                  <a:latin typeface="Cambria Math" panose="02040503050406030204" pitchFamily="18" charset="0"/>
                </a:rPr>
                <a:t>𝐶_5=</a:t>
              </a:r>
              <a:r>
                <a:rPr lang="en-GB" sz="2000" i="0">
                  <a:latin typeface="Cambria Math" panose="02040503050406030204" pitchFamily="18" charset="0"/>
                  <a:ea typeface="Cambria Math" panose="02040503050406030204" pitchFamily="18" charset="0"/>
                </a:rPr>
                <a:t>𝜌〗_</a:t>
              </a:r>
              <a:r>
                <a:rPr lang="en-GB" sz="2000" b="0" i="0">
                  <a:latin typeface="Cambria Math" panose="02040503050406030204" pitchFamily="18" charset="0"/>
                </a:rPr>
                <a:t>𝑡𝑛𝑡</a:t>
              </a:r>
              <a:r>
                <a:rPr lang="en-GB" sz="2000" b="0" i="0">
                  <a:latin typeface="Cambria Math" panose="02040503050406030204" pitchFamily="18" charset="0"/>
                  <a:ea typeface="Cambria Math" panose="02040503050406030204" pitchFamily="18" charset="0"/>
                </a:rPr>
                <a:t> 𝜋((𝑟_𝑐^2)/(〖𝑐𝑜𝑠〗^2 𝛼)−((𝑟_5−𝑟_4)/2)^2 )</a:t>
              </a:r>
              <a:endParaRPr lang="en-GB" sz="2000"/>
            </a:p>
          </xdr:txBody>
        </xdr:sp>
      </mc:Fallback>
    </mc:AlternateContent>
    <xdr:clientData/>
  </xdr:oneCellAnchor>
  <xdr:oneCellAnchor>
    <xdr:from>
      <xdr:col>3</xdr:col>
      <xdr:colOff>151130</xdr:colOff>
      <xdr:row>45</xdr:row>
      <xdr:rowOff>184150</xdr:rowOff>
    </xdr:from>
    <xdr:ext cx="2587055" cy="631583"/>
    <mc:AlternateContent xmlns:mc="http://schemas.openxmlformats.org/markup-compatibility/2006" xmlns:a14="http://schemas.microsoft.com/office/drawing/2010/main">
      <mc:Choice Requires="a14">
        <xdr:sp macro="" textlink="">
          <xdr:nvSpPr>
            <xdr:cNvPr id="13" name="TextBox 12">
              <a:extLst>
                <a:ext uri="{FF2B5EF4-FFF2-40B4-BE49-F238E27FC236}">
                  <a16:creationId xmlns:a16="http://schemas.microsoft.com/office/drawing/2014/main" id="{36E08FA6-A310-F946-9AFA-0259505D5411}"/>
                </a:ext>
              </a:extLst>
            </xdr:cNvPr>
            <xdr:cNvSpPr txBox="1"/>
          </xdr:nvSpPr>
          <xdr:spPr>
            <a:xfrm>
              <a:off x="2843530" y="11461750"/>
              <a:ext cx="2587055" cy="63158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14:m>
                <m:oMathPara xmlns:m="http://schemas.openxmlformats.org/officeDocument/2006/math">
                  <m:oMathParaPr>
                    <m:jc m:val="centerGroup"/>
                  </m:oMathParaPr>
                  <m:oMath xmlns:m="http://schemas.openxmlformats.org/officeDocument/2006/math">
                    <m:sSub>
                      <m:sSubPr>
                        <m:ctrlPr>
                          <a:rPr lang="en-GB" sz="1800" i="1">
                            <a:latin typeface="Cambria Math" panose="02040503050406030204" pitchFamily="18" charset="0"/>
                          </a:rPr>
                        </m:ctrlPr>
                      </m:sSubPr>
                      <m:e>
                        <m:r>
                          <a:rPr lang="en-GB" sz="1800" b="0" i="1">
                            <a:latin typeface="Cambria Math" panose="02040503050406030204" pitchFamily="18" charset="0"/>
                          </a:rPr>
                          <m:t>𝑉</m:t>
                        </m:r>
                      </m:e>
                      <m:sub>
                        <m:r>
                          <a:rPr lang="en-GB" sz="1800" b="0" i="1">
                            <a:latin typeface="Cambria Math" panose="02040503050406030204" pitchFamily="18" charset="0"/>
                          </a:rPr>
                          <m:t>𝑜</m:t>
                        </m:r>
                        <m:r>
                          <a:rPr lang="en-GB" sz="1800" b="0" i="1">
                            <a:latin typeface="Cambria Math" panose="02040503050406030204" pitchFamily="18" charset="0"/>
                          </a:rPr>
                          <m:t>1…</m:t>
                        </m:r>
                      </m:sub>
                    </m:sSub>
                    <m:r>
                      <a:rPr lang="en-GB" sz="1800" b="0" i="1">
                        <a:latin typeface="Cambria Math" panose="02040503050406030204" pitchFamily="18" charset="0"/>
                      </a:rPr>
                      <m:t>=</m:t>
                    </m:r>
                    <m:rad>
                      <m:radPr>
                        <m:degHide m:val="on"/>
                        <m:ctrlPr>
                          <a:rPr lang="en-GB" sz="1800" b="0" i="1">
                            <a:latin typeface="Cambria Math" panose="02040503050406030204" pitchFamily="18" charset="0"/>
                          </a:rPr>
                        </m:ctrlPr>
                      </m:radPr>
                      <m:deg/>
                      <m:e>
                        <m:r>
                          <a:rPr lang="en-GB" sz="1800" b="0" i="1">
                            <a:latin typeface="Cambria Math" panose="02040503050406030204" pitchFamily="18" charset="0"/>
                          </a:rPr>
                          <m:t>2</m:t>
                        </m:r>
                        <m:r>
                          <a:rPr lang="en-GB" sz="1800" b="0" i="1">
                            <a:latin typeface="Cambria Math" panose="02040503050406030204" pitchFamily="18" charset="0"/>
                          </a:rPr>
                          <m:t>𝐸</m:t>
                        </m:r>
                      </m:e>
                    </m:rad>
                    <m:sSup>
                      <m:sSupPr>
                        <m:ctrlPr>
                          <a:rPr lang="en-GB" sz="1800" b="0" i="1">
                            <a:latin typeface="Cambria Math" panose="02040503050406030204" pitchFamily="18" charset="0"/>
                          </a:rPr>
                        </m:ctrlPr>
                      </m:sSupPr>
                      <m:e>
                        <m:d>
                          <m:dPr>
                            <m:ctrlPr>
                              <a:rPr lang="en-GB" sz="1800" b="0" i="1">
                                <a:latin typeface="Cambria Math" panose="02040503050406030204" pitchFamily="18" charset="0"/>
                              </a:rPr>
                            </m:ctrlPr>
                          </m:dPr>
                          <m:e>
                            <m:f>
                              <m:fPr>
                                <m:ctrlPr>
                                  <a:rPr lang="en-GB" sz="1800" b="0" i="1">
                                    <a:latin typeface="Cambria Math" panose="02040503050406030204" pitchFamily="18" charset="0"/>
                                  </a:rPr>
                                </m:ctrlPr>
                              </m:fPr>
                              <m:num>
                                <m:sSub>
                                  <m:sSubPr>
                                    <m:ctrlPr>
                                      <a:rPr lang="en-GB" sz="1800" b="0" i="1">
                                        <a:latin typeface="Cambria Math" panose="02040503050406030204" pitchFamily="18" charset="0"/>
                                      </a:rPr>
                                    </m:ctrlPr>
                                  </m:sSubPr>
                                  <m:e>
                                    <m:r>
                                      <a:rPr lang="en-GB" sz="1800" b="0" i="1">
                                        <a:latin typeface="Cambria Math" panose="02040503050406030204" pitchFamily="18" charset="0"/>
                                      </a:rPr>
                                      <m:t>𝑀</m:t>
                                    </m:r>
                                  </m:e>
                                  <m:sub>
                                    <m:r>
                                      <a:rPr lang="en-GB" sz="1800" b="0" i="1">
                                        <a:latin typeface="Cambria Math" panose="02040503050406030204" pitchFamily="18" charset="0"/>
                                      </a:rPr>
                                      <m:t>1</m:t>
                                    </m:r>
                                  </m:sub>
                                </m:sSub>
                              </m:num>
                              <m:den>
                                <m:sSub>
                                  <m:sSubPr>
                                    <m:ctrlPr>
                                      <a:rPr lang="en-GB" sz="1800" b="0" i="1">
                                        <a:latin typeface="Cambria Math" panose="02040503050406030204" pitchFamily="18" charset="0"/>
                                      </a:rPr>
                                    </m:ctrlPr>
                                  </m:sSubPr>
                                  <m:e>
                                    <m:r>
                                      <a:rPr lang="en-GB" sz="1800" b="0" i="1">
                                        <a:latin typeface="Cambria Math" panose="02040503050406030204" pitchFamily="18" charset="0"/>
                                      </a:rPr>
                                      <m:t>𝐶</m:t>
                                    </m:r>
                                  </m:e>
                                  <m:sub>
                                    <m:r>
                                      <a:rPr lang="en-GB" sz="1800" b="0" i="1">
                                        <a:latin typeface="Cambria Math" panose="02040503050406030204" pitchFamily="18" charset="0"/>
                                      </a:rPr>
                                      <m:t>1</m:t>
                                    </m:r>
                                  </m:sub>
                                </m:sSub>
                              </m:den>
                            </m:f>
                            <m:r>
                              <a:rPr lang="en-GB" sz="1800" b="0" i="1">
                                <a:latin typeface="Cambria Math" panose="02040503050406030204" pitchFamily="18" charset="0"/>
                              </a:rPr>
                              <m:t>+</m:t>
                            </m:r>
                            <m:f>
                              <m:fPr>
                                <m:ctrlPr>
                                  <a:rPr lang="en-GB" sz="1800" b="0" i="1">
                                    <a:latin typeface="Cambria Math" panose="02040503050406030204" pitchFamily="18" charset="0"/>
                                  </a:rPr>
                                </m:ctrlPr>
                              </m:fPr>
                              <m:num>
                                <m:r>
                                  <a:rPr lang="en-GB" sz="1800" b="0" i="1">
                                    <a:latin typeface="Cambria Math" panose="02040503050406030204" pitchFamily="18" charset="0"/>
                                  </a:rPr>
                                  <m:t>1</m:t>
                                </m:r>
                              </m:num>
                              <m:den>
                                <m:r>
                                  <a:rPr lang="en-GB" sz="1800" b="0" i="1">
                                    <a:latin typeface="Cambria Math" panose="02040503050406030204" pitchFamily="18" charset="0"/>
                                  </a:rPr>
                                  <m:t>2</m:t>
                                </m:r>
                              </m:den>
                            </m:f>
                          </m:e>
                        </m:d>
                      </m:e>
                      <m:sup>
                        <m:r>
                          <a:rPr lang="en-GB" sz="1800" b="0" i="1">
                            <a:latin typeface="Cambria Math" panose="02040503050406030204" pitchFamily="18" charset="0"/>
                          </a:rPr>
                          <m:t>−1/2</m:t>
                        </m:r>
                      </m:sup>
                    </m:sSup>
                  </m:oMath>
                </m:oMathPara>
              </a14:m>
              <a:endParaRPr lang="en-GB" sz="1800"/>
            </a:p>
          </xdr:txBody>
        </xdr:sp>
      </mc:Choice>
      <mc:Fallback xmlns="">
        <xdr:sp macro="" textlink="">
          <xdr:nvSpPr>
            <xdr:cNvPr id="13" name="TextBox 12">
              <a:extLst>
                <a:ext uri="{FF2B5EF4-FFF2-40B4-BE49-F238E27FC236}">
                  <a16:creationId xmlns:a16="http://schemas.microsoft.com/office/drawing/2014/main" id="{36E08FA6-A310-F946-9AFA-0259505D5411}"/>
                </a:ext>
              </a:extLst>
            </xdr:cNvPr>
            <xdr:cNvSpPr txBox="1"/>
          </xdr:nvSpPr>
          <xdr:spPr>
            <a:xfrm>
              <a:off x="2843530" y="11461750"/>
              <a:ext cx="2587055" cy="63158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r>
                <a:rPr lang="en-GB" sz="1800" b="0" i="0">
                  <a:latin typeface="Cambria Math" panose="02040503050406030204" pitchFamily="18" charset="0"/>
                </a:rPr>
                <a:t>𝑉_(𝑜1…)=√2𝐸 (𝑀_1/𝐶_1 +1/2)^(−1/2)</a:t>
              </a:r>
              <a:endParaRPr lang="en-GB" sz="1800"/>
            </a:p>
          </xdr:txBody>
        </xdr:sp>
      </mc:Fallback>
    </mc:AlternateContent>
    <xdr:clientData/>
  </xdr:oneCellAnchor>
  <xdr:oneCellAnchor>
    <xdr:from>
      <xdr:col>3</xdr:col>
      <xdr:colOff>112183</xdr:colOff>
      <xdr:row>50</xdr:row>
      <xdr:rowOff>135890</xdr:rowOff>
    </xdr:from>
    <xdr:ext cx="5107809" cy="815288"/>
    <mc:AlternateContent xmlns:mc="http://schemas.openxmlformats.org/markup-compatibility/2006" xmlns:a14="http://schemas.microsoft.com/office/drawing/2010/main">
      <mc:Choice Requires="a14">
        <xdr:sp macro="" textlink="">
          <xdr:nvSpPr>
            <xdr:cNvPr id="14" name="TextBox 13">
              <a:extLst>
                <a:ext uri="{FF2B5EF4-FFF2-40B4-BE49-F238E27FC236}">
                  <a16:creationId xmlns:a16="http://schemas.microsoft.com/office/drawing/2014/main" id="{0C143255-51F5-8F4B-84B9-D24C652D1B81}"/>
                </a:ext>
              </a:extLst>
            </xdr:cNvPr>
            <xdr:cNvSpPr txBox="1"/>
          </xdr:nvSpPr>
          <xdr:spPr>
            <a:xfrm>
              <a:off x="2804583" y="12442190"/>
              <a:ext cx="5107809" cy="81528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14:m>
                <m:oMathPara xmlns:m="http://schemas.openxmlformats.org/officeDocument/2006/math">
                  <m:oMathParaPr>
                    <m:jc m:val="centerGroup"/>
                  </m:oMathParaPr>
                  <m:oMath xmlns:m="http://schemas.openxmlformats.org/officeDocument/2006/math">
                    <m:f>
                      <m:fPr>
                        <m:ctrlPr>
                          <a:rPr lang="en-GB" sz="1800" i="1">
                            <a:latin typeface="Cambria Math" panose="02040503050406030204" pitchFamily="18" charset="0"/>
                          </a:rPr>
                        </m:ctrlPr>
                      </m:fPr>
                      <m:num>
                        <m:r>
                          <a:rPr lang="en-GB" sz="1800" b="0" i="1">
                            <a:latin typeface="Cambria Math" panose="02040503050406030204" pitchFamily="18" charset="0"/>
                          </a:rPr>
                          <m:t>𝐷</m:t>
                        </m:r>
                      </m:num>
                      <m:den>
                        <m:r>
                          <a:rPr lang="en-GB" sz="1800" b="0" i="1">
                            <a:latin typeface="Cambria Math" panose="02040503050406030204" pitchFamily="18" charset="0"/>
                          </a:rPr>
                          <m:t>𝑐𝑜𝑠</m:t>
                        </m:r>
                        <m:r>
                          <a:rPr lang="en-GB" sz="1800" b="0" i="1">
                            <a:latin typeface="Cambria Math" panose="02040503050406030204" pitchFamily="18" charset="0"/>
                            <a:ea typeface="Cambria Math" panose="02040503050406030204" pitchFamily="18" charset="0"/>
                          </a:rPr>
                          <m:t>𝛼</m:t>
                        </m:r>
                      </m:den>
                    </m:f>
                    <m:r>
                      <a:rPr lang="en-GB" sz="1800" b="0" i="1">
                        <a:latin typeface="Cambria Math" panose="02040503050406030204" pitchFamily="18" charset="0"/>
                      </a:rPr>
                      <m:t>=</m:t>
                    </m:r>
                    <m:f>
                      <m:fPr>
                        <m:ctrlPr>
                          <a:rPr lang="en-GB" sz="1800" b="0" i="1">
                            <a:latin typeface="Cambria Math" panose="02040503050406030204" pitchFamily="18" charset="0"/>
                          </a:rPr>
                        </m:ctrlPr>
                      </m:fPr>
                      <m:num>
                        <m:sSub>
                          <m:sSubPr>
                            <m:ctrlPr>
                              <a:rPr lang="en-GB" sz="1800" b="0" i="1">
                                <a:latin typeface="Cambria Math" panose="02040503050406030204" pitchFamily="18" charset="0"/>
                              </a:rPr>
                            </m:ctrlPr>
                          </m:sSubPr>
                          <m:e>
                            <m:r>
                              <a:rPr lang="en-GB" sz="1800" b="0" i="1">
                                <a:latin typeface="Cambria Math" panose="02040503050406030204" pitchFamily="18" charset="0"/>
                              </a:rPr>
                              <m:t>𝑉</m:t>
                            </m:r>
                          </m:e>
                          <m:sub>
                            <m:r>
                              <a:rPr lang="en-GB" sz="1800" b="0" i="1">
                                <a:latin typeface="Cambria Math" panose="02040503050406030204" pitchFamily="18" charset="0"/>
                              </a:rPr>
                              <m:t>𝑜</m:t>
                            </m:r>
                          </m:sub>
                        </m:sSub>
                        <m:r>
                          <a:rPr lang="en-GB" sz="1800" b="0" i="1">
                            <a:latin typeface="Cambria Math" panose="02040503050406030204" pitchFamily="18" charset="0"/>
                          </a:rPr>
                          <m:t>𝑐𝑜𝑠</m:t>
                        </m:r>
                        <m:d>
                          <m:dPr>
                            <m:begChr m:val="["/>
                            <m:endChr m:val="]"/>
                            <m:ctrlPr>
                              <a:rPr lang="en-GB" sz="1800" b="0" i="1">
                                <a:latin typeface="Cambria Math" panose="02040503050406030204" pitchFamily="18" charset="0"/>
                              </a:rPr>
                            </m:ctrlPr>
                          </m:dPr>
                          <m:e>
                            <m:f>
                              <m:fPr>
                                <m:ctrlPr>
                                  <a:rPr lang="en-GB" sz="1800" b="0" i="1">
                                    <a:latin typeface="Cambria Math" panose="02040503050406030204" pitchFamily="18" charset="0"/>
                                  </a:rPr>
                                </m:ctrlPr>
                              </m:fPr>
                              <m:num>
                                <m:d>
                                  <m:dPr>
                                    <m:ctrlPr>
                                      <a:rPr lang="en-GB" sz="1800" b="0" i="1">
                                        <a:latin typeface="Cambria Math" panose="02040503050406030204" pitchFamily="18" charset="0"/>
                                      </a:rPr>
                                    </m:ctrlPr>
                                  </m:dPr>
                                  <m:e>
                                    <m:r>
                                      <a:rPr lang="en-GB" sz="1800" b="0" i="1">
                                        <a:latin typeface="Cambria Math" panose="02040503050406030204" pitchFamily="18" charset="0"/>
                                        <a:ea typeface="Cambria Math" panose="02040503050406030204" pitchFamily="18" charset="0"/>
                                      </a:rPr>
                                      <m:t>𝛽</m:t>
                                    </m:r>
                                    <m:r>
                                      <a:rPr lang="en-GB" sz="1800" b="0" i="1">
                                        <a:latin typeface="Cambria Math" panose="02040503050406030204" pitchFamily="18" charset="0"/>
                                        <a:ea typeface="Cambria Math" panose="02040503050406030204" pitchFamily="18" charset="0"/>
                                      </a:rPr>
                                      <m:t>−</m:t>
                                    </m:r>
                                    <m:r>
                                      <a:rPr lang="en-GB" sz="1800" b="0" i="1">
                                        <a:latin typeface="Cambria Math" panose="02040503050406030204" pitchFamily="18" charset="0"/>
                                        <a:ea typeface="Cambria Math" panose="02040503050406030204" pitchFamily="18" charset="0"/>
                                      </a:rPr>
                                      <m:t>𝛼</m:t>
                                    </m:r>
                                  </m:e>
                                </m:d>
                              </m:num>
                              <m:den>
                                <m:r>
                                  <a:rPr lang="en-GB" sz="1800" b="0" i="1">
                                    <a:latin typeface="Cambria Math" panose="02040503050406030204" pitchFamily="18" charset="0"/>
                                  </a:rPr>
                                  <m:t>2</m:t>
                                </m:r>
                              </m:den>
                            </m:f>
                          </m:e>
                        </m:d>
                      </m:num>
                      <m:den>
                        <m:r>
                          <m:rPr>
                            <m:sty m:val="p"/>
                          </m:rPr>
                          <a:rPr lang="en-GB" sz="1800" b="0" i="0">
                            <a:latin typeface="Cambria Math" panose="02040503050406030204" pitchFamily="18" charset="0"/>
                          </a:rPr>
                          <m:t>sin</m:t>
                        </m:r>
                        <m:r>
                          <a:rPr lang="en-GB" sz="1800" b="0" i="1">
                            <a:latin typeface="Cambria Math" panose="02040503050406030204" pitchFamily="18" charset="0"/>
                          </a:rPr>
                          <m:t>⁡(</m:t>
                        </m:r>
                        <m:r>
                          <a:rPr lang="en-GB" sz="1800" b="0" i="1">
                            <a:latin typeface="Cambria Math" panose="02040503050406030204" pitchFamily="18" charset="0"/>
                            <a:ea typeface="Cambria Math" panose="02040503050406030204" pitchFamily="18" charset="0"/>
                          </a:rPr>
                          <m:t>𝛽</m:t>
                        </m:r>
                        <m:r>
                          <a:rPr lang="en-GB" sz="1800" b="0" i="1">
                            <a:latin typeface="Cambria Math" panose="02040503050406030204" pitchFamily="18" charset="0"/>
                            <a:ea typeface="Cambria Math" panose="02040503050406030204" pitchFamily="18" charset="0"/>
                          </a:rPr>
                          <m:t>−</m:t>
                        </m:r>
                        <m:r>
                          <a:rPr lang="en-GB" sz="1800" b="0" i="1">
                            <a:latin typeface="Cambria Math" panose="02040503050406030204" pitchFamily="18" charset="0"/>
                            <a:ea typeface="Cambria Math" panose="02040503050406030204" pitchFamily="18" charset="0"/>
                          </a:rPr>
                          <m:t>𝛼</m:t>
                        </m:r>
                        <m:r>
                          <a:rPr lang="en-GB" sz="1800" b="0" i="1">
                            <a:latin typeface="Cambria Math" panose="02040503050406030204" pitchFamily="18" charset="0"/>
                            <a:ea typeface="Cambria Math" panose="02040503050406030204" pitchFamily="18" charset="0"/>
                          </a:rPr>
                          <m:t>)</m:t>
                        </m:r>
                      </m:den>
                    </m:f>
                    <m:r>
                      <a:rPr lang="en-GB" sz="1800" b="0" i="1">
                        <a:latin typeface="Cambria Math" panose="02040503050406030204" pitchFamily="18" charset="0"/>
                        <a:ea typeface="Cambria Math" panose="02040503050406030204" pitchFamily="18" charset="0"/>
                      </a:rPr>
                      <m:t>∴</m:t>
                    </m:r>
                    <m:r>
                      <a:rPr lang="en-GB" sz="1800" b="0" i="1">
                        <a:latin typeface="Cambria Math" panose="02040503050406030204" pitchFamily="18" charset="0"/>
                        <a:ea typeface="Cambria Math" panose="02040503050406030204" pitchFamily="18" charset="0"/>
                      </a:rPr>
                      <m:t>𝛽</m:t>
                    </m:r>
                    <m:r>
                      <a:rPr lang="en-GB" sz="1800" b="0" i="1">
                        <a:latin typeface="Cambria Math" panose="02040503050406030204" pitchFamily="18" charset="0"/>
                        <a:ea typeface="Cambria Math" panose="02040503050406030204" pitchFamily="18" charset="0"/>
                      </a:rPr>
                      <m:t>=</m:t>
                    </m:r>
                    <m:r>
                      <a:rPr lang="en-GB" sz="1800" b="0" i="1">
                        <a:latin typeface="Cambria Math" panose="02040503050406030204" pitchFamily="18" charset="0"/>
                        <a:ea typeface="Cambria Math" panose="02040503050406030204" pitchFamily="18" charset="0"/>
                      </a:rPr>
                      <m:t>𝛼</m:t>
                    </m:r>
                    <m:r>
                      <a:rPr lang="en-GB" sz="1800" b="0" i="1">
                        <a:latin typeface="Cambria Math" panose="02040503050406030204" pitchFamily="18" charset="0"/>
                        <a:ea typeface="Cambria Math" panose="02040503050406030204" pitchFamily="18" charset="0"/>
                      </a:rPr>
                      <m:t>+2</m:t>
                    </m:r>
                    <m:func>
                      <m:funcPr>
                        <m:ctrlPr>
                          <a:rPr lang="en-GB" sz="1800" b="0" i="1">
                            <a:latin typeface="Cambria Math" panose="02040503050406030204" pitchFamily="18" charset="0"/>
                            <a:ea typeface="Cambria Math" panose="02040503050406030204" pitchFamily="18" charset="0"/>
                          </a:rPr>
                        </m:ctrlPr>
                      </m:funcPr>
                      <m:fName>
                        <m:sSup>
                          <m:sSupPr>
                            <m:ctrlPr>
                              <a:rPr lang="en-GB" sz="1800" b="0" i="1">
                                <a:latin typeface="Cambria Math" panose="02040503050406030204" pitchFamily="18" charset="0"/>
                                <a:ea typeface="Cambria Math" panose="02040503050406030204" pitchFamily="18" charset="0"/>
                              </a:rPr>
                            </m:ctrlPr>
                          </m:sSupPr>
                          <m:e>
                            <m:r>
                              <m:rPr>
                                <m:sty m:val="p"/>
                              </m:rPr>
                              <a:rPr lang="en-GB" sz="1800" b="0" i="0">
                                <a:latin typeface="Cambria Math" panose="02040503050406030204" pitchFamily="18" charset="0"/>
                                <a:ea typeface="Cambria Math" panose="02040503050406030204" pitchFamily="18" charset="0"/>
                              </a:rPr>
                              <m:t>sin</m:t>
                            </m:r>
                          </m:e>
                          <m:sup>
                            <m:r>
                              <a:rPr lang="en-GB" sz="1800" b="0" i="1">
                                <a:latin typeface="Cambria Math" panose="02040503050406030204" pitchFamily="18" charset="0"/>
                                <a:ea typeface="Cambria Math" panose="02040503050406030204" pitchFamily="18" charset="0"/>
                              </a:rPr>
                              <m:t>−1</m:t>
                            </m:r>
                          </m:sup>
                        </m:sSup>
                      </m:fName>
                      <m:e>
                        <m:d>
                          <m:dPr>
                            <m:ctrlPr>
                              <a:rPr lang="en-GB" sz="1800" b="0" i="1">
                                <a:latin typeface="Cambria Math" panose="02040503050406030204" pitchFamily="18" charset="0"/>
                                <a:ea typeface="Cambria Math" panose="02040503050406030204" pitchFamily="18" charset="0"/>
                              </a:rPr>
                            </m:ctrlPr>
                          </m:dPr>
                          <m:e>
                            <m:f>
                              <m:fPr>
                                <m:ctrlPr>
                                  <a:rPr lang="en-GB" sz="1800" b="0" i="1">
                                    <a:latin typeface="Cambria Math" panose="02040503050406030204" pitchFamily="18" charset="0"/>
                                    <a:ea typeface="Cambria Math" panose="02040503050406030204" pitchFamily="18" charset="0"/>
                                  </a:rPr>
                                </m:ctrlPr>
                              </m:fPr>
                              <m:num>
                                <m:sSub>
                                  <m:sSubPr>
                                    <m:ctrlPr>
                                      <a:rPr lang="en-GB" sz="1800" b="0" i="1">
                                        <a:latin typeface="Cambria Math" panose="02040503050406030204" pitchFamily="18" charset="0"/>
                                        <a:ea typeface="Cambria Math" panose="02040503050406030204" pitchFamily="18" charset="0"/>
                                      </a:rPr>
                                    </m:ctrlPr>
                                  </m:sSubPr>
                                  <m:e>
                                    <m:r>
                                      <a:rPr lang="en-GB" sz="1800" b="0" i="1">
                                        <a:latin typeface="Cambria Math" panose="02040503050406030204" pitchFamily="18" charset="0"/>
                                        <a:ea typeface="Cambria Math" panose="02040503050406030204" pitchFamily="18" charset="0"/>
                                      </a:rPr>
                                      <m:t>𝑉</m:t>
                                    </m:r>
                                  </m:e>
                                  <m:sub>
                                    <m:r>
                                      <a:rPr lang="en-GB" sz="1800" b="0" i="1">
                                        <a:latin typeface="Cambria Math" panose="02040503050406030204" pitchFamily="18" charset="0"/>
                                        <a:ea typeface="Cambria Math" panose="02040503050406030204" pitchFamily="18" charset="0"/>
                                      </a:rPr>
                                      <m:t>𝑜</m:t>
                                    </m:r>
                                  </m:sub>
                                </m:sSub>
                                <m:r>
                                  <a:rPr lang="en-GB" sz="1800" b="0" i="1">
                                    <a:latin typeface="Cambria Math" panose="02040503050406030204" pitchFamily="18" charset="0"/>
                                    <a:ea typeface="Cambria Math" panose="02040503050406030204" pitchFamily="18" charset="0"/>
                                  </a:rPr>
                                  <m:t>𝑐𝑜𝑠</m:t>
                                </m:r>
                                <m:r>
                                  <a:rPr lang="en-GB" sz="1800" b="0" i="1">
                                    <a:latin typeface="Cambria Math" panose="02040503050406030204" pitchFamily="18" charset="0"/>
                                    <a:ea typeface="Cambria Math" panose="02040503050406030204" pitchFamily="18" charset="0"/>
                                  </a:rPr>
                                  <m:t>𝛼</m:t>
                                </m:r>
                              </m:num>
                              <m:den>
                                <m:r>
                                  <a:rPr lang="en-GB" sz="1800" b="0" i="1">
                                    <a:latin typeface="Cambria Math" panose="02040503050406030204" pitchFamily="18" charset="0"/>
                                    <a:ea typeface="Cambria Math" panose="02040503050406030204" pitchFamily="18" charset="0"/>
                                  </a:rPr>
                                  <m:t>2</m:t>
                                </m:r>
                                <m:r>
                                  <a:rPr lang="en-GB" sz="1800" b="0" i="1">
                                    <a:latin typeface="Cambria Math" panose="02040503050406030204" pitchFamily="18" charset="0"/>
                                    <a:ea typeface="Cambria Math" panose="02040503050406030204" pitchFamily="18" charset="0"/>
                                  </a:rPr>
                                  <m:t>𝐷</m:t>
                                </m:r>
                              </m:den>
                            </m:f>
                          </m:e>
                        </m:d>
                      </m:e>
                    </m:func>
                  </m:oMath>
                </m:oMathPara>
              </a14:m>
              <a:endParaRPr lang="en-GB" sz="1800"/>
            </a:p>
          </xdr:txBody>
        </xdr:sp>
      </mc:Choice>
      <mc:Fallback xmlns="">
        <xdr:sp macro="" textlink="">
          <xdr:nvSpPr>
            <xdr:cNvPr id="14" name="TextBox 13">
              <a:extLst>
                <a:ext uri="{FF2B5EF4-FFF2-40B4-BE49-F238E27FC236}">
                  <a16:creationId xmlns:a16="http://schemas.microsoft.com/office/drawing/2014/main" id="{0C143255-51F5-8F4B-84B9-D24C652D1B81}"/>
                </a:ext>
              </a:extLst>
            </xdr:cNvPr>
            <xdr:cNvSpPr txBox="1"/>
          </xdr:nvSpPr>
          <xdr:spPr>
            <a:xfrm>
              <a:off x="2804583" y="12442190"/>
              <a:ext cx="5107809" cy="81528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r>
                <a:rPr lang="en-GB" sz="1800" b="0" i="0">
                  <a:latin typeface="Cambria Math" panose="02040503050406030204" pitchFamily="18" charset="0"/>
                </a:rPr>
                <a:t>𝐷/𝑐𝑜𝑠</a:t>
              </a:r>
              <a:r>
                <a:rPr lang="en-GB" sz="1800" b="0" i="0">
                  <a:latin typeface="Cambria Math" panose="02040503050406030204" pitchFamily="18" charset="0"/>
                  <a:ea typeface="Cambria Math" panose="02040503050406030204" pitchFamily="18" charset="0"/>
                </a:rPr>
                <a:t>𝛼</a:t>
              </a:r>
              <a:r>
                <a:rPr lang="en-GB" sz="1800" b="0" i="0">
                  <a:latin typeface="Cambria Math" panose="02040503050406030204" pitchFamily="18" charset="0"/>
                </a:rPr>
                <a:t>=(𝑉_𝑜 𝑐𝑜𝑠[((</a:t>
              </a:r>
              <a:r>
                <a:rPr lang="en-GB" sz="1800" b="0" i="0">
                  <a:latin typeface="Cambria Math" panose="02040503050406030204" pitchFamily="18" charset="0"/>
                  <a:ea typeface="Cambria Math" panose="02040503050406030204" pitchFamily="18" charset="0"/>
                </a:rPr>
                <a:t>𝛽−𝛼))/</a:t>
              </a:r>
              <a:r>
                <a:rPr lang="en-GB" sz="1800" b="0" i="0">
                  <a:latin typeface="Cambria Math" panose="02040503050406030204" pitchFamily="18" charset="0"/>
                </a:rPr>
                <a:t>2])/(sin⁡(</a:t>
              </a:r>
              <a:r>
                <a:rPr lang="en-GB" sz="1800" b="0" i="0">
                  <a:latin typeface="Cambria Math" panose="02040503050406030204" pitchFamily="18" charset="0"/>
                  <a:ea typeface="Cambria Math" panose="02040503050406030204" pitchFamily="18" charset="0"/>
                </a:rPr>
                <a:t>𝛽−𝛼))∴𝛽=𝛼+2 sin^(−1)⁡((𝑉_𝑜 𝑐𝑜𝑠𝛼)/2𝐷)</a:t>
              </a:r>
              <a:endParaRPr lang="en-GB" sz="1800"/>
            </a:p>
          </xdr:txBody>
        </xdr:sp>
      </mc:Fallback>
    </mc:AlternateContent>
    <xdr:clientData/>
  </xdr:oneCellAnchor>
  <xdr:oneCellAnchor>
    <xdr:from>
      <xdr:col>0</xdr:col>
      <xdr:colOff>553295</xdr:colOff>
      <xdr:row>68</xdr:row>
      <xdr:rowOff>83395</xdr:rowOff>
    </xdr:from>
    <xdr:ext cx="5726375" cy="533479"/>
    <mc:AlternateContent xmlns:mc="http://schemas.openxmlformats.org/markup-compatibility/2006" xmlns:a14="http://schemas.microsoft.com/office/drawing/2010/main">
      <mc:Choice Requires="a14">
        <xdr:sp macro="" textlink="">
          <xdr:nvSpPr>
            <xdr:cNvPr id="15" name="TextBox 14">
              <a:extLst>
                <a:ext uri="{FF2B5EF4-FFF2-40B4-BE49-F238E27FC236}">
                  <a16:creationId xmlns:a16="http://schemas.microsoft.com/office/drawing/2014/main" id="{C0D1DE2A-CC8C-C642-88DF-1B2D29D8FE1A}"/>
                </a:ext>
              </a:extLst>
            </xdr:cNvPr>
            <xdr:cNvSpPr txBox="1"/>
          </xdr:nvSpPr>
          <xdr:spPr>
            <a:xfrm>
              <a:off x="553295" y="16910895"/>
              <a:ext cx="5726375" cy="53347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14:m>
                <m:oMathPara xmlns:m="http://schemas.openxmlformats.org/officeDocument/2006/math">
                  <m:oMathParaPr>
                    <m:jc m:val="centerGroup"/>
                  </m:oMathParaPr>
                  <m:oMath xmlns:m="http://schemas.openxmlformats.org/officeDocument/2006/math">
                    <m:sSub>
                      <m:sSubPr>
                        <m:ctrlPr>
                          <a:rPr lang="en-GB" sz="1800" i="1">
                            <a:latin typeface="Cambria Math" panose="02040503050406030204" pitchFamily="18" charset="0"/>
                          </a:rPr>
                        </m:ctrlPr>
                      </m:sSubPr>
                      <m:e>
                        <m:r>
                          <a:rPr lang="en-GB" sz="1800" b="0" i="1">
                            <a:latin typeface="Cambria Math" panose="02040503050406030204" pitchFamily="18" charset="0"/>
                          </a:rPr>
                          <m:t>𝑉</m:t>
                        </m:r>
                      </m:e>
                      <m:sub>
                        <m:r>
                          <a:rPr lang="en-GB" sz="1800" b="0" i="1">
                            <a:latin typeface="Cambria Math" panose="02040503050406030204" pitchFamily="18" charset="0"/>
                          </a:rPr>
                          <m:t>𝑗𝑒𝑡</m:t>
                        </m:r>
                      </m:sub>
                    </m:sSub>
                    <m:r>
                      <a:rPr lang="en-GB" sz="1800" b="0" i="1">
                        <a:latin typeface="Cambria Math" panose="02040503050406030204" pitchFamily="18" charset="0"/>
                      </a:rPr>
                      <m:t>=</m:t>
                    </m:r>
                    <m:f>
                      <m:fPr>
                        <m:ctrlPr>
                          <a:rPr lang="en-GB" sz="1800" b="0" i="1">
                            <a:latin typeface="Cambria Math" panose="02040503050406030204" pitchFamily="18" charset="0"/>
                          </a:rPr>
                        </m:ctrlPr>
                      </m:fPr>
                      <m:num>
                        <m:r>
                          <a:rPr lang="en-GB" sz="1800" b="0" i="1">
                            <a:latin typeface="Cambria Math" panose="02040503050406030204" pitchFamily="18" charset="0"/>
                          </a:rPr>
                          <m:t>𝐷</m:t>
                        </m:r>
                      </m:num>
                      <m:den>
                        <m:r>
                          <a:rPr lang="en-GB" sz="1800" b="0" i="1">
                            <a:latin typeface="Cambria Math" panose="02040503050406030204" pitchFamily="18" charset="0"/>
                          </a:rPr>
                          <m:t>𝑐𝑜𝑠</m:t>
                        </m:r>
                        <m:r>
                          <a:rPr lang="en-GB" sz="1800" b="0" i="1">
                            <a:latin typeface="Cambria Math" panose="02040503050406030204" pitchFamily="18" charset="0"/>
                            <a:ea typeface="Cambria Math" panose="02040503050406030204" pitchFamily="18" charset="0"/>
                          </a:rPr>
                          <m:t>𝛼</m:t>
                        </m:r>
                      </m:den>
                    </m:f>
                    <m:r>
                      <m:rPr>
                        <m:sty m:val="p"/>
                      </m:rPr>
                      <a:rPr lang="en-GB" sz="1800" b="0" i="0">
                        <a:latin typeface="Cambria Math" panose="02040503050406030204" pitchFamily="18" charset="0"/>
                      </a:rPr>
                      <m:t>sin</m:t>
                    </m:r>
                    <m:r>
                      <a:rPr lang="en-GB" sz="1800" b="0" i="1">
                        <a:latin typeface="Cambria Math" panose="02040503050406030204" pitchFamily="18" charset="0"/>
                      </a:rPr>
                      <m:t>⁡(</m:t>
                    </m:r>
                    <m:r>
                      <a:rPr lang="en-GB" sz="1800" b="0" i="1">
                        <a:latin typeface="Cambria Math" panose="02040503050406030204" pitchFamily="18" charset="0"/>
                        <a:ea typeface="Cambria Math" panose="02040503050406030204" pitchFamily="18" charset="0"/>
                      </a:rPr>
                      <m:t>𝛽</m:t>
                    </m:r>
                    <m:r>
                      <a:rPr lang="en-GB" sz="1800" b="0" i="1">
                        <a:latin typeface="Cambria Math" panose="02040503050406030204" pitchFamily="18" charset="0"/>
                        <a:ea typeface="Cambria Math" panose="02040503050406030204" pitchFamily="18" charset="0"/>
                      </a:rPr>
                      <m:t>−</m:t>
                    </m:r>
                    <m:r>
                      <a:rPr lang="en-GB" sz="1800" b="0" i="1">
                        <a:latin typeface="Cambria Math" panose="02040503050406030204" pitchFamily="18" charset="0"/>
                        <a:ea typeface="Cambria Math" panose="02040503050406030204" pitchFamily="18" charset="0"/>
                      </a:rPr>
                      <m:t>𝛼</m:t>
                    </m:r>
                    <m:r>
                      <a:rPr lang="en-GB" sz="1800" b="0" i="1">
                        <a:latin typeface="Cambria Math" panose="02040503050406030204" pitchFamily="18" charset="0"/>
                        <a:ea typeface="Cambria Math" panose="02040503050406030204" pitchFamily="18" charset="0"/>
                      </a:rPr>
                      <m:t>)</m:t>
                    </m:r>
                    <m:d>
                      <m:dPr>
                        <m:begChr m:val="["/>
                        <m:endChr m:val="]"/>
                        <m:ctrlPr>
                          <a:rPr lang="en-GB" sz="1800" b="0" i="1">
                            <a:latin typeface="Cambria Math" panose="02040503050406030204" pitchFamily="18" charset="0"/>
                            <a:ea typeface="Cambria Math" panose="02040503050406030204" pitchFamily="18" charset="0"/>
                          </a:rPr>
                        </m:ctrlPr>
                      </m:dPr>
                      <m:e>
                        <m:r>
                          <a:rPr lang="en-GB" sz="1800" b="0" i="1">
                            <a:latin typeface="Cambria Math" panose="02040503050406030204" pitchFamily="18" charset="0"/>
                            <a:ea typeface="Cambria Math" panose="02040503050406030204" pitchFamily="18" charset="0"/>
                          </a:rPr>
                          <m:t>𝑐𝑜𝑠𝑒𝑐</m:t>
                        </m:r>
                        <m:d>
                          <m:dPr>
                            <m:ctrlPr>
                              <a:rPr lang="en-GB" sz="1800" b="0" i="1">
                                <a:latin typeface="Cambria Math" panose="02040503050406030204" pitchFamily="18" charset="0"/>
                                <a:ea typeface="Cambria Math" panose="02040503050406030204" pitchFamily="18" charset="0"/>
                              </a:rPr>
                            </m:ctrlPr>
                          </m:dPr>
                          <m:e>
                            <m:r>
                              <a:rPr lang="en-GB" sz="1800" b="0" i="1">
                                <a:latin typeface="Cambria Math" panose="02040503050406030204" pitchFamily="18" charset="0"/>
                                <a:ea typeface="Cambria Math" panose="02040503050406030204" pitchFamily="18" charset="0"/>
                              </a:rPr>
                              <m:t>𝛽</m:t>
                            </m:r>
                          </m:e>
                        </m:d>
                        <m:r>
                          <a:rPr lang="en-GB" sz="1800" b="0" i="1">
                            <a:latin typeface="Cambria Math" panose="02040503050406030204" pitchFamily="18" charset="0"/>
                            <a:ea typeface="Cambria Math" panose="02040503050406030204" pitchFamily="18" charset="0"/>
                          </a:rPr>
                          <m:t>+</m:t>
                        </m:r>
                        <m:func>
                          <m:funcPr>
                            <m:ctrlPr>
                              <a:rPr lang="en-GB" sz="1800" b="0" i="1">
                                <a:latin typeface="Cambria Math" panose="02040503050406030204" pitchFamily="18" charset="0"/>
                                <a:ea typeface="Cambria Math" panose="02040503050406030204" pitchFamily="18" charset="0"/>
                              </a:rPr>
                            </m:ctrlPr>
                          </m:funcPr>
                          <m:fName>
                            <m:r>
                              <m:rPr>
                                <m:sty m:val="p"/>
                              </m:rPr>
                              <a:rPr lang="en-GB" sz="1800" b="0" i="0">
                                <a:latin typeface="Cambria Math" panose="02040503050406030204" pitchFamily="18" charset="0"/>
                                <a:ea typeface="Cambria Math" panose="02040503050406030204" pitchFamily="18" charset="0"/>
                              </a:rPr>
                              <m:t>cot</m:t>
                            </m:r>
                          </m:fName>
                          <m:e>
                            <m:d>
                              <m:dPr>
                                <m:ctrlPr>
                                  <a:rPr lang="en-GB" sz="1800" b="0" i="1">
                                    <a:latin typeface="Cambria Math" panose="02040503050406030204" pitchFamily="18" charset="0"/>
                                    <a:ea typeface="Cambria Math" panose="02040503050406030204" pitchFamily="18" charset="0"/>
                                  </a:rPr>
                                </m:ctrlPr>
                              </m:dPr>
                              <m:e>
                                <m:r>
                                  <a:rPr lang="en-GB" sz="1800" b="0" i="1">
                                    <a:latin typeface="Cambria Math" panose="02040503050406030204" pitchFamily="18" charset="0"/>
                                    <a:ea typeface="Cambria Math" panose="02040503050406030204" pitchFamily="18" charset="0"/>
                                  </a:rPr>
                                  <m:t>𝛽</m:t>
                                </m:r>
                              </m:e>
                            </m:d>
                          </m:e>
                        </m:func>
                        <m:r>
                          <a:rPr lang="en-GB" sz="1800" b="0" i="1">
                            <a:latin typeface="Cambria Math" panose="02040503050406030204" pitchFamily="18" charset="0"/>
                            <a:ea typeface="Cambria Math" panose="02040503050406030204" pitchFamily="18" charset="0"/>
                          </a:rPr>
                          <m:t>+</m:t>
                        </m:r>
                        <m:r>
                          <m:rPr>
                            <m:sty m:val="p"/>
                          </m:rPr>
                          <a:rPr lang="en-GB" sz="1800" b="0" i="0">
                            <a:latin typeface="Cambria Math" panose="02040503050406030204" pitchFamily="18" charset="0"/>
                            <a:ea typeface="Cambria Math" panose="02040503050406030204" pitchFamily="18" charset="0"/>
                          </a:rPr>
                          <m:t>tan</m:t>
                        </m:r>
                        <m:r>
                          <a:rPr lang="en-GB" sz="1800" b="0" i="1">
                            <a:latin typeface="Cambria Math" panose="02040503050406030204" pitchFamily="18" charset="0"/>
                            <a:ea typeface="Cambria Math" panose="02040503050406030204" pitchFamily="18" charset="0"/>
                          </a:rPr>
                          <m:t>⁡</m:t>
                        </m:r>
                        <m:d>
                          <m:dPr>
                            <m:ctrlPr>
                              <a:rPr lang="en-GB" sz="1800" b="0" i="1">
                                <a:latin typeface="Cambria Math" panose="02040503050406030204" pitchFamily="18" charset="0"/>
                                <a:ea typeface="Cambria Math" panose="02040503050406030204" pitchFamily="18" charset="0"/>
                              </a:rPr>
                            </m:ctrlPr>
                          </m:dPr>
                          <m:e>
                            <m:f>
                              <m:fPr>
                                <m:ctrlPr>
                                  <a:rPr lang="en-GB" sz="1800" b="0" i="1">
                                    <a:latin typeface="Cambria Math" panose="02040503050406030204" pitchFamily="18" charset="0"/>
                                    <a:ea typeface="Cambria Math" panose="02040503050406030204" pitchFamily="18" charset="0"/>
                                  </a:rPr>
                                </m:ctrlPr>
                              </m:fPr>
                              <m:num>
                                <m:r>
                                  <a:rPr lang="en-GB" sz="1800" b="0" i="1">
                                    <a:latin typeface="Cambria Math" panose="02040503050406030204" pitchFamily="18" charset="0"/>
                                    <a:ea typeface="Cambria Math" panose="02040503050406030204" pitchFamily="18" charset="0"/>
                                  </a:rPr>
                                  <m:t>𝛽</m:t>
                                </m:r>
                                <m:r>
                                  <a:rPr lang="en-GB" sz="1800" b="0" i="1">
                                    <a:latin typeface="Cambria Math" panose="02040503050406030204" pitchFamily="18" charset="0"/>
                                    <a:ea typeface="Cambria Math" panose="02040503050406030204" pitchFamily="18" charset="0"/>
                                  </a:rPr>
                                  <m:t>−</m:t>
                                </m:r>
                                <m:r>
                                  <a:rPr lang="en-GB" sz="1800" b="0" i="1">
                                    <a:latin typeface="Cambria Math" panose="02040503050406030204" pitchFamily="18" charset="0"/>
                                    <a:ea typeface="Cambria Math" panose="02040503050406030204" pitchFamily="18" charset="0"/>
                                  </a:rPr>
                                  <m:t>𝛼</m:t>
                                </m:r>
                              </m:num>
                              <m:den>
                                <m:r>
                                  <a:rPr lang="en-GB" sz="1800" b="0" i="1">
                                    <a:latin typeface="Cambria Math" panose="02040503050406030204" pitchFamily="18" charset="0"/>
                                    <a:ea typeface="Cambria Math" panose="02040503050406030204" pitchFamily="18" charset="0"/>
                                  </a:rPr>
                                  <m:t>2</m:t>
                                </m:r>
                              </m:den>
                            </m:f>
                          </m:e>
                        </m:d>
                      </m:e>
                    </m:d>
                  </m:oMath>
                </m:oMathPara>
              </a14:m>
              <a:endParaRPr lang="en-GB" sz="1800"/>
            </a:p>
          </xdr:txBody>
        </xdr:sp>
      </mc:Choice>
      <mc:Fallback xmlns="">
        <xdr:sp macro="" textlink="">
          <xdr:nvSpPr>
            <xdr:cNvPr id="15" name="TextBox 14">
              <a:extLst>
                <a:ext uri="{FF2B5EF4-FFF2-40B4-BE49-F238E27FC236}">
                  <a16:creationId xmlns:a16="http://schemas.microsoft.com/office/drawing/2014/main" id="{C0D1DE2A-CC8C-C642-88DF-1B2D29D8FE1A}"/>
                </a:ext>
              </a:extLst>
            </xdr:cNvPr>
            <xdr:cNvSpPr txBox="1"/>
          </xdr:nvSpPr>
          <xdr:spPr>
            <a:xfrm>
              <a:off x="553295" y="16910895"/>
              <a:ext cx="5726375" cy="53347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r>
                <a:rPr lang="en-GB" sz="1800" b="0" i="0">
                  <a:latin typeface="Cambria Math" panose="02040503050406030204" pitchFamily="18" charset="0"/>
                </a:rPr>
                <a:t>𝑉_𝑗𝑒𝑡=𝐷/𝑐𝑜𝑠</a:t>
              </a:r>
              <a:r>
                <a:rPr lang="en-GB" sz="1800" b="0" i="0">
                  <a:latin typeface="Cambria Math" panose="02040503050406030204" pitchFamily="18" charset="0"/>
                  <a:ea typeface="Cambria Math" panose="02040503050406030204" pitchFamily="18" charset="0"/>
                </a:rPr>
                <a:t>𝛼 </a:t>
              </a:r>
              <a:r>
                <a:rPr lang="en-GB" sz="1800" b="0" i="0">
                  <a:latin typeface="Cambria Math" panose="02040503050406030204" pitchFamily="18" charset="0"/>
                </a:rPr>
                <a:t>sin⁡(</a:t>
              </a:r>
              <a:r>
                <a:rPr lang="en-GB" sz="1800" b="0" i="0">
                  <a:latin typeface="Cambria Math" panose="02040503050406030204" pitchFamily="18" charset="0"/>
                  <a:ea typeface="Cambria Math" panose="02040503050406030204" pitchFamily="18" charset="0"/>
                </a:rPr>
                <a:t>𝛽−𝛼)[𝑐𝑜𝑠𝑒𝑐(𝛽)+cot⁡(𝛽)+tan⁡((𝛽−𝛼)/2)]</a:t>
              </a:r>
              <a:endParaRPr lang="en-GB" sz="1800"/>
            </a:p>
          </xdr:txBody>
        </xdr:sp>
      </mc:Fallback>
    </mc:AlternateContent>
    <xdr:clientData/>
  </xdr:oneCellAnchor>
  <xdr:oneCellAnchor>
    <xdr:from>
      <xdr:col>7</xdr:col>
      <xdr:colOff>429684</xdr:colOff>
      <xdr:row>66</xdr:row>
      <xdr:rowOff>24130</xdr:rowOff>
    </xdr:from>
    <xdr:ext cx="5862246" cy="533479"/>
    <mc:AlternateContent xmlns:mc="http://schemas.openxmlformats.org/markup-compatibility/2006" xmlns:a14="http://schemas.microsoft.com/office/drawing/2010/main">
      <mc:Choice Requires="a14">
        <xdr:sp macro="" textlink="">
          <xdr:nvSpPr>
            <xdr:cNvPr id="16" name="TextBox 15">
              <a:extLst>
                <a:ext uri="{FF2B5EF4-FFF2-40B4-BE49-F238E27FC236}">
                  <a16:creationId xmlns:a16="http://schemas.microsoft.com/office/drawing/2014/main" id="{E0E980E2-9B57-F54E-9A0F-DD918628392C}"/>
                </a:ext>
              </a:extLst>
            </xdr:cNvPr>
            <xdr:cNvSpPr txBox="1"/>
          </xdr:nvSpPr>
          <xdr:spPr>
            <a:xfrm>
              <a:off x="6893984" y="16445230"/>
              <a:ext cx="5862246" cy="53347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14:m>
                <m:oMathPara xmlns:m="http://schemas.openxmlformats.org/officeDocument/2006/math">
                  <m:oMathParaPr>
                    <m:jc m:val="centerGroup"/>
                  </m:oMathParaPr>
                  <m:oMath xmlns:m="http://schemas.openxmlformats.org/officeDocument/2006/math">
                    <m:sSub>
                      <m:sSubPr>
                        <m:ctrlPr>
                          <a:rPr lang="en-GB" sz="1800" i="1">
                            <a:latin typeface="Cambria Math" panose="02040503050406030204" pitchFamily="18" charset="0"/>
                          </a:rPr>
                        </m:ctrlPr>
                      </m:sSubPr>
                      <m:e>
                        <m:r>
                          <a:rPr lang="en-GB" sz="1800" b="0" i="1">
                            <a:latin typeface="Cambria Math" panose="02040503050406030204" pitchFamily="18" charset="0"/>
                          </a:rPr>
                          <m:t>𝑉</m:t>
                        </m:r>
                      </m:e>
                      <m:sub>
                        <m:r>
                          <a:rPr lang="en-GB" sz="1800" b="0" i="1">
                            <a:latin typeface="Cambria Math" panose="02040503050406030204" pitchFamily="18" charset="0"/>
                          </a:rPr>
                          <m:t>𝑠𝑙𝑢𝑔</m:t>
                        </m:r>
                      </m:sub>
                    </m:sSub>
                    <m:r>
                      <a:rPr lang="en-GB" sz="1800" b="0" i="1">
                        <a:latin typeface="Cambria Math" panose="02040503050406030204" pitchFamily="18" charset="0"/>
                      </a:rPr>
                      <m:t>=</m:t>
                    </m:r>
                    <m:f>
                      <m:fPr>
                        <m:ctrlPr>
                          <a:rPr lang="en-GB" sz="1800" b="0" i="1">
                            <a:latin typeface="Cambria Math" panose="02040503050406030204" pitchFamily="18" charset="0"/>
                          </a:rPr>
                        </m:ctrlPr>
                      </m:fPr>
                      <m:num>
                        <m:r>
                          <a:rPr lang="en-GB" sz="1800" b="0" i="1">
                            <a:latin typeface="Cambria Math" panose="02040503050406030204" pitchFamily="18" charset="0"/>
                          </a:rPr>
                          <m:t>𝐷</m:t>
                        </m:r>
                      </m:num>
                      <m:den>
                        <m:r>
                          <a:rPr lang="en-GB" sz="1800" b="0" i="1">
                            <a:latin typeface="Cambria Math" panose="02040503050406030204" pitchFamily="18" charset="0"/>
                          </a:rPr>
                          <m:t>𝑐𝑜𝑠</m:t>
                        </m:r>
                        <m:r>
                          <a:rPr lang="en-GB" sz="1800" b="0" i="1">
                            <a:latin typeface="Cambria Math" panose="02040503050406030204" pitchFamily="18" charset="0"/>
                            <a:ea typeface="Cambria Math" panose="02040503050406030204" pitchFamily="18" charset="0"/>
                          </a:rPr>
                          <m:t>𝛼</m:t>
                        </m:r>
                      </m:den>
                    </m:f>
                    <m:r>
                      <m:rPr>
                        <m:sty m:val="p"/>
                      </m:rPr>
                      <a:rPr lang="en-GB" sz="1800" b="0" i="0">
                        <a:latin typeface="Cambria Math" panose="02040503050406030204" pitchFamily="18" charset="0"/>
                      </a:rPr>
                      <m:t>sin</m:t>
                    </m:r>
                    <m:r>
                      <a:rPr lang="en-GB" sz="1800" b="0" i="1">
                        <a:latin typeface="Cambria Math" panose="02040503050406030204" pitchFamily="18" charset="0"/>
                      </a:rPr>
                      <m:t>⁡(</m:t>
                    </m:r>
                    <m:r>
                      <a:rPr lang="en-GB" sz="1800" b="0" i="1">
                        <a:latin typeface="Cambria Math" panose="02040503050406030204" pitchFamily="18" charset="0"/>
                        <a:ea typeface="Cambria Math" panose="02040503050406030204" pitchFamily="18" charset="0"/>
                      </a:rPr>
                      <m:t>𝛽</m:t>
                    </m:r>
                    <m:r>
                      <a:rPr lang="en-GB" sz="1800" b="0" i="1">
                        <a:latin typeface="Cambria Math" panose="02040503050406030204" pitchFamily="18" charset="0"/>
                        <a:ea typeface="Cambria Math" panose="02040503050406030204" pitchFamily="18" charset="0"/>
                      </a:rPr>
                      <m:t>−</m:t>
                    </m:r>
                    <m:r>
                      <a:rPr lang="en-GB" sz="1800" b="0" i="1">
                        <a:latin typeface="Cambria Math" panose="02040503050406030204" pitchFamily="18" charset="0"/>
                        <a:ea typeface="Cambria Math" panose="02040503050406030204" pitchFamily="18" charset="0"/>
                      </a:rPr>
                      <m:t>𝛼</m:t>
                    </m:r>
                    <m:r>
                      <a:rPr lang="en-GB" sz="1800" b="0" i="1">
                        <a:latin typeface="Cambria Math" panose="02040503050406030204" pitchFamily="18" charset="0"/>
                        <a:ea typeface="Cambria Math" panose="02040503050406030204" pitchFamily="18" charset="0"/>
                      </a:rPr>
                      <m:t>)</m:t>
                    </m:r>
                    <m:d>
                      <m:dPr>
                        <m:begChr m:val="["/>
                        <m:endChr m:val="]"/>
                        <m:ctrlPr>
                          <a:rPr lang="en-GB" sz="1800" b="0" i="1">
                            <a:latin typeface="Cambria Math" panose="02040503050406030204" pitchFamily="18" charset="0"/>
                            <a:ea typeface="Cambria Math" panose="02040503050406030204" pitchFamily="18" charset="0"/>
                          </a:rPr>
                        </m:ctrlPr>
                      </m:dPr>
                      <m:e>
                        <m:r>
                          <a:rPr lang="en-GB" sz="1800" b="0" i="1">
                            <a:latin typeface="Cambria Math" panose="02040503050406030204" pitchFamily="18" charset="0"/>
                            <a:ea typeface="Cambria Math" panose="02040503050406030204" pitchFamily="18" charset="0"/>
                          </a:rPr>
                          <m:t>𝑐𝑜𝑠𝑒𝑐</m:t>
                        </m:r>
                        <m:d>
                          <m:dPr>
                            <m:ctrlPr>
                              <a:rPr lang="en-GB" sz="1800" b="0" i="1">
                                <a:latin typeface="Cambria Math" panose="02040503050406030204" pitchFamily="18" charset="0"/>
                                <a:ea typeface="Cambria Math" panose="02040503050406030204" pitchFamily="18" charset="0"/>
                              </a:rPr>
                            </m:ctrlPr>
                          </m:dPr>
                          <m:e>
                            <m:r>
                              <a:rPr lang="en-GB" sz="1800" b="0" i="1">
                                <a:latin typeface="Cambria Math" panose="02040503050406030204" pitchFamily="18" charset="0"/>
                                <a:ea typeface="Cambria Math" panose="02040503050406030204" pitchFamily="18" charset="0"/>
                              </a:rPr>
                              <m:t>𝛽</m:t>
                            </m:r>
                          </m:e>
                        </m:d>
                        <m:r>
                          <a:rPr lang="en-GB" sz="1800" b="0" i="1">
                            <a:latin typeface="Cambria Math" panose="02040503050406030204" pitchFamily="18" charset="0"/>
                            <a:ea typeface="Cambria Math" panose="02040503050406030204" pitchFamily="18" charset="0"/>
                          </a:rPr>
                          <m:t>−</m:t>
                        </m:r>
                        <m:func>
                          <m:funcPr>
                            <m:ctrlPr>
                              <a:rPr lang="en-GB" sz="1800" b="0" i="1">
                                <a:latin typeface="Cambria Math" panose="02040503050406030204" pitchFamily="18" charset="0"/>
                                <a:ea typeface="Cambria Math" panose="02040503050406030204" pitchFamily="18" charset="0"/>
                              </a:rPr>
                            </m:ctrlPr>
                          </m:funcPr>
                          <m:fName>
                            <m:r>
                              <m:rPr>
                                <m:sty m:val="p"/>
                              </m:rPr>
                              <a:rPr lang="en-GB" sz="1800" b="0" i="0">
                                <a:latin typeface="Cambria Math" panose="02040503050406030204" pitchFamily="18" charset="0"/>
                                <a:ea typeface="Cambria Math" panose="02040503050406030204" pitchFamily="18" charset="0"/>
                              </a:rPr>
                              <m:t>cot</m:t>
                            </m:r>
                          </m:fName>
                          <m:e>
                            <m:d>
                              <m:dPr>
                                <m:ctrlPr>
                                  <a:rPr lang="en-GB" sz="1800" b="0" i="1">
                                    <a:latin typeface="Cambria Math" panose="02040503050406030204" pitchFamily="18" charset="0"/>
                                    <a:ea typeface="Cambria Math" panose="02040503050406030204" pitchFamily="18" charset="0"/>
                                  </a:rPr>
                                </m:ctrlPr>
                              </m:dPr>
                              <m:e>
                                <m:r>
                                  <a:rPr lang="en-GB" sz="1800" b="0" i="1">
                                    <a:latin typeface="Cambria Math" panose="02040503050406030204" pitchFamily="18" charset="0"/>
                                    <a:ea typeface="Cambria Math" panose="02040503050406030204" pitchFamily="18" charset="0"/>
                                  </a:rPr>
                                  <m:t>𝛽</m:t>
                                </m:r>
                              </m:e>
                            </m:d>
                          </m:e>
                        </m:func>
                        <m:r>
                          <a:rPr lang="en-GB" sz="1800" b="0" i="1">
                            <a:latin typeface="Cambria Math" panose="02040503050406030204" pitchFamily="18" charset="0"/>
                            <a:ea typeface="Cambria Math" panose="02040503050406030204" pitchFamily="18" charset="0"/>
                          </a:rPr>
                          <m:t>−</m:t>
                        </m:r>
                        <m:r>
                          <m:rPr>
                            <m:sty m:val="p"/>
                          </m:rPr>
                          <a:rPr lang="en-GB" sz="1800" b="0" i="0">
                            <a:latin typeface="Cambria Math" panose="02040503050406030204" pitchFamily="18" charset="0"/>
                            <a:ea typeface="Cambria Math" panose="02040503050406030204" pitchFamily="18" charset="0"/>
                          </a:rPr>
                          <m:t>tan</m:t>
                        </m:r>
                        <m:r>
                          <a:rPr lang="en-GB" sz="1800" b="0" i="1">
                            <a:latin typeface="Cambria Math" panose="02040503050406030204" pitchFamily="18" charset="0"/>
                            <a:ea typeface="Cambria Math" panose="02040503050406030204" pitchFamily="18" charset="0"/>
                          </a:rPr>
                          <m:t>⁡</m:t>
                        </m:r>
                        <m:d>
                          <m:dPr>
                            <m:ctrlPr>
                              <a:rPr lang="en-GB" sz="1800" b="0" i="1">
                                <a:latin typeface="Cambria Math" panose="02040503050406030204" pitchFamily="18" charset="0"/>
                                <a:ea typeface="Cambria Math" panose="02040503050406030204" pitchFamily="18" charset="0"/>
                              </a:rPr>
                            </m:ctrlPr>
                          </m:dPr>
                          <m:e>
                            <m:f>
                              <m:fPr>
                                <m:ctrlPr>
                                  <a:rPr lang="en-GB" sz="1800" b="0" i="1">
                                    <a:latin typeface="Cambria Math" panose="02040503050406030204" pitchFamily="18" charset="0"/>
                                    <a:ea typeface="Cambria Math" panose="02040503050406030204" pitchFamily="18" charset="0"/>
                                  </a:rPr>
                                </m:ctrlPr>
                              </m:fPr>
                              <m:num>
                                <m:r>
                                  <a:rPr lang="en-GB" sz="1800" b="0" i="1">
                                    <a:latin typeface="Cambria Math" panose="02040503050406030204" pitchFamily="18" charset="0"/>
                                    <a:ea typeface="Cambria Math" panose="02040503050406030204" pitchFamily="18" charset="0"/>
                                  </a:rPr>
                                  <m:t>𝛽</m:t>
                                </m:r>
                                <m:r>
                                  <a:rPr lang="en-GB" sz="1800" b="0" i="1">
                                    <a:latin typeface="Cambria Math" panose="02040503050406030204" pitchFamily="18" charset="0"/>
                                    <a:ea typeface="Cambria Math" panose="02040503050406030204" pitchFamily="18" charset="0"/>
                                  </a:rPr>
                                  <m:t>−</m:t>
                                </m:r>
                                <m:r>
                                  <a:rPr lang="en-GB" sz="1800" b="0" i="1">
                                    <a:latin typeface="Cambria Math" panose="02040503050406030204" pitchFamily="18" charset="0"/>
                                    <a:ea typeface="Cambria Math" panose="02040503050406030204" pitchFamily="18" charset="0"/>
                                  </a:rPr>
                                  <m:t>𝛼</m:t>
                                </m:r>
                              </m:num>
                              <m:den>
                                <m:r>
                                  <a:rPr lang="en-GB" sz="1800" b="0" i="1">
                                    <a:latin typeface="Cambria Math" panose="02040503050406030204" pitchFamily="18" charset="0"/>
                                    <a:ea typeface="Cambria Math" panose="02040503050406030204" pitchFamily="18" charset="0"/>
                                  </a:rPr>
                                  <m:t>2</m:t>
                                </m:r>
                              </m:den>
                            </m:f>
                          </m:e>
                        </m:d>
                      </m:e>
                    </m:d>
                  </m:oMath>
                </m:oMathPara>
              </a14:m>
              <a:endParaRPr lang="en-GB" sz="1800"/>
            </a:p>
          </xdr:txBody>
        </xdr:sp>
      </mc:Choice>
      <mc:Fallback xmlns="">
        <xdr:sp macro="" textlink="">
          <xdr:nvSpPr>
            <xdr:cNvPr id="16" name="TextBox 15">
              <a:extLst>
                <a:ext uri="{FF2B5EF4-FFF2-40B4-BE49-F238E27FC236}">
                  <a16:creationId xmlns:a16="http://schemas.microsoft.com/office/drawing/2014/main" id="{E0E980E2-9B57-F54E-9A0F-DD918628392C}"/>
                </a:ext>
              </a:extLst>
            </xdr:cNvPr>
            <xdr:cNvSpPr txBox="1"/>
          </xdr:nvSpPr>
          <xdr:spPr>
            <a:xfrm>
              <a:off x="6893984" y="16445230"/>
              <a:ext cx="5862246" cy="53347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r>
                <a:rPr lang="en-GB" sz="1800" b="0" i="0">
                  <a:latin typeface="Cambria Math" panose="02040503050406030204" pitchFamily="18" charset="0"/>
                </a:rPr>
                <a:t>𝑉_𝑠𝑙𝑢𝑔=𝐷/𝑐𝑜𝑠</a:t>
              </a:r>
              <a:r>
                <a:rPr lang="en-GB" sz="1800" b="0" i="0">
                  <a:latin typeface="Cambria Math" panose="02040503050406030204" pitchFamily="18" charset="0"/>
                  <a:ea typeface="Cambria Math" panose="02040503050406030204" pitchFamily="18" charset="0"/>
                </a:rPr>
                <a:t>𝛼 </a:t>
              </a:r>
              <a:r>
                <a:rPr lang="en-GB" sz="1800" b="0" i="0">
                  <a:latin typeface="Cambria Math" panose="02040503050406030204" pitchFamily="18" charset="0"/>
                </a:rPr>
                <a:t>sin⁡(</a:t>
              </a:r>
              <a:r>
                <a:rPr lang="en-GB" sz="1800" b="0" i="0">
                  <a:latin typeface="Cambria Math" panose="02040503050406030204" pitchFamily="18" charset="0"/>
                  <a:ea typeface="Cambria Math" panose="02040503050406030204" pitchFamily="18" charset="0"/>
                </a:rPr>
                <a:t>𝛽−𝛼)[𝑐𝑜𝑠𝑒𝑐(𝛽)−cot⁡(𝛽)−tan⁡((𝛽−𝛼)/2)]</a:t>
              </a:r>
              <a:endParaRPr lang="en-GB" sz="1800"/>
            </a:p>
          </xdr:txBody>
        </xdr:sp>
      </mc:Fallback>
    </mc:AlternateContent>
    <xdr:clientData/>
  </xdr:oneCellAnchor>
  <xdr:twoCellAnchor>
    <xdr:from>
      <xdr:col>5</xdr:col>
      <xdr:colOff>117799</xdr:colOff>
      <xdr:row>65</xdr:row>
      <xdr:rowOff>90374</xdr:rowOff>
    </xdr:from>
    <xdr:to>
      <xdr:col>5</xdr:col>
      <xdr:colOff>558066</xdr:colOff>
      <xdr:row>68</xdr:row>
      <xdr:rowOff>40960</xdr:rowOff>
    </xdr:to>
    <xdr:sp macro="" textlink="">
      <xdr:nvSpPr>
        <xdr:cNvPr id="17" name="Up Arrow 16">
          <a:extLst>
            <a:ext uri="{FF2B5EF4-FFF2-40B4-BE49-F238E27FC236}">
              <a16:creationId xmlns:a16="http://schemas.microsoft.com/office/drawing/2014/main" id="{4993BEEA-A302-4341-8B92-C350A553F627}"/>
            </a:ext>
          </a:extLst>
        </xdr:cNvPr>
        <xdr:cNvSpPr/>
      </xdr:nvSpPr>
      <xdr:spPr>
        <a:xfrm rot="752491">
          <a:off x="4651699" y="16193974"/>
          <a:ext cx="440267" cy="674486"/>
        </a:xfrm>
        <a:prstGeom prst="up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6</xdr:col>
      <xdr:colOff>759478</xdr:colOff>
      <xdr:row>65</xdr:row>
      <xdr:rowOff>61829</xdr:rowOff>
    </xdr:from>
    <xdr:to>
      <xdr:col>7</xdr:col>
      <xdr:colOff>326318</xdr:colOff>
      <xdr:row>67</xdr:row>
      <xdr:rowOff>95696</xdr:rowOff>
    </xdr:to>
    <xdr:sp macro="" textlink="">
      <xdr:nvSpPr>
        <xdr:cNvPr id="18" name="Up Arrow 17">
          <a:extLst>
            <a:ext uri="{FF2B5EF4-FFF2-40B4-BE49-F238E27FC236}">
              <a16:creationId xmlns:a16="http://schemas.microsoft.com/office/drawing/2014/main" id="{A4CBBCE3-C5FA-234F-ADE8-8AFF4CAC5D6E}"/>
            </a:ext>
          </a:extLst>
        </xdr:cNvPr>
        <xdr:cNvSpPr/>
      </xdr:nvSpPr>
      <xdr:spPr>
        <a:xfrm rot="18437216">
          <a:off x="6247314" y="16176693"/>
          <a:ext cx="554567" cy="532040"/>
        </a:xfrm>
        <a:prstGeom prst="up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editAs="oneCell">
    <xdr:from>
      <xdr:col>8</xdr:col>
      <xdr:colOff>276014</xdr:colOff>
      <xdr:row>4</xdr:row>
      <xdr:rowOff>238759</xdr:rowOff>
    </xdr:from>
    <xdr:to>
      <xdr:col>11</xdr:col>
      <xdr:colOff>335280</xdr:colOff>
      <xdr:row>11</xdr:row>
      <xdr:rowOff>136238</xdr:rowOff>
    </xdr:to>
    <xdr:pic>
      <xdr:nvPicPr>
        <xdr:cNvPr id="19" name="Picture 18">
          <a:extLst>
            <a:ext uri="{FF2B5EF4-FFF2-40B4-BE49-F238E27FC236}">
              <a16:creationId xmlns:a16="http://schemas.microsoft.com/office/drawing/2014/main" id="{2A098C11-B65B-3D45-A534-B53819600816}"/>
            </a:ext>
          </a:extLst>
        </xdr:cNvPr>
        <xdr:cNvPicPr>
          <a:picLocks noChangeAspect="1"/>
        </xdr:cNvPicPr>
      </xdr:nvPicPr>
      <xdr:blipFill>
        <a:blip xmlns:r="http://schemas.openxmlformats.org/officeDocument/2006/relationships" r:embed="rId1"/>
        <a:stretch>
          <a:fillRect/>
        </a:stretch>
      </xdr:blipFill>
      <xdr:spPr>
        <a:xfrm>
          <a:off x="7565814" y="1267459"/>
          <a:ext cx="2840566" cy="2043779"/>
        </a:xfrm>
        <a:prstGeom prst="rect">
          <a:avLst/>
        </a:prstGeom>
        <a:ln>
          <a:solidFill>
            <a:schemeClr val="bg2">
              <a:lumMod val="10000"/>
            </a:schemeClr>
          </a:solidFill>
        </a:ln>
      </xdr:spPr>
    </xdr:pic>
    <xdr:clientData/>
  </xdr:twoCellAnchor>
  <xdr:twoCellAnchor editAs="oneCell">
    <xdr:from>
      <xdr:col>8</xdr:col>
      <xdr:colOff>315525</xdr:colOff>
      <xdr:row>13</xdr:row>
      <xdr:rowOff>177754</xdr:rowOff>
    </xdr:from>
    <xdr:to>
      <xdr:col>11</xdr:col>
      <xdr:colOff>337288</xdr:colOff>
      <xdr:row>19</xdr:row>
      <xdr:rowOff>273473</xdr:rowOff>
    </xdr:to>
    <xdr:pic>
      <xdr:nvPicPr>
        <xdr:cNvPr id="20" name="Picture 19">
          <a:extLst>
            <a:ext uri="{FF2B5EF4-FFF2-40B4-BE49-F238E27FC236}">
              <a16:creationId xmlns:a16="http://schemas.microsoft.com/office/drawing/2014/main" id="{25E32233-FE63-6747-A79F-9FEC928E9E77}"/>
            </a:ext>
          </a:extLst>
        </xdr:cNvPr>
        <xdr:cNvPicPr>
          <a:picLocks noChangeAspect="1"/>
        </xdr:cNvPicPr>
      </xdr:nvPicPr>
      <xdr:blipFill rotWithShape="1">
        <a:blip xmlns:r="http://schemas.openxmlformats.org/officeDocument/2006/relationships" r:embed="rId2"/>
        <a:srcRect l="19061" b="19546"/>
        <a:stretch>
          <a:fillRect/>
        </a:stretch>
      </xdr:blipFill>
      <xdr:spPr>
        <a:xfrm>
          <a:off x="7605325" y="3975054"/>
          <a:ext cx="2803063" cy="1683219"/>
        </a:xfrm>
        <a:prstGeom prst="rect">
          <a:avLst/>
        </a:prstGeom>
        <a:ln>
          <a:solidFill>
            <a:schemeClr val="bg2">
              <a:lumMod val="10000"/>
            </a:schemeClr>
          </a:solidFill>
        </a:ln>
      </xdr:spPr>
    </xdr:pic>
    <xdr:clientData/>
  </xdr:twoCellAnchor>
  <xdr:oneCellAnchor>
    <xdr:from>
      <xdr:col>1</xdr:col>
      <xdr:colOff>352778</xdr:colOff>
      <xdr:row>73</xdr:row>
      <xdr:rowOff>31044</xdr:rowOff>
    </xdr:from>
    <xdr:ext cx="2793842" cy="518604"/>
    <mc:AlternateContent xmlns:mc="http://schemas.openxmlformats.org/markup-compatibility/2006" xmlns:a14="http://schemas.microsoft.com/office/drawing/2010/main">
      <mc:Choice Requires="a14">
        <xdr:sp macro="" textlink="">
          <xdr:nvSpPr>
            <xdr:cNvPr id="21" name="TextBox 20">
              <a:extLst>
                <a:ext uri="{FF2B5EF4-FFF2-40B4-BE49-F238E27FC236}">
                  <a16:creationId xmlns:a16="http://schemas.microsoft.com/office/drawing/2014/main" id="{A5AC1BE3-CB66-044C-AC82-62EBC2345D16}"/>
                </a:ext>
              </a:extLst>
            </xdr:cNvPr>
            <xdr:cNvSpPr txBox="1"/>
          </xdr:nvSpPr>
          <xdr:spPr>
            <a:xfrm>
              <a:off x="1190978" y="17971911"/>
              <a:ext cx="2793842" cy="5186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14:m>
                <m:oMathPara xmlns:m="http://schemas.openxmlformats.org/officeDocument/2006/math">
                  <m:oMathParaPr>
                    <m:jc m:val="centerGroup"/>
                  </m:oMathParaPr>
                  <m:oMath xmlns:m="http://schemas.openxmlformats.org/officeDocument/2006/math">
                    <m:sSub>
                      <m:sSubPr>
                        <m:ctrlPr>
                          <a:rPr lang="en-GB" sz="1800" i="1">
                            <a:latin typeface="Cambria Math" panose="02040503050406030204" pitchFamily="18" charset="0"/>
                          </a:rPr>
                        </m:ctrlPr>
                      </m:sSubPr>
                      <m:e>
                        <m:r>
                          <a:rPr lang="en-GB" sz="1800" b="0" i="1">
                            <a:latin typeface="Cambria Math" panose="02040503050406030204" pitchFamily="18" charset="0"/>
                          </a:rPr>
                          <m:t>𝑀</m:t>
                        </m:r>
                      </m:e>
                      <m:sub>
                        <m:r>
                          <a:rPr lang="en-GB" sz="1800" b="0" i="1">
                            <a:latin typeface="Cambria Math" panose="02040503050406030204" pitchFamily="18" charset="0"/>
                          </a:rPr>
                          <m:t>𝑗𝑒𝑡</m:t>
                        </m:r>
                      </m:sub>
                    </m:sSub>
                    <m:r>
                      <a:rPr lang="en-GB" sz="1800" b="0" i="1">
                        <a:latin typeface="Cambria Math" panose="02040503050406030204" pitchFamily="18" charset="0"/>
                      </a:rPr>
                      <m:t>=</m:t>
                    </m:r>
                    <m:f>
                      <m:fPr>
                        <m:ctrlPr>
                          <a:rPr lang="en-GB" sz="1800" b="0" i="1">
                            <a:latin typeface="Cambria Math" panose="02040503050406030204" pitchFamily="18" charset="0"/>
                          </a:rPr>
                        </m:ctrlPr>
                      </m:fPr>
                      <m:num>
                        <m:r>
                          <a:rPr lang="en-GB" sz="1800" b="0" i="1">
                            <a:latin typeface="Cambria Math" panose="02040503050406030204" pitchFamily="18" charset="0"/>
                          </a:rPr>
                          <m:t>1</m:t>
                        </m:r>
                      </m:num>
                      <m:den>
                        <m:r>
                          <a:rPr lang="en-GB" sz="1800" b="0" i="1">
                            <a:latin typeface="Cambria Math" panose="02040503050406030204" pitchFamily="18" charset="0"/>
                          </a:rPr>
                          <m:t>2</m:t>
                        </m:r>
                      </m:den>
                    </m:f>
                    <m:sSub>
                      <m:sSubPr>
                        <m:ctrlPr>
                          <a:rPr lang="en-GB" sz="1800" b="0" i="1">
                            <a:latin typeface="Cambria Math" panose="02040503050406030204" pitchFamily="18" charset="0"/>
                          </a:rPr>
                        </m:ctrlPr>
                      </m:sSubPr>
                      <m:e>
                        <m:r>
                          <a:rPr lang="en-GB" sz="1800" b="0" i="1">
                            <a:latin typeface="Cambria Math" panose="02040503050406030204" pitchFamily="18" charset="0"/>
                          </a:rPr>
                          <m:t>𝑀</m:t>
                        </m:r>
                      </m:e>
                      <m:sub>
                        <m:r>
                          <a:rPr lang="en-GB" sz="1800" b="0" i="1">
                            <a:latin typeface="Cambria Math" panose="02040503050406030204" pitchFamily="18" charset="0"/>
                          </a:rPr>
                          <m:t>𝑙𝑖𝑛𝑒𝑟</m:t>
                        </m:r>
                      </m:sub>
                    </m:sSub>
                    <m:d>
                      <m:dPr>
                        <m:ctrlPr>
                          <a:rPr lang="en-GB" sz="1800" b="0" i="1">
                            <a:latin typeface="Cambria Math" panose="02040503050406030204" pitchFamily="18" charset="0"/>
                          </a:rPr>
                        </m:ctrlPr>
                      </m:dPr>
                      <m:e>
                        <m:r>
                          <a:rPr lang="en-GB" sz="1800" b="0" i="1">
                            <a:latin typeface="Cambria Math" panose="02040503050406030204" pitchFamily="18" charset="0"/>
                          </a:rPr>
                          <m:t>1−</m:t>
                        </m:r>
                        <m:r>
                          <m:rPr>
                            <m:sty m:val="p"/>
                          </m:rPr>
                          <a:rPr lang="en-GB" sz="1800" b="0" i="0">
                            <a:latin typeface="Cambria Math" panose="02040503050406030204" pitchFamily="18" charset="0"/>
                          </a:rPr>
                          <m:t>cos</m:t>
                        </m:r>
                        <m:r>
                          <a:rPr lang="en-GB" sz="1800" b="0" i="1">
                            <a:latin typeface="Cambria Math" panose="02040503050406030204" pitchFamily="18" charset="0"/>
                          </a:rPr>
                          <m:t>⁡(</m:t>
                        </m:r>
                        <m:r>
                          <a:rPr lang="en-GB" sz="1800" b="0" i="1">
                            <a:latin typeface="Cambria Math" panose="02040503050406030204" pitchFamily="18" charset="0"/>
                            <a:ea typeface="Cambria Math" panose="02040503050406030204" pitchFamily="18" charset="0"/>
                          </a:rPr>
                          <m:t>𝛽</m:t>
                        </m:r>
                        <m:r>
                          <a:rPr lang="en-GB" sz="1800" b="0" i="1">
                            <a:latin typeface="Cambria Math" panose="02040503050406030204" pitchFamily="18" charset="0"/>
                            <a:ea typeface="Cambria Math" panose="02040503050406030204" pitchFamily="18" charset="0"/>
                          </a:rPr>
                          <m:t>)</m:t>
                        </m:r>
                      </m:e>
                    </m:d>
                  </m:oMath>
                </m:oMathPara>
              </a14:m>
              <a:endParaRPr lang="en-GB" sz="1800"/>
            </a:p>
          </xdr:txBody>
        </xdr:sp>
      </mc:Choice>
      <mc:Fallback xmlns="">
        <xdr:sp macro="" textlink="">
          <xdr:nvSpPr>
            <xdr:cNvPr id="21" name="TextBox 20">
              <a:extLst>
                <a:ext uri="{FF2B5EF4-FFF2-40B4-BE49-F238E27FC236}">
                  <a16:creationId xmlns:a16="http://schemas.microsoft.com/office/drawing/2014/main" id="{A5AC1BE3-CB66-044C-AC82-62EBC2345D16}"/>
                </a:ext>
              </a:extLst>
            </xdr:cNvPr>
            <xdr:cNvSpPr txBox="1"/>
          </xdr:nvSpPr>
          <xdr:spPr>
            <a:xfrm>
              <a:off x="1190978" y="17971911"/>
              <a:ext cx="2793842" cy="5186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r>
                <a:rPr lang="en-GB" sz="1800" b="0" i="0">
                  <a:latin typeface="Cambria Math" panose="02040503050406030204" pitchFamily="18" charset="0"/>
                </a:rPr>
                <a:t>𝑀_𝑗𝑒𝑡=1/2 𝑀_𝑙𝑖𝑛𝑒𝑟 (1−cos⁡(</a:t>
              </a:r>
              <a:r>
                <a:rPr lang="en-GB" sz="1800" b="0" i="0">
                  <a:latin typeface="Cambria Math" panose="02040503050406030204" pitchFamily="18" charset="0"/>
                  <a:ea typeface="Cambria Math" panose="02040503050406030204" pitchFamily="18" charset="0"/>
                </a:rPr>
                <a:t>𝛽))</a:t>
              </a:r>
              <a:endParaRPr lang="en-GB" sz="1800"/>
            </a:p>
          </xdr:txBody>
        </xdr:sp>
      </mc:Fallback>
    </mc:AlternateContent>
    <xdr:clientData/>
  </xdr:oneCellAnchor>
  <xdr:oneCellAnchor>
    <xdr:from>
      <xdr:col>4</xdr:col>
      <xdr:colOff>812800</xdr:colOff>
      <xdr:row>73</xdr:row>
      <xdr:rowOff>28222</xdr:rowOff>
    </xdr:from>
    <xdr:ext cx="2929713" cy="518604"/>
    <mc:AlternateContent xmlns:mc="http://schemas.openxmlformats.org/markup-compatibility/2006" xmlns:a14="http://schemas.microsoft.com/office/drawing/2010/main">
      <mc:Choice Requires="a14">
        <xdr:sp macro="" textlink="">
          <xdr:nvSpPr>
            <xdr:cNvPr id="22" name="TextBox 21">
              <a:extLst>
                <a:ext uri="{FF2B5EF4-FFF2-40B4-BE49-F238E27FC236}">
                  <a16:creationId xmlns:a16="http://schemas.microsoft.com/office/drawing/2014/main" id="{F5ACA50C-9123-FA43-AD6C-3ED43B626DF6}"/>
                </a:ext>
              </a:extLst>
            </xdr:cNvPr>
            <xdr:cNvSpPr txBox="1"/>
          </xdr:nvSpPr>
          <xdr:spPr>
            <a:xfrm>
              <a:off x="4512733" y="17969089"/>
              <a:ext cx="2929713" cy="5186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14:m>
                <m:oMathPara xmlns:m="http://schemas.openxmlformats.org/officeDocument/2006/math">
                  <m:oMathParaPr>
                    <m:jc m:val="centerGroup"/>
                  </m:oMathParaPr>
                  <m:oMath xmlns:m="http://schemas.openxmlformats.org/officeDocument/2006/math">
                    <m:sSub>
                      <m:sSubPr>
                        <m:ctrlPr>
                          <a:rPr lang="en-GB" sz="1800" i="1">
                            <a:latin typeface="Cambria Math" panose="02040503050406030204" pitchFamily="18" charset="0"/>
                          </a:rPr>
                        </m:ctrlPr>
                      </m:sSubPr>
                      <m:e>
                        <m:r>
                          <a:rPr lang="en-GB" sz="1800" b="0" i="1">
                            <a:latin typeface="Cambria Math" panose="02040503050406030204" pitchFamily="18" charset="0"/>
                          </a:rPr>
                          <m:t>𝑀</m:t>
                        </m:r>
                      </m:e>
                      <m:sub>
                        <m:r>
                          <a:rPr lang="en-GB" sz="1800" b="0" i="1">
                            <a:latin typeface="Cambria Math" panose="02040503050406030204" pitchFamily="18" charset="0"/>
                          </a:rPr>
                          <m:t>𝑠𝑙𝑢𝑔</m:t>
                        </m:r>
                      </m:sub>
                    </m:sSub>
                    <m:r>
                      <a:rPr lang="en-GB" sz="1800" b="0" i="1">
                        <a:latin typeface="Cambria Math" panose="02040503050406030204" pitchFamily="18" charset="0"/>
                      </a:rPr>
                      <m:t>=</m:t>
                    </m:r>
                    <m:f>
                      <m:fPr>
                        <m:ctrlPr>
                          <a:rPr lang="en-GB" sz="1800" b="0" i="1">
                            <a:latin typeface="Cambria Math" panose="02040503050406030204" pitchFamily="18" charset="0"/>
                          </a:rPr>
                        </m:ctrlPr>
                      </m:fPr>
                      <m:num>
                        <m:r>
                          <a:rPr lang="en-GB" sz="1800" b="0" i="1">
                            <a:latin typeface="Cambria Math" panose="02040503050406030204" pitchFamily="18" charset="0"/>
                          </a:rPr>
                          <m:t>1</m:t>
                        </m:r>
                      </m:num>
                      <m:den>
                        <m:r>
                          <a:rPr lang="en-GB" sz="1800" b="0" i="1">
                            <a:latin typeface="Cambria Math" panose="02040503050406030204" pitchFamily="18" charset="0"/>
                          </a:rPr>
                          <m:t>2</m:t>
                        </m:r>
                      </m:den>
                    </m:f>
                    <m:sSub>
                      <m:sSubPr>
                        <m:ctrlPr>
                          <a:rPr lang="en-GB" sz="1800" b="0" i="1">
                            <a:latin typeface="Cambria Math" panose="02040503050406030204" pitchFamily="18" charset="0"/>
                          </a:rPr>
                        </m:ctrlPr>
                      </m:sSubPr>
                      <m:e>
                        <m:r>
                          <a:rPr lang="en-GB" sz="1800" b="0" i="1">
                            <a:latin typeface="Cambria Math" panose="02040503050406030204" pitchFamily="18" charset="0"/>
                          </a:rPr>
                          <m:t>𝑀</m:t>
                        </m:r>
                      </m:e>
                      <m:sub>
                        <m:r>
                          <a:rPr lang="en-GB" sz="1800" b="0" i="1">
                            <a:latin typeface="Cambria Math" panose="02040503050406030204" pitchFamily="18" charset="0"/>
                          </a:rPr>
                          <m:t>𝑙𝑖𝑛𝑒𝑟</m:t>
                        </m:r>
                      </m:sub>
                    </m:sSub>
                    <m:d>
                      <m:dPr>
                        <m:ctrlPr>
                          <a:rPr lang="en-GB" sz="1800" b="0" i="1">
                            <a:latin typeface="Cambria Math" panose="02040503050406030204" pitchFamily="18" charset="0"/>
                          </a:rPr>
                        </m:ctrlPr>
                      </m:dPr>
                      <m:e>
                        <m:r>
                          <a:rPr lang="en-GB" sz="1800" b="0" i="1">
                            <a:latin typeface="Cambria Math" panose="02040503050406030204" pitchFamily="18" charset="0"/>
                          </a:rPr>
                          <m:t>1</m:t>
                        </m:r>
                        <m:r>
                          <a:rPr lang="en-GB" sz="1800" b="0" i="0">
                            <a:latin typeface="Cambria Math" panose="02040503050406030204" pitchFamily="18" charset="0"/>
                          </a:rPr>
                          <m:t>+</m:t>
                        </m:r>
                        <m:r>
                          <m:rPr>
                            <m:sty m:val="p"/>
                          </m:rPr>
                          <a:rPr lang="en-GB" sz="1800" b="0" i="0">
                            <a:latin typeface="Cambria Math" panose="02040503050406030204" pitchFamily="18" charset="0"/>
                          </a:rPr>
                          <m:t>cos</m:t>
                        </m:r>
                        <m:r>
                          <a:rPr lang="en-GB" sz="1800" b="0" i="1">
                            <a:latin typeface="Cambria Math" panose="02040503050406030204" pitchFamily="18" charset="0"/>
                          </a:rPr>
                          <m:t>⁡(</m:t>
                        </m:r>
                        <m:r>
                          <a:rPr lang="en-GB" sz="1800" b="0" i="1">
                            <a:latin typeface="Cambria Math" panose="02040503050406030204" pitchFamily="18" charset="0"/>
                            <a:ea typeface="Cambria Math" panose="02040503050406030204" pitchFamily="18" charset="0"/>
                          </a:rPr>
                          <m:t>𝛽</m:t>
                        </m:r>
                        <m:r>
                          <a:rPr lang="en-GB" sz="1800" b="0" i="1">
                            <a:latin typeface="Cambria Math" panose="02040503050406030204" pitchFamily="18" charset="0"/>
                            <a:ea typeface="Cambria Math" panose="02040503050406030204" pitchFamily="18" charset="0"/>
                          </a:rPr>
                          <m:t>)</m:t>
                        </m:r>
                      </m:e>
                    </m:d>
                  </m:oMath>
                </m:oMathPara>
              </a14:m>
              <a:endParaRPr lang="en-GB" sz="1800"/>
            </a:p>
          </xdr:txBody>
        </xdr:sp>
      </mc:Choice>
      <mc:Fallback xmlns="">
        <xdr:sp macro="" textlink="">
          <xdr:nvSpPr>
            <xdr:cNvPr id="22" name="TextBox 21">
              <a:extLst>
                <a:ext uri="{FF2B5EF4-FFF2-40B4-BE49-F238E27FC236}">
                  <a16:creationId xmlns:a16="http://schemas.microsoft.com/office/drawing/2014/main" id="{F5ACA50C-9123-FA43-AD6C-3ED43B626DF6}"/>
                </a:ext>
              </a:extLst>
            </xdr:cNvPr>
            <xdr:cNvSpPr txBox="1"/>
          </xdr:nvSpPr>
          <xdr:spPr>
            <a:xfrm>
              <a:off x="4512733" y="17969089"/>
              <a:ext cx="2929713" cy="5186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r>
                <a:rPr lang="en-GB" sz="1800" b="0" i="0">
                  <a:latin typeface="Cambria Math" panose="02040503050406030204" pitchFamily="18" charset="0"/>
                </a:rPr>
                <a:t>𝑀_𝑠𝑙𝑢𝑔=1/2 𝑀_𝑙𝑖𝑛𝑒𝑟 (1+cos⁡(</a:t>
              </a:r>
              <a:r>
                <a:rPr lang="en-GB" sz="1800" b="0" i="0">
                  <a:latin typeface="Cambria Math" panose="02040503050406030204" pitchFamily="18" charset="0"/>
                  <a:ea typeface="Cambria Math" panose="02040503050406030204" pitchFamily="18" charset="0"/>
                </a:rPr>
                <a:t>𝛽))</a:t>
              </a:r>
              <a:endParaRPr lang="en-GB" sz="1800"/>
            </a:p>
          </xdr:txBody>
        </xdr:sp>
      </mc:Fallback>
    </mc:AlternateContent>
    <xdr:clientData/>
  </xdr:oneCellAnchor>
  <xdr:oneCellAnchor>
    <xdr:from>
      <xdr:col>17</xdr:col>
      <xdr:colOff>45719</xdr:colOff>
      <xdr:row>7</xdr:row>
      <xdr:rowOff>214981</xdr:rowOff>
    </xdr:from>
    <xdr:ext cx="4146648" cy="567271"/>
    <mc:AlternateContent xmlns:mc="http://schemas.openxmlformats.org/markup-compatibility/2006" xmlns:a14="http://schemas.microsoft.com/office/drawing/2010/main">
      <mc:Choice Requires="a14">
        <xdr:sp macro="" textlink="">
          <xdr:nvSpPr>
            <xdr:cNvPr id="23" name="TextBox 22">
              <a:extLst>
                <a:ext uri="{FF2B5EF4-FFF2-40B4-BE49-F238E27FC236}">
                  <a16:creationId xmlns:a16="http://schemas.microsoft.com/office/drawing/2014/main" id="{4C5083A7-A0B5-4C4E-8A75-4C7D2EB02D33}"/>
                </a:ext>
              </a:extLst>
            </xdr:cNvPr>
            <xdr:cNvSpPr txBox="1"/>
          </xdr:nvSpPr>
          <xdr:spPr>
            <a:xfrm>
              <a:off x="16454119" y="2158081"/>
              <a:ext cx="4146648" cy="56727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14:m>
                <m:oMathPara xmlns:m="http://schemas.openxmlformats.org/officeDocument/2006/math">
                  <m:oMathParaPr>
                    <m:jc m:val="centerGroup"/>
                  </m:oMathParaPr>
                  <m:oMath xmlns:m="http://schemas.openxmlformats.org/officeDocument/2006/math">
                    <m:sSub>
                      <m:sSubPr>
                        <m:ctrlPr>
                          <a:rPr lang="en-GB" sz="1800" i="1">
                            <a:latin typeface="Cambria Math" panose="02040503050406030204" pitchFamily="18" charset="0"/>
                          </a:rPr>
                        </m:ctrlPr>
                      </m:sSubPr>
                      <m:e>
                        <m:r>
                          <a:rPr lang="en-GB" sz="1800" b="0" i="1">
                            <a:latin typeface="Cambria Math" panose="02040503050406030204" pitchFamily="18" charset="0"/>
                          </a:rPr>
                          <m:t>𝑉</m:t>
                        </m:r>
                      </m:e>
                      <m:sub>
                        <m:r>
                          <a:rPr lang="en-GB" sz="1800" b="0" i="1">
                            <a:latin typeface="Cambria Math" panose="02040503050406030204" pitchFamily="18" charset="0"/>
                          </a:rPr>
                          <m:t>𝑠</m:t>
                        </m:r>
                      </m:sub>
                    </m:sSub>
                    <m:r>
                      <a:rPr lang="en-GB" sz="1800" b="0" i="1">
                        <a:latin typeface="Cambria Math" panose="02040503050406030204" pitchFamily="18" charset="0"/>
                      </a:rPr>
                      <m:t>=</m:t>
                    </m:r>
                    <m:sSub>
                      <m:sSubPr>
                        <m:ctrlPr>
                          <a:rPr lang="en-GB" sz="1800" b="0" i="1">
                            <a:latin typeface="Cambria Math" panose="02040503050406030204" pitchFamily="18" charset="0"/>
                          </a:rPr>
                        </m:ctrlPr>
                      </m:sSubPr>
                      <m:e>
                        <m:r>
                          <a:rPr lang="en-GB" sz="1800" b="0" i="1">
                            <a:latin typeface="Cambria Math" panose="02040503050406030204" pitchFamily="18" charset="0"/>
                          </a:rPr>
                          <m:t>𝑉</m:t>
                        </m:r>
                      </m:e>
                      <m:sub>
                        <m:r>
                          <a:rPr lang="en-GB" sz="1800" b="0" i="1">
                            <a:latin typeface="Cambria Math" panose="02040503050406030204" pitchFamily="18" charset="0"/>
                          </a:rPr>
                          <m:t>0</m:t>
                        </m:r>
                      </m:sub>
                    </m:sSub>
                    <m:sSup>
                      <m:sSupPr>
                        <m:ctrlPr>
                          <a:rPr lang="en-GB" sz="1800" b="0" i="1">
                            <a:latin typeface="Cambria Math" panose="02040503050406030204" pitchFamily="18" charset="0"/>
                          </a:rPr>
                        </m:ctrlPr>
                      </m:sSupPr>
                      <m:e>
                        <m:r>
                          <a:rPr lang="en-GB" sz="1800" b="0" i="1">
                            <a:latin typeface="Cambria Math" panose="02040503050406030204" pitchFamily="18" charset="0"/>
                          </a:rPr>
                          <m:t>𝑒</m:t>
                        </m:r>
                      </m:e>
                      <m:sup>
                        <m:d>
                          <m:dPr>
                            <m:ctrlPr>
                              <a:rPr lang="en-GB" sz="1800" b="0" i="1">
                                <a:latin typeface="Cambria Math" panose="02040503050406030204" pitchFamily="18" charset="0"/>
                              </a:rPr>
                            </m:ctrlPr>
                          </m:dPr>
                          <m:e>
                            <m:f>
                              <m:fPr>
                                <m:ctrlPr>
                                  <a:rPr lang="en-GB" sz="1800" b="0" i="1">
                                    <a:latin typeface="Cambria Math" panose="02040503050406030204" pitchFamily="18" charset="0"/>
                                  </a:rPr>
                                </m:ctrlPr>
                              </m:fPr>
                              <m:num>
                                <m:r>
                                  <a:rPr lang="en-GB" sz="1800" b="0" i="1">
                                    <a:latin typeface="Cambria Math" panose="02040503050406030204" pitchFamily="18" charset="0"/>
                                  </a:rPr>
                                  <m:t>−</m:t>
                                </m:r>
                                <m:sSub>
                                  <m:sSubPr>
                                    <m:ctrlPr>
                                      <a:rPr lang="en-GB" sz="1800" b="0" i="1">
                                        <a:latin typeface="Cambria Math" panose="02040503050406030204" pitchFamily="18" charset="0"/>
                                      </a:rPr>
                                    </m:ctrlPr>
                                  </m:sSubPr>
                                  <m:e>
                                    <m:r>
                                      <a:rPr lang="en-GB" sz="1800" b="0" i="1">
                                        <a:latin typeface="Cambria Math" panose="02040503050406030204" pitchFamily="18" charset="0"/>
                                      </a:rPr>
                                      <m:t>𝐶</m:t>
                                    </m:r>
                                  </m:e>
                                  <m:sub>
                                    <m:r>
                                      <a:rPr lang="en-GB" sz="1800" b="0" i="1">
                                        <a:latin typeface="Cambria Math" panose="02040503050406030204" pitchFamily="18" charset="0"/>
                                      </a:rPr>
                                      <m:t>𝑑</m:t>
                                    </m:r>
                                  </m:sub>
                                </m:sSub>
                                <m:sSub>
                                  <m:sSubPr>
                                    <m:ctrlPr>
                                      <a:rPr lang="en-GB" sz="1800" b="0" i="1">
                                        <a:latin typeface="Cambria Math" panose="02040503050406030204" pitchFamily="18" charset="0"/>
                                      </a:rPr>
                                    </m:ctrlPr>
                                  </m:sSubPr>
                                  <m:e>
                                    <m:r>
                                      <a:rPr lang="en-GB" sz="1800" b="0" i="1">
                                        <a:latin typeface="Cambria Math" panose="02040503050406030204" pitchFamily="18" charset="0"/>
                                        <a:ea typeface="Cambria Math" panose="02040503050406030204" pitchFamily="18" charset="0"/>
                                      </a:rPr>
                                      <m:t>𝜌</m:t>
                                    </m:r>
                                  </m:e>
                                  <m:sub>
                                    <m:r>
                                      <a:rPr lang="en-GB" sz="1800" b="0" i="1">
                                        <a:latin typeface="Cambria Math" panose="02040503050406030204" pitchFamily="18" charset="0"/>
                                      </a:rPr>
                                      <m:t>𝑎𝑖𝑟</m:t>
                                    </m:r>
                                  </m:sub>
                                </m:sSub>
                                <m:r>
                                  <a:rPr lang="en-GB" sz="1800" b="0" i="1">
                                    <a:latin typeface="Cambria Math" panose="02040503050406030204" pitchFamily="18" charset="0"/>
                                  </a:rPr>
                                  <m:t>𝐴𝑆</m:t>
                                </m:r>
                              </m:num>
                              <m:den>
                                <m:r>
                                  <a:rPr lang="en-GB" sz="1800" b="0" i="1">
                                    <a:latin typeface="Cambria Math" panose="02040503050406030204" pitchFamily="18" charset="0"/>
                                  </a:rPr>
                                  <m:t>2</m:t>
                                </m:r>
                                <m:r>
                                  <a:rPr lang="en-GB" sz="1800" b="0" i="1">
                                    <a:latin typeface="Cambria Math" panose="02040503050406030204" pitchFamily="18" charset="0"/>
                                  </a:rPr>
                                  <m:t>𝑚</m:t>
                                </m:r>
                              </m:den>
                            </m:f>
                          </m:e>
                        </m:d>
                      </m:sup>
                    </m:sSup>
                    <m:r>
                      <a:rPr lang="en-GB" sz="1800" b="0" i="1">
                        <a:latin typeface="Cambria Math" panose="02040503050406030204" pitchFamily="18" charset="0"/>
                        <a:ea typeface="Cambria Math" panose="02040503050406030204" pitchFamily="18" charset="0"/>
                      </a:rPr>
                      <m:t>∴</m:t>
                    </m:r>
                    <m:r>
                      <a:rPr lang="en-GB" sz="1800" b="0" i="1">
                        <a:latin typeface="Cambria Math" panose="02040503050406030204" pitchFamily="18" charset="0"/>
                        <a:ea typeface="Cambria Math" panose="02040503050406030204" pitchFamily="18" charset="0"/>
                      </a:rPr>
                      <m:t>𝑆</m:t>
                    </m:r>
                    <m:r>
                      <a:rPr lang="en-GB" sz="1800" b="0" i="1">
                        <a:latin typeface="Cambria Math" panose="02040503050406030204" pitchFamily="18" charset="0"/>
                        <a:ea typeface="Cambria Math" panose="02040503050406030204" pitchFamily="18" charset="0"/>
                      </a:rPr>
                      <m:t>=</m:t>
                    </m:r>
                    <m:f>
                      <m:fPr>
                        <m:ctrlPr>
                          <a:rPr lang="en-GB" sz="1800" b="0" i="1">
                            <a:latin typeface="Cambria Math" panose="02040503050406030204" pitchFamily="18" charset="0"/>
                            <a:ea typeface="Cambria Math" panose="02040503050406030204" pitchFamily="18" charset="0"/>
                          </a:rPr>
                        </m:ctrlPr>
                      </m:fPr>
                      <m:num>
                        <m:r>
                          <a:rPr lang="en-GB" sz="1800" b="0" i="1">
                            <a:latin typeface="Cambria Math" panose="02040503050406030204" pitchFamily="18" charset="0"/>
                            <a:ea typeface="Cambria Math" panose="02040503050406030204" pitchFamily="18" charset="0"/>
                          </a:rPr>
                          <m:t>2</m:t>
                        </m:r>
                        <m:r>
                          <a:rPr lang="en-GB" sz="1800" b="0" i="1">
                            <a:latin typeface="Cambria Math" panose="02040503050406030204" pitchFamily="18" charset="0"/>
                            <a:ea typeface="Cambria Math" panose="02040503050406030204" pitchFamily="18" charset="0"/>
                          </a:rPr>
                          <m:t>𝑚</m:t>
                        </m:r>
                      </m:num>
                      <m:den>
                        <m:r>
                          <a:rPr lang="en-GB" sz="1800" b="0" i="1">
                            <a:latin typeface="Cambria Math" panose="02040503050406030204" pitchFamily="18" charset="0"/>
                            <a:ea typeface="Cambria Math" panose="02040503050406030204" pitchFamily="18" charset="0"/>
                          </a:rPr>
                          <m:t>−</m:t>
                        </m:r>
                        <m:sSub>
                          <m:sSubPr>
                            <m:ctrlPr>
                              <a:rPr lang="en-GB" sz="1800" b="0" i="1">
                                <a:latin typeface="Cambria Math" panose="02040503050406030204" pitchFamily="18" charset="0"/>
                                <a:ea typeface="Cambria Math" panose="02040503050406030204" pitchFamily="18" charset="0"/>
                              </a:rPr>
                            </m:ctrlPr>
                          </m:sSubPr>
                          <m:e>
                            <m:r>
                              <a:rPr lang="en-GB" sz="1800" b="0" i="1">
                                <a:latin typeface="Cambria Math" panose="02040503050406030204" pitchFamily="18" charset="0"/>
                                <a:ea typeface="Cambria Math" panose="02040503050406030204" pitchFamily="18" charset="0"/>
                              </a:rPr>
                              <m:t>𝐶</m:t>
                            </m:r>
                          </m:e>
                          <m:sub>
                            <m:r>
                              <a:rPr lang="en-GB" sz="1800" b="0" i="1">
                                <a:latin typeface="Cambria Math" panose="02040503050406030204" pitchFamily="18" charset="0"/>
                                <a:ea typeface="Cambria Math" panose="02040503050406030204" pitchFamily="18" charset="0"/>
                              </a:rPr>
                              <m:t>𝑑</m:t>
                            </m:r>
                          </m:sub>
                        </m:sSub>
                        <m:sSub>
                          <m:sSubPr>
                            <m:ctrlPr>
                              <a:rPr lang="en-GB" sz="1800" b="0" i="1">
                                <a:latin typeface="Cambria Math" panose="02040503050406030204" pitchFamily="18" charset="0"/>
                                <a:ea typeface="Cambria Math" panose="02040503050406030204" pitchFamily="18" charset="0"/>
                              </a:rPr>
                            </m:ctrlPr>
                          </m:sSubPr>
                          <m:e>
                            <m:r>
                              <a:rPr lang="en-GB" sz="1800" b="0" i="1">
                                <a:latin typeface="Cambria Math" panose="02040503050406030204" pitchFamily="18" charset="0"/>
                                <a:ea typeface="Cambria Math" panose="02040503050406030204" pitchFamily="18" charset="0"/>
                              </a:rPr>
                              <m:t>𝜌</m:t>
                            </m:r>
                          </m:e>
                          <m:sub>
                            <m:r>
                              <a:rPr lang="en-GB" sz="1800" b="0" i="1">
                                <a:latin typeface="Cambria Math" panose="02040503050406030204" pitchFamily="18" charset="0"/>
                                <a:ea typeface="Cambria Math" panose="02040503050406030204" pitchFamily="18" charset="0"/>
                              </a:rPr>
                              <m:t>𝑎𝑖𝑟</m:t>
                            </m:r>
                          </m:sub>
                        </m:sSub>
                        <m:r>
                          <a:rPr lang="en-GB" sz="1800" b="0" i="1">
                            <a:latin typeface="Cambria Math" panose="02040503050406030204" pitchFamily="18" charset="0"/>
                            <a:ea typeface="Cambria Math" panose="02040503050406030204" pitchFamily="18" charset="0"/>
                          </a:rPr>
                          <m:t>𝐴</m:t>
                        </m:r>
                      </m:den>
                    </m:f>
                    <m:r>
                      <a:rPr lang="en-GB" sz="1800" b="0" i="1">
                        <a:latin typeface="Cambria Math" panose="02040503050406030204" pitchFamily="18" charset="0"/>
                        <a:ea typeface="Cambria Math" panose="02040503050406030204" pitchFamily="18" charset="0"/>
                      </a:rPr>
                      <m:t>.</m:t>
                    </m:r>
                    <m:r>
                      <a:rPr lang="en-GB" sz="1800" b="0" i="1">
                        <a:latin typeface="Cambria Math" panose="02040503050406030204" pitchFamily="18" charset="0"/>
                        <a:ea typeface="Cambria Math" panose="02040503050406030204" pitchFamily="18" charset="0"/>
                      </a:rPr>
                      <m:t>𝑙𝑛</m:t>
                    </m:r>
                    <m:f>
                      <m:fPr>
                        <m:ctrlPr>
                          <a:rPr lang="en-GB" sz="1800" b="0" i="1">
                            <a:latin typeface="Cambria Math" panose="02040503050406030204" pitchFamily="18" charset="0"/>
                            <a:ea typeface="Cambria Math" panose="02040503050406030204" pitchFamily="18" charset="0"/>
                          </a:rPr>
                        </m:ctrlPr>
                      </m:fPr>
                      <m:num>
                        <m:sSub>
                          <m:sSubPr>
                            <m:ctrlPr>
                              <a:rPr lang="en-GB" sz="1800" b="0" i="1">
                                <a:latin typeface="Cambria Math" panose="02040503050406030204" pitchFamily="18" charset="0"/>
                                <a:ea typeface="Cambria Math" panose="02040503050406030204" pitchFamily="18" charset="0"/>
                              </a:rPr>
                            </m:ctrlPr>
                          </m:sSubPr>
                          <m:e>
                            <m:r>
                              <a:rPr lang="en-GB" sz="1800" b="0" i="1">
                                <a:latin typeface="Cambria Math" panose="02040503050406030204" pitchFamily="18" charset="0"/>
                                <a:ea typeface="Cambria Math" panose="02040503050406030204" pitchFamily="18" charset="0"/>
                              </a:rPr>
                              <m:t>𝑉</m:t>
                            </m:r>
                          </m:e>
                          <m:sub>
                            <m:r>
                              <a:rPr lang="en-GB" sz="1800" b="0" i="1">
                                <a:latin typeface="Cambria Math" panose="02040503050406030204" pitchFamily="18" charset="0"/>
                                <a:ea typeface="Cambria Math" panose="02040503050406030204" pitchFamily="18" charset="0"/>
                              </a:rPr>
                              <m:t>𝑠</m:t>
                            </m:r>
                          </m:sub>
                        </m:sSub>
                      </m:num>
                      <m:den>
                        <m:sSub>
                          <m:sSubPr>
                            <m:ctrlPr>
                              <a:rPr lang="en-GB" sz="1800" b="0" i="1">
                                <a:latin typeface="Cambria Math" panose="02040503050406030204" pitchFamily="18" charset="0"/>
                                <a:ea typeface="Cambria Math" panose="02040503050406030204" pitchFamily="18" charset="0"/>
                              </a:rPr>
                            </m:ctrlPr>
                          </m:sSubPr>
                          <m:e>
                            <m:r>
                              <a:rPr lang="en-GB" sz="1800" b="0" i="1">
                                <a:latin typeface="Cambria Math" panose="02040503050406030204" pitchFamily="18" charset="0"/>
                                <a:ea typeface="Cambria Math" panose="02040503050406030204" pitchFamily="18" charset="0"/>
                              </a:rPr>
                              <m:t>𝑉</m:t>
                            </m:r>
                          </m:e>
                          <m:sub>
                            <m:r>
                              <a:rPr lang="en-GB" sz="1800" b="0" i="1">
                                <a:latin typeface="Cambria Math" panose="02040503050406030204" pitchFamily="18" charset="0"/>
                                <a:ea typeface="Cambria Math" panose="02040503050406030204" pitchFamily="18" charset="0"/>
                              </a:rPr>
                              <m:t>𝑜</m:t>
                            </m:r>
                          </m:sub>
                        </m:sSub>
                      </m:den>
                    </m:f>
                  </m:oMath>
                </m:oMathPara>
              </a14:m>
              <a:endParaRPr lang="en-GB" sz="1800"/>
            </a:p>
          </xdr:txBody>
        </xdr:sp>
      </mc:Choice>
      <mc:Fallback xmlns="">
        <xdr:sp macro="" textlink="">
          <xdr:nvSpPr>
            <xdr:cNvPr id="23" name="TextBox 22">
              <a:extLst>
                <a:ext uri="{FF2B5EF4-FFF2-40B4-BE49-F238E27FC236}">
                  <a16:creationId xmlns:a16="http://schemas.microsoft.com/office/drawing/2014/main" id="{4C5083A7-A0B5-4C4E-8A75-4C7D2EB02D33}"/>
                </a:ext>
              </a:extLst>
            </xdr:cNvPr>
            <xdr:cNvSpPr txBox="1"/>
          </xdr:nvSpPr>
          <xdr:spPr>
            <a:xfrm>
              <a:off x="16454119" y="2158081"/>
              <a:ext cx="4146648" cy="56727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r>
                <a:rPr lang="en-GB" sz="1800" b="0" i="0">
                  <a:latin typeface="Cambria Math" panose="02040503050406030204" pitchFamily="18" charset="0"/>
                </a:rPr>
                <a:t>𝑉_𝑠=𝑉_0 𝑒^(((−𝐶_𝑑 </a:t>
              </a:r>
              <a:r>
                <a:rPr lang="en-GB" sz="1800" b="0" i="0">
                  <a:latin typeface="Cambria Math" panose="02040503050406030204" pitchFamily="18" charset="0"/>
                  <a:ea typeface="Cambria Math" panose="02040503050406030204" pitchFamily="18" charset="0"/>
                </a:rPr>
                <a:t>𝜌_</a:t>
              </a:r>
              <a:r>
                <a:rPr lang="en-GB" sz="1800" b="0" i="0">
                  <a:latin typeface="Cambria Math" panose="02040503050406030204" pitchFamily="18" charset="0"/>
                </a:rPr>
                <a:t>𝑎𝑖𝑟 𝐴𝑆)/2𝑚) )</a:t>
              </a:r>
              <a:r>
                <a:rPr lang="en-GB" sz="1800" b="0" i="0">
                  <a:latin typeface="Cambria Math" panose="02040503050406030204" pitchFamily="18" charset="0"/>
                  <a:ea typeface="Cambria Math" panose="02040503050406030204" pitchFamily="18" charset="0"/>
                </a:rPr>
                <a:t>∴𝑆=2𝑚/(−𝐶_𝑑 𝜌_𝑎𝑖𝑟 𝐴).𝑙𝑛 𝑉_𝑠/𝑉_𝑜 </a:t>
              </a:r>
              <a:endParaRPr lang="en-GB" sz="1800"/>
            </a:p>
          </xdr:txBody>
        </xdr:sp>
      </mc:Fallback>
    </mc:AlternateContent>
    <xdr:clientData/>
  </xdr:oneCellAnchor>
  <xdr:oneCellAnchor>
    <xdr:from>
      <xdr:col>17</xdr:col>
      <xdr:colOff>201443</xdr:colOff>
      <xdr:row>4</xdr:row>
      <xdr:rowOff>29183</xdr:rowOff>
    </xdr:from>
    <xdr:ext cx="4491871" cy="818366"/>
    <mc:AlternateContent xmlns:mc="http://schemas.openxmlformats.org/markup-compatibility/2006" xmlns:a14="http://schemas.microsoft.com/office/drawing/2010/main">
      <mc:Choice Requires="a14">
        <xdr:sp macro="" textlink="">
          <xdr:nvSpPr>
            <xdr:cNvPr id="24" name="TextBox 23">
              <a:extLst>
                <a:ext uri="{FF2B5EF4-FFF2-40B4-BE49-F238E27FC236}">
                  <a16:creationId xmlns:a16="http://schemas.microsoft.com/office/drawing/2014/main" id="{C1CE0445-7EEC-6D42-B49E-973284344834}"/>
                </a:ext>
              </a:extLst>
            </xdr:cNvPr>
            <xdr:cNvSpPr txBox="1"/>
          </xdr:nvSpPr>
          <xdr:spPr>
            <a:xfrm>
              <a:off x="16609843" y="1057883"/>
              <a:ext cx="4491871" cy="81836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14:m>
                <m:oMathPara xmlns:m="http://schemas.openxmlformats.org/officeDocument/2006/math">
                  <m:oMathParaPr>
                    <m:jc m:val="centerGroup"/>
                  </m:oMathParaPr>
                  <m:oMath xmlns:m="http://schemas.openxmlformats.org/officeDocument/2006/math">
                    <m:r>
                      <a:rPr lang="en-GB" sz="1800" b="0" i="1">
                        <a:latin typeface="Cambria Math" panose="02040503050406030204" pitchFamily="18" charset="0"/>
                      </a:rPr>
                      <m:t>𝐾𝐸𝐷</m:t>
                    </m:r>
                    <m:r>
                      <a:rPr lang="en-GB" sz="1800" b="0" i="1">
                        <a:latin typeface="Cambria Math" panose="02040503050406030204" pitchFamily="18" charset="0"/>
                      </a:rPr>
                      <m:t>=</m:t>
                    </m:r>
                    <m:f>
                      <m:fPr>
                        <m:ctrlPr>
                          <a:rPr lang="en-GB" sz="1800" b="0" i="1">
                            <a:latin typeface="Cambria Math" panose="02040503050406030204" pitchFamily="18" charset="0"/>
                          </a:rPr>
                        </m:ctrlPr>
                      </m:fPr>
                      <m:num>
                        <m:r>
                          <a:rPr lang="en-GB" sz="1800" b="0" i="1">
                            <a:latin typeface="Cambria Math" panose="02040503050406030204" pitchFamily="18" charset="0"/>
                          </a:rPr>
                          <m:t>𝑚</m:t>
                        </m:r>
                        <m:sSup>
                          <m:sSupPr>
                            <m:ctrlPr>
                              <a:rPr lang="en-GB" sz="1800" b="0" i="1">
                                <a:latin typeface="Cambria Math" panose="02040503050406030204" pitchFamily="18" charset="0"/>
                              </a:rPr>
                            </m:ctrlPr>
                          </m:sSupPr>
                          <m:e>
                            <m:r>
                              <a:rPr lang="en-GB" sz="1800" b="0" i="1">
                                <a:latin typeface="Cambria Math" panose="02040503050406030204" pitchFamily="18" charset="0"/>
                              </a:rPr>
                              <m:t>𝑣</m:t>
                            </m:r>
                          </m:e>
                          <m:sup>
                            <m:r>
                              <a:rPr lang="en-GB" sz="1800" b="0" i="1">
                                <a:latin typeface="Cambria Math" panose="02040503050406030204" pitchFamily="18" charset="0"/>
                              </a:rPr>
                              <m:t>2</m:t>
                            </m:r>
                          </m:sup>
                        </m:sSup>
                      </m:num>
                      <m:den>
                        <m:r>
                          <a:rPr lang="en-GB" sz="1800" b="0" i="1">
                            <a:latin typeface="Cambria Math" panose="02040503050406030204" pitchFamily="18" charset="0"/>
                          </a:rPr>
                          <m:t>2</m:t>
                        </m:r>
                        <m:r>
                          <a:rPr lang="en-GB" sz="1800" b="0" i="1">
                            <a:latin typeface="Cambria Math" panose="02040503050406030204" pitchFamily="18" charset="0"/>
                          </a:rPr>
                          <m:t>𝐴</m:t>
                        </m:r>
                      </m:den>
                    </m:f>
                    <m:r>
                      <a:rPr lang="en-GB" sz="1800" b="0" i="1">
                        <a:latin typeface="Cambria Math" panose="02040503050406030204" pitchFamily="18" charset="0"/>
                        <a:ea typeface="Cambria Math" panose="02040503050406030204" pitchFamily="18" charset="0"/>
                      </a:rPr>
                      <m:t>∴</m:t>
                    </m:r>
                    <m:sSup>
                      <m:sSupPr>
                        <m:ctrlPr>
                          <a:rPr lang="en-GB" sz="1800" b="0" i="1">
                            <a:latin typeface="Cambria Math" panose="02040503050406030204" pitchFamily="18" charset="0"/>
                            <a:ea typeface="Cambria Math" panose="02040503050406030204" pitchFamily="18" charset="0"/>
                          </a:rPr>
                        </m:ctrlPr>
                      </m:sSupPr>
                      <m:e>
                        <m:r>
                          <a:rPr lang="en-GB" sz="1800" b="0" i="1">
                            <a:latin typeface="Cambria Math" panose="02040503050406030204" pitchFamily="18" charset="0"/>
                            <a:ea typeface="Cambria Math" panose="02040503050406030204" pitchFamily="18" charset="0"/>
                          </a:rPr>
                          <m:t>𝑣</m:t>
                        </m:r>
                      </m:e>
                      <m:sup>
                        <m:r>
                          <a:rPr lang="en-GB" sz="1800" b="0" i="1">
                            <a:latin typeface="Cambria Math" panose="02040503050406030204" pitchFamily="18" charset="0"/>
                            <a:ea typeface="Cambria Math" panose="02040503050406030204" pitchFamily="18" charset="0"/>
                          </a:rPr>
                          <m:t>2</m:t>
                        </m:r>
                      </m:sup>
                    </m:sSup>
                    <m:r>
                      <a:rPr lang="en-GB" sz="1800" b="0" i="1">
                        <a:latin typeface="Cambria Math" panose="02040503050406030204" pitchFamily="18" charset="0"/>
                        <a:ea typeface="Cambria Math" panose="02040503050406030204" pitchFamily="18" charset="0"/>
                      </a:rPr>
                      <m:t>=3×2×</m:t>
                    </m:r>
                    <m:f>
                      <m:fPr>
                        <m:ctrlPr>
                          <a:rPr lang="en-GB" sz="1800" b="0" i="1">
                            <a:latin typeface="Cambria Math" panose="02040503050406030204" pitchFamily="18" charset="0"/>
                            <a:ea typeface="Cambria Math" panose="02040503050406030204" pitchFamily="18" charset="0"/>
                          </a:rPr>
                        </m:ctrlPr>
                      </m:fPr>
                      <m:num>
                        <m:r>
                          <a:rPr lang="en-GB" sz="1800" b="0" i="1">
                            <a:latin typeface="Cambria Math" panose="02040503050406030204" pitchFamily="18" charset="0"/>
                            <a:ea typeface="Cambria Math" panose="02040503050406030204" pitchFamily="18" charset="0"/>
                          </a:rPr>
                          <m:t>𝐴</m:t>
                        </m:r>
                      </m:num>
                      <m:den>
                        <m:r>
                          <a:rPr lang="en-GB" sz="1800" b="0" i="1">
                            <a:latin typeface="Cambria Math" panose="02040503050406030204" pitchFamily="18" charset="0"/>
                            <a:ea typeface="Cambria Math" panose="02040503050406030204" pitchFamily="18" charset="0"/>
                          </a:rPr>
                          <m:t>𝑚</m:t>
                        </m:r>
                      </m:den>
                    </m:f>
                    <m:r>
                      <a:rPr lang="en-GB" sz="1800" b="0" i="1">
                        <a:latin typeface="Cambria Math" panose="02040503050406030204" pitchFamily="18" charset="0"/>
                        <a:ea typeface="Cambria Math" panose="02040503050406030204" pitchFamily="18" charset="0"/>
                      </a:rPr>
                      <m:t>∴</m:t>
                    </m:r>
                    <m:r>
                      <a:rPr lang="en-GB" sz="1800" b="0" i="1">
                        <a:latin typeface="Cambria Math" panose="02040503050406030204" pitchFamily="18" charset="0"/>
                        <a:ea typeface="Cambria Math" panose="02040503050406030204" pitchFamily="18" charset="0"/>
                      </a:rPr>
                      <m:t>𝑣</m:t>
                    </m:r>
                    <m:r>
                      <a:rPr lang="en-GB" sz="1800" b="0" i="1">
                        <a:latin typeface="Cambria Math" panose="02040503050406030204" pitchFamily="18" charset="0"/>
                        <a:ea typeface="Cambria Math" panose="02040503050406030204" pitchFamily="18" charset="0"/>
                      </a:rPr>
                      <m:t>=</m:t>
                    </m:r>
                    <m:rad>
                      <m:radPr>
                        <m:degHide m:val="on"/>
                        <m:ctrlPr>
                          <a:rPr lang="en-GB" sz="1800" b="0" i="1">
                            <a:latin typeface="Cambria Math" panose="02040503050406030204" pitchFamily="18" charset="0"/>
                            <a:ea typeface="Cambria Math" panose="02040503050406030204" pitchFamily="18" charset="0"/>
                          </a:rPr>
                        </m:ctrlPr>
                      </m:radPr>
                      <m:deg/>
                      <m:e>
                        <m:f>
                          <m:fPr>
                            <m:ctrlPr>
                              <a:rPr lang="en-GB" sz="1800" b="0" i="1">
                                <a:latin typeface="Cambria Math" panose="02040503050406030204" pitchFamily="18" charset="0"/>
                                <a:ea typeface="Cambria Math" panose="02040503050406030204" pitchFamily="18" charset="0"/>
                              </a:rPr>
                            </m:ctrlPr>
                          </m:fPr>
                          <m:num>
                            <m:r>
                              <a:rPr lang="en-GB" sz="1800" b="0" i="1">
                                <a:latin typeface="Cambria Math" panose="02040503050406030204" pitchFamily="18" charset="0"/>
                                <a:ea typeface="Cambria Math" panose="02040503050406030204" pitchFamily="18" charset="0"/>
                              </a:rPr>
                              <m:t>3×2×</m:t>
                            </m:r>
                            <m:r>
                              <a:rPr lang="en-GB" sz="1800" b="0" i="1">
                                <a:latin typeface="Cambria Math" panose="02040503050406030204" pitchFamily="18" charset="0"/>
                                <a:ea typeface="Cambria Math" panose="02040503050406030204" pitchFamily="18" charset="0"/>
                              </a:rPr>
                              <m:t>𝐴</m:t>
                            </m:r>
                          </m:num>
                          <m:den>
                            <m:r>
                              <a:rPr lang="en-GB" sz="1800" b="0" i="1">
                                <a:latin typeface="Cambria Math" panose="02040503050406030204" pitchFamily="18" charset="0"/>
                                <a:ea typeface="Cambria Math" panose="02040503050406030204" pitchFamily="18" charset="0"/>
                              </a:rPr>
                              <m:t>𝑚</m:t>
                            </m:r>
                          </m:den>
                        </m:f>
                      </m:e>
                    </m:rad>
                  </m:oMath>
                </m:oMathPara>
              </a14:m>
              <a:endParaRPr lang="en-GB" sz="1800"/>
            </a:p>
          </xdr:txBody>
        </xdr:sp>
      </mc:Choice>
      <mc:Fallback xmlns="">
        <xdr:sp macro="" textlink="">
          <xdr:nvSpPr>
            <xdr:cNvPr id="24" name="TextBox 23">
              <a:extLst>
                <a:ext uri="{FF2B5EF4-FFF2-40B4-BE49-F238E27FC236}">
                  <a16:creationId xmlns:a16="http://schemas.microsoft.com/office/drawing/2014/main" id="{C1CE0445-7EEC-6D42-B49E-973284344834}"/>
                </a:ext>
              </a:extLst>
            </xdr:cNvPr>
            <xdr:cNvSpPr txBox="1"/>
          </xdr:nvSpPr>
          <xdr:spPr>
            <a:xfrm>
              <a:off x="16609843" y="1057883"/>
              <a:ext cx="4491871" cy="81836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r>
                <a:rPr lang="en-GB" sz="1800" b="0" i="0">
                  <a:latin typeface="Cambria Math" panose="02040503050406030204" pitchFamily="18" charset="0"/>
                </a:rPr>
                <a:t>𝐾𝐸𝐷=(𝑚𝑣^2)/2𝐴</a:t>
              </a:r>
              <a:r>
                <a:rPr lang="en-GB" sz="1800" b="0" i="0">
                  <a:latin typeface="Cambria Math" panose="02040503050406030204" pitchFamily="18" charset="0"/>
                  <a:ea typeface="Cambria Math" panose="02040503050406030204" pitchFamily="18" charset="0"/>
                </a:rPr>
                <a:t>∴𝑣^2=3×2×𝐴/𝑚∴𝑣=√((3×2×𝐴)/𝑚)</a:t>
              </a:r>
              <a:endParaRPr lang="en-GB" sz="1800"/>
            </a:p>
          </xdr:txBody>
        </xdr:sp>
      </mc:Fallback>
    </mc:AlternateContent>
    <xdr:clientData/>
  </xdr:oneCellAnchor>
  <xdr:oneCellAnchor>
    <xdr:from>
      <xdr:col>17</xdr:col>
      <xdr:colOff>42334</xdr:colOff>
      <xdr:row>20</xdr:row>
      <xdr:rowOff>21166</xdr:rowOff>
    </xdr:from>
    <xdr:ext cx="5144742" cy="1197379"/>
    <mc:AlternateContent xmlns:mc="http://schemas.openxmlformats.org/markup-compatibility/2006" xmlns:a14="http://schemas.microsoft.com/office/drawing/2010/main">
      <mc:Choice Requires="a14">
        <xdr:sp macro="" textlink="">
          <xdr:nvSpPr>
            <xdr:cNvPr id="25" name="TextBox 24">
              <a:extLst>
                <a:ext uri="{FF2B5EF4-FFF2-40B4-BE49-F238E27FC236}">
                  <a16:creationId xmlns:a16="http://schemas.microsoft.com/office/drawing/2014/main" id="{E27755D1-1FA2-084A-A6DA-801546B3FDBB}"/>
                </a:ext>
              </a:extLst>
            </xdr:cNvPr>
            <xdr:cNvSpPr txBox="1"/>
          </xdr:nvSpPr>
          <xdr:spPr>
            <a:xfrm>
              <a:off x="16450734" y="5710766"/>
              <a:ext cx="5144742" cy="119737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14:m>
                <m:oMathPara xmlns:m="http://schemas.openxmlformats.org/officeDocument/2006/math">
                  <m:oMathParaPr>
                    <m:jc m:val="centerGroup"/>
                  </m:oMathParaPr>
                  <m:oMath xmlns:m="http://schemas.openxmlformats.org/officeDocument/2006/math">
                    <m:r>
                      <a:rPr lang="en-GB" sz="2000" b="0" i="1">
                        <a:latin typeface="Cambria Math" panose="02040503050406030204" pitchFamily="18" charset="0"/>
                      </a:rPr>
                      <m:t>𝑃</m:t>
                    </m:r>
                    <m:r>
                      <a:rPr lang="en-GB" sz="2000" b="0" i="1">
                        <a:latin typeface="Cambria Math" panose="02040503050406030204" pitchFamily="18" charset="0"/>
                      </a:rPr>
                      <m:t> </m:t>
                    </m:r>
                    <m:d>
                      <m:dPr>
                        <m:begChr m:val="["/>
                        <m:endChr m:val="]"/>
                        <m:ctrlPr>
                          <a:rPr lang="en-GB" sz="2000" b="0" i="1">
                            <a:latin typeface="Cambria Math" panose="02040503050406030204" pitchFamily="18" charset="0"/>
                          </a:rPr>
                        </m:ctrlPr>
                      </m:dPr>
                      <m:e>
                        <m:r>
                          <a:rPr lang="en-GB" sz="2000" b="0" i="1">
                            <a:latin typeface="Cambria Math" panose="02040503050406030204" pitchFamily="18" charset="0"/>
                          </a:rPr>
                          <m:t>𝑚</m:t>
                        </m:r>
                      </m:e>
                    </m:d>
                    <m:r>
                      <a:rPr lang="en-GB" sz="2000" b="0" i="1">
                        <a:latin typeface="Cambria Math" panose="02040503050406030204" pitchFamily="18" charset="0"/>
                      </a:rPr>
                      <m:t>=</m:t>
                    </m:r>
                    <m:sSub>
                      <m:sSubPr>
                        <m:ctrlPr>
                          <a:rPr lang="en-GB" sz="2000" b="0" i="1">
                            <a:latin typeface="Cambria Math" panose="02040503050406030204" pitchFamily="18" charset="0"/>
                          </a:rPr>
                        </m:ctrlPr>
                      </m:sSubPr>
                      <m:e>
                        <m:r>
                          <a:rPr lang="en-GB" sz="2000" b="0" i="1">
                            <a:latin typeface="Cambria Math" panose="02040503050406030204" pitchFamily="18" charset="0"/>
                          </a:rPr>
                          <m:t>𝑙</m:t>
                        </m:r>
                      </m:e>
                      <m:sub>
                        <m:r>
                          <a:rPr lang="en-GB" sz="2000" b="0" i="1">
                            <a:latin typeface="Cambria Math" panose="02040503050406030204" pitchFamily="18" charset="0"/>
                          </a:rPr>
                          <m:t>𝑗𝑒𝑡</m:t>
                        </m:r>
                      </m:sub>
                    </m:sSub>
                    <m:rad>
                      <m:radPr>
                        <m:degHide m:val="on"/>
                        <m:ctrlPr>
                          <a:rPr lang="en-GB" sz="2000" b="0" i="1">
                            <a:latin typeface="Cambria Math" panose="02040503050406030204" pitchFamily="18" charset="0"/>
                          </a:rPr>
                        </m:ctrlPr>
                      </m:radPr>
                      <m:deg/>
                      <m:e>
                        <m:f>
                          <m:fPr>
                            <m:ctrlPr>
                              <a:rPr lang="en-GB" sz="2000" b="0" i="1">
                                <a:latin typeface="Cambria Math" panose="02040503050406030204" pitchFamily="18" charset="0"/>
                              </a:rPr>
                            </m:ctrlPr>
                          </m:fPr>
                          <m:num>
                            <m:r>
                              <a:rPr lang="en-GB" sz="2000" b="0" i="1">
                                <a:latin typeface="Cambria Math" panose="02040503050406030204" pitchFamily="18" charset="0"/>
                                <a:ea typeface="Cambria Math" panose="02040503050406030204" pitchFamily="18" charset="0"/>
                              </a:rPr>
                              <m:t>𝜆</m:t>
                            </m:r>
                            <m:sSub>
                              <m:sSubPr>
                                <m:ctrlPr>
                                  <a:rPr lang="en-GB" sz="2000" b="0" i="1">
                                    <a:latin typeface="Cambria Math" panose="02040503050406030204" pitchFamily="18" charset="0"/>
                                    <a:ea typeface="Cambria Math" panose="02040503050406030204" pitchFamily="18" charset="0"/>
                                  </a:rPr>
                                </m:ctrlPr>
                              </m:sSubPr>
                              <m:e>
                                <m:r>
                                  <a:rPr lang="en-GB" sz="2000" b="0" i="1">
                                    <a:latin typeface="Cambria Math" panose="02040503050406030204" pitchFamily="18" charset="0"/>
                                    <a:ea typeface="Cambria Math" panose="02040503050406030204" pitchFamily="18" charset="0"/>
                                  </a:rPr>
                                  <m:t>𝜌</m:t>
                                </m:r>
                              </m:e>
                              <m:sub>
                                <m:r>
                                  <a:rPr lang="en-GB" sz="2000" b="0" i="1">
                                    <a:latin typeface="Cambria Math" panose="02040503050406030204" pitchFamily="18" charset="0"/>
                                    <a:ea typeface="Cambria Math" panose="02040503050406030204" pitchFamily="18" charset="0"/>
                                  </a:rPr>
                                  <m:t>𝑗𝑒𝑡</m:t>
                                </m:r>
                              </m:sub>
                            </m:sSub>
                          </m:num>
                          <m:den>
                            <m:sSub>
                              <m:sSubPr>
                                <m:ctrlPr>
                                  <a:rPr lang="en-GB" sz="2000" b="0" i="1">
                                    <a:latin typeface="Cambria Math" panose="02040503050406030204" pitchFamily="18" charset="0"/>
                                  </a:rPr>
                                </m:ctrlPr>
                              </m:sSubPr>
                              <m:e>
                                <m:r>
                                  <a:rPr lang="en-GB" sz="2000" b="0" i="1">
                                    <a:latin typeface="Cambria Math" panose="02040503050406030204" pitchFamily="18" charset="0"/>
                                    <a:ea typeface="Cambria Math" panose="02040503050406030204" pitchFamily="18" charset="0"/>
                                  </a:rPr>
                                  <m:t>𝜌</m:t>
                                </m:r>
                              </m:e>
                              <m:sub>
                                <m:r>
                                  <a:rPr lang="en-GB" sz="2000" b="0" i="1">
                                    <a:latin typeface="Cambria Math" panose="02040503050406030204" pitchFamily="18" charset="0"/>
                                  </a:rPr>
                                  <m:t>𝑡𝑎𝑟𝑔𝑒𝑡</m:t>
                                </m:r>
                              </m:sub>
                            </m:sSub>
                          </m:den>
                        </m:f>
                        <m:r>
                          <a:rPr lang="en-GB" sz="2000" b="0" i="1">
                            <a:latin typeface="Cambria Math" panose="02040503050406030204" pitchFamily="18" charset="0"/>
                            <a:ea typeface="Cambria Math" panose="02040503050406030204" pitchFamily="18" charset="0"/>
                          </a:rPr>
                          <m:t>∴</m:t>
                        </m:r>
                        <m:sSub>
                          <m:sSubPr>
                            <m:ctrlPr>
                              <a:rPr lang="en-GB" sz="2000" b="0" i="1">
                                <a:latin typeface="Cambria Math" panose="02040503050406030204" pitchFamily="18" charset="0"/>
                                <a:ea typeface="Cambria Math" panose="02040503050406030204" pitchFamily="18" charset="0"/>
                              </a:rPr>
                            </m:ctrlPr>
                          </m:sSubPr>
                          <m:e>
                            <m:r>
                              <a:rPr lang="en-GB" sz="2000" b="0" i="1">
                                <a:latin typeface="Cambria Math" panose="02040503050406030204" pitchFamily="18" charset="0"/>
                                <a:ea typeface="Cambria Math" panose="02040503050406030204" pitchFamily="18" charset="0"/>
                              </a:rPr>
                              <m:t>𝑙</m:t>
                            </m:r>
                          </m:e>
                          <m:sub>
                            <m:r>
                              <a:rPr lang="en-GB" sz="2000" b="0" i="1">
                                <a:latin typeface="Cambria Math" panose="02040503050406030204" pitchFamily="18" charset="0"/>
                                <a:ea typeface="Cambria Math" panose="02040503050406030204" pitchFamily="18" charset="0"/>
                              </a:rPr>
                              <m:t>𝑗𝑒𝑡</m:t>
                            </m:r>
                          </m:sub>
                        </m:sSub>
                        <m:r>
                          <a:rPr lang="en-GB" sz="2000" b="0" i="1">
                            <a:latin typeface="Cambria Math" panose="02040503050406030204" pitchFamily="18" charset="0"/>
                            <a:ea typeface="Cambria Math" panose="02040503050406030204" pitchFamily="18" charset="0"/>
                          </a:rPr>
                          <m:t>=</m:t>
                        </m:r>
                        <m:f>
                          <m:fPr>
                            <m:type m:val="skw"/>
                            <m:ctrlPr>
                              <a:rPr lang="en-GB" sz="2000" b="0" i="1">
                                <a:latin typeface="Cambria Math" panose="02040503050406030204" pitchFamily="18" charset="0"/>
                                <a:ea typeface="Cambria Math" panose="02040503050406030204" pitchFamily="18" charset="0"/>
                              </a:rPr>
                            </m:ctrlPr>
                          </m:fPr>
                          <m:num>
                            <m:r>
                              <a:rPr lang="en-GB" sz="2000" b="0" i="1">
                                <a:latin typeface="Cambria Math" panose="02040503050406030204" pitchFamily="18" charset="0"/>
                                <a:ea typeface="Cambria Math" panose="02040503050406030204" pitchFamily="18" charset="0"/>
                              </a:rPr>
                              <m:t>𝑃</m:t>
                            </m:r>
                          </m:num>
                          <m:den>
                            <m:rad>
                              <m:radPr>
                                <m:degHide m:val="on"/>
                                <m:ctrlPr>
                                  <a:rPr lang="en-GB" sz="2000" b="0" i="1">
                                    <a:latin typeface="Cambria Math" panose="02040503050406030204" pitchFamily="18" charset="0"/>
                                    <a:ea typeface="Cambria Math" panose="02040503050406030204" pitchFamily="18" charset="0"/>
                                  </a:rPr>
                                </m:ctrlPr>
                              </m:radPr>
                              <m:deg/>
                              <m:e>
                                <m:f>
                                  <m:fPr>
                                    <m:type m:val="skw"/>
                                    <m:ctrlPr>
                                      <a:rPr lang="en-GB" sz="2000" b="0" i="1">
                                        <a:latin typeface="Cambria Math" panose="02040503050406030204" pitchFamily="18" charset="0"/>
                                        <a:ea typeface="Cambria Math" panose="02040503050406030204" pitchFamily="18" charset="0"/>
                                      </a:rPr>
                                    </m:ctrlPr>
                                  </m:fPr>
                                  <m:num>
                                    <m:sSub>
                                      <m:sSubPr>
                                        <m:ctrlPr>
                                          <a:rPr lang="en-GB" sz="2000" b="0" i="1">
                                            <a:latin typeface="Cambria Math" panose="02040503050406030204" pitchFamily="18" charset="0"/>
                                            <a:ea typeface="Cambria Math" panose="02040503050406030204" pitchFamily="18" charset="0"/>
                                          </a:rPr>
                                        </m:ctrlPr>
                                      </m:sSubPr>
                                      <m:e>
                                        <m:r>
                                          <a:rPr lang="en-GB" sz="2000" b="0" i="1">
                                            <a:latin typeface="Cambria Math" panose="02040503050406030204" pitchFamily="18" charset="0"/>
                                            <a:ea typeface="Cambria Math" panose="02040503050406030204" pitchFamily="18" charset="0"/>
                                          </a:rPr>
                                          <m:t>𝜆𝜌</m:t>
                                        </m:r>
                                      </m:e>
                                      <m:sub>
                                        <m:r>
                                          <a:rPr lang="en-GB" sz="2000" b="0" i="1">
                                            <a:latin typeface="Cambria Math" panose="02040503050406030204" pitchFamily="18" charset="0"/>
                                            <a:ea typeface="Cambria Math" panose="02040503050406030204" pitchFamily="18" charset="0"/>
                                          </a:rPr>
                                          <m:t>𝑗𝑒𝑡</m:t>
                                        </m:r>
                                      </m:sub>
                                    </m:sSub>
                                  </m:num>
                                  <m:den>
                                    <m:sSub>
                                      <m:sSubPr>
                                        <m:ctrlPr>
                                          <a:rPr lang="en-GB" sz="2000" b="0" i="1">
                                            <a:latin typeface="Cambria Math" panose="02040503050406030204" pitchFamily="18" charset="0"/>
                                            <a:ea typeface="Cambria Math" panose="02040503050406030204" pitchFamily="18" charset="0"/>
                                          </a:rPr>
                                        </m:ctrlPr>
                                      </m:sSubPr>
                                      <m:e>
                                        <m:r>
                                          <a:rPr lang="en-GB" sz="2000" b="0" i="1">
                                            <a:latin typeface="Cambria Math" panose="02040503050406030204" pitchFamily="18" charset="0"/>
                                            <a:ea typeface="Cambria Math" panose="02040503050406030204" pitchFamily="18" charset="0"/>
                                          </a:rPr>
                                          <m:t>𝜌</m:t>
                                        </m:r>
                                      </m:e>
                                      <m:sub>
                                        <m:r>
                                          <a:rPr lang="en-GB" sz="2000" b="0" i="1">
                                            <a:latin typeface="Cambria Math" panose="02040503050406030204" pitchFamily="18" charset="0"/>
                                            <a:ea typeface="Cambria Math" panose="02040503050406030204" pitchFamily="18" charset="0"/>
                                          </a:rPr>
                                          <m:t>𝑡𝑎𝑟𝑔𝑒𝑡</m:t>
                                        </m:r>
                                      </m:sub>
                                    </m:sSub>
                                  </m:den>
                                </m:f>
                              </m:e>
                            </m:rad>
                          </m:den>
                        </m:f>
                      </m:e>
                    </m:rad>
                  </m:oMath>
                </m:oMathPara>
              </a14:m>
              <a:endParaRPr lang="en-GB" sz="2000"/>
            </a:p>
          </xdr:txBody>
        </xdr:sp>
      </mc:Choice>
      <mc:Fallback xmlns="">
        <xdr:sp macro="" textlink="">
          <xdr:nvSpPr>
            <xdr:cNvPr id="25" name="TextBox 24">
              <a:extLst>
                <a:ext uri="{FF2B5EF4-FFF2-40B4-BE49-F238E27FC236}">
                  <a16:creationId xmlns:a16="http://schemas.microsoft.com/office/drawing/2014/main" id="{E27755D1-1FA2-084A-A6DA-801546B3FDBB}"/>
                </a:ext>
              </a:extLst>
            </xdr:cNvPr>
            <xdr:cNvSpPr txBox="1"/>
          </xdr:nvSpPr>
          <xdr:spPr>
            <a:xfrm>
              <a:off x="16450734" y="5710766"/>
              <a:ext cx="5144742" cy="119737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r>
                <a:rPr lang="en-GB" sz="2000" b="0" i="0">
                  <a:latin typeface="Cambria Math" panose="02040503050406030204" pitchFamily="18" charset="0"/>
                </a:rPr>
                <a:t>𝑃 [𝑚]=𝑙_𝑗𝑒𝑡 √((</a:t>
              </a:r>
              <a:r>
                <a:rPr lang="en-GB" sz="2000" b="0" i="0">
                  <a:latin typeface="Cambria Math" panose="02040503050406030204" pitchFamily="18" charset="0"/>
                  <a:ea typeface="Cambria Math" panose="02040503050406030204" pitchFamily="18" charset="0"/>
                </a:rPr>
                <a:t>𝜆𝜌_𝑗𝑒𝑡)/𝜌_</a:t>
              </a:r>
              <a:r>
                <a:rPr lang="en-GB" sz="2000" b="0" i="0">
                  <a:latin typeface="Cambria Math" panose="02040503050406030204" pitchFamily="18" charset="0"/>
                </a:rPr>
                <a:t>𝑡𝑎𝑟𝑔𝑒𝑡 </a:t>
              </a:r>
              <a:r>
                <a:rPr lang="en-GB" sz="2000" b="0" i="0">
                  <a:latin typeface="Cambria Math" panose="02040503050406030204" pitchFamily="18" charset="0"/>
                  <a:ea typeface="Cambria Math" panose="02040503050406030204" pitchFamily="18" charset="0"/>
                </a:rPr>
                <a:t>∴𝑙_𝑗𝑒𝑡=𝑃⁄√(〖𝜆𝜌〗_𝑗𝑒𝑡⁄𝜌_𝑡𝑎𝑟𝑔𝑒𝑡 ))</a:t>
              </a:r>
              <a:endParaRPr lang="en-GB" sz="2000"/>
            </a:p>
          </xdr:txBody>
        </xdr:sp>
      </mc:Fallback>
    </mc:AlternateContent>
    <xdr:clientData/>
  </xdr:oneCellAnchor>
  <xdr:oneCellAnchor>
    <xdr:from>
      <xdr:col>17</xdr:col>
      <xdr:colOff>33867</xdr:colOff>
      <xdr:row>25</xdr:row>
      <xdr:rowOff>12698</xdr:rowOff>
    </xdr:from>
    <xdr:ext cx="2248821" cy="798232"/>
    <mc:AlternateContent xmlns:mc="http://schemas.openxmlformats.org/markup-compatibility/2006" xmlns:a14="http://schemas.microsoft.com/office/drawing/2010/main">
      <mc:Choice Requires="a14">
        <xdr:sp macro="" textlink="">
          <xdr:nvSpPr>
            <xdr:cNvPr id="26" name="TextBox 25">
              <a:extLst>
                <a:ext uri="{FF2B5EF4-FFF2-40B4-BE49-F238E27FC236}">
                  <a16:creationId xmlns:a16="http://schemas.microsoft.com/office/drawing/2014/main" id="{C2381176-4F4E-A544-812F-50193216A172}"/>
                </a:ext>
              </a:extLst>
            </xdr:cNvPr>
            <xdr:cNvSpPr txBox="1"/>
          </xdr:nvSpPr>
          <xdr:spPr>
            <a:xfrm>
              <a:off x="16442267" y="6972298"/>
              <a:ext cx="2248821" cy="79823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14:m>
                <m:oMathPara xmlns:m="http://schemas.openxmlformats.org/officeDocument/2006/math">
                  <m:oMathParaPr>
                    <m:jc m:val="centerGroup"/>
                  </m:oMathParaPr>
                  <m:oMath xmlns:m="http://schemas.openxmlformats.org/officeDocument/2006/math">
                    <m:r>
                      <a:rPr lang="en-GB" sz="2000" b="0" i="1">
                        <a:latin typeface="Cambria Math" panose="02040503050406030204" pitchFamily="18" charset="0"/>
                      </a:rPr>
                      <m:t>𝑃</m:t>
                    </m:r>
                    <m:r>
                      <a:rPr lang="en-GB" sz="2000" b="0" i="1">
                        <a:latin typeface="Cambria Math" panose="02040503050406030204" pitchFamily="18" charset="0"/>
                      </a:rPr>
                      <m:t>=</m:t>
                    </m:r>
                    <m:r>
                      <a:rPr lang="en-GB" sz="2000" b="0" i="1">
                        <a:latin typeface="Cambria Math" panose="02040503050406030204" pitchFamily="18" charset="0"/>
                      </a:rPr>
                      <m:t>𝑠</m:t>
                    </m:r>
                    <m:d>
                      <m:dPr>
                        <m:begChr m:val="["/>
                        <m:endChr m:val="]"/>
                        <m:ctrlPr>
                          <a:rPr lang="en-GB" sz="2000" b="0" i="1">
                            <a:latin typeface="Cambria Math" panose="02040503050406030204" pitchFamily="18" charset="0"/>
                          </a:rPr>
                        </m:ctrlPr>
                      </m:dPr>
                      <m:e>
                        <m:sSup>
                          <m:sSupPr>
                            <m:ctrlPr>
                              <a:rPr lang="en-GB" sz="2000" b="0" i="1">
                                <a:latin typeface="Cambria Math" panose="02040503050406030204" pitchFamily="18" charset="0"/>
                              </a:rPr>
                            </m:ctrlPr>
                          </m:sSupPr>
                          <m:e>
                            <m:d>
                              <m:dPr>
                                <m:ctrlPr>
                                  <a:rPr lang="en-GB" sz="2000" b="0" i="1">
                                    <a:latin typeface="Cambria Math" panose="02040503050406030204" pitchFamily="18" charset="0"/>
                                  </a:rPr>
                                </m:ctrlPr>
                              </m:dPr>
                              <m:e>
                                <m:f>
                                  <m:fPr>
                                    <m:ctrlPr>
                                      <a:rPr lang="en-GB" sz="2000" b="0" i="1">
                                        <a:latin typeface="Cambria Math" panose="02040503050406030204" pitchFamily="18" charset="0"/>
                                      </a:rPr>
                                    </m:ctrlPr>
                                  </m:fPr>
                                  <m:num>
                                    <m:sSub>
                                      <m:sSubPr>
                                        <m:ctrlPr>
                                          <a:rPr lang="en-GB" sz="2000" b="0" i="1">
                                            <a:latin typeface="Cambria Math" panose="02040503050406030204" pitchFamily="18" charset="0"/>
                                          </a:rPr>
                                        </m:ctrlPr>
                                      </m:sSubPr>
                                      <m:e>
                                        <m:r>
                                          <a:rPr lang="en-GB" sz="2000" b="0" i="1">
                                            <a:latin typeface="Cambria Math" panose="02040503050406030204" pitchFamily="18" charset="0"/>
                                          </a:rPr>
                                          <m:t>𝑉</m:t>
                                        </m:r>
                                      </m:e>
                                      <m:sub>
                                        <m:r>
                                          <a:rPr lang="en-GB" sz="2000" b="0" i="1">
                                            <a:latin typeface="Cambria Math" panose="02040503050406030204" pitchFamily="18" charset="0"/>
                                          </a:rPr>
                                          <m:t>𝑜</m:t>
                                        </m:r>
                                      </m:sub>
                                    </m:sSub>
                                  </m:num>
                                  <m:den>
                                    <m:sSub>
                                      <m:sSubPr>
                                        <m:ctrlPr>
                                          <a:rPr lang="en-GB" sz="2000" b="0" i="1">
                                            <a:latin typeface="Cambria Math" panose="02040503050406030204" pitchFamily="18" charset="0"/>
                                          </a:rPr>
                                        </m:ctrlPr>
                                      </m:sSubPr>
                                      <m:e>
                                        <m:r>
                                          <a:rPr lang="en-GB" sz="2000" b="0" i="1">
                                            <a:latin typeface="Cambria Math" panose="02040503050406030204" pitchFamily="18" charset="0"/>
                                          </a:rPr>
                                          <m:t>𝑉</m:t>
                                        </m:r>
                                      </m:e>
                                      <m:sub>
                                        <m:r>
                                          <a:rPr lang="en-GB" sz="2000" b="0" i="1">
                                            <a:latin typeface="Cambria Math" panose="02040503050406030204" pitchFamily="18" charset="0"/>
                                          </a:rPr>
                                          <m:t>𝑚𝑖𝑛</m:t>
                                        </m:r>
                                      </m:sub>
                                    </m:sSub>
                                  </m:den>
                                </m:f>
                              </m:e>
                            </m:d>
                          </m:e>
                          <m:sup>
                            <m:f>
                              <m:fPr>
                                <m:ctrlPr>
                                  <a:rPr lang="en-GB" sz="2000" b="0" i="1">
                                    <a:latin typeface="Cambria Math" panose="02040503050406030204" pitchFamily="18" charset="0"/>
                                  </a:rPr>
                                </m:ctrlPr>
                              </m:fPr>
                              <m:num>
                                <m:r>
                                  <a:rPr lang="en-GB" sz="2000" b="0" i="1">
                                    <a:latin typeface="Cambria Math" panose="02040503050406030204" pitchFamily="18" charset="0"/>
                                  </a:rPr>
                                  <m:t>1</m:t>
                                </m:r>
                              </m:num>
                              <m:den>
                                <m:r>
                                  <a:rPr lang="en-GB" sz="2000" b="0" i="1">
                                    <a:latin typeface="Cambria Math" panose="02040503050406030204" pitchFamily="18" charset="0"/>
                                    <a:ea typeface="Cambria Math" panose="02040503050406030204" pitchFamily="18" charset="0"/>
                                  </a:rPr>
                                  <m:t>𝛾</m:t>
                                </m:r>
                              </m:den>
                            </m:f>
                          </m:sup>
                        </m:sSup>
                        <m:r>
                          <a:rPr lang="en-GB" sz="2000" b="0" i="1">
                            <a:latin typeface="Cambria Math" panose="02040503050406030204" pitchFamily="18" charset="0"/>
                          </a:rPr>
                          <m:t>−1</m:t>
                        </m:r>
                      </m:e>
                    </m:d>
                  </m:oMath>
                </m:oMathPara>
              </a14:m>
              <a:endParaRPr lang="en-GB" sz="2000"/>
            </a:p>
          </xdr:txBody>
        </xdr:sp>
      </mc:Choice>
      <mc:Fallback xmlns="">
        <xdr:sp macro="" textlink="">
          <xdr:nvSpPr>
            <xdr:cNvPr id="26" name="TextBox 25">
              <a:extLst>
                <a:ext uri="{FF2B5EF4-FFF2-40B4-BE49-F238E27FC236}">
                  <a16:creationId xmlns:a16="http://schemas.microsoft.com/office/drawing/2014/main" id="{C2381176-4F4E-A544-812F-50193216A172}"/>
                </a:ext>
              </a:extLst>
            </xdr:cNvPr>
            <xdr:cNvSpPr txBox="1"/>
          </xdr:nvSpPr>
          <xdr:spPr>
            <a:xfrm>
              <a:off x="16442267" y="6972298"/>
              <a:ext cx="2248821" cy="79823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r>
                <a:rPr lang="en-GB" sz="2000" b="0" i="0">
                  <a:latin typeface="Cambria Math" panose="02040503050406030204" pitchFamily="18" charset="0"/>
                </a:rPr>
                <a:t>𝑃=𝑠[(𝑉_𝑜/𝑉_𝑚𝑖𝑛 )^(1/</a:t>
              </a:r>
              <a:r>
                <a:rPr lang="en-GB" sz="2000" b="0" i="0">
                  <a:latin typeface="Cambria Math" panose="02040503050406030204" pitchFamily="18" charset="0"/>
                  <a:ea typeface="Cambria Math" panose="02040503050406030204" pitchFamily="18" charset="0"/>
                </a:rPr>
                <a:t>𝛾)</a:t>
              </a:r>
              <a:r>
                <a:rPr lang="en-GB" sz="2000" b="0" i="0">
                  <a:latin typeface="Cambria Math" panose="02040503050406030204" pitchFamily="18" charset="0"/>
                </a:rPr>
                <a:t>−1]</a:t>
              </a:r>
              <a:endParaRPr lang="en-GB" sz="2000"/>
            </a:p>
          </xdr:txBody>
        </xdr:sp>
      </mc:Fallback>
    </mc:AlternateContent>
    <xdr:clientData/>
  </xdr:oneCellAnchor>
  <xdr:oneCellAnchor>
    <xdr:from>
      <xdr:col>22</xdr:col>
      <xdr:colOff>50800</xdr:colOff>
      <xdr:row>24</xdr:row>
      <xdr:rowOff>139699</xdr:rowOff>
    </xdr:from>
    <xdr:ext cx="3393365" cy="315920"/>
    <mc:AlternateContent xmlns:mc="http://schemas.openxmlformats.org/markup-compatibility/2006" xmlns:a14="http://schemas.microsoft.com/office/drawing/2010/main">
      <mc:Choice Requires="a14">
        <xdr:sp macro="" textlink="">
          <xdr:nvSpPr>
            <xdr:cNvPr id="27" name="TextBox 26">
              <a:extLst>
                <a:ext uri="{FF2B5EF4-FFF2-40B4-BE49-F238E27FC236}">
                  <a16:creationId xmlns:a16="http://schemas.microsoft.com/office/drawing/2014/main" id="{4DBD4EA7-B51D-4847-99A1-28F28BDCE61F}"/>
                </a:ext>
              </a:extLst>
            </xdr:cNvPr>
            <xdr:cNvSpPr txBox="1"/>
          </xdr:nvSpPr>
          <xdr:spPr>
            <a:xfrm>
              <a:off x="20586700" y="6883399"/>
              <a:ext cx="3393365" cy="31592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14:m>
                <m:oMath xmlns:m="http://schemas.openxmlformats.org/officeDocument/2006/math">
                  <m:sSub>
                    <m:sSubPr>
                      <m:ctrlPr>
                        <a:rPr lang="en-GB" sz="2000" b="0" i="1">
                          <a:latin typeface="Cambria Math" panose="02040503050406030204" pitchFamily="18" charset="0"/>
                        </a:rPr>
                      </m:ctrlPr>
                    </m:sSubPr>
                    <m:e>
                      <m:r>
                        <a:rPr lang="en-GB" sz="2000" b="0" i="1">
                          <a:latin typeface="Cambria Math" panose="02040503050406030204" pitchFamily="18" charset="0"/>
                        </a:rPr>
                        <m:t>𝑉</m:t>
                      </m:r>
                    </m:e>
                    <m:sub>
                      <m:r>
                        <a:rPr lang="en-GB" sz="2000" b="0" i="1">
                          <a:latin typeface="Cambria Math" panose="02040503050406030204" pitchFamily="18" charset="0"/>
                        </a:rPr>
                        <m:t>𝑚𝑖𝑛</m:t>
                      </m:r>
                    </m:sub>
                  </m:sSub>
                  <m:r>
                    <a:rPr lang="en-GB" sz="2000" b="0" i="1">
                      <a:latin typeface="Cambria Math" panose="02040503050406030204" pitchFamily="18" charset="0"/>
                    </a:rPr>
                    <m:t>=0.44+(</m:t>
                  </m:r>
                </m:oMath>
              </a14:m>
              <a:r>
                <a:rPr lang="en-GB" sz="2000" b="0"/>
                <a:t>0.000206[BHN])</a:t>
              </a:r>
            </a:p>
          </xdr:txBody>
        </xdr:sp>
      </mc:Choice>
      <mc:Fallback xmlns="">
        <xdr:sp macro="" textlink="">
          <xdr:nvSpPr>
            <xdr:cNvPr id="27" name="TextBox 26">
              <a:extLst>
                <a:ext uri="{FF2B5EF4-FFF2-40B4-BE49-F238E27FC236}">
                  <a16:creationId xmlns:a16="http://schemas.microsoft.com/office/drawing/2014/main" id="{4DBD4EA7-B51D-4847-99A1-28F28BDCE61F}"/>
                </a:ext>
              </a:extLst>
            </xdr:cNvPr>
            <xdr:cNvSpPr txBox="1"/>
          </xdr:nvSpPr>
          <xdr:spPr>
            <a:xfrm>
              <a:off x="20586700" y="6883399"/>
              <a:ext cx="3393365" cy="31592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n-GB" sz="2000" b="0" i="0">
                  <a:latin typeface="Cambria Math" panose="02040503050406030204" pitchFamily="18" charset="0"/>
                </a:rPr>
                <a:t>𝑉_𝑚𝑖𝑛=0.44+(</a:t>
              </a:r>
              <a:r>
                <a:rPr lang="en-GB" sz="2000" b="0"/>
                <a:t>0.000206[BHN])</a:t>
              </a:r>
            </a:p>
          </xdr:txBody>
        </xdr:sp>
      </mc:Fallback>
    </mc:AlternateContent>
    <xdr:clientData/>
  </xdr:oneCellAnchor>
  <xdr:twoCellAnchor>
    <xdr:from>
      <xdr:col>17</xdr:col>
      <xdr:colOff>42334</xdr:colOff>
      <xdr:row>29</xdr:row>
      <xdr:rowOff>152402</xdr:rowOff>
    </xdr:from>
    <xdr:to>
      <xdr:col>23</xdr:col>
      <xdr:colOff>728133</xdr:colOff>
      <xdr:row>40</xdr:row>
      <xdr:rowOff>204037</xdr:rowOff>
    </xdr:to>
    <xdr:sp macro="" textlink="">
      <xdr:nvSpPr>
        <xdr:cNvPr id="28" name="TextBox 3">
          <a:extLst>
            <a:ext uri="{FF2B5EF4-FFF2-40B4-BE49-F238E27FC236}">
              <a16:creationId xmlns:a16="http://schemas.microsoft.com/office/drawing/2014/main" id="{530B91B6-107C-3C4D-8E96-064D841D3C3C}"/>
            </a:ext>
          </a:extLst>
        </xdr:cNvPr>
        <xdr:cNvSpPr txBox="1"/>
      </xdr:nvSpPr>
      <xdr:spPr>
        <a:xfrm>
          <a:off x="16450734" y="7924802"/>
          <a:ext cx="5638799" cy="2515435"/>
        </a:xfrm>
        <a:prstGeom prst="rect">
          <a:avLst/>
        </a:prstGeom>
        <a:noFill/>
      </xdr:spPr>
      <xdr:txBody>
        <a:bodyPr wrap="square" rtlCol="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r>
            <a:rPr lang="en-US" sz="1400"/>
            <a:t>Where:</a:t>
          </a:r>
        </a:p>
        <a:p>
          <a:r>
            <a:rPr lang="en-US" sz="1400"/>
            <a:t>P = penetration of jet (m)</a:t>
          </a:r>
        </a:p>
        <a:p>
          <a:r>
            <a:rPr lang="en-US" sz="1400"/>
            <a:t>𝛒j = density of jet material (kg/m3)</a:t>
          </a:r>
        </a:p>
        <a:p>
          <a:r>
            <a:rPr lang="en-US" sz="1400"/>
            <a:t>𝛒t = density of target material (kg/m3)</a:t>
          </a:r>
        </a:p>
        <a:p>
          <a:r>
            <a:rPr lang="en-US" sz="1400"/>
            <a:t>Lj = length of the jet (m)</a:t>
          </a:r>
        </a:p>
        <a:p>
          <a:r>
            <a:rPr lang="en-GB" sz="1400"/>
            <a:t>λ = 1 (pure hydrodynamic behaviour), 2 (particulate jet), 1&lt;λ&lt;2 (hydrodynamic, but particulate jet)</a:t>
          </a:r>
        </a:p>
        <a:p>
          <a:r>
            <a:rPr lang="en-GB" sz="1400"/>
            <a:t>S = stand off [m]</a:t>
          </a:r>
        </a:p>
        <a:p>
          <a:r>
            <a:rPr lang="en-GB" sz="1400"/>
            <a:t>Ɣ = sqrt of densities (target/jet)</a:t>
          </a:r>
        </a:p>
        <a:p>
          <a:r>
            <a:rPr lang="en-GB" sz="1400"/>
            <a:t>BHN = Brinnell Hardness Number (steel 500 BHN) </a:t>
          </a:r>
          <a:endParaRPr lang="en-US" sz="1400"/>
        </a:p>
        <a:p>
          <a:endParaRPr lang="en-US" sz="1400"/>
        </a:p>
      </xdr:txBody>
    </xdr:sp>
    <xdr:clientData/>
  </xdr:twoCellAnchor>
  <xdr:twoCellAnchor>
    <xdr:from>
      <xdr:col>8</xdr:col>
      <xdr:colOff>973665</xdr:colOff>
      <xdr:row>9</xdr:row>
      <xdr:rowOff>270936</xdr:rowOff>
    </xdr:from>
    <xdr:to>
      <xdr:col>9</xdr:col>
      <xdr:colOff>186265</xdr:colOff>
      <xdr:row>10</xdr:row>
      <xdr:rowOff>152402</xdr:rowOff>
    </xdr:to>
    <xdr:sp macro="" textlink="">
      <xdr:nvSpPr>
        <xdr:cNvPr id="29" name="TextBox 28">
          <a:extLst>
            <a:ext uri="{FF2B5EF4-FFF2-40B4-BE49-F238E27FC236}">
              <a16:creationId xmlns:a16="http://schemas.microsoft.com/office/drawing/2014/main" id="{3295EFB4-751C-A3AC-CB65-174F786324A2}"/>
            </a:ext>
          </a:extLst>
        </xdr:cNvPr>
        <xdr:cNvSpPr txBox="1"/>
      </xdr:nvSpPr>
      <xdr:spPr>
        <a:xfrm>
          <a:off x="8271932" y="2827869"/>
          <a:ext cx="347133" cy="2032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40</a:t>
          </a:r>
        </a:p>
      </xdr:txBody>
    </xdr:sp>
    <xdr:clientData/>
  </xdr:twoCellAnchor>
  <xdr:twoCellAnchor>
    <xdr:from>
      <xdr:col>10</xdr:col>
      <xdr:colOff>279394</xdr:colOff>
      <xdr:row>8</xdr:row>
      <xdr:rowOff>110067</xdr:rowOff>
    </xdr:from>
    <xdr:to>
      <xdr:col>10</xdr:col>
      <xdr:colOff>719661</xdr:colOff>
      <xdr:row>9</xdr:row>
      <xdr:rowOff>33865</xdr:rowOff>
    </xdr:to>
    <xdr:sp macro="" textlink="">
      <xdr:nvSpPr>
        <xdr:cNvPr id="30" name="TextBox 29">
          <a:extLst>
            <a:ext uri="{FF2B5EF4-FFF2-40B4-BE49-F238E27FC236}">
              <a16:creationId xmlns:a16="http://schemas.microsoft.com/office/drawing/2014/main" id="{C7CE7AD8-CAB3-4545-99FD-DB97514B89AB}"/>
            </a:ext>
          </a:extLst>
        </xdr:cNvPr>
        <xdr:cNvSpPr txBox="1"/>
      </xdr:nvSpPr>
      <xdr:spPr>
        <a:xfrm>
          <a:off x="9541927" y="2362200"/>
          <a:ext cx="440267" cy="22859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a:t>4.195</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50800</xdr:colOff>
      <xdr:row>2</xdr:row>
      <xdr:rowOff>25400</xdr:rowOff>
    </xdr:from>
    <xdr:to>
      <xdr:col>11</xdr:col>
      <xdr:colOff>431800</xdr:colOff>
      <xdr:row>21</xdr:row>
      <xdr:rowOff>111760</xdr:rowOff>
    </xdr:to>
    <xdr:sp macro="" textlink="">
      <xdr:nvSpPr>
        <xdr:cNvPr id="2" name="TextBox 1">
          <a:extLst>
            <a:ext uri="{FF2B5EF4-FFF2-40B4-BE49-F238E27FC236}">
              <a16:creationId xmlns:a16="http://schemas.microsoft.com/office/drawing/2014/main" id="{B5B4A372-1AD0-A243-9022-B84C30B1B02C}"/>
            </a:ext>
          </a:extLst>
        </xdr:cNvPr>
        <xdr:cNvSpPr txBox="1"/>
      </xdr:nvSpPr>
      <xdr:spPr>
        <a:xfrm>
          <a:off x="50800" y="533400"/>
          <a:ext cx="10452100" cy="5585460"/>
        </a:xfrm>
        <a:prstGeom prst="rect">
          <a:avLst/>
        </a:prstGeom>
        <a:solidFill>
          <a:srgbClr val="FFC000"/>
        </a:solidFill>
        <a:ln w="571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EXAMPLE:</a:t>
          </a:r>
        </a:p>
        <a:p>
          <a:r>
            <a:rPr lang="en-GB" sz="1400" b="1"/>
            <a:t>A Milan</a:t>
          </a:r>
          <a:r>
            <a:rPr lang="en-GB" sz="1400" b="1" baseline="0"/>
            <a:t> warhead shaped charge is manufactured</a:t>
          </a:r>
          <a:r>
            <a:rPr lang="en-GB" sz="1400" b="1"/>
            <a:t> from copper</a:t>
          </a:r>
          <a:r>
            <a:rPr lang="en-GB" sz="1400" b="1" baseline="0"/>
            <a:t> and filled with HMX/TNT as the explosive. The thickness of the liner is to be 0.1 inches and the half angle, alpha, is  25 degrees. The length of the liner is 4.4 inches and the charge OD is 8.75 inches. Determine the following using the Birkhoff et al theory:</a:t>
          </a:r>
        </a:p>
        <a:p>
          <a:endParaRPr lang="en-GB" sz="1400" baseline="0"/>
        </a:p>
        <a:p>
          <a:r>
            <a:rPr lang="en-GB" sz="1400" baseline="0"/>
            <a:t>1. The mass of the jet</a:t>
          </a:r>
        </a:p>
        <a:p>
          <a:r>
            <a:rPr lang="en-GB" sz="1400" baseline="0"/>
            <a:t>2. The mass of the slug</a:t>
          </a:r>
        </a:p>
        <a:p>
          <a:r>
            <a:rPr lang="en-GB" sz="1400" baseline="0"/>
            <a:t>3. The velocity of the jet</a:t>
          </a:r>
        </a:p>
        <a:p>
          <a:r>
            <a:rPr lang="en-GB" sz="1400" baseline="0"/>
            <a:t>4. The velocity of the slug</a:t>
          </a:r>
        </a:p>
        <a:p>
          <a:endParaRPr lang="en-GB" sz="1100" baseline="0"/>
        </a:p>
        <a:p>
          <a:r>
            <a:rPr lang="en-GB" sz="1100"/>
            <a:t>HMX/TNT</a:t>
          </a:r>
          <a:r>
            <a:rPr lang="en-GB" sz="1100" baseline="0"/>
            <a:t> 85/15</a:t>
          </a:r>
          <a:r>
            <a:rPr lang="en-GB" sz="1100"/>
            <a:t> Gurney = 2.929 km/s</a:t>
          </a:r>
        </a:p>
        <a:p>
          <a:r>
            <a:rPr lang="en-GB" sz="1100"/>
            <a:t>HMX/TNT VoD = 8700 m/s</a:t>
          </a:r>
        </a:p>
        <a:p>
          <a:r>
            <a:rPr lang="en-GB" sz="1100"/>
            <a:t>HMX/TNT</a:t>
          </a:r>
          <a:r>
            <a:rPr lang="en-GB" sz="1100" baseline="0"/>
            <a:t> D</a:t>
          </a:r>
          <a:r>
            <a:rPr lang="en-GB" sz="1100"/>
            <a:t>ensity =</a:t>
          </a:r>
          <a:r>
            <a:rPr lang="en-GB" sz="1100" baseline="0"/>
            <a:t> 1.83 g/^3</a:t>
          </a:r>
        </a:p>
        <a:p>
          <a:r>
            <a:rPr lang="en-GB" sz="1100" baseline="0"/>
            <a:t>Cu density = 0.324 lbm/in^3</a:t>
          </a:r>
        </a:p>
        <a:p>
          <a:r>
            <a:rPr lang="en-GB" sz="1100" baseline="0"/>
            <a:t>Stand off = 29mm</a:t>
          </a:r>
        </a:p>
        <a:p>
          <a:endParaRPr lang="en-GB" sz="1100" baseline="0"/>
        </a:p>
        <a:p>
          <a:r>
            <a:rPr lang="en-GB" sz="1100" baseline="0"/>
            <a:t>1. THE FIRST THING YOU NEED TO DO IS GET EVERYTHING INTO CONSISTENT UNITS AND, UNFORTUNATLEY, BMPT theory is Imperial!!!!!!! </a:t>
          </a:r>
        </a:p>
        <a:p>
          <a:endParaRPr lang="en-GB" sz="1100" baseline="0"/>
        </a:p>
        <a:p>
          <a:r>
            <a:rPr lang="en-GB" sz="1100" baseline="0"/>
            <a:t>2. The next thing we need to do is break the problem into sections (see top diagram) to determine the Gurney Velocity for each Section</a:t>
          </a:r>
        </a:p>
        <a:p>
          <a:endParaRPr lang="en-GB" sz="1100" baseline="0"/>
        </a:p>
        <a:p>
          <a:r>
            <a:rPr lang="en-GB" sz="1100" baseline="0"/>
            <a:t>3. Then, work out the M and C for each section</a:t>
          </a:r>
        </a:p>
        <a:p>
          <a:endParaRPr lang="en-GB" sz="1100" baseline="0"/>
        </a:p>
        <a:p>
          <a:r>
            <a:rPr lang="en-GB" sz="1100" baseline="0"/>
            <a:t>4. Next, the liner segment velocity from Gurney for a cylinder</a:t>
          </a:r>
        </a:p>
        <a:p>
          <a:endParaRPr lang="en-GB" sz="1100" baseline="0"/>
        </a:p>
        <a:p>
          <a:r>
            <a:rPr lang="en-GB" sz="1100" baseline="0"/>
            <a:t>5. Then the angle 𝜷 (from diagram bottom left). You will need to work in radians with Excel!!!!</a:t>
          </a:r>
        </a:p>
        <a:p>
          <a:endParaRPr lang="en-GB" sz="1100" baseline="0"/>
        </a:p>
        <a:p>
          <a:r>
            <a:rPr lang="en-GB" sz="1100" baseline="0"/>
            <a:t>6. Then work out velocities for jet and slug for each segment and take averages.</a:t>
          </a:r>
        </a:p>
        <a:p>
          <a:endParaRPr lang="en-GB" sz="1100" baseline="0"/>
        </a:p>
        <a:p>
          <a:r>
            <a:rPr lang="en-GB" sz="1100" baseline="0"/>
            <a:t>7. And finally the mass of the jet and the slug, so that you can determine slant ranges from the fragment calculator.</a:t>
          </a:r>
        </a:p>
        <a:p>
          <a:endParaRPr lang="en-GB" sz="1100"/>
        </a:p>
      </xdr:txBody>
    </xdr:sp>
    <xdr:clientData/>
  </xdr:twoCellAnchor>
  <xdr:oneCellAnchor>
    <xdr:from>
      <xdr:col>3</xdr:col>
      <xdr:colOff>114724</xdr:colOff>
      <xdr:row>29</xdr:row>
      <xdr:rowOff>18203</xdr:rowOff>
    </xdr:from>
    <xdr:ext cx="2540439" cy="565476"/>
    <mc:AlternateContent xmlns:mc="http://schemas.openxmlformats.org/markup-compatibility/2006" xmlns:a14="http://schemas.microsoft.com/office/drawing/2010/main">
      <mc:Choice Requires="a14">
        <xdr:sp macro="" textlink="">
          <xdr:nvSpPr>
            <xdr:cNvPr id="3" name="TextBox 2">
              <a:extLst>
                <a:ext uri="{FF2B5EF4-FFF2-40B4-BE49-F238E27FC236}">
                  <a16:creationId xmlns:a16="http://schemas.microsoft.com/office/drawing/2014/main" id="{BD3F791B-D14D-254B-86D0-0CF0B7D942B4}"/>
                </a:ext>
              </a:extLst>
            </xdr:cNvPr>
            <xdr:cNvSpPr txBox="1"/>
          </xdr:nvSpPr>
          <xdr:spPr>
            <a:xfrm>
              <a:off x="2807124" y="7790603"/>
              <a:ext cx="2540439" cy="565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14:m>
                <m:oMathPara xmlns:m="http://schemas.openxmlformats.org/officeDocument/2006/math">
                  <m:oMathParaPr>
                    <m:jc m:val="centerGroup"/>
                  </m:oMathParaPr>
                  <m:oMath xmlns:m="http://schemas.openxmlformats.org/officeDocument/2006/math">
                    <m:sSub>
                      <m:sSubPr>
                        <m:ctrlPr>
                          <a:rPr lang="en-GB" sz="2000" i="1">
                            <a:latin typeface="Cambria Math" panose="02040503050406030204" pitchFamily="18" charset="0"/>
                          </a:rPr>
                        </m:ctrlPr>
                      </m:sSubPr>
                      <m:e>
                        <m:sSub>
                          <m:sSubPr>
                            <m:ctrlPr>
                              <a:rPr lang="en-GB" sz="2000" i="1">
                                <a:latin typeface="Cambria Math" panose="02040503050406030204" pitchFamily="18" charset="0"/>
                              </a:rPr>
                            </m:ctrlPr>
                          </m:sSubPr>
                          <m:e>
                            <m:r>
                              <a:rPr lang="en-GB" sz="2000" b="0" i="1">
                                <a:latin typeface="Cambria Math" panose="02040503050406030204" pitchFamily="18" charset="0"/>
                              </a:rPr>
                              <m:t>𝑀</m:t>
                            </m:r>
                          </m:e>
                          <m:sub>
                            <m:r>
                              <a:rPr lang="en-GB" sz="2000" b="0" i="1">
                                <a:latin typeface="Cambria Math" panose="02040503050406030204" pitchFamily="18" charset="0"/>
                              </a:rPr>
                              <m:t>2</m:t>
                            </m:r>
                          </m:sub>
                        </m:sSub>
                        <m:r>
                          <a:rPr lang="en-GB" sz="2000" b="0" i="1">
                            <a:latin typeface="Cambria Math" panose="02040503050406030204" pitchFamily="18" charset="0"/>
                          </a:rPr>
                          <m:t>=</m:t>
                        </m:r>
                        <m:r>
                          <a:rPr lang="en-GB" sz="2000" i="1">
                            <a:latin typeface="Cambria Math" panose="02040503050406030204" pitchFamily="18" charset="0"/>
                            <a:ea typeface="Cambria Math" panose="02040503050406030204" pitchFamily="18" charset="0"/>
                          </a:rPr>
                          <m:t>𝜌</m:t>
                        </m:r>
                      </m:e>
                      <m:sub>
                        <m:r>
                          <a:rPr lang="en-GB" sz="2000" b="0" i="1">
                            <a:latin typeface="Cambria Math" panose="02040503050406030204" pitchFamily="18" charset="0"/>
                            <a:ea typeface="Cambria Math" panose="02040503050406030204" pitchFamily="18" charset="0"/>
                          </a:rPr>
                          <m:t>𝑐𝑢</m:t>
                        </m:r>
                      </m:sub>
                    </m:sSub>
                    <m:r>
                      <a:rPr lang="en-GB" sz="2000" b="0" i="1">
                        <a:latin typeface="Cambria Math" panose="02040503050406030204" pitchFamily="18" charset="0"/>
                      </a:rPr>
                      <m:t>2</m:t>
                    </m:r>
                    <m:r>
                      <a:rPr lang="en-GB" sz="2000" b="0" i="1">
                        <a:latin typeface="Cambria Math" panose="02040503050406030204" pitchFamily="18" charset="0"/>
                        <a:ea typeface="Cambria Math" panose="02040503050406030204" pitchFamily="18" charset="0"/>
                      </a:rPr>
                      <m:t>𝜋</m:t>
                    </m:r>
                    <m:d>
                      <m:dPr>
                        <m:ctrlPr>
                          <a:rPr lang="en-GB" sz="2000" b="0" i="1">
                            <a:latin typeface="Cambria Math" panose="02040503050406030204" pitchFamily="18" charset="0"/>
                            <a:ea typeface="Cambria Math" panose="02040503050406030204" pitchFamily="18" charset="0"/>
                          </a:rPr>
                        </m:ctrlPr>
                      </m:dPr>
                      <m:e>
                        <m:f>
                          <m:fPr>
                            <m:ctrlPr>
                              <a:rPr lang="en-GB" sz="2000" b="0" i="1">
                                <a:latin typeface="Cambria Math" panose="02040503050406030204" pitchFamily="18" charset="0"/>
                                <a:ea typeface="Cambria Math" panose="02040503050406030204" pitchFamily="18" charset="0"/>
                              </a:rPr>
                            </m:ctrlPr>
                          </m:fPr>
                          <m:num>
                            <m:sSub>
                              <m:sSubPr>
                                <m:ctrlPr>
                                  <a:rPr lang="en-GB" sz="2000" b="0" i="1">
                                    <a:latin typeface="Cambria Math" panose="02040503050406030204" pitchFamily="18" charset="0"/>
                                    <a:ea typeface="Cambria Math" panose="02040503050406030204" pitchFamily="18" charset="0"/>
                                  </a:rPr>
                                </m:ctrlPr>
                              </m:sSubPr>
                              <m:e>
                                <m:r>
                                  <a:rPr lang="en-GB" sz="2000" b="0" i="1">
                                    <a:latin typeface="Cambria Math" panose="02040503050406030204" pitchFamily="18" charset="0"/>
                                    <a:ea typeface="Cambria Math" panose="02040503050406030204" pitchFamily="18" charset="0"/>
                                  </a:rPr>
                                  <m:t>𝑟</m:t>
                                </m:r>
                              </m:e>
                              <m:sub>
                                <m:r>
                                  <a:rPr lang="en-GB" sz="2000" b="0" i="1">
                                    <a:latin typeface="Cambria Math" panose="02040503050406030204" pitchFamily="18" charset="0"/>
                                    <a:ea typeface="Cambria Math" panose="02040503050406030204" pitchFamily="18" charset="0"/>
                                  </a:rPr>
                                  <m:t>2</m:t>
                                </m:r>
                              </m:sub>
                            </m:sSub>
                            <m:r>
                              <a:rPr lang="en-GB" sz="2000" b="0" i="1">
                                <a:latin typeface="Cambria Math" panose="02040503050406030204" pitchFamily="18" charset="0"/>
                                <a:ea typeface="Cambria Math" panose="02040503050406030204" pitchFamily="18" charset="0"/>
                              </a:rPr>
                              <m:t>+</m:t>
                            </m:r>
                            <m:sSub>
                              <m:sSubPr>
                                <m:ctrlPr>
                                  <a:rPr lang="en-GB" sz="2000" b="0" i="1">
                                    <a:latin typeface="Cambria Math" panose="02040503050406030204" pitchFamily="18" charset="0"/>
                                    <a:ea typeface="Cambria Math" panose="02040503050406030204" pitchFamily="18" charset="0"/>
                                  </a:rPr>
                                </m:ctrlPr>
                              </m:sSubPr>
                              <m:e>
                                <m:r>
                                  <a:rPr lang="en-GB" sz="2000" b="0" i="1">
                                    <a:latin typeface="Cambria Math" panose="02040503050406030204" pitchFamily="18" charset="0"/>
                                    <a:ea typeface="Cambria Math" panose="02040503050406030204" pitchFamily="18" charset="0"/>
                                  </a:rPr>
                                  <m:t>𝑟</m:t>
                                </m:r>
                              </m:e>
                              <m:sub>
                                <m:r>
                                  <a:rPr lang="en-GB" sz="2000" b="0" i="1">
                                    <a:latin typeface="Cambria Math" panose="02040503050406030204" pitchFamily="18" charset="0"/>
                                    <a:ea typeface="Cambria Math" panose="02040503050406030204" pitchFamily="18" charset="0"/>
                                  </a:rPr>
                                  <m:t>1</m:t>
                                </m:r>
                              </m:sub>
                            </m:sSub>
                          </m:num>
                          <m:den>
                            <m:r>
                              <a:rPr lang="en-GB" sz="2000" b="0" i="1">
                                <a:latin typeface="Cambria Math" panose="02040503050406030204" pitchFamily="18" charset="0"/>
                                <a:ea typeface="Cambria Math" panose="02040503050406030204" pitchFamily="18" charset="0"/>
                              </a:rPr>
                              <m:t>2</m:t>
                            </m:r>
                          </m:den>
                        </m:f>
                      </m:e>
                    </m:d>
                    <m:r>
                      <a:rPr lang="en-GB" sz="2000" b="0" i="1">
                        <a:latin typeface="Cambria Math" panose="02040503050406030204" pitchFamily="18" charset="0"/>
                        <a:ea typeface="Cambria Math" panose="02040503050406030204" pitchFamily="18" charset="0"/>
                      </a:rPr>
                      <m:t>𝑡</m:t>
                    </m:r>
                  </m:oMath>
                </m:oMathPara>
              </a14:m>
              <a:endParaRPr lang="en-GB" sz="2000"/>
            </a:p>
          </xdr:txBody>
        </xdr:sp>
      </mc:Choice>
      <mc:Fallback xmlns="">
        <xdr:sp macro="" textlink="">
          <xdr:nvSpPr>
            <xdr:cNvPr id="3" name="TextBox 2">
              <a:extLst>
                <a:ext uri="{FF2B5EF4-FFF2-40B4-BE49-F238E27FC236}">
                  <a16:creationId xmlns:a16="http://schemas.microsoft.com/office/drawing/2014/main" id="{BD3F791B-D14D-254B-86D0-0CF0B7D942B4}"/>
                </a:ext>
              </a:extLst>
            </xdr:cNvPr>
            <xdr:cNvSpPr txBox="1"/>
          </xdr:nvSpPr>
          <xdr:spPr>
            <a:xfrm>
              <a:off x="2807124" y="7790603"/>
              <a:ext cx="2540439" cy="565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r>
                <a:rPr lang="en-GB" sz="2000" i="0">
                  <a:latin typeface="Cambria Math" panose="02040503050406030204" pitchFamily="18" charset="0"/>
                </a:rPr>
                <a:t>〖</a:t>
              </a:r>
              <a:r>
                <a:rPr lang="en-GB" sz="2000" b="0" i="0">
                  <a:latin typeface="Cambria Math" panose="02040503050406030204" pitchFamily="18" charset="0"/>
                </a:rPr>
                <a:t>𝑀_2=</a:t>
              </a:r>
              <a:r>
                <a:rPr lang="en-GB" sz="2000" i="0">
                  <a:latin typeface="Cambria Math" panose="02040503050406030204" pitchFamily="18" charset="0"/>
                  <a:ea typeface="Cambria Math" panose="02040503050406030204" pitchFamily="18" charset="0"/>
                </a:rPr>
                <a:t>𝜌〗_</a:t>
              </a:r>
              <a:r>
                <a:rPr lang="en-GB" sz="2000" b="0" i="0">
                  <a:latin typeface="Cambria Math" panose="02040503050406030204" pitchFamily="18" charset="0"/>
                  <a:ea typeface="Cambria Math" panose="02040503050406030204" pitchFamily="18" charset="0"/>
                </a:rPr>
                <a:t>𝑐𝑢 </a:t>
              </a:r>
              <a:r>
                <a:rPr lang="en-GB" sz="2000" b="0" i="0">
                  <a:latin typeface="Cambria Math" panose="02040503050406030204" pitchFamily="18" charset="0"/>
                </a:rPr>
                <a:t>2</a:t>
              </a:r>
              <a:r>
                <a:rPr lang="en-GB" sz="2000" b="0" i="0">
                  <a:latin typeface="Cambria Math" panose="02040503050406030204" pitchFamily="18" charset="0"/>
                  <a:ea typeface="Cambria Math" panose="02040503050406030204" pitchFamily="18" charset="0"/>
                </a:rPr>
                <a:t>𝜋((𝑟_2+𝑟_1)/2)𝑡</a:t>
              </a:r>
              <a:endParaRPr lang="en-GB" sz="2000"/>
            </a:p>
          </xdr:txBody>
        </xdr:sp>
      </mc:Fallback>
    </mc:AlternateContent>
    <xdr:clientData/>
  </xdr:oneCellAnchor>
  <xdr:oneCellAnchor>
    <xdr:from>
      <xdr:col>11</xdr:col>
      <xdr:colOff>171450</xdr:colOff>
      <xdr:row>24</xdr:row>
      <xdr:rowOff>31750</xdr:rowOff>
    </xdr:from>
    <xdr:ext cx="3666132" cy="699935"/>
    <mc:AlternateContent xmlns:mc="http://schemas.openxmlformats.org/markup-compatibility/2006" xmlns:a14="http://schemas.microsoft.com/office/drawing/2010/main">
      <mc:Choice Requires="a14">
        <xdr:sp macro="" textlink="">
          <xdr:nvSpPr>
            <xdr:cNvPr id="4" name="TextBox 3">
              <a:extLst>
                <a:ext uri="{FF2B5EF4-FFF2-40B4-BE49-F238E27FC236}">
                  <a16:creationId xmlns:a16="http://schemas.microsoft.com/office/drawing/2014/main" id="{CC425F7D-26F6-AB42-BBC3-234544B66537}"/>
                </a:ext>
              </a:extLst>
            </xdr:cNvPr>
            <xdr:cNvSpPr txBox="1"/>
          </xdr:nvSpPr>
          <xdr:spPr>
            <a:xfrm>
              <a:off x="10263717" y="6813550"/>
              <a:ext cx="3666132" cy="69993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14:m>
                <m:oMathPara xmlns:m="http://schemas.openxmlformats.org/officeDocument/2006/math">
                  <m:oMathParaPr>
                    <m:jc m:val="centerGroup"/>
                  </m:oMathParaPr>
                  <m:oMath xmlns:m="http://schemas.openxmlformats.org/officeDocument/2006/math">
                    <m:sSub>
                      <m:sSubPr>
                        <m:ctrlPr>
                          <a:rPr lang="en-GB" sz="2000" i="1">
                            <a:latin typeface="Cambria Math" panose="02040503050406030204" pitchFamily="18" charset="0"/>
                          </a:rPr>
                        </m:ctrlPr>
                      </m:sSubPr>
                      <m:e>
                        <m:sSub>
                          <m:sSubPr>
                            <m:ctrlPr>
                              <a:rPr lang="en-GB" sz="2000" i="1">
                                <a:latin typeface="Cambria Math" panose="02040503050406030204" pitchFamily="18" charset="0"/>
                              </a:rPr>
                            </m:ctrlPr>
                          </m:sSubPr>
                          <m:e>
                            <m:r>
                              <a:rPr lang="en-GB" sz="2000" b="0" i="1">
                                <a:latin typeface="Cambria Math" panose="02040503050406030204" pitchFamily="18" charset="0"/>
                              </a:rPr>
                              <m:t>𝐶</m:t>
                            </m:r>
                          </m:e>
                          <m:sub>
                            <m:r>
                              <a:rPr lang="en-GB" sz="2000" b="0" i="1">
                                <a:latin typeface="Cambria Math" panose="02040503050406030204" pitchFamily="18" charset="0"/>
                              </a:rPr>
                              <m:t>1</m:t>
                            </m:r>
                          </m:sub>
                        </m:sSub>
                        <m:r>
                          <a:rPr lang="en-GB" sz="2000" b="0" i="1">
                            <a:latin typeface="Cambria Math" panose="02040503050406030204" pitchFamily="18" charset="0"/>
                          </a:rPr>
                          <m:t>=</m:t>
                        </m:r>
                        <m:r>
                          <a:rPr lang="en-GB" sz="2000" i="1">
                            <a:latin typeface="Cambria Math" panose="02040503050406030204" pitchFamily="18" charset="0"/>
                            <a:ea typeface="Cambria Math" panose="02040503050406030204" pitchFamily="18" charset="0"/>
                          </a:rPr>
                          <m:t>𝜌</m:t>
                        </m:r>
                      </m:e>
                      <m:sub>
                        <m:r>
                          <a:rPr lang="en-GB" sz="2000" b="0" i="1">
                            <a:latin typeface="Cambria Math" panose="02040503050406030204" pitchFamily="18" charset="0"/>
                            <a:ea typeface="Cambria Math" panose="02040503050406030204" pitchFamily="18" charset="0"/>
                          </a:rPr>
                          <m:t>𝑒𝑥𝑝</m:t>
                        </m:r>
                      </m:sub>
                    </m:sSub>
                    <m:r>
                      <a:rPr lang="en-GB" sz="2000" b="0" i="1">
                        <a:latin typeface="Cambria Math" panose="02040503050406030204" pitchFamily="18" charset="0"/>
                        <a:ea typeface="Cambria Math" panose="02040503050406030204" pitchFamily="18" charset="0"/>
                      </a:rPr>
                      <m:t>𝜋</m:t>
                    </m:r>
                    <m:d>
                      <m:dPr>
                        <m:ctrlPr>
                          <a:rPr lang="en-GB" sz="2000" b="0" i="1">
                            <a:latin typeface="Cambria Math" panose="02040503050406030204" pitchFamily="18" charset="0"/>
                            <a:ea typeface="Cambria Math" panose="02040503050406030204" pitchFamily="18" charset="0"/>
                          </a:rPr>
                        </m:ctrlPr>
                      </m:dPr>
                      <m:e>
                        <m:f>
                          <m:fPr>
                            <m:ctrlPr>
                              <a:rPr lang="en-GB" sz="2000" b="0" i="1">
                                <a:latin typeface="Cambria Math" panose="02040503050406030204" pitchFamily="18" charset="0"/>
                                <a:ea typeface="Cambria Math" panose="02040503050406030204" pitchFamily="18" charset="0"/>
                              </a:rPr>
                            </m:ctrlPr>
                          </m:fPr>
                          <m:num>
                            <m:sSubSup>
                              <m:sSubSupPr>
                                <m:ctrlPr>
                                  <a:rPr lang="en-GB" sz="2000" b="0" i="1">
                                    <a:latin typeface="Cambria Math" panose="02040503050406030204" pitchFamily="18" charset="0"/>
                                    <a:ea typeface="Cambria Math" panose="02040503050406030204" pitchFamily="18" charset="0"/>
                                  </a:rPr>
                                </m:ctrlPr>
                              </m:sSubSupPr>
                              <m:e>
                                <m:r>
                                  <a:rPr lang="en-GB" sz="2000" b="0" i="1">
                                    <a:latin typeface="Cambria Math" panose="02040503050406030204" pitchFamily="18" charset="0"/>
                                    <a:ea typeface="Cambria Math" panose="02040503050406030204" pitchFamily="18" charset="0"/>
                                  </a:rPr>
                                  <m:t>𝑟</m:t>
                                </m:r>
                              </m:e>
                              <m:sub>
                                <m:r>
                                  <a:rPr lang="en-GB" sz="2000" b="0" i="1">
                                    <a:latin typeface="Cambria Math" panose="02040503050406030204" pitchFamily="18" charset="0"/>
                                    <a:ea typeface="Cambria Math" panose="02040503050406030204" pitchFamily="18" charset="0"/>
                                  </a:rPr>
                                  <m:t>𝑐</m:t>
                                </m:r>
                              </m:sub>
                              <m:sup>
                                <m:r>
                                  <a:rPr lang="en-GB" sz="2000" b="0" i="1">
                                    <a:latin typeface="Cambria Math" panose="02040503050406030204" pitchFamily="18" charset="0"/>
                                    <a:ea typeface="Cambria Math" panose="02040503050406030204" pitchFamily="18" charset="0"/>
                                  </a:rPr>
                                  <m:t>2</m:t>
                                </m:r>
                              </m:sup>
                            </m:sSubSup>
                          </m:num>
                          <m:den>
                            <m:sSup>
                              <m:sSupPr>
                                <m:ctrlPr>
                                  <a:rPr lang="en-GB" sz="2000" b="0" i="1">
                                    <a:latin typeface="Cambria Math" panose="02040503050406030204" pitchFamily="18" charset="0"/>
                                    <a:ea typeface="Cambria Math" panose="02040503050406030204" pitchFamily="18" charset="0"/>
                                  </a:rPr>
                                </m:ctrlPr>
                              </m:sSupPr>
                              <m:e>
                                <m:r>
                                  <a:rPr lang="en-GB" sz="2000" b="0" i="1">
                                    <a:latin typeface="Cambria Math" panose="02040503050406030204" pitchFamily="18" charset="0"/>
                                    <a:ea typeface="Cambria Math" panose="02040503050406030204" pitchFamily="18" charset="0"/>
                                  </a:rPr>
                                  <m:t>𝑐𝑜𝑠</m:t>
                                </m:r>
                              </m:e>
                              <m:sup>
                                <m:r>
                                  <a:rPr lang="en-GB" sz="2000" b="0" i="1">
                                    <a:latin typeface="Cambria Math" panose="02040503050406030204" pitchFamily="18" charset="0"/>
                                    <a:ea typeface="Cambria Math" panose="02040503050406030204" pitchFamily="18" charset="0"/>
                                  </a:rPr>
                                  <m:t>2</m:t>
                                </m:r>
                              </m:sup>
                            </m:sSup>
                            <m:r>
                              <a:rPr lang="en-GB" sz="2000" b="0" i="1">
                                <a:latin typeface="Cambria Math" panose="02040503050406030204" pitchFamily="18" charset="0"/>
                                <a:ea typeface="Cambria Math" panose="02040503050406030204" pitchFamily="18" charset="0"/>
                              </a:rPr>
                              <m:t>𝛼</m:t>
                            </m:r>
                          </m:den>
                        </m:f>
                        <m:r>
                          <a:rPr lang="en-GB" sz="2000" b="0" i="1">
                            <a:latin typeface="Cambria Math" panose="02040503050406030204" pitchFamily="18" charset="0"/>
                            <a:ea typeface="Cambria Math" panose="02040503050406030204" pitchFamily="18" charset="0"/>
                          </a:rPr>
                          <m:t>−</m:t>
                        </m:r>
                        <m:sSup>
                          <m:sSupPr>
                            <m:ctrlPr>
                              <a:rPr lang="en-GB" sz="2000" b="0" i="1">
                                <a:latin typeface="Cambria Math" panose="02040503050406030204" pitchFamily="18" charset="0"/>
                                <a:ea typeface="Cambria Math" panose="02040503050406030204" pitchFamily="18" charset="0"/>
                              </a:rPr>
                            </m:ctrlPr>
                          </m:sSupPr>
                          <m:e>
                            <m:d>
                              <m:dPr>
                                <m:ctrlPr>
                                  <a:rPr lang="en-GB" sz="2000" b="0" i="1">
                                    <a:latin typeface="Cambria Math" panose="02040503050406030204" pitchFamily="18" charset="0"/>
                                    <a:ea typeface="Cambria Math" panose="02040503050406030204" pitchFamily="18" charset="0"/>
                                  </a:rPr>
                                </m:ctrlPr>
                              </m:dPr>
                              <m:e>
                                <m:f>
                                  <m:fPr>
                                    <m:ctrlPr>
                                      <a:rPr lang="en-GB" sz="2000" b="0" i="1">
                                        <a:latin typeface="Cambria Math" panose="02040503050406030204" pitchFamily="18" charset="0"/>
                                        <a:ea typeface="Cambria Math" panose="02040503050406030204" pitchFamily="18" charset="0"/>
                                      </a:rPr>
                                    </m:ctrlPr>
                                  </m:fPr>
                                  <m:num>
                                    <m:sSub>
                                      <m:sSubPr>
                                        <m:ctrlPr>
                                          <a:rPr lang="en-GB" sz="2000" b="0" i="1">
                                            <a:latin typeface="Cambria Math" panose="02040503050406030204" pitchFamily="18" charset="0"/>
                                            <a:ea typeface="Cambria Math" panose="02040503050406030204" pitchFamily="18" charset="0"/>
                                          </a:rPr>
                                        </m:ctrlPr>
                                      </m:sSubPr>
                                      <m:e>
                                        <m:r>
                                          <a:rPr lang="en-GB" sz="2000" b="0" i="1">
                                            <a:latin typeface="Cambria Math" panose="02040503050406030204" pitchFamily="18" charset="0"/>
                                            <a:ea typeface="Cambria Math" panose="02040503050406030204" pitchFamily="18" charset="0"/>
                                          </a:rPr>
                                          <m:t>𝑟</m:t>
                                        </m:r>
                                      </m:e>
                                      <m:sub>
                                        <m:r>
                                          <a:rPr lang="en-GB" sz="2000" b="0" i="1">
                                            <a:latin typeface="Cambria Math" panose="02040503050406030204" pitchFamily="18" charset="0"/>
                                            <a:ea typeface="Cambria Math" panose="02040503050406030204" pitchFamily="18" charset="0"/>
                                          </a:rPr>
                                          <m:t>1</m:t>
                                        </m:r>
                                      </m:sub>
                                    </m:sSub>
                                    <m:r>
                                      <a:rPr lang="en-GB" sz="2000" b="0" i="1">
                                        <a:latin typeface="Cambria Math" panose="02040503050406030204" pitchFamily="18" charset="0"/>
                                        <a:ea typeface="Cambria Math" panose="02040503050406030204" pitchFamily="18" charset="0"/>
                                      </a:rPr>
                                      <m:t>+</m:t>
                                    </m:r>
                                    <m:sSub>
                                      <m:sSubPr>
                                        <m:ctrlPr>
                                          <a:rPr lang="en-GB" sz="2000" b="0" i="1">
                                            <a:latin typeface="Cambria Math" panose="02040503050406030204" pitchFamily="18" charset="0"/>
                                            <a:ea typeface="Cambria Math" panose="02040503050406030204" pitchFamily="18" charset="0"/>
                                          </a:rPr>
                                        </m:ctrlPr>
                                      </m:sSubPr>
                                      <m:e>
                                        <m:r>
                                          <a:rPr lang="en-GB" sz="2000" b="0" i="1">
                                            <a:latin typeface="Cambria Math" panose="02040503050406030204" pitchFamily="18" charset="0"/>
                                            <a:ea typeface="Cambria Math" panose="02040503050406030204" pitchFamily="18" charset="0"/>
                                          </a:rPr>
                                          <m:t>𝑟</m:t>
                                        </m:r>
                                      </m:e>
                                      <m:sub>
                                        <m:r>
                                          <a:rPr lang="en-GB" sz="2000" b="0" i="1">
                                            <a:latin typeface="Cambria Math" panose="02040503050406030204" pitchFamily="18" charset="0"/>
                                            <a:ea typeface="Cambria Math" panose="02040503050406030204" pitchFamily="18" charset="0"/>
                                          </a:rPr>
                                          <m:t>𝑜</m:t>
                                        </m:r>
                                      </m:sub>
                                    </m:sSub>
                                  </m:num>
                                  <m:den>
                                    <m:r>
                                      <a:rPr lang="en-GB" sz="2000" b="0" i="1">
                                        <a:latin typeface="Cambria Math" panose="02040503050406030204" pitchFamily="18" charset="0"/>
                                        <a:ea typeface="Cambria Math" panose="02040503050406030204" pitchFamily="18" charset="0"/>
                                      </a:rPr>
                                      <m:t>2</m:t>
                                    </m:r>
                                  </m:den>
                                </m:f>
                              </m:e>
                            </m:d>
                          </m:e>
                          <m:sup>
                            <m:r>
                              <a:rPr lang="en-GB" sz="2000" b="0" i="1">
                                <a:latin typeface="Cambria Math" panose="02040503050406030204" pitchFamily="18" charset="0"/>
                                <a:ea typeface="Cambria Math" panose="02040503050406030204" pitchFamily="18" charset="0"/>
                              </a:rPr>
                              <m:t>2</m:t>
                            </m:r>
                          </m:sup>
                        </m:sSup>
                      </m:e>
                    </m:d>
                  </m:oMath>
                </m:oMathPara>
              </a14:m>
              <a:endParaRPr lang="en-GB" sz="2000"/>
            </a:p>
          </xdr:txBody>
        </xdr:sp>
      </mc:Choice>
      <mc:Fallback xmlns="">
        <xdr:sp macro="" textlink="">
          <xdr:nvSpPr>
            <xdr:cNvPr id="4" name="TextBox 3">
              <a:extLst>
                <a:ext uri="{FF2B5EF4-FFF2-40B4-BE49-F238E27FC236}">
                  <a16:creationId xmlns:a16="http://schemas.microsoft.com/office/drawing/2014/main" id="{CC425F7D-26F6-AB42-BBC3-234544B66537}"/>
                </a:ext>
              </a:extLst>
            </xdr:cNvPr>
            <xdr:cNvSpPr txBox="1"/>
          </xdr:nvSpPr>
          <xdr:spPr>
            <a:xfrm>
              <a:off x="10263717" y="6813550"/>
              <a:ext cx="3666132" cy="69993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r>
                <a:rPr lang="en-GB" sz="2000" i="0">
                  <a:latin typeface="Cambria Math" panose="02040503050406030204" pitchFamily="18" charset="0"/>
                </a:rPr>
                <a:t>〖</a:t>
              </a:r>
              <a:r>
                <a:rPr lang="en-GB" sz="2000" b="0" i="0">
                  <a:latin typeface="Cambria Math" panose="02040503050406030204" pitchFamily="18" charset="0"/>
                </a:rPr>
                <a:t>𝐶_1=</a:t>
              </a:r>
              <a:r>
                <a:rPr lang="en-GB" sz="2000" i="0">
                  <a:latin typeface="Cambria Math" panose="02040503050406030204" pitchFamily="18" charset="0"/>
                  <a:ea typeface="Cambria Math" panose="02040503050406030204" pitchFamily="18" charset="0"/>
                </a:rPr>
                <a:t>𝜌〗_</a:t>
              </a:r>
              <a:r>
                <a:rPr lang="en-GB" sz="2000" b="0" i="0">
                  <a:latin typeface="Cambria Math" panose="02040503050406030204" pitchFamily="18" charset="0"/>
                  <a:ea typeface="Cambria Math" panose="02040503050406030204" pitchFamily="18" charset="0"/>
                </a:rPr>
                <a:t>𝑒𝑥𝑝 𝜋((𝑟_𝑐^2)/(〖𝑐𝑜𝑠〗^2 𝛼)−((𝑟_1+𝑟_𝑜)/2)^2 )</a:t>
              </a:r>
              <a:endParaRPr lang="en-GB" sz="2000"/>
            </a:p>
          </xdr:txBody>
        </xdr:sp>
      </mc:Fallback>
    </mc:AlternateContent>
    <xdr:clientData/>
  </xdr:oneCellAnchor>
  <xdr:oneCellAnchor>
    <xdr:from>
      <xdr:col>3</xdr:col>
      <xdr:colOff>100330</xdr:colOff>
      <xdr:row>24</xdr:row>
      <xdr:rowOff>205316</xdr:rowOff>
    </xdr:from>
    <xdr:ext cx="2526013" cy="565476"/>
    <mc:AlternateContent xmlns:mc="http://schemas.openxmlformats.org/markup-compatibility/2006" xmlns:a14="http://schemas.microsoft.com/office/drawing/2010/main">
      <mc:Choice Requires="a14">
        <xdr:sp macro="" textlink="">
          <xdr:nvSpPr>
            <xdr:cNvPr id="5" name="TextBox 4">
              <a:extLst>
                <a:ext uri="{FF2B5EF4-FFF2-40B4-BE49-F238E27FC236}">
                  <a16:creationId xmlns:a16="http://schemas.microsoft.com/office/drawing/2014/main" id="{97D56D49-4710-AB4D-80B0-A8C5C4718EE4}"/>
                </a:ext>
              </a:extLst>
            </xdr:cNvPr>
            <xdr:cNvSpPr txBox="1"/>
          </xdr:nvSpPr>
          <xdr:spPr>
            <a:xfrm>
              <a:off x="2792730" y="6949016"/>
              <a:ext cx="2526013" cy="565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14:m>
                <m:oMathPara xmlns:m="http://schemas.openxmlformats.org/officeDocument/2006/math">
                  <m:oMathParaPr>
                    <m:jc m:val="centerGroup"/>
                  </m:oMathParaPr>
                  <m:oMath xmlns:m="http://schemas.openxmlformats.org/officeDocument/2006/math">
                    <m:sSub>
                      <m:sSubPr>
                        <m:ctrlPr>
                          <a:rPr lang="en-GB" sz="2000" i="1">
                            <a:latin typeface="Cambria Math" panose="02040503050406030204" pitchFamily="18" charset="0"/>
                          </a:rPr>
                        </m:ctrlPr>
                      </m:sSubPr>
                      <m:e>
                        <m:sSub>
                          <m:sSubPr>
                            <m:ctrlPr>
                              <a:rPr lang="en-GB" sz="2000" i="1">
                                <a:latin typeface="Cambria Math" panose="02040503050406030204" pitchFamily="18" charset="0"/>
                              </a:rPr>
                            </m:ctrlPr>
                          </m:sSubPr>
                          <m:e>
                            <m:r>
                              <a:rPr lang="en-GB" sz="2000" b="0" i="1">
                                <a:latin typeface="Cambria Math" panose="02040503050406030204" pitchFamily="18" charset="0"/>
                              </a:rPr>
                              <m:t>𝑀</m:t>
                            </m:r>
                          </m:e>
                          <m:sub>
                            <m:r>
                              <a:rPr lang="en-GB" sz="2000" b="0" i="1">
                                <a:latin typeface="Cambria Math" panose="02040503050406030204" pitchFamily="18" charset="0"/>
                              </a:rPr>
                              <m:t>1</m:t>
                            </m:r>
                          </m:sub>
                        </m:sSub>
                        <m:r>
                          <a:rPr lang="en-GB" sz="2000" b="0" i="1">
                            <a:latin typeface="Cambria Math" panose="02040503050406030204" pitchFamily="18" charset="0"/>
                          </a:rPr>
                          <m:t>=</m:t>
                        </m:r>
                        <m:r>
                          <a:rPr lang="en-GB" sz="2000" i="1">
                            <a:latin typeface="Cambria Math" panose="02040503050406030204" pitchFamily="18" charset="0"/>
                            <a:ea typeface="Cambria Math" panose="02040503050406030204" pitchFamily="18" charset="0"/>
                          </a:rPr>
                          <m:t>𝜌</m:t>
                        </m:r>
                      </m:e>
                      <m:sub>
                        <m:r>
                          <a:rPr lang="en-GB" sz="2000" b="0" i="1">
                            <a:latin typeface="Cambria Math" panose="02040503050406030204" pitchFamily="18" charset="0"/>
                            <a:ea typeface="Cambria Math" panose="02040503050406030204" pitchFamily="18" charset="0"/>
                          </a:rPr>
                          <m:t>𝑐𝑢</m:t>
                        </m:r>
                      </m:sub>
                    </m:sSub>
                    <m:r>
                      <a:rPr lang="en-GB" sz="2000" b="0" i="1">
                        <a:latin typeface="Cambria Math" panose="02040503050406030204" pitchFamily="18" charset="0"/>
                      </a:rPr>
                      <m:t>2</m:t>
                    </m:r>
                    <m:r>
                      <a:rPr lang="en-GB" sz="2000" b="0" i="1">
                        <a:latin typeface="Cambria Math" panose="02040503050406030204" pitchFamily="18" charset="0"/>
                        <a:ea typeface="Cambria Math" panose="02040503050406030204" pitchFamily="18" charset="0"/>
                      </a:rPr>
                      <m:t>𝜋</m:t>
                    </m:r>
                    <m:d>
                      <m:dPr>
                        <m:ctrlPr>
                          <a:rPr lang="en-GB" sz="2000" b="0" i="1">
                            <a:latin typeface="Cambria Math" panose="02040503050406030204" pitchFamily="18" charset="0"/>
                            <a:ea typeface="Cambria Math" panose="02040503050406030204" pitchFamily="18" charset="0"/>
                          </a:rPr>
                        </m:ctrlPr>
                      </m:dPr>
                      <m:e>
                        <m:f>
                          <m:fPr>
                            <m:ctrlPr>
                              <a:rPr lang="en-GB" sz="2000" b="0" i="1">
                                <a:latin typeface="Cambria Math" panose="02040503050406030204" pitchFamily="18" charset="0"/>
                                <a:ea typeface="Cambria Math" panose="02040503050406030204" pitchFamily="18" charset="0"/>
                              </a:rPr>
                            </m:ctrlPr>
                          </m:fPr>
                          <m:num>
                            <m:sSub>
                              <m:sSubPr>
                                <m:ctrlPr>
                                  <a:rPr lang="en-GB" sz="2000" b="0" i="1">
                                    <a:latin typeface="Cambria Math" panose="02040503050406030204" pitchFamily="18" charset="0"/>
                                    <a:ea typeface="Cambria Math" panose="02040503050406030204" pitchFamily="18" charset="0"/>
                                  </a:rPr>
                                </m:ctrlPr>
                              </m:sSubPr>
                              <m:e>
                                <m:r>
                                  <a:rPr lang="en-GB" sz="2000" b="0" i="1">
                                    <a:latin typeface="Cambria Math" panose="02040503050406030204" pitchFamily="18" charset="0"/>
                                    <a:ea typeface="Cambria Math" panose="02040503050406030204" pitchFamily="18" charset="0"/>
                                  </a:rPr>
                                  <m:t>𝑟</m:t>
                                </m:r>
                              </m:e>
                              <m:sub>
                                <m:r>
                                  <a:rPr lang="en-GB" sz="2000" b="0" i="1">
                                    <a:latin typeface="Cambria Math" panose="02040503050406030204" pitchFamily="18" charset="0"/>
                                    <a:ea typeface="Cambria Math" panose="02040503050406030204" pitchFamily="18" charset="0"/>
                                  </a:rPr>
                                  <m:t>1</m:t>
                                </m:r>
                              </m:sub>
                            </m:sSub>
                            <m:r>
                              <a:rPr lang="en-GB" sz="2000" b="0" i="1">
                                <a:latin typeface="Cambria Math" panose="02040503050406030204" pitchFamily="18" charset="0"/>
                                <a:ea typeface="Cambria Math" panose="02040503050406030204" pitchFamily="18" charset="0"/>
                              </a:rPr>
                              <m:t>+</m:t>
                            </m:r>
                            <m:sSub>
                              <m:sSubPr>
                                <m:ctrlPr>
                                  <a:rPr lang="en-GB" sz="2000" b="0" i="1">
                                    <a:latin typeface="Cambria Math" panose="02040503050406030204" pitchFamily="18" charset="0"/>
                                    <a:ea typeface="Cambria Math" panose="02040503050406030204" pitchFamily="18" charset="0"/>
                                  </a:rPr>
                                </m:ctrlPr>
                              </m:sSubPr>
                              <m:e>
                                <m:r>
                                  <a:rPr lang="en-GB" sz="2000" b="0" i="1">
                                    <a:latin typeface="Cambria Math" panose="02040503050406030204" pitchFamily="18" charset="0"/>
                                    <a:ea typeface="Cambria Math" panose="02040503050406030204" pitchFamily="18" charset="0"/>
                                  </a:rPr>
                                  <m:t>𝑟</m:t>
                                </m:r>
                              </m:e>
                              <m:sub>
                                <m:r>
                                  <a:rPr lang="en-GB" sz="2000" b="0" i="1">
                                    <a:latin typeface="Cambria Math" panose="02040503050406030204" pitchFamily="18" charset="0"/>
                                    <a:ea typeface="Cambria Math" panose="02040503050406030204" pitchFamily="18" charset="0"/>
                                  </a:rPr>
                                  <m:t>𝑜</m:t>
                                </m:r>
                              </m:sub>
                            </m:sSub>
                          </m:num>
                          <m:den>
                            <m:r>
                              <a:rPr lang="en-GB" sz="2000" b="0" i="1">
                                <a:latin typeface="Cambria Math" panose="02040503050406030204" pitchFamily="18" charset="0"/>
                                <a:ea typeface="Cambria Math" panose="02040503050406030204" pitchFamily="18" charset="0"/>
                              </a:rPr>
                              <m:t>2</m:t>
                            </m:r>
                          </m:den>
                        </m:f>
                      </m:e>
                    </m:d>
                    <m:r>
                      <a:rPr lang="en-GB" sz="2000" b="0" i="1">
                        <a:latin typeface="Cambria Math" panose="02040503050406030204" pitchFamily="18" charset="0"/>
                        <a:ea typeface="Cambria Math" panose="02040503050406030204" pitchFamily="18" charset="0"/>
                      </a:rPr>
                      <m:t>𝑡</m:t>
                    </m:r>
                  </m:oMath>
                </m:oMathPara>
              </a14:m>
              <a:endParaRPr lang="en-GB" sz="2000"/>
            </a:p>
          </xdr:txBody>
        </xdr:sp>
      </mc:Choice>
      <mc:Fallback xmlns="">
        <xdr:sp macro="" textlink="">
          <xdr:nvSpPr>
            <xdr:cNvPr id="5" name="TextBox 4">
              <a:extLst>
                <a:ext uri="{FF2B5EF4-FFF2-40B4-BE49-F238E27FC236}">
                  <a16:creationId xmlns:a16="http://schemas.microsoft.com/office/drawing/2014/main" id="{97D56D49-4710-AB4D-80B0-A8C5C4718EE4}"/>
                </a:ext>
              </a:extLst>
            </xdr:cNvPr>
            <xdr:cNvSpPr txBox="1"/>
          </xdr:nvSpPr>
          <xdr:spPr>
            <a:xfrm>
              <a:off x="2792730" y="6949016"/>
              <a:ext cx="2526013" cy="565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r>
                <a:rPr lang="en-GB" sz="2000" i="0">
                  <a:latin typeface="Cambria Math" panose="02040503050406030204" pitchFamily="18" charset="0"/>
                </a:rPr>
                <a:t>〖</a:t>
              </a:r>
              <a:r>
                <a:rPr lang="en-GB" sz="2000" b="0" i="0">
                  <a:latin typeface="Cambria Math" panose="02040503050406030204" pitchFamily="18" charset="0"/>
                </a:rPr>
                <a:t>𝑀_1=</a:t>
              </a:r>
              <a:r>
                <a:rPr lang="en-GB" sz="2000" i="0">
                  <a:latin typeface="Cambria Math" panose="02040503050406030204" pitchFamily="18" charset="0"/>
                  <a:ea typeface="Cambria Math" panose="02040503050406030204" pitchFamily="18" charset="0"/>
                </a:rPr>
                <a:t>𝜌〗_</a:t>
              </a:r>
              <a:r>
                <a:rPr lang="en-GB" sz="2000" b="0" i="0">
                  <a:latin typeface="Cambria Math" panose="02040503050406030204" pitchFamily="18" charset="0"/>
                  <a:ea typeface="Cambria Math" panose="02040503050406030204" pitchFamily="18" charset="0"/>
                </a:rPr>
                <a:t>𝑐𝑢 </a:t>
              </a:r>
              <a:r>
                <a:rPr lang="en-GB" sz="2000" b="0" i="0">
                  <a:latin typeface="Cambria Math" panose="02040503050406030204" pitchFamily="18" charset="0"/>
                </a:rPr>
                <a:t>2</a:t>
              </a:r>
              <a:r>
                <a:rPr lang="en-GB" sz="2000" b="0" i="0">
                  <a:latin typeface="Cambria Math" panose="02040503050406030204" pitchFamily="18" charset="0"/>
                  <a:ea typeface="Cambria Math" panose="02040503050406030204" pitchFamily="18" charset="0"/>
                </a:rPr>
                <a:t>𝜋((𝑟_1+𝑟_𝑜)/2)𝑡</a:t>
              </a:r>
              <a:endParaRPr lang="en-GB" sz="2000"/>
            </a:p>
          </xdr:txBody>
        </xdr:sp>
      </mc:Fallback>
    </mc:AlternateContent>
    <xdr:clientData/>
  </xdr:oneCellAnchor>
  <xdr:oneCellAnchor>
    <xdr:from>
      <xdr:col>3</xdr:col>
      <xdr:colOff>98636</xdr:colOff>
      <xdr:row>32</xdr:row>
      <xdr:rowOff>195156</xdr:rowOff>
    </xdr:from>
    <xdr:ext cx="2546403" cy="565476"/>
    <mc:AlternateContent xmlns:mc="http://schemas.openxmlformats.org/markup-compatibility/2006" xmlns:a14="http://schemas.microsoft.com/office/drawing/2010/main">
      <mc:Choice Requires="a14">
        <xdr:sp macro="" textlink="">
          <xdr:nvSpPr>
            <xdr:cNvPr id="6" name="TextBox 5">
              <a:extLst>
                <a:ext uri="{FF2B5EF4-FFF2-40B4-BE49-F238E27FC236}">
                  <a16:creationId xmlns:a16="http://schemas.microsoft.com/office/drawing/2014/main" id="{CEB8759B-1BBB-294A-9903-6AFE73A20AD6}"/>
                </a:ext>
              </a:extLst>
            </xdr:cNvPr>
            <xdr:cNvSpPr txBox="1"/>
          </xdr:nvSpPr>
          <xdr:spPr>
            <a:xfrm>
              <a:off x="2791036" y="8691456"/>
              <a:ext cx="2546403" cy="565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14:m>
                <m:oMathPara xmlns:m="http://schemas.openxmlformats.org/officeDocument/2006/math">
                  <m:oMathParaPr>
                    <m:jc m:val="centerGroup"/>
                  </m:oMathParaPr>
                  <m:oMath xmlns:m="http://schemas.openxmlformats.org/officeDocument/2006/math">
                    <m:sSub>
                      <m:sSubPr>
                        <m:ctrlPr>
                          <a:rPr lang="en-GB" sz="2000" i="1">
                            <a:latin typeface="Cambria Math" panose="02040503050406030204" pitchFamily="18" charset="0"/>
                          </a:rPr>
                        </m:ctrlPr>
                      </m:sSubPr>
                      <m:e>
                        <m:sSub>
                          <m:sSubPr>
                            <m:ctrlPr>
                              <a:rPr lang="en-GB" sz="2000" i="1">
                                <a:latin typeface="Cambria Math" panose="02040503050406030204" pitchFamily="18" charset="0"/>
                              </a:rPr>
                            </m:ctrlPr>
                          </m:sSubPr>
                          <m:e>
                            <m:r>
                              <a:rPr lang="en-GB" sz="2000" b="0" i="1">
                                <a:latin typeface="Cambria Math" panose="02040503050406030204" pitchFamily="18" charset="0"/>
                              </a:rPr>
                              <m:t>𝑀</m:t>
                            </m:r>
                          </m:e>
                          <m:sub>
                            <m:r>
                              <a:rPr lang="en-GB" sz="2000" b="0" i="1">
                                <a:latin typeface="Cambria Math" panose="02040503050406030204" pitchFamily="18" charset="0"/>
                              </a:rPr>
                              <m:t>3</m:t>
                            </m:r>
                          </m:sub>
                        </m:sSub>
                        <m:r>
                          <a:rPr lang="en-GB" sz="2000" b="0" i="1">
                            <a:latin typeface="Cambria Math" panose="02040503050406030204" pitchFamily="18" charset="0"/>
                          </a:rPr>
                          <m:t>=</m:t>
                        </m:r>
                        <m:r>
                          <a:rPr lang="en-GB" sz="2000" i="1">
                            <a:latin typeface="Cambria Math" panose="02040503050406030204" pitchFamily="18" charset="0"/>
                            <a:ea typeface="Cambria Math" panose="02040503050406030204" pitchFamily="18" charset="0"/>
                          </a:rPr>
                          <m:t>𝜌</m:t>
                        </m:r>
                      </m:e>
                      <m:sub>
                        <m:r>
                          <a:rPr lang="en-GB" sz="2000" b="0" i="1">
                            <a:latin typeface="Cambria Math" panose="02040503050406030204" pitchFamily="18" charset="0"/>
                            <a:ea typeface="Cambria Math" panose="02040503050406030204" pitchFamily="18" charset="0"/>
                          </a:rPr>
                          <m:t>𝑐𝑢</m:t>
                        </m:r>
                      </m:sub>
                    </m:sSub>
                    <m:r>
                      <a:rPr lang="en-GB" sz="2000" b="0" i="1">
                        <a:latin typeface="Cambria Math" panose="02040503050406030204" pitchFamily="18" charset="0"/>
                      </a:rPr>
                      <m:t>2</m:t>
                    </m:r>
                    <m:r>
                      <a:rPr lang="en-GB" sz="2000" b="0" i="1">
                        <a:latin typeface="Cambria Math" panose="02040503050406030204" pitchFamily="18" charset="0"/>
                        <a:ea typeface="Cambria Math" panose="02040503050406030204" pitchFamily="18" charset="0"/>
                      </a:rPr>
                      <m:t>𝜋</m:t>
                    </m:r>
                    <m:d>
                      <m:dPr>
                        <m:ctrlPr>
                          <a:rPr lang="en-GB" sz="2000" b="0" i="1">
                            <a:latin typeface="Cambria Math" panose="02040503050406030204" pitchFamily="18" charset="0"/>
                            <a:ea typeface="Cambria Math" panose="02040503050406030204" pitchFamily="18" charset="0"/>
                          </a:rPr>
                        </m:ctrlPr>
                      </m:dPr>
                      <m:e>
                        <m:f>
                          <m:fPr>
                            <m:ctrlPr>
                              <a:rPr lang="en-GB" sz="2000" b="0" i="1">
                                <a:latin typeface="Cambria Math" panose="02040503050406030204" pitchFamily="18" charset="0"/>
                                <a:ea typeface="Cambria Math" panose="02040503050406030204" pitchFamily="18" charset="0"/>
                              </a:rPr>
                            </m:ctrlPr>
                          </m:fPr>
                          <m:num>
                            <m:sSub>
                              <m:sSubPr>
                                <m:ctrlPr>
                                  <a:rPr lang="en-GB" sz="2000" b="0" i="1">
                                    <a:latin typeface="Cambria Math" panose="02040503050406030204" pitchFamily="18" charset="0"/>
                                    <a:ea typeface="Cambria Math" panose="02040503050406030204" pitchFamily="18" charset="0"/>
                                  </a:rPr>
                                </m:ctrlPr>
                              </m:sSubPr>
                              <m:e>
                                <m:r>
                                  <a:rPr lang="en-GB" sz="2000" b="0" i="1">
                                    <a:latin typeface="Cambria Math" panose="02040503050406030204" pitchFamily="18" charset="0"/>
                                    <a:ea typeface="Cambria Math" panose="02040503050406030204" pitchFamily="18" charset="0"/>
                                  </a:rPr>
                                  <m:t>𝑟</m:t>
                                </m:r>
                              </m:e>
                              <m:sub>
                                <m:r>
                                  <a:rPr lang="en-GB" sz="2000" b="0" i="1">
                                    <a:latin typeface="Cambria Math" panose="02040503050406030204" pitchFamily="18" charset="0"/>
                                    <a:ea typeface="Cambria Math" panose="02040503050406030204" pitchFamily="18" charset="0"/>
                                  </a:rPr>
                                  <m:t>3</m:t>
                                </m:r>
                              </m:sub>
                            </m:sSub>
                            <m:r>
                              <a:rPr lang="en-GB" sz="2000" b="0" i="1">
                                <a:latin typeface="Cambria Math" panose="02040503050406030204" pitchFamily="18" charset="0"/>
                                <a:ea typeface="Cambria Math" panose="02040503050406030204" pitchFamily="18" charset="0"/>
                              </a:rPr>
                              <m:t>+</m:t>
                            </m:r>
                            <m:sSub>
                              <m:sSubPr>
                                <m:ctrlPr>
                                  <a:rPr lang="en-GB" sz="2000" b="0" i="1">
                                    <a:latin typeface="Cambria Math" panose="02040503050406030204" pitchFamily="18" charset="0"/>
                                    <a:ea typeface="Cambria Math" panose="02040503050406030204" pitchFamily="18" charset="0"/>
                                  </a:rPr>
                                </m:ctrlPr>
                              </m:sSubPr>
                              <m:e>
                                <m:r>
                                  <a:rPr lang="en-GB" sz="2000" b="0" i="1">
                                    <a:latin typeface="Cambria Math" panose="02040503050406030204" pitchFamily="18" charset="0"/>
                                    <a:ea typeface="Cambria Math" panose="02040503050406030204" pitchFamily="18" charset="0"/>
                                  </a:rPr>
                                  <m:t>𝑟</m:t>
                                </m:r>
                              </m:e>
                              <m:sub>
                                <m:r>
                                  <a:rPr lang="en-GB" sz="2000" b="0" i="1">
                                    <a:latin typeface="Cambria Math" panose="02040503050406030204" pitchFamily="18" charset="0"/>
                                    <a:ea typeface="Cambria Math" panose="02040503050406030204" pitchFamily="18" charset="0"/>
                                  </a:rPr>
                                  <m:t>2</m:t>
                                </m:r>
                              </m:sub>
                            </m:sSub>
                          </m:num>
                          <m:den>
                            <m:r>
                              <a:rPr lang="en-GB" sz="2000" b="0" i="1">
                                <a:latin typeface="Cambria Math" panose="02040503050406030204" pitchFamily="18" charset="0"/>
                                <a:ea typeface="Cambria Math" panose="02040503050406030204" pitchFamily="18" charset="0"/>
                              </a:rPr>
                              <m:t>2</m:t>
                            </m:r>
                          </m:den>
                        </m:f>
                      </m:e>
                    </m:d>
                    <m:r>
                      <a:rPr lang="en-GB" sz="2000" b="0" i="1">
                        <a:latin typeface="Cambria Math" panose="02040503050406030204" pitchFamily="18" charset="0"/>
                        <a:ea typeface="Cambria Math" panose="02040503050406030204" pitchFamily="18" charset="0"/>
                      </a:rPr>
                      <m:t>𝑡</m:t>
                    </m:r>
                  </m:oMath>
                </m:oMathPara>
              </a14:m>
              <a:endParaRPr lang="en-GB" sz="2000"/>
            </a:p>
          </xdr:txBody>
        </xdr:sp>
      </mc:Choice>
      <mc:Fallback xmlns="">
        <xdr:sp macro="" textlink="">
          <xdr:nvSpPr>
            <xdr:cNvPr id="6" name="TextBox 5">
              <a:extLst>
                <a:ext uri="{FF2B5EF4-FFF2-40B4-BE49-F238E27FC236}">
                  <a16:creationId xmlns:a16="http://schemas.microsoft.com/office/drawing/2014/main" id="{CEB8759B-1BBB-294A-9903-6AFE73A20AD6}"/>
                </a:ext>
              </a:extLst>
            </xdr:cNvPr>
            <xdr:cNvSpPr txBox="1"/>
          </xdr:nvSpPr>
          <xdr:spPr>
            <a:xfrm>
              <a:off x="2791036" y="8691456"/>
              <a:ext cx="2546403" cy="565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r>
                <a:rPr lang="en-GB" sz="2000" i="0">
                  <a:latin typeface="Cambria Math" panose="02040503050406030204" pitchFamily="18" charset="0"/>
                </a:rPr>
                <a:t>〖</a:t>
              </a:r>
              <a:r>
                <a:rPr lang="en-GB" sz="2000" b="0" i="0">
                  <a:latin typeface="Cambria Math" panose="02040503050406030204" pitchFamily="18" charset="0"/>
                </a:rPr>
                <a:t>𝑀_3=</a:t>
              </a:r>
              <a:r>
                <a:rPr lang="en-GB" sz="2000" i="0">
                  <a:latin typeface="Cambria Math" panose="02040503050406030204" pitchFamily="18" charset="0"/>
                  <a:ea typeface="Cambria Math" panose="02040503050406030204" pitchFamily="18" charset="0"/>
                </a:rPr>
                <a:t>𝜌〗_</a:t>
              </a:r>
              <a:r>
                <a:rPr lang="en-GB" sz="2000" b="0" i="0">
                  <a:latin typeface="Cambria Math" panose="02040503050406030204" pitchFamily="18" charset="0"/>
                  <a:ea typeface="Cambria Math" panose="02040503050406030204" pitchFamily="18" charset="0"/>
                </a:rPr>
                <a:t>𝑐𝑢 </a:t>
              </a:r>
              <a:r>
                <a:rPr lang="en-GB" sz="2000" b="0" i="0">
                  <a:latin typeface="Cambria Math" panose="02040503050406030204" pitchFamily="18" charset="0"/>
                </a:rPr>
                <a:t>2</a:t>
              </a:r>
              <a:r>
                <a:rPr lang="en-GB" sz="2000" b="0" i="0">
                  <a:latin typeface="Cambria Math" panose="02040503050406030204" pitchFamily="18" charset="0"/>
                  <a:ea typeface="Cambria Math" panose="02040503050406030204" pitchFamily="18" charset="0"/>
                </a:rPr>
                <a:t>𝜋((𝑟_3+𝑟_2)/2)𝑡</a:t>
              </a:r>
              <a:endParaRPr lang="en-GB" sz="2000"/>
            </a:p>
          </xdr:txBody>
        </xdr:sp>
      </mc:Fallback>
    </mc:AlternateContent>
    <xdr:clientData/>
  </xdr:oneCellAnchor>
  <xdr:oneCellAnchor>
    <xdr:from>
      <xdr:col>3</xdr:col>
      <xdr:colOff>104563</xdr:colOff>
      <xdr:row>36</xdr:row>
      <xdr:rowOff>201930</xdr:rowOff>
    </xdr:from>
    <xdr:ext cx="2535438" cy="565476"/>
    <mc:AlternateContent xmlns:mc="http://schemas.openxmlformats.org/markup-compatibility/2006" xmlns:a14="http://schemas.microsoft.com/office/drawing/2010/main">
      <mc:Choice Requires="a14">
        <xdr:sp macro="" textlink="">
          <xdr:nvSpPr>
            <xdr:cNvPr id="7" name="TextBox 6">
              <a:extLst>
                <a:ext uri="{FF2B5EF4-FFF2-40B4-BE49-F238E27FC236}">
                  <a16:creationId xmlns:a16="http://schemas.microsoft.com/office/drawing/2014/main" id="{FBA1EFFD-4FAB-614E-AFD6-47F0F0FD1034}"/>
                </a:ext>
              </a:extLst>
            </xdr:cNvPr>
            <xdr:cNvSpPr txBox="1"/>
          </xdr:nvSpPr>
          <xdr:spPr>
            <a:xfrm>
              <a:off x="2796963" y="9612630"/>
              <a:ext cx="2535438" cy="565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14:m>
                <m:oMathPara xmlns:m="http://schemas.openxmlformats.org/officeDocument/2006/math">
                  <m:oMathParaPr>
                    <m:jc m:val="centerGroup"/>
                  </m:oMathParaPr>
                  <m:oMath xmlns:m="http://schemas.openxmlformats.org/officeDocument/2006/math">
                    <m:sSub>
                      <m:sSubPr>
                        <m:ctrlPr>
                          <a:rPr lang="en-GB" sz="2000" i="1">
                            <a:latin typeface="Cambria Math" panose="02040503050406030204" pitchFamily="18" charset="0"/>
                          </a:rPr>
                        </m:ctrlPr>
                      </m:sSubPr>
                      <m:e>
                        <m:sSub>
                          <m:sSubPr>
                            <m:ctrlPr>
                              <a:rPr lang="en-GB" sz="2000" i="1">
                                <a:latin typeface="Cambria Math" panose="02040503050406030204" pitchFamily="18" charset="0"/>
                              </a:rPr>
                            </m:ctrlPr>
                          </m:sSubPr>
                          <m:e>
                            <m:r>
                              <a:rPr lang="en-GB" sz="2000" b="0" i="1">
                                <a:latin typeface="Cambria Math" panose="02040503050406030204" pitchFamily="18" charset="0"/>
                              </a:rPr>
                              <m:t>𝑀</m:t>
                            </m:r>
                          </m:e>
                          <m:sub>
                            <m:r>
                              <a:rPr lang="en-GB" sz="2000" b="0" i="1">
                                <a:latin typeface="Cambria Math" panose="02040503050406030204" pitchFamily="18" charset="0"/>
                              </a:rPr>
                              <m:t>4</m:t>
                            </m:r>
                          </m:sub>
                        </m:sSub>
                        <m:r>
                          <a:rPr lang="en-GB" sz="2000" b="0" i="1">
                            <a:latin typeface="Cambria Math" panose="02040503050406030204" pitchFamily="18" charset="0"/>
                          </a:rPr>
                          <m:t>=</m:t>
                        </m:r>
                        <m:r>
                          <a:rPr lang="en-GB" sz="2000" i="1">
                            <a:latin typeface="Cambria Math" panose="02040503050406030204" pitchFamily="18" charset="0"/>
                            <a:ea typeface="Cambria Math" panose="02040503050406030204" pitchFamily="18" charset="0"/>
                          </a:rPr>
                          <m:t>𝜌</m:t>
                        </m:r>
                      </m:e>
                      <m:sub>
                        <m:r>
                          <a:rPr lang="en-GB" sz="2000" b="0" i="1">
                            <a:latin typeface="Cambria Math" panose="02040503050406030204" pitchFamily="18" charset="0"/>
                            <a:ea typeface="Cambria Math" panose="02040503050406030204" pitchFamily="18" charset="0"/>
                          </a:rPr>
                          <m:t>𝑐𝑢</m:t>
                        </m:r>
                      </m:sub>
                    </m:sSub>
                    <m:r>
                      <a:rPr lang="en-GB" sz="2000" b="0" i="1">
                        <a:latin typeface="Cambria Math" panose="02040503050406030204" pitchFamily="18" charset="0"/>
                      </a:rPr>
                      <m:t>2</m:t>
                    </m:r>
                    <m:r>
                      <a:rPr lang="en-GB" sz="2000" b="0" i="1">
                        <a:latin typeface="Cambria Math" panose="02040503050406030204" pitchFamily="18" charset="0"/>
                        <a:ea typeface="Cambria Math" panose="02040503050406030204" pitchFamily="18" charset="0"/>
                      </a:rPr>
                      <m:t>𝜋</m:t>
                    </m:r>
                    <m:d>
                      <m:dPr>
                        <m:ctrlPr>
                          <a:rPr lang="en-GB" sz="2000" b="0" i="1">
                            <a:latin typeface="Cambria Math" panose="02040503050406030204" pitchFamily="18" charset="0"/>
                            <a:ea typeface="Cambria Math" panose="02040503050406030204" pitchFamily="18" charset="0"/>
                          </a:rPr>
                        </m:ctrlPr>
                      </m:dPr>
                      <m:e>
                        <m:f>
                          <m:fPr>
                            <m:ctrlPr>
                              <a:rPr lang="en-GB" sz="2000" b="0" i="1">
                                <a:latin typeface="Cambria Math" panose="02040503050406030204" pitchFamily="18" charset="0"/>
                                <a:ea typeface="Cambria Math" panose="02040503050406030204" pitchFamily="18" charset="0"/>
                              </a:rPr>
                            </m:ctrlPr>
                          </m:fPr>
                          <m:num>
                            <m:sSub>
                              <m:sSubPr>
                                <m:ctrlPr>
                                  <a:rPr lang="en-GB" sz="2000" b="0" i="1">
                                    <a:latin typeface="Cambria Math" panose="02040503050406030204" pitchFamily="18" charset="0"/>
                                    <a:ea typeface="Cambria Math" panose="02040503050406030204" pitchFamily="18" charset="0"/>
                                  </a:rPr>
                                </m:ctrlPr>
                              </m:sSubPr>
                              <m:e>
                                <m:r>
                                  <a:rPr lang="en-GB" sz="2000" b="0" i="1">
                                    <a:latin typeface="Cambria Math" panose="02040503050406030204" pitchFamily="18" charset="0"/>
                                    <a:ea typeface="Cambria Math" panose="02040503050406030204" pitchFamily="18" charset="0"/>
                                  </a:rPr>
                                  <m:t>𝑟</m:t>
                                </m:r>
                              </m:e>
                              <m:sub>
                                <m:r>
                                  <a:rPr lang="en-GB" sz="2000" b="0" i="1">
                                    <a:latin typeface="Cambria Math" panose="02040503050406030204" pitchFamily="18" charset="0"/>
                                    <a:ea typeface="Cambria Math" panose="02040503050406030204" pitchFamily="18" charset="0"/>
                                  </a:rPr>
                                  <m:t>4</m:t>
                                </m:r>
                              </m:sub>
                            </m:sSub>
                            <m:r>
                              <a:rPr lang="en-GB" sz="2000" b="0" i="1">
                                <a:latin typeface="Cambria Math" panose="02040503050406030204" pitchFamily="18" charset="0"/>
                                <a:ea typeface="Cambria Math" panose="02040503050406030204" pitchFamily="18" charset="0"/>
                              </a:rPr>
                              <m:t>+</m:t>
                            </m:r>
                            <m:sSub>
                              <m:sSubPr>
                                <m:ctrlPr>
                                  <a:rPr lang="en-GB" sz="2000" b="0" i="1">
                                    <a:latin typeface="Cambria Math" panose="02040503050406030204" pitchFamily="18" charset="0"/>
                                    <a:ea typeface="Cambria Math" panose="02040503050406030204" pitchFamily="18" charset="0"/>
                                  </a:rPr>
                                </m:ctrlPr>
                              </m:sSubPr>
                              <m:e>
                                <m:r>
                                  <a:rPr lang="en-GB" sz="2000" b="0" i="1">
                                    <a:latin typeface="Cambria Math" panose="02040503050406030204" pitchFamily="18" charset="0"/>
                                    <a:ea typeface="Cambria Math" panose="02040503050406030204" pitchFamily="18" charset="0"/>
                                  </a:rPr>
                                  <m:t>𝑟</m:t>
                                </m:r>
                              </m:e>
                              <m:sub>
                                <m:r>
                                  <a:rPr lang="en-GB" sz="2000" b="0" i="1">
                                    <a:latin typeface="Cambria Math" panose="02040503050406030204" pitchFamily="18" charset="0"/>
                                    <a:ea typeface="Cambria Math" panose="02040503050406030204" pitchFamily="18" charset="0"/>
                                  </a:rPr>
                                  <m:t>3</m:t>
                                </m:r>
                              </m:sub>
                            </m:sSub>
                          </m:num>
                          <m:den>
                            <m:r>
                              <a:rPr lang="en-GB" sz="2000" b="0" i="1">
                                <a:latin typeface="Cambria Math" panose="02040503050406030204" pitchFamily="18" charset="0"/>
                                <a:ea typeface="Cambria Math" panose="02040503050406030204" pitchFamily="18" charset="0"/>
                              </a:rPr>
                              <m:t>2</m:t>
                            </m:r>
                          </m:den>
                        </m:f>
                      </m:e>
                    </m:d>
                    <m:r>
                      <a:rPr lang="en-GB" sz="2000" b="0" i="1">
                        <a:latin typeface="Cambria Math" panose="02040503050406030204" pitchFamily="18" charset="0"/>
                        <a:ea typeface="Cambria Math" panose="02040503050406030204" pitchFamily="18" charset="0"/>
                      </a:rPr>
                      <m:t>𝑡</m:t>
                    </m:r>
                  </m:oMath>
                </m:oMathPara>
              </a14:m>
              <a:endParaRPr lang="en-GB" sz="2000"/>
            </a:p>
          </xdr:txBody>
        </xdr:sp>
      </mc:Choice>
      <mc:Fallback xmlns="">
        <xdr:sp macro="" textlink="">
          <xdr:nvSpPr>
            <xdr:cNvPr id="7" name="TextBox 6">
              <a:extLst>
                <a:ext uri="{FF2B5EF4-FFF2-40B4-BE49-F238E27FC236}">
                  <a16:creationId xmlns:a16="http://schemas.microsoft.com/office/drawing/2014/main" id="{FBA1EFFD-4FAB-614E-AFD6-47F0F0FD1034}"/>
                </a:ext>
              </a:extLst>
            </xdr:cNvPr>
            <xdr:cNvSpPr txBox="1"/>
          </xdr:nvSpPr>
          <xdr:spPr>
            <a:xfrm>
              <a:off x="2796963" y="9612630"/>
              <a:ext cx="2535438" cy="565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r>
                <a:rPr lang="en-GB" sz="2000" i="0">
                  <a:latin typeface="Cambria Math" panose="02040503050406030204" pitchFamily="18" charset="0"/>
                </a:rPr>
                <a:t>〖</a:t>
              </a:r>
              <a:r>
                <a:rPr lang="en-GB" sz="2000" b="0" i="0">
                  <a:latin typeface="Cambria Math" panose="02040503050406030204" pitchFamily="18" charset="0"/>
                </a:rPr>
                <a:t>𝑀_4=</a:t>
              </a:r>
              <a:r>
                <a:rPr lang="en-GB" sz="2000" i="0">
                  <a:latin typeface="Cambria Math" panose="02040503050406030204" pitchFamily="18" charset="0"/>
                  <a:ea typeface="Cambria Math" panose="02040503050406030204" pitchFamily="18" charset="0"/>
                </a:rPr>
                <a:t>𝜌〗_</a:t>
              </a:r>
              <a:r>
                <a:rPr lang="en-GB" sz="2000" b="0" i="0">
                  <a:latin typeface="Cambria Math" panose="02040503050406030204" pitchFamily="18" charset="0"/>
                  <a:ea typeface="Cambria Math" panose="02040503050406030204" pitchFamily="18" charset="0"/>
                </a:rPr>
                <a:t>𝑐𝑢 </a:t>
              </a:r>
              <a:r>
                <a:rPr lang="en-GB" sz="2000" b="0" i="0">
                  <a:latin typeface="Cambria Math" panose="02040503050406030204" pitchFamily="18" charset="0"/>
                </a:rPr>
                <a:t>2</a:t>
              </a:r>
              <a:r>
                <a:rPr lang="en-GB" sz="2000" b="0" i="0">
                  <a:latin typeface="Cambria Math" panose="02040503050406030204" pitchFamily="18" charset="0"/>
                  <a:ea typeface="Cambria Math" panose="02040503050406030204" pitchFamily="18" charset="0"/>
                </a:rPr>
                <a:t>𝜋((𝑟_4+𝑟_3)/2)𝑡</a:t>
              </a:r>
              <a:endParaRPr lang="en-GB" sz="2000"/>
            </a:p>
          </xdr:txBody>
        </xdr:sp>
      </mc:Fallback>
    </mc:AlternateContent>
    <xdr:clientData/>
  </xdr:oneCellAnchor>
  <xdr:oneCellAnchor>
    <xdr:from>
      <xdr:col>3</xdr:col>
      <xdr:colOff>87630</xdr:colOff>
      <xdr:row>41</xdr:row>
      <xdr:rowOff>19896</xdr:rowOff>
    </xdr:from>
    <xdr:ext cx="2535438" cy="565476"/>
    <mc:AlternateContent xmlns:mc="http://schemas.openxmlformats.org/markup-compatibility/2006" xmlns:a14="http://schemas.microsoft.com/office/drawing/2010/main">
      <mc:Choice Requires="a14">
        <xdr:sp macro="" textlink="">
          <xdr:nvSpPr>
            <xdr:cNvPr id="8" name="TextBox 7">
              <a:extLst>
                <a:ext uri="{FF2B5EF4-FFF2-40B4-BE49-F238E27FC236}">
                  <a16:creationId xmlns:a16="http://schemas.microsoft.com/office/drawing/2014/main" id="{238EF938-412F-3941-A805-ADAC41E2AC57}"/>
                </a:ext>
              </a:extLst>
            </xdr:cNvPr>
            <xdr:cNvSpPr txBox="1"/>
          </xdr:nvSpPr>
          <xdr:spPr>
            <a:xfrm>
              <a:off x="2780030" y="10471996"/>
              <a:ext cx="2535438" cy="565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14:m>
                <m:oMathPara xmlns:m="http://schemas.openxmlformats.org/officeDocument/2006/math">
                  <m:oMathParaPr>
                    <m:jc m:val="centerGroup"/>
                  </m:oMathParaPr>
                  <m:oMath xmlns:m="http://schemas.openxmlformats.org/officeDocument/2006/math">
                    <m:sSub>
                      <m:sSubPr>
                        <m:ctrlPr>
                          <a:rPr lang="en-GB" sz="2000" i="1">
                            <a:latin typeface="Cambria Math" panose="02040503050406030204" pitchFamily="18" charset="0"/>
                          </a:rPr>
                        </m:ctrlPr>
                      </m:sSubPr>
                      <m:e>
                        <m:sSub>
                          <m:sSubPr>
                            <m:ctrlPr>
                              <a:rPr lang="en-GB" sz="2000" i="1">
                                <a:latin typeface="Cambria Math" panose="02040503050406030204" pitchFamily="18" charset="0"/>
                              </a:rPr>
                            </m:ctrlPr>
                          </m:sSubPr>
                          <m:e>
                            <m:r>
                              <a:rPr lang="en-GB" sz="2000" b="0" i="1">
                                <a:latin typeface="Cambria Math" panose="02040503050406030204" pitchFamily="18" charset="0"/>
                              </a:rPr>
                              <m:t>𝑀</m:t>
                            </m:r>
                          </m:e>
                          <m:sub>
                            <m:r>
                              <a:rPr lang="en-GB" sz="2000" b="0" i="1">
                                <a:latin typeface="Cambria Math" panose="02040503050406030204" pitchFamily="18" charset="0"/>
                              </a:rPr>
                              <m:t>5</m:t>
                            </m:r>
                          </m:sub>
                        </m:sSub>
                        <m:r>
                          <a:rPr lang="en-GB" sz="2000" b="0" i="1">
                            <a:latin typeface="Cambria Math" panose="02040503050406030204" pitchFamily="18" charset="0"/>
                          </a:rPr>
                          <m:t>=</m:t>
                        </m:r>
                        <m:r>
                          <a:rPr lang="en-GB" sz="2000" i="1">
                            <a:latin typeface="Cambria Math" panose="02040503050406030204" pitchFamily="18" charset="0"/>
                            <a:ea typeface="Cambria Math" panose="02040503050406030204" pitchFamily="18" charset="0"/>
                          </a:rPr>
                          <m:t>𝜌</m:t>
                        </m:r>
                      </m:e>
                      <m:sub>
                        <m:r>
                          <a:rPr lang="en-GB" sz="2000" b="0" i="1">
                            <a:latin typeface="Cambria Math" panose="02040503050406030204" pitchFamily="18" charset="0"/>
                            <a:ea typeface="Cambria Math" panose="02040503050406030204" pitchFamily="18" charset="0"/>
                          </a:rPr>
                          <m:t>𝑐𝑢</m:t>
                        </m:r>
                      </m:sub>
                    </m:sSub>
                    <m:r>
                      <a:rPr lang="en-GB" sz="2000" b="0" i="1">
                        <a:latin typeface="Cambria Math" panose="02040503050406030204" pitchFamily="18" charset="0"/>
                      </a:rPr>
                      <m:t>2</m:t>
                    </m:r>
                    <m:r>
                      <a:rPr lang="en-GB" sz="2000" b="0" i="1">
                        <a:latin typeface="Cambria Math" panose="02040503050406030204" pitchFamily="18" charset="0"/>
                        <a:ea typeface="Cambria Math" panose="02040503050406030204" pitchFamily="18" charset="0"/>
                      </a:rPr>
                      <m:t>𝜋</m:t>
                    </m:r>
                    <m:d>
                      <m:dPr>
                        <m:ctrlPr>
                          <a:rPr lang="en-GB" sz="2000" b="0" i="1">
                            <a:latin typeface="Cambria Math" panose="02040503050406030204" pitchFamily="18" charset="0"/>
                            <a:ea typeface="Cambria Math" panose="02040503050406030204" pitchFamily="18" charset="0"/>
                          </a:rPr>
                        </m:ctrlPr>
                      </m:dPr>
                      <m:e>
                        <m:f>
                          <m:fPr>
                            <m:ctrlPr>
                              <a:rPr lang="en-GB" sz="2000" b="0" i="1">
                                <a:latin typeface="Cambria Math" panose="02040503050406030204" pitchFamily="18" charset="0"/>
                                <a:ea typeface="Cambria Math" panose="02040503050406030204" pitchFamily="18" charset="0"/>
                              </a:rPr>
                            </m:ctrlPr>
                          </m:fPr>
                          <m:num>
                            <m:sSub>
                              <m:sSubPr>
                                <m:ctrlPr>
                                  <a:rPr lang="en-GB" sz="2000" b="0" i="1">
                                    <a:latin typeface="Cambria Math" panose="02040503050406030204" pitchFamily="18" charset="0"/>
                                    <a:ea typeface="Cambria Math" panose="02040503050406030204" pitchFamily="18" charset="0"/>
                                  </a:rPr>
                                </m:ctrlPr>
                              </m:sSubPr>
                              <m:e>
                                <m:r>
                                  <a:rPr lang="en-GB" sz="2000" b="0" i="1">
                                    <a:latin typeface="Cambria Math" panose="02040503050406030204" pitchFamily="18" charset="0"/>
                                    <a:ea typeface="Cambria Math" panose="02040503050406030204" pitchFamily="18" charset="0"/>
                                  </a:rPr>
                                  <m:t>𝑟</m:t>
                                </m:r>
                              </m:e>
                              <m:sub>
                                <m:r>
                                  <a:rPr lang="en-GB" sz="2000" b="0" i="1">
                                    <a:latin typeface="Cambria Math" panose="02040503050406030204" pitchFamily="18" charset="0"/>
                                    <a:ea typeface="Cambria Math" panose="02040503050406030204" pitchFamily="18" charset="0"/>
                                  </a:rPr>
                                  <m:t>5</m:t>
                                </m:r>
                              </m:sub>
                            </m:sSub>
                            <m:r>
                              <a:rPr lang="en-GB" sz="2000" b="0" i="1">
                                <a:latin typeface="Cambria Math" panose="02040503050406030204" pitchFamily="18" charset="0"/>
                                <a:ea typeface="Cambria Math" panose="02040503050406030204" pitchFamily="18" charset="0"/>
                              </a:rPr>
                              <m:t>+</m:t>
                            </m:r>
                            <m:sSub>
                              <m:sSubPr>
                                <m:ctrlPr>
                                  <a:rPr lang="en-GB" sz="2000" b="0" i="1">
                                    <a:latin typeface="Cambria Math" panose="02040503050406030204" pitchFamily="18" charset="0"/>
                                    <a:ea typeface="Cambria Math" panose="02040503050406030204" pitchFamily="18" charset="0"/>
                                  </a:rPr>
                                </m:ctrlPr>
                              </m:sSubPr>
                              <m:e>
                                <m:r>
                                  <a:rPr lang="en-GB" sz="2000" b="0" i="1">
                                    <a:latin typeface="Cambria Math" panose="02040503050406030204" pitchFamily="18" charset="0"/>
                                    <a:ea typeface="Cambria Math" panose="02040503050406030204" pitchFamily="18" charset="0"/>
                                  </a:rPr>
                                  <m:t>𝑟</m:t>
                                </m:r>
                              </m:e>
                              <m:sub>
                                <m:r>
                                  <a:rPr lang="en-GB" sz="2000" b="0" i="1">
                                    <a:latin typeface="Cambria Math" panose="02040503050406030204" pitchFamily="18" charset="0"/>
                                    <a:ea typeface="Cambria Math" panose="02040503050406030204" pitchFamily="18" charset="0"/>
                                  </a:rPr>
                                  <m:t>4</m:t>
                                </m:r>
                              </m:sub>
                            </m:sSub>
                          </m:num>
                          <m:den>
                            <m:r>
                              <a:rPr lang="en-GB" sz="2000" b="0" i="1">
                                <a:latin typeface="Cambria Math" panose="02040503050406030204" pitchFamily="18" charset="0"/>
                                <a:ea typeface="Cambria Math" panose="02040503050406030204" pitchFamily="18" charset="0"/>
                              </a:rPr>
                              <m:t>2</m:t>
                            </m:r>
                          </m:den>
                        </m:f>
                      </m:e>
                    </m:d>
                    <m:r>
                      <a:rPr lang="en-GB" sz="2000" b="0" i="1">
                        <a:latin typeface="Cambria Math" panose="02040503050406030204" pitchFamily="18" charset="0"/>
                        <a:ea typeface="Cambria Math" panose="02040503050406030204" pitchFamily="18" charset="0"/>
                      </a:rPr>
                      <m:t>𝑡</m:t>
                    </m:r>
                  </m:oMath>
                </m:oMathPara>
              </a14:m>
              <a:endParaRPr lang="en-GB" sz="2000"/>
            </a:p>
          </xdr:txBody>
        </xdr:sp>
      </mc:Choice>
      <mc:Fallback xmlns="">
        <xdr:sp macro="" textlink="">
          <xdr:nvSpPr>
            <xdr:cNvPr id="8" name="TextBox 7">
              <a:extLst>
                <a:ext uri="{FF2B5EF4-FFF2-40B4-BE49-F238E27FC236}">
                  <a16:creationId xmlns:a16="http://schemas.microsoft.com/office/drawing/2014/main" id="{238EF938-412F-3941-A805-ADAC41E2AC57}"/>
                </a:ext>
              </a:extLst>
            </xdr:cNvPr>
            <xdr:cNvSpPr txBox="1"/>
          </xdr:nvSpPr>
          <xdr:spPr>
            <a:xfrm>
              <a:off x="2780030" y="10471996"/>
              <a:ext cx="2535438" cy="565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r>
                <a:rPr lang="en-GB" sz="2000" i="0">
                  <a:latin typeface="Cambria Math" panose="02040503050406030204" pitchFamily="18" charset="0"/>
                </a:rPr>
                <a:t>〖</a:t>
              </a:r>
              <a:r>
                <a:rPr lang="en-GB" sz="2000" b="0" i="0">
                  <a:latin typeface="Cambria Math" panose="02040503050406030204" pitchFamily="18" charset="0"/>
                </a:rPr>
                <a:t>𝑀_5=</a:t>
              </a:r>
              <a:r>
                <a:rPr lang="en-GB" sz="2000" i="0">
                  <a:latin typeface="Cambria Math" panose="02040503050406030204" pitchFamily="18" charset="0"/>
                  <a:ea typeface="Cambria Math" panose="02040503050406030204" pitchFamily="18" charset="0"/>
                </a:rPr>
                <a:t>𝜌〗_</a:t>
              </a:r>
              <a:r>
                <a:rPr lang="en-GB" sz="2000" b="0" i="0">
                  <a:latin typeface="Cambria Math" panose="02040503050406030204" pitchFamily="18" charset="0"/>
                  <a:ea typeface="Cambria Math" panose="02040503050406030204" pitchFamily="18" charset="0"/>
                </a:rPr>
                <a:t>𝑐𝑢 </a:t>
              </a:r>
              <a:r>
                <a:rPr lang="en-GB" sz="2000" b="0" i="0">
                  <a:latin typeface="Cambria Math" panose="02040503050406030204" pitchFamily="18" charset="0"/>
                </a:rPr>
                <a:t>2</a:t>
              </a:r>
              <a:r>
                <a:rPr lang="en-GB" sz="2000" b="0" i="0">
                  <a:latin typeface="Cambria Math" panose="02040503050406030204" pitchFamily="18" charset="0"/>
                  <a:ea typeface="Cambria Math" panose="02040503050406030204" pitchFamily="18" charset="0"/>
                </a:rPr>
                <a:t>𝜋((𝑟_5+𝑟_4)/2)𝑡</a:t>
              </a:r>
              <a:endParaRPr lang="en-GB" sz="2000"/>
            </a:p>
          </xdr:txBody>
        </xdr:sp>
      </mc:Fallback>
    </mc:AlternateContent>
    <xdr:clientData/>
  </xdr:oneCellAnchor>
  <xdr:oneCellAnchor>
    <xdr:from>
      <xdr:col>11</xdr:col>
      <xdr:colOff>158750</xdr:colOff>
      <xdr:row>29</xdr:row>
      <xdr:rowOff>6350</xdr:rowOff>
    </xdr:from>
    <xdr:ext cx="3680559" cy="699935"/>
    <mc:AlternateContent xmlns:mc="http://schemas.openxmlformats.org/markup-compatibility/2006" xmlns:a14="http://schemas.microsoft.com/office/drawing/2010/main">
      <mc:Choice Requires="a14">
        <xdr:sp macro="" textlink="">
          <xdr:nvSpPr>
            <xdr:cNvPr id="9" name="TextBox 8">
              <a:extLst>
                <a:ext uri="{FF2B5EF4-FFF2-40B4-BE49-F238E27FC236}">
                  <a16:creationId xmlns:a16="http://schemas.microsoft.com/office/drawing/2014/main" id="{93AF41AF-B8FA-B748-95B7-B09E2B11542D}"/>
                </a:ext>
              </a:extLst>
            </xdr:cNvPr>
            <xdr:cNvSpPr txBox="1"/>
          </xdr:nvSpPr>
          <xdr:spPr>
            <a:xfrm>
              <a:off x="10251017" y="7821083"/>
              <a:ext cx="3680559" cy="69993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14:m>
                <m:oMathPara xmlns:m="http://schemas.openxmlformats.org/officeDocument/2006/math">
                  <m:oMathParaPr>
                    <m:jc m:val="centerGroup"/>
                  </m:oMathParaPr>
                  <m:oMath xmlns:m="http://schemas.openxmlformats.org/officeDocument/2006/math">
                    <m:sSub>
                      <m:sSubPr>
                        <m:ctrlPr>
                          <a:rPr lang="en-GB" sz="2000" i="1">
                            <a:latin typeface="Cambria Math" panose="02040503050406030204" pitchFamily="18" charset="0"/>
                          </a:rPr>
                        </m:ctrlPr>
                      </m:sSubPr>
                      <m:e>
                        <m:sSub>
                          <m:sSubPr>
                            <m:ctrlPr>
                              <a:rPr lang="en-GB" sz="2000" i="1">
                                <a:latin typeface="Cambria Math" panose="02040503050406030204" pitchFamily="18" charset="0"/>
                              </a:rPr>
                            </m:ctrlPr>
                          </m:sSubPr>
                          <m:e>
                            <m:r>
                              <a:rPr lang="en-GB" sz="2000" b="0" i="1">
                                <a:latin typeface="Cambria Math" panose="02040503050406030204" pitchFamily="18" charset="0"/>
                              </a:rPr>
                              <m:t>𝐶</m:t>
                            </m:r>
                          </m:e>
                          <m:sub>
                            <m:r>
                              <a:rPr lang="en-GB" sz="2000" b="0" i="1">
                                <a:latin typeface="Cambria Math" panose="02040503050406030204" pitchFamily="18" charset="0"/>
                              </a:rPr>
                              <m:t>2</m:t>
                            </m:r>
                          </m:sub>
                        </m:sSub>
                        <m:r>
                          <a:rPr lang="en-GB" sz="2000" b="0" i="1">
                            <a:latin typeface="Cambria Math" panose="02040503050406030204" pitchFamily="18" charset="0"/>
                          </a:rPr>
                          <m:t>=</m:t>
                        </m:r>
                        <m:r>
                          <a:rPr lang="en-GB" sz="2000" i="1">
                            <a:latin typeface="Cambria Math" panose="02040503050406030204" pitchFamily="18" charset="0"/>
                            <a:ea typeface="Cambria Math" panose="02040503050406030204" pitchFamily="18" charset="0"/>
                          </a:rPr>
                          <m:t>𝜌</m:t>
                        </m:r>
                      </m:e>
                      <m:sub>
                        <m:r>
                          <a:rPr lang="en-GB" sz="2000" b="0" i="1">
                            <a:latin typeface="Cambria Math" panose="02040503050406030204" pitchFamily="18" charset="0"/>
                            <a:ea typeface="Cambria Math" panose="02040503050406030204" pitchFamily="18" charset="0"/>
                          </a:rPr>
                          <m:t>𝑒𝑥𝑝</m:t>
                        </m:r>
                      </m:sub>
                    </m:sSub>
                    <m:r>
                      <a:rPr lang="en-GB" sz="2000" b="0" i="1">
                        <a:latin typeface="Cambria Math" panose="02040503050406030204" pitchFamily="18" charset="0"/>
                        <a:ea typeface="Cambria Math" panose="02040503050406030204" pitchFamily="18" charset="0"/>
                      </a:rPr>
                      <m:t>𝜋</m:t>
                    </m:r>
                    <m:d>
                      <m:dPr>
                        <m:ctrlPr>
                          <a:rPr lang="en-GB" sz="2000" b="0" i="1">
                            <a:latin typeface="Cambria Math" panose="02040503050406030204" pitchFamily="18" charset="0"/>
                            <a:ea typeface="Cambria Math" panose="02040503050406030204" pitchFamily="18" charset="0"/>
                          </a:rPr>
                        </m:ctrlPr>
                      </m:dPr>
                      <m:e>
                        <m:f>
                          <m:fPr>
                            <m:ctrlPr>
                              <a:rPr lang="en-GB" sz="2000" b="0" i="1">
                                <a:latin typeface="Cambria Math" panose="02040503050406030204" pitchFamily="18" charset="0"/>
                                <a:ea typeface="Cambria Math" panose="02040503050406030204" pitchFamily="18" charset="0"/>
                              </a:rPr>
                            </m:ctrlPr>
                          </m:fPr>
                          <m:num>
                            <m:sSubSup>
                              <m:sSubSupPr>
                                <m:ctrlPr>
                                  <a:rPr lang="en-GB" sz="2000" b="0" i="1">
                                    <a:latin typeface="Cambria Math" panose="02040503050406030204" pitchFamily="18" charset="0"/>
                                    <a:ea typeface="Cambria Math" panose="02040503050406030204" pitchFamily="18" charset="0"/>
                                  </a:rPr>
                                </m:ctrlPr>
                              </m:sSubSupPr>
                              <m:e>
                                <m:r>
                                  <a:rPr lang="en-GB" sz="2000" b="0" i="1">
                                    <a:latin typeface="Cambria Math" panose="02040503050406030204" pitchFamily="18" charset="0"/>
                                    <a:ea typeface="Cambria Math" panose="02040503050406030204" pitchFamily="18" charset="0"/>
                                  </a:rPr>
                                  <m:t>𝑟</m:t>
                                </m:r>
                              </m:e>
                              <m:sub>
                                <m:r>
                                  <a:rPr lang="en-GB" sz="2000" b="0" i="1">
                                    <a:latin typeface="Cambria Math" panose="02040503050406030204" pitchFamily="18" charset="0"/>
                                    <a:ea typeface="Cambria Math" panose="02040503050406030204" pitchFamily="18" charset="0"/>
                                  </a:rPr>
                                  <m:t>𝑐</m:t>
                                </m:r>
                              </m:sub>
                              <m:sup>
                                <m:r>
                                  <a:rPr lang="en-GB" sz="2000" b="0" i="1">
                                    <a:latin typeface="Cambria Math" panose="02040503050406030204" pitchFamily="18" charset="0"/>
                                    <a:ea typeface="Cambria Math" panose="02040503050406030204" pitchFamily="18" charset="0"/>
                                  </a:rPr>
                                  <m:t>2</m:t>
                                </m:r>
                              </m:sup>
                            </m:sSubSup>
                          </m:num>
                          <m:den>
                            <m:sSup>
                              <m:sSupPr>
                                <m:ctrlPr>
                                  <a:rPr lang="en-GB" sz="2000" b="0" i="1">
                                    <a:latin typeface="Cambria Math" panose="02040503050406030204" pitchFamily="18" charset="0"/>
                                    <a:ea typeface="Cambria Math" panose="02040503050406030204" pitchFamily="18" charset="0"/>
                                  </a:rPr>
                                </m:ctrlPr>
                              </m:sSupPr>
                              <m:e>
                                <m:r>
                                  <a:rPr lang="en-GB" sz="2000" b="0" i="1">
                                    <a:latin typeface="Cambria Math" panose="02040503050406030204" pitchFamily="18" charset="0"/>
                                    <a:ea typeface="Cambria Math" panose="02040503050406030204" pitchFamily="18" charset="0"/>
                                  </a:rPr>
                                  <m:t>𝑐𝑜𝑠</m:t>
                                </m:r>
                              </m:e>
                              <m:sup>
                                <m:r>
                                  <a:rPr lang="en-GB" sz="2000" b="0" i="1">
                                    <a:latin typeface="Cambria Math" panose="02040503050406030204" pitchFamily="18" charset="0"/>
                                    <a:ea typeface="Cambria Math" panose="02040503050406030204" pitchFamily="18" charset="0"/>
                                  </a:rPr>
                                  <m:t>2</m:t>
                                </m:r>
                              </m:sup>
                            </m:sSup>
                            <m:r>
                              <a:rPr lang="en-GB" sz="2000" b="0" i="1">
                                <a:latin typeface="Cambria Math" panose="02040503050406030204" pitchFamily="18" charset="0"/>
                                <a:ea typeface="Cambria Math" panose="02040503050406030204" pitchFamily="18" charset="0"/>
                              </a:rPr>
                              <m:t>𝛼</m:t>
                            </m:r>
                          </m:den>
                        </m:f>
                        <m:r>
                          <a:rPr lang="en-GB" sz="2000" b="0" i="1">
                            <a:latin typeface="Cambria Math" panose="02040503050406030204" pitchFamily="18" charset="0"/>
                            <a:ea typeface="Cambria Math" panose="02040503050406030204" pitchFamily="18" charset="0"/>
                          </a:rPr>
                          <m:t>−</m:t>
                        </m:r>
                        <m:sSup>
                          <m:sSupPr>
                            <m:ctrlPr>
                              <a:rPr lang="en-GB" sz="2000" b="0" i="1">
                                <a:latin typeface="Cambria Math" panose="02040503050406030204" pitchFamily="18" charset="0"/>
                                <a:ea typeface="Cambria Math" panose="02040503050406030204" pitchFamily="18" charset="0"/>
                              </a:rPr>
                            </m:ctrlPr>
                          </m:sSupPr>
                          <m:e>
                            <m:d>
                              <m:dPr>
                                <m:ctrlPr>
                                  <a:rPr lang="en-GB" sz="2000" b="0" i="1">
                                    <a:latin typeface="Cambria Math" panose="02040503050406030204" pitchFamily="18" charset="0"/>
                                    <a:ea typeface="Cambria Math" panose="02040503050406030204" pitchFamily="18" charset="0"/>
                                  </a:rPr>
                                </m:ctrlPr>
                              </m:dPr>
                              <m:e>
                                <m:f>
                                  <m:fPr>
                                    <m:ctrlPr>
                                      <a:rPr lang="en-GB" sz="2000" b="0" i="1">
                                        <a:latin typeface="Cambria Math" panose="02040503050406030204" pitchFamily="18" charset="0"/>
                                        <a:ea typeface="Cambria Math" panose="02040503050406030204" pitchFamily="18" charset="0"/>
                                      </a:rPr>
                                    </m:ctrlPr>
                                  </m:fPr>
                                  <m:num>
                                    <m:sSub>
                                      <m:sSubPr>
                                        <m:ctrlPr>
                                          <a:rPr lang="en-GB" sz="2000" b="0" i="1">
                                            <a:latin typeface="Cambria Math" panose="02040503050406030204" pitchFamily="18" charset="0"/>
                                            <a:ea typeface="Cambria Math" panose="02040503050406030204" pitchFamily="18" charset="0"/>
                                          </a:rPr>
                                        </m:ctrlPr>
                                      </m:sSubPr>
                                      <m:e>
                                        <m:r>
                                          <a:rPr lang="en-GB" sz="2000" b="0" i="1">
                                            <a:latin typeface="Cambria Math" panose="02040503050406030204" pitchFamily="18" charset="0"/>
                                            <a:ea typeface="Cambria Math" panose="02040503050406030204" pitchFamily="18" charset="0"/>
                                          </a:rPr>
                                          <m:t>𝑟</m:t>
                                        </m:r>
                                      </m:e>
                                      <m:sub>
                                        <m:r>
                                          <a:rPr lang="en-GB" sz="2000" b="0" i="1">
                                            <a:latin typeface="Cambria Math" panose="02040503050406030204" pitchFamily="18" charset="0"/>
                                            <a:ea typeface="Cambria Math" panose="02040503050406030204" pitchFamily="18" charset="0"/>
                                          </a:rPr>
                                          <m:t>2</m:t>
                                        </m:r>
                                      </m:sub>
                                    </m:sSub>
                                    <m:r>
                                      <a:rPr lang="en-GB" sz="2000" b="0" i="1">
                                        <a:latin typeface="Cambria Math" panose="02040503050406030204" pitchFamily="18" charset="0"/>
                                        <a:ea typeface="Cambria Math" panose="02040503050406030204" pitchFamily="18" charset="0"/>
                                      </a:rPr>
                                      <m:t>+</m:t>
                                    </m:r>
                                    <m:sSub>
                                      <m:sSubPr>
                                        <m:ctrlPr>
                                          <a:rPr lang="en-GB" sz="2000" b="0" i="1">
                                            <a:latin typeface="Cambria Math" panose="02040503050406030204" pitchFamily="18" charset="0"/>
                                            <a:ea typeface="Cambria Math" panose="02040503050406030204" pitchFamily="18" charset="0"/>
                                          </a:rPr>
                                        </m:ctrlPr>
                                      </m:sSubPr>
                                      <m:e>
                                        <m:r>
                                          <a:rPr lang="en-GB" sz="2000" b="0" i="1">
                                            <a:latin typeface="Cambria Math" panose="02040503050406030204" pitchFamily="18" charset="0"/>
                                            <a:ea typeface="Cambria Math" panose="02040503050406030204" pitchFamily="18" charset="0"/>
                                          </a:rPr>
                                          <m:t>𝑟</m:t>
                                        </m:r>
                                      </m:e>
                                      <m:sub>
                                        <m:r>
                                          <a:rPr lang="en-GB" sz="2000" b="0" i="1">
                                            <a:latin typeface="Cambria Math" panose="02040503050406030204" pitchFamily="18" charset="0"/>
                                            <a:ea typeface="Cambria Math" panose="02040503050406030204" pitchFamily="18" charset="0"/>
                                          </a:rPr>
                                          <m:t>1</m:t>
                                        </m:r>
                                      </m:sub>
                                    </m:sSub>
                                  </m:num>
                                  <m:den>
                                    <m:r>
                                      <a:rPr lang="en-GB" sz="2000" b="0" i="1">
                                        <a:latin typeface="Cambria Math" panose="02040503050406030204" pitchFamily="18" charset="0"/>
                                        <a:ea typeface="Cambria Math" panose="02040503050406030204" pitchFamily="18" charset="0"/>
                                      </a:rPr>
                                      <m:t>2</m:t>
                                    </m:r>
                                  </m:den>
                                </m:f>
                              </m:e>
                            </m:d>
                          </m:e>
                          <m:sup>
                            <m:r>
                              <a:rPr lang="en-GB" sz="2000" b="0" i="1">
                                <a:latin typeface="Cambria Math" panose="02040503050406030204" pitchFamily="18" charset="0"/>
                                <a:ea typeface="Cambria Math" panose="02040503050406030204" pitchFamily="18" charset="0"/>
                              </a:rPr>
                              <m:t>2</m:t>
                            </m:r>
                          </m:sup>
                        </m:sSup>
                      </m:e>
                    </m:d>
                  </m:oMath>
                </m:oMathPara>
              </a14:m>
              <a:endParaRPr lang="en-GB" sz="2000"/>
            </a:p>
          </xdr:txBody>
        </xdr:sp>
      </mc:Choice>
      <mc:Fallback xmlns="">
        <xdr:sp macro="" textlink="">
          <xdr:nvSpPr>
            <xdr:cNvPr id="9" name="TextBox 8">
              <a:extLst>
                <a:ext uri="{FF2B5EF4-FFF2-40B4-BE49-F238E27FC236}">
                  <a16:creationId xmlns:a16="http://schemas.microsoft.com/office/drawing/2014/main" id="{93AF41AF-B8FA-B748-95B7-B09E2B11542D}"/>
                </a:ext>
              </a:extLst>
            </xdr:cNvPr>
            <xdr:cNvSpPr txBox="1"/>
          </xdr:nvSpPr>
          <xdr:spPr>
            <a:xfrm>
              <a:off x="10251017" y="7821083"/>
              <a:ext cx="3680559" cy="69993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r>
                <a:rPr lang="en-GB" sz="2000" i="0">
                  <a:latin typeface="Cambria Math" panose="02040503050406030204" pitchFamily="18" charset="0"/>
                </a:rPr>
                <a:t>〖</a:t>
              </a:r>
              <a:r>
                <a:rPr lang="en-GB" sz="2000" b="0" i="0">
                  <a:latin typeface="Cambria Math" panose="02040503050406030204" pitchFamily="18" charset="0"/>
                </a:rPr>
                <a:t>𝐶_2=</a:t>
              </a:r>
              <a:r>
                <a:rPr lang="en-GB" sz="2000" i="0">
                  <a:latin typeface="Cambria Math" panose="02040503050406030204" pitchFamily="18" charset="0"/>
                  <a:ea typeface="Cambria Math" panose="02040503050406030204" pitchFamily="18" charset="0"/>
                </a:rPr>
                <a:t>𝜌〗_</a:t>
              </a:r>
              <a:r>
                <a:rPr lang="en-GB" sz="2000" b="0" i="0">
                  <a:latin typeface="Cambria Math" panose="02040503050406030204" pitchFamily="18" charset="0"/>
                  <a:ea typeface="Cambria Math" panose="02040503050406030204" pitchFamily="18" charset="0"/>
                </a:rPr>
                <a:t>𝑒𝑥𝑝 𝜋((𝑟_𝑐^2)/(〖𝑐𝑜𝑠〗^2 𝛼)−((𝑟_2+𝑟_1)/2)^2 )</a:t>
              </a:r>
              <a:endParaRPr lang="en-GB" sz="2000"/>
            </a:p>
          </xdr:txBody>
        </xdr:sp>
      </mc:Fallback>
    </mc:AlternateContent>
    <xdr:clientData/>
  </xdr:oneCellAnchor>
  <xdr:oneCellAnchor>
    <xdr:from>
      <xdr:col>11</xdr:col>
      <xdr:colOff>234950</xdr:colOff>
      <xdr:row>34</xdr:row>
      <xdr:rowOff>57150</xdr:rowOff>
    </xdr:from>
    <xdr:ext cx="3686522" cy="699935"/>
    <mc:AlternateContent xmlns:mc="http://schemas.openxmlformats.org/markup-compatibility/2006" xmlns:a14="http://schemas.microsoft.com/office/drawing/2010/main">
      <mc:Choice Requires="a14">
        <xdr:sp macro="" textlink="">
          <xdr:nvSpPr>
            <xdr:cNvPr id="10" name="TextBox 9">
              <a:extLst>
                <a:ext uri="{FF2B5EF4-FFF2-40B4-BE49-F238E27FC236}">
                  <a16:creationId xmlns:a16="http://schemas.microsoft.com/office/drawing/2014/main" id="{3210528F-FC83-5B43-908A-39A3B96CB159}"/>
                </a:ext>
              </a:extLst>
            </xdr:cNvPr>
            <xdr:cNvSpPr txBox="1"/>
          </xdr:nvSpPr>
          <xdr:spPr>
            <a:xfrm>
              <a:off x="10327217" y="9031817"/>
              <a:ext cx="3686522" cy="69993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14:m>
                <m:oMathPara xmlns:m="http://schemas.openxmlformats.org/officeDocument/2006/math">
                  <m:oMathParaPr>
                    <m:jc m:val="centerGroup"/>
                  </m:oMathParaPr>
                  <m:oMath xmlns:m="http://schemas.openxmlformats.org/officeDocument/2006/math">
                    <m:sSub>
                      <m:sSubPr>
                        <m:ctrlPr>
                          <a:rPr lang="en-GB" sz="2000" i="1">
                            <a:latin typeface="Cambria Math" panose="02040503050406030204" pitchFamily="18" charset="0"/>
                          </a:rPr>
                        </m:ctrlPr>
                      </m:sSubPr>
                      <m:e>
                        <m:sSub>
                          <m:sSubPr>
                            <m:ctrlPr>
                              <a:rPr lang="en-GB" sz="2000" i="1">
                                <a:latin typeface="Cambria Math" panose="02040503050406030204" pitchFamily="18" charset="0"/>
                              </a:rPr>
                            </m:ctrlPr>
                          </m:sSubPr>
                          <m:e>
                            <m:r>
                              <a:rPr lang="en-GB" sz="2000" b="0" i="1">
                                <a:latin typeface="Cambria Math" panose="02040503050406030204" pitchFamily="18" charset="0"/>
                              </a:rPr>
                              <m:t>𝐶</m:t>
                            </m:r>
                          </m:e>
                          <m:sub>
                            <m:r>
                              <a:rPr lang="en-GB" sz="2000" b="0" i="1">
                                <a:latin typeface="Cambria Math" panose="02040503050406030204" pitchFamily="18" charset="0"/>
                              </a:rPr>
                              <m:t>3</m:t>
                            </m:r>
                          </m:sub>
                        </m:sSub>
                        <m:r>
                          <a:rPr lang="en-GB" sz="2000" b="0" i="1">
                            <a:latin typeface="Cambria Math" panose="02040503050406030204" pitchFamily="18" charset="0"/>
                          </a:rPr>
                          <m:t>=</m:t>
                        </m:r>
                        <m:r>
                          <a:rPr lang="en-GB" sz="2000" i="1">
                            <a:latin typeface="Cambria Math" panose="02040503050406030204" pitchFamily="18" charset="0"/>
                            <a:ea typeface="Cambria Math" panose="02040503050406030204" pitchFamily="18" charset="0"/>
                          </a:rPr>
                          <m:t>𝜌</m:t>
                        </m:r>
                      </m:e>
                      <m:sub>
                        <m:r>
                          <a:rPr lang="en-GB" sz="2000" b="0" i="1">
                            <a:latin typeface="Cambria Math" panose="02040503050406030204" pitchFamily="18" charset="0"/>
                            <a:ea typeface="Cambria Math" panose="02040503050406030204" pitchFamily="18" charset="0"/>
                          </a:rPr>
                          <m:t>𝑒𝑥𝑝</m:t>
                        </m:r>
                      </m:sub>
                    </m:sSub>
                    <m:r>
                      <a:rPr lang="en-GB" sz="2000" b="0" i="1">
                        <a:latin typeface="Cambria Math" panose="02040503050406030204" pitchFamily="18" charset="0"/>
                        <a:ea typeface="Cambria Math" panose="02040503050406030204" pitchFamily="18" charset="0"/>
                      </a:rPr>
                      <m:t>𝜋</m:t>
                    </m:r>
                    <m:d>
                      <m:dPr>
                        <m:ctrlPr>
                          <a:rPr lang="en-GB" sz="2000" b="0" i="1">
                            <a:latin typeface="Cambria Math" panose="02040503050406030204" pitchFamily="18" charset="0"/>
                            <a:ea typeface="Cambria Math" panose="02040503050406030204" pitchFamily="18" charset="0"/>
                          </a:rPr>
                        </m:ctrlPr>
                      </m:dPr>
                      <m:e>
                        <m:f>
                          <m:fPr>
                            <m:ctrlPr>
                              <a:rPr lang="en-GB" sz="2000" b="0" i="1">
                                <a:latin typeface="Cambria Math" panose="02040503050406030204" pitchFamily="18" charset="0"/>
                                <a:ea typeface="Cambria Math" panose="02040503050406030204" pitchFamily="18" charset="0"/>
                              </a:rPr>
                            </m:ctrlPr>
                          </m:fPr>
                          <m:num>
                            <m:sSubSup>
                              <m:sSubSupPr>
                                <m:ctrlPr>
                                  <a:rPr lang="en-GB" sz="2000" b="0" i="1">
                                    <a:latin typeface="Cambria Math" panose="02040503050406030204" pitchFamily="18" charset="0"/>
                                    <a:ea typeface="Cambria Math" panose="02040503050406030204" pitchFamily="18" charset="0"/>
                                  </a:rPr>
                                </m:ctrlPr>
                              </m:sSubSupPr>
                              <m:e>
                                <m:r>
                                  <a:rPr lang="en-GB" sz="2000" b="0" i="1">
                                    <a:latin typeface="Cambria Math" panose="02040503050406030204" pitchFamily="18" charset="0"/>
                                    <a:ea typeface="Cambria Math" panose="02040503050406030204" pitchFamily="18" charset="0"/>
                                  </a:rPr>
                                  <m:t>𝑟</m:t>
                                </m:r>
                              </m:e>
                              <m:sub>
                                <m:r>
                                  <a:rPr lang="en-GB" sz="2000" b="0" i="1">
                                    <a:latin typeface="Cambria Math" panose="02040503050406030204" pitchFamily="18" charset="0"/>
                                    <a:ea typeface="Cambria Math" panose="02040503050406030204" pitchFamily="18" charset="0"/>
                                  </a:rPr>
                                  <m:t>𝑐</m:t>
                                </m:r>
                              </m:sub>
                              <m:sup>
                                <m:r>
                                  <a:rPr lang="en-GB" sz="2000" b="0" i="1">
                                    <a:latin typeface="Cambria Math" panose="02040503050406030204" pitchFamily="18" charset="0"/>
                                    <a:ea typeface="Cambria Math" panose="02040503050406030204" pitchFamily="18" charset="0"/>
                                  </a:rPr>
                                  <m:t>2</m:t>
                                </m:r>
                              </m:sup>
                            </m:sSubSup>
                          </m:num>
                          <m:den>
                            <m:sSup>
                              <m:sSupPr>
                                <m:ctrlPr>
                                  <a:rPr lang="en-GB" sz="2000" b="0" i="1">
                                    <a:latin typeface="Cambria Math" panose="02040503050406030204" pitchFamily="18" charset="0"/>
                                    <a:ea typeface="Cambria Math" panose="02040503050406030204" pitchFamily="18" charset="0"/>
                                  </a:rPr>
                                </m:ctrlPr>
                              </m:sSupPr>
                              <m:e>
                                <m:r>
                                  <a:rPr lang="en-GB" sz="2000" b="0" i="1">
                                    <a:latin typeface="Cambria Math" panose="02040503050406030204" pitchFamily="18" charset="0"/>
                                    <a:ea typeface="Cambria Math" panose="02040503050406030204" pitchFamily="18" charset="0"/>
                                  </a:rPr>
                                  <m:t>𝑐𝑜𝑠</m:t>
                                </m:r>
                              </m:e>
                              <m:sup>
                                <m:r>
                                  <a:rPr lang="en-GB" sz="2000" b="0" i="1">
                                    <a:latin typeface="Cambria Math" panose="02040503050406030204" pitchFamily="18" charset="0"/>
                                    <a:ea typeface="Cambria Math" panose="02040503050406030204" pitchFamily="18" charset="0"/>
                                  </a:rPr>
                                  <m:t>2</m:t>
                                </m:r>
                              </m:sup>
                            </m:sSup>
                            <m:r>
                              <a:rPr lang="en-GB" sz="2000" b="0" i="1">
                                <a:latin typeface="Cambria Math" panose="02040503050406030204" pitchFamily="18" charset="0"/>
                                <a:ea typeface="Cambria Math" panose="02040503050406030204" pitchFamily="18" charset="0"/>
                              </a:rPr>
                              <m:t>𝛼</m:t>
                            </m:r>
                          </m:den>
                        </m:f>
                        <m:r>
                          <a:rPr lang="en-GB" sz="2000" b="0" i="1">
                            <a:latin typeface="Cambria Math" panose="02040503050406030204" pitchFamily="18" charset="0"/>
                            <a:ea typeface="Cambria Math" panose="02040503050406030204" pitchFamily="18" charset="0"/>
                          </a:rPr>
                          <m:t>−</m:t>
                        </m:r>
                        <m:sSup>
                          <m:sSupPr>
                            <m:ctrlPr>
                              <a:rPr lang="en-GB" sz="2000" b="0" i="1">
                                <a:latin typeface="Cambria Math" panose="02040503050406030204" pitchFamily="18" charset="0"/>
                                <a:ea typeface="Cambria Math" panose="02040503050406030204" pitchFamily="18" charset="0"/>
                              </a:rPr>
                            </m:ctrlPr>
                          </m:sSupPr>
                          <m:e>
                            <m:d>
                              <m:dPr>
                                <m:ctrlPr>
                                  <a:rPr lang="en-GB" sz="2000" b="0" i="1">
                                    <a:latin typeface="Cambria Math" panose="02040503050406030204" pitchFamily="18" charset="0"/>
                                    <a:ea typeface="Cambria Math" panose="02040503050406030204" pitchFamily="18" charset="0"/>
                                  </a:rPr>
                                </m:ctrlPr>
                              </m:dPr>
                              <m:e>
                                <m:f>
                                  <m:fPr>
                                    <m:ctrlPr>
                                      <a:rPr lang="en-GB" sz="2000" b="0" i="1">
                                        <a:latin typeface="Cambria Math" panose="02040503050406030204" pitchFamily="18" charset="0"/>
                                        <a:ea typeface="Cambria Math" panose="02040503050406030204" pitchFamily="18" charset="0"/>
                                      </a:rPr>
                                    </m:ctrlPr>
                                  </m:fPr>
                                  <m:num>
                                    <m:sSub>
                                      <m:sSubPr>
                                        <m:ctrlPr>
                                          <a:rPr lang="en-GB" sz="2000" b="0" i="1">
                                            <a:latin typeface="Cambria Math" panose="02040503050406030204" pitchFamily="18" charset="0"/>
                                            <a:ea typeface="Cambria Math" panose="02040503050406030204" pitchFamily="18" charset="0"/>
                                          </a:rPr>
                                        </m:ctrlPr>
                                      </m:sSubPr>
                                      <m:e>
                                        <m:r>
                                          <a:rPr lang="en-GB" sz="2000" b="0" i="1">
                                            <a:latin typeface="Cambria Math" panose="02040503050406030204" pitchFamily="18" charset="0"/>
                                            <a:ea typeface="Cambria Math" panose="02040503050406030204" pitchFamily="18" charset="0"/>
                                          </a:rPr>
                                          <m:t>𝑟</m:t>
                                        </m:r>
                                      </m:e>
                                      <m:sub>
                                        <m:r>
                                          <a:rPr lang="en-GB" sz="2000" b="0" i="1">
                                            <a:latin typeface="Cambria Math" panose="02040503050406030204" pitchFamily="18" charset="0"/>
                                            <a:ea typeface="Cambria Math" panose="02040503050406030204" pitchFamily="18" charset="0"/>
                                          </a:rPr>
                                          <m:t>3</m:t>
                                        </m:r>
                                      </m:sub>
                                    </m:sSub>
                                    <m:r>
                                      <a:rPr lang="en-GB" sz="2000" b="0" i="1">
                                        <a:latin typeface="Cambria Math" panose="02040503050406030204" pitchFamily="18" charset="0"/>
                                        <a:ea typeface="Cambria Math" panose="02040503050406030204" pitchFamily="18" charset="0"/>
                                      </a:rPr>
                                      <m:t>+</m:t>
                                    </m:r>
                                    <m:sSub>
                                      <m:sSubPr>
                                        <m:ctrlPr>
                                          <a:rPr lang="en-GB" sz="2000" b="0" i="1">
                                            <a:latin typeface="Cambria Math" panose="02040503050406030204" pitchFamily="18" charset="0"/>
                                            <a:ea typeface="Cambria Math" panose="02040503050406030204" pitchFamily="18" charset="0"/>
                                          </a:rPr>
                                        </m:ctrlPr>
                                      </m:sSubPr>
                                      <m:e>
                                        <m:r>
                                          <a:rPr lang="en-GB" sz="2000" b="0" i="1">
                                            <a:latin typeface="Cambria Math" panose="02040503050406030204" pitchFamily="18" charset="0"/>
                                            <a:ea typeface="Cambria Math" panose="02040503050406030204" pitchFamily="18" charset="0"/>
                                          </a:rPr>
                                          <m:t>𝑟</m:t>
                                        </m:r>
                                      </m:e>
                                      <m:sub>
                                        <m:r>
                                          <a:rPr lang="en-GB" sz="2000" b="0" i="1">
                                            <a:latin typeface="Cambria Math" panose="02040503050406030204" pitchFamily="18" charset="0"/>
                                            <a:ea typeface="Cambria Math" panose="02040503050406030204" pitchFamily="18" charset="0"/>
                                          </a:rPr>
                                          <m:t>2</m:t>
                                        </m:r>
                                      </m:sub>
                                    </m:sSub>
                                  </m:num>
                                  <m:den>
                                    <m:r>
                                      <a:rPr lang="en-GB" sz="2000" b="0" i="1">
                                        <a:latin typeface="Cambria Math" panose="02040503050406030204" pitchFamily="18" charset="0"/>
                                        <a:ea typeface="Cambria Math" panose="02040503050406030204" pitchFamily="18" charset="0"/>
                                      </a:rPr>
                                      <m:t>2</m:t>
                                    </m:r>
                                  </m:den>
                                </m:f>
                              </m:e>
                            </m:d>
                          </m:e>
                          <m:sup>
                            <m:r>
                              <a:rPr lang="en-GB" sz="2000" b="0" i="1">
                                <a:latin typeface="Cambria Math" panose="02040503050406030204" pitchFamily="18" charset="0"/>
                                <a:ea typeface="Cambria Math" panose="02040503050406030204" pitchFamily="18" charset="0"/>
                              </a:rPr>
                              <m:t>2</m:t>
                            </m:r>
                          </m:sup>
                        </m:sSup>
                      </m:e>
                    </m:d>
                  </m:oMath>
                </m:oMathPara>
              </a14:m>
              <a:endParaRPr lang="en-GB" sz="2000"/>
            </a:p>
          </xdr:txBody>
        </xdr:sp>
      </mc:Choice>
      <mc:Fallback xmlns="">
        <xdr:sp macro="" textlink="">
          <xdr:nvSpPr>
            <xdr:cNvPr id="10" name="TextBox 9">
              <a:extLst>
                <a:ext uri="{FF2B5EF4-FFF2-40B4-BE49-F238E27FC236}">
                  <a16:creationId xmlns:a16="http://schemas.microsoft.com/office/drawing/2014/main" id="{3210528F-FC83-5B43-908A-39A3B96CB159}"/>
                </a:ext>
              </a:extLst>
            </xdr:cNvPr>
            <xdr:cNvSpPr txBox="1"/>
          </xdr:nvSpPr>
          <xdr:spPr>
            <a:xfrm>
              <a:off x="10327217" y="9031817"/>
              <a:ext cx="3686522" cy="69993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r>
                <a:rPr lang="en-GB" sz="2000" i="0">
                  <a:latin typeface="Cambria Math" panose="02040503050406030204" pitchFamily="18" charset="0"/>
                </a:rPr>
                <a:t>〖</a:t>
              </a:r>
              <a:r>
                <a:rPr lang="en-GB" sz="2000" b="0" i="0">
                  <a:latin typeface="Cambria Math" panose="02040503050406030204" pitchFamily="18" charset="0"/>
                </a:rPr>
                <a:t>𝐶_3=</a:t>
              </a:r>
              <a:r>
                <a:rPr lang="en-GB" sz="2000" i="0">
                  <a:latin typeface="Cambria Math" panose="02040503050406030204" pitchFamily="18" charset="0"/>
                  <a:ea typeface="Cambria Math" panose="02040503050406030204" pitchFamily="18" charset="0"/>
                </a:rPr>
                <a:t>𝜌〗_</a:t>
              </a:r>
              <a:r>
                <a:rPr lang="en-GB" sz="2000" b="0" i="0">
                  <a:latin typeface="Cambria Math" panose="02040503050406030204" pitchFamily="18" charset="0"/>
                  <a:ea typeface="Cambria Math" panose="02040503050406030204" pitchFamily="18" charset="0"/>
                </a:rPr>
                <a:t>𝑒𝑥𝑝 𝜋((𝑟_𝑐^2)/(〖𝑐𝑜𝑠〗^2 𝛼)−((𝑟_3+𝑟_2)/2)^2 )</a:t>
              </a:r>
              <a:endParaRPr lang="en-GB" sz="2000"/>
            </a:p>
          </xdr:txBody>
        </xdr:sp>
      </mc:Fallback>
    </mc:AlternateContent>
    <xdr:clientData/>
  </xdr:oneCellAnchor>
  <xdr:oneCellAnchor>
    <xdr:from>
      <xdr:col>11</xdr:col>
      <xdr:colOff>260350</xdr:colOff>
      <xdr:row>39</xdr:row>
      <xdr:rowOff>95250</xdr:rowOff>
    </xdr:from>
    <xdr:ext cx="3675558" cy="699935"/>
    <mc:AlternateContent xmlns:mc="http://schemas.openxmlformats.org/markup-compatibility/2006" xmlns:a14="http://schemas.microsoft.com/office/drawing/2010/main">
      <mc:Choice Requires="a14">
        <xdr:sp macro="" textlink="">
          <xdr:nvSpPr>
            <xdr:cNvPr id="11" name="TextBox 10">
              <a:extLst>
                <a:ext uri="{FF2B5EF4-FFF2-40B4-BE49-F238E27FC236}">
                  <a16:creationId xmlns:a16="http://schemas.microsoft.com/office/drawing/2014/main" id="{E30C3B4C-84BE-7E41-9B5C-8BF9C97C3050}"/>
                </a:ext>
              </a:extLst>
            </xdr:cNvPr>
            <xdr:cNvSpPr txBox="1"/>
          </xdr:nvSpPr>
          <xdr:spPr>
            <a:xfrm>
              <a:off x="10352617" y="10195983"/>
              <a:ext cx="3675558" cy="69993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14:m>
                <m:oMathPara xmlns:m="http://schemas.openxmlformats.org/officeDocument/2006/math">
                  <m:oMathParaPr>
                    <m:jc m:val="centerGroup"/>
                  </m:oMathParaPr>
                  <m:oMath xmlns:m="http://schemas.openxmlformats.org/officeDocument/2006/math">
                    <m:sSub>
                      <m:sSubPr>
                        <m:ctrlPr>
                          <a:rPr lang="en-GB" sz="2000" i="1">
                            <a:latin typeface="Cambria Math" panose="02040503050406030204" pitchFamily="18" charset="0"/>
                          </a:rPr>
                        </m:ctrlPr>
                      </m:sSubPr>
                      <m:e>
                        <m:sSub>
                          <m:sSubPr>
                            <m:ctrlPr>
                              <a:rPr lang="en-GB" sz="2000" i="1">
                                <a:latin typeface="Cambria Math" panose="02040503050406030204" pitchFamily="18" charset="0"/>
                              </a:rPr>
                            </m:ctrlPr>
                          </m:sSubPr>
                          <m:e>
                            <m:r>
                              <a:rPr lang="en-GB" sz="2000" b="0" i="1">
                                <a:latin typeface="Cambria Math" panose="02040503050406030204" pitchFamily="18" charset="0"/>
                              </a:rPr>
                              <m:t>𝐶</m:t>
                            </m:r>
                          </m:e>
                          <m:sub>
                            <m:r>
                              <a:rPr lang="en-GB" sz="2000" b="0" i="1">
                                <a:latin typeface="Cambria Math" panose="02040503050406030204" pitchFamily="18" charset="0"/>
                              </a:rPr>
                              <m:t>4</m:t>
                            </m:r>
                          </m:sub>
                        </m:sSub>
                        <m:r>
                          <a:rPr lang="en-GB" sz="2000" b="0" i="1">
                            <a:latin typeface="Cambria Math" panose="02040503050406030204" pitchFamily="18" charset="0"/>
                          </a:rPr>
                          <m:t>=</m:t>
                        </m:r>
                        <m:r>
                          <a:rPr lang="en-GB" sz="2000" i="1">
                            <a:latin typeface="Cambria Math" panose="02040503050406030204" pitchFamily="18" charset="0"/>
                            <a:ea typeface="Cambria Math" panose="02040503050406030204" pitchFamily="18" charset="0"/>
                          </a:rPr>
                          <m:t>𝜌</m:t>
                        </m:r>
                      </m:e>
                      <m:sub>
                        <m:r>
                          <a:rPr lang="en-GB" sz="2000" b="0" i="1">
                            <a:latin typeface="Cambria Math" panose="02040503050406030204" pitchFamily="18" charset="0"/>
                            <a:ea typeface="Cambria Math" panose="02040503050406030204" pitchFamily="18" charset="0"/>
                          </a:rPr>
                          <m:t>𝑒𝑥𝑝</m:t>
                        </m:r>
                      </m:sub>
                    </m:sSub>
                    <m:r>
                      <a:rPr lang="en-GB" sz="2000" b="0" i="1">
                        <a:latin typeface="Cambria Math" panose="02040503050406030204" pitchFamily="18" charset="0"/>
                        <a:ea typeface="Cambria Math" panose="02040503050406030204" pitchFamily="18" charset="0"/>
                      </a:rPr>
                      <m:t>𝜋</m:t>
                    </m:r>
                    <m:d>
                      <m:dPr>
                        <m:ctrlPr>
                          <a:rPr lang="en-GB" sz="2000" b="0" i="1">
                            <a:latin typeface="Cambria Math" panose="02040503050406030204" pitchFamily="18" charset="0"/>
                            <a:ea typeface="Cambria Math" panose="02040503050406030204" pitchFamily="18" charset="0"/>
                          </a:rPr>
                        </m:ctrlPr>
                      </m:dPr>
                      <m:e>
                        <m:f>
                          <m:fPr>
                            <m:ctrlPr>
                              <a:rPr lang="en-GB" sz="2000" b="0" i="1">
                                <a:latin typeface="Cambria Math" panose="02040503050406030204" pitchFamily="18" charset="0"/>
                                <a:ea typeface="Cambria Math" panose="02040503050406030204" pitchFamily="18" charset="0"/>
                              </a:rPr>
                            </m:ctrlPr>
                          </m:fPr>
                          <m:num>
                            <m:sSubSup>
                              <m:sSubSupPr>
                                <m:ctrlPr>
                                  <a:rPr lang="en-GB" sz="2000" b="0" i="1">
                                    <a:latin typeface="Cambria Math" panose="02040503050406030204" pitchFamily="18" charset="0"/>
                                    <a:ea typeface="Cambria Math" panose="02040503050406030204" pitchFamily="18" charset="0"/>
                                  </a:rPr>
                                </m:ctrlPr>
                              </m:sSubSupPr>
                              <m:e>
                                <m:r>
                                  <a:rPr lang="en-GB" sz="2000" b="0" i="1">
                                    <a:latin typeface="Cambria Math" panose="02040503050406030204" pitchFamily="18" charset="0"/>
                                    <a:ea typeface="Cambria Math" panose="02040503050406030204" pitchFamily="18" charset="0"/>
                                  </a:rPr>
                                  <m:t>𝑟</m:t>
                                </m:r>
                              </m:e>
                              <m:sub>
                                <m:r>
                                  <a:rPr lang="en-GB" sz="2000" b="0" i="1">
                                    <a:latin typeface="Cambria Math" panose="02040503050406030204" pitchFamily="18" charset="0"/>
                                    <a:ea typeface="Cambria Math" panose="02040503050406030204" pitchFamily="18" charset="0"/>
                                  </a:rPr>
                                  <m:t>𝑐</m:t>
                                </m:r>
                              </m:sub>
                              <m:sup>
                                <m:r>
                                  <a:rPr lang="en-GB" sz="2000" b="0" i="1">
                                    <a:latin typeface="Cambria Math" panose="02040503050406030204" pitchFamily="18" charset="0"/>
                                    <a:ea typeface="Cambria Math" panose="02040503050406030204" pitchFamily="18" charset="0"/>
                                  </a:rPr>
                                  <m:t>2</m:t>
                                </m:r>
                              </m:sup>
                            </m:sSubSup>
                          </m:num>
                          <m:den>
                            <m:sSup>
                              <m:sSupPr>
                                <m:ctrlPr>
                                  <a:rPr lang="en-GB" sz="2000" b="0" i="1">
                                    <a:latin typeface="Cambria Math" panose="02040503050406030204" pitchFamily="18" charset="0"/>
                                    <a:ea typeface="Cambria Math" panose="02040503050406030204" pitchFamily="18" charset="0"/>
                                  </a:rPr>
                                </m:ctrlPr>
                              </m:sSupPr>
                              <m:e>
                                <m:r>
                                  <a:rPr lang="en-GB" sz="2000" b="0" i="1">
                                    <a:latin typeface="Cambria Math" panose="02040503050406030204" pitchFamily="18" charset="0"/>
                                    <a:ea typeface="Cambria Math" panose="02040503050406030204" pitchFamily="18" charset="0"/>
                                  </a:rPr>
                                  <m:t>𝑐𝑜𝑠</m:t>
                                </m:r>
                              </m:e>
                              <m:sup>
                                <m:r>
                                  <a:rPr lang="en-GB" sz="2000" b="0" i="1">
                                    <a:latin typeface="Cambria Math" panose="02040503050406030204" pitchFamily="18" charset="0"/>
                                    <a:ea typeface="Cambria Math" panose="02040503050406030204" pitchFamily="18" charset="0"/>
                                  </a:rPr>
                                  <m:t>2</m:t>
                                </m:r>
                              </m:sup>
                            </m:sSup>
                            <m:r>
                              <a:rPr lang="en-GB" sz="2000" b="0" i="1">
                                <a:latin typeface="Cambria Math" panose="02040503050406030204" pitchFamily="18" charset="0"/>
                                <a:ea typeface="Cambria Math" panose="02040503050406030204" pitchFamily="18" charset="0"/>
                              </a:rPr>
                              <m:t>𝛼</m:t>
                            </m:r>
                          </m:den>
                        </m:f>
                        <m:r>
                          <a:rPr lang="en-GB" sz="2000" b="0" i="1">
                            <a:latin typeface="Cambria Math" panose="02040503050406030204" pitchFamily="18" charset="0"/>
                            <a:ea typeface="Cambria Math" panose="02040503050406030204" pitchFamily="18" charset="0"/>
                          </a:rPr>
                          <m:t>−</m:t>
                        </m:r>
                        <m:sSup>
                          <m:sSupPr>
                            <m:ctrlPr>
                              <a:rPr lang="en-GB" sz="2000" b="0" i="1">
                                <a:latin typeface="Cambria Math" panose="02040503050406030204" pitchFamily="18" charset="0"/>
                                <a:ea typeface="Cambria Math" panose="02040503050406030204" pitchFamily="18" charset="0"/>
                              </a:rPr>
                            </m:ctrlPr>
                          </m:sSupPr>
                          <m:e>
                            <m:d>
                              <m:dPr>
                                <m:ctrlPr>
                                  <a:rPr lang="en-GB" sz="2000" b="0" i="1">
                                    <a:latin typeface="Cambria Math" panose="02040503050406030204" pitchFamily="18" charset="0"/>
                                    <a:ea typeface="Cambria Math" panose="02040503050406030204" pitchFamily="18" charset="0"/>
                                  </a:rPr>
                                </m:ctrlPr>
                              </m:dPr>
                              <m:e>
                                <m:f>
                                  <m:fPr>
                                    <m:ctrlPr>
                                      <a:rPr lang="en-GB" sz="2000" b="0" i="1">
                                        <a:latin typeface="Cambria Math" panose="02040503050406030204" pitchFamily="18" charset="0"/>
                                        <a:ea typeface="Cambria Math" panose="02040503050406030204" pitchFamily="18" charset="0"/>
                                      </a:rPr>
                                    </m:ctrlPr>
                                  </m:fPr>
                                  <m:num>
                                    <m:sSub>
                                      <m:sSubPr>
                                        <m:ctrlPr>
                                          <a:rPr lang="en-GB" sz="2000" b="0" i="1">
                                            <a:latin typeface="Cambria Math" panose="02040503050406030204" pitchFamily="18" charset="0"/>
                                            <a:ea typeface="Cambria Math" panose="02040503050406030204" pitchFamily="18" charset="0"/>
                                          </a:rPr>
                                        </m:ctrlPr>
                                      </m:sSubPr>
                                      <m:e>
                                        <m:r>
                                          <a:rPr lang="en-GB" sz="2000" b="0" i="1">
                                            <a:latin typeface="Cambria Math" panose="02040503050406030204" pitchFamily="18" charset="0"/>
                                            <a:ea typeface="Cambria Math" panose="02040503050406030204" pitchFamily="18" charset="0"/>
                                          </a:rPr>
                                          <m:t>𝑟</m:t>
                                        </m:r>
                                      </m:e>
                                      <m:sub>
                                        <m:r>
                                          <a:rPr lang="en-GB" sz="2000" b="0" i="1">
                                            <a:latin typeface="Cambria Math" panose="02040503050406030204" pitchFamily="18" charset="0"/>
                                            <a:ea typeface="Cambria Math" panose="02040503050406030204" pitchFamily="18" charset="0"/>
                                          </a:rPr>
                                          <m:t>4</m:t>
                                        </m:r>
                                      </m:sub>
                                    </m:sSub>
                                    <m:r>
                                      <a:rPr lang="en-GB" sz="2000" b="0" i="1">
                                        <a:latin typeface="Cambria Math" panose="02040503050406030204" pitchFamily="18" charset="0"/>
                                        <a:ea typeface="Cambria Math" panose="02040503050406030204" pitchFamily="18" charset="0"/>
                                      </a:rPr>
                                      <m:t>+</m:t>
                                    </m:r>
                                    <m:sSub>
                                      <m:sSubPr>
                                        <m:ctrlPr>
                                          <a:rPr lang="en-GB" sz="2000" b="0" i="1">
                                            <a:latin typeface="Cambria Math" panose="02040503050406030204" pitchFamily="18" charset="0"/>
                                            <a:ea typeface="Cambria Math" panose="02040503050406030204" pitchFamily="18" charset="0"/>
                                          </a:rPr>
                                        </m:ctrlPr>
                                      </m:sSubPr>
                                      <m:e>
                                        <m:r>
                                          <a:rPr lang="en-GB" sz="2000" b="0" i="1">
                                            <a:latin typeface="Cambria Math" panose="02040503050406030204" pitchFamily="18" charset="0"/>
                                            <a:ea typeface="Cambria Math" panose="02040503050406030204" pitchFamily="18" charset="0"/>
                                          </a:rPr>
                                          <m:t>𝑟</m:t>
                                        </m:r>
                                      </m:e>
                                      <m:sub>
                                        <m:r>
                                          <a:rPr lang="en-GB" sz="2000" b="0" i="1">
                                            <a:latin typeface="Cambria Math" panose="02040503050406030204" pitchFamily="18" charset="0"/>
                                            <a:ea typeface="Cambria Math" panose="02040503050406030204" pitchFamily="18" charset="0"/>
                                          </a:rPr>
                                          <m:t>3</m:t>
                                        </m:r>
                                      </m:sub>
                                    </m:sSub>
                                  </m:num>
                                  <m:den>
                                    <m:r>
                                      <a:rPr lang="en-GB" sz="2000" b="0" i="1">
                                        <a:latin typeface="Cambria Math" panose="02040503050406030204" pitchFamily="18" charset="0"/>
                                        <a:ea typeface="Cambria Math" panose="02040503050406030204" pitchFamily="18" charset="0"/>
                                      </a:rPr>
                                      <m:t>2</m:t>
                                    </m:r>
                                  </m:den>
                                </m:f>
                              </m:e>
                            </m:d>
                          </m:e>
                          <m:sup>
                            <m:r>
                              <a:rPr lang="en-GB" sz="2000" b="0" i="1">
                                <a:latin typeface="Cambria Math" panose="02040503050406030204" pitchFamily="18" charset="0"/>
                                <a:ea typeface="Cambria Math" panose="02040503050406030204" pitchFamily="18" charset="0"/>
                              </a:rPr>
                              <m:t>2</m:t>
                            </m:r>
                          </m:sup>
                        </m:sSup>
                      </m:e>
                    </m:d>
                  </m:oMath>
                </m:oMathPara>
              </a14:m>
              <a:endParaRPr lang="en-GB" sz="2000"/>
            </a:p>
          </xdr:txBody>
        </xdr:sp>
      </mc:Choice>
      <mc:Fallback xmlns="">
        <xdr:sp macro="" textlink="">
          <xdr:nvSpPr>
            <xdr:cNvPr id="11" name="TextBox 10">
              <a:extLst>
                <a:ext uri="{FF2B5EF4-FFF2-40B4-BE49-F238E27FC236}">
                  <a16:creationId xmlns:a16="http://schemas.microsoft.com/office/drawing/2014/main" id="{E30C3B4C-84BE-7E41-9B5C-8BF9C97C3050}"/>
                </a:ext>
              </a:extLst>
            </xdr:cNvPr>
            <xdr:cNvSpPr txBox="1"/>
          </xdr:nvSpPr>
          <xdr:spPr>
            <a:xfrm>
              <a:off x="10352617" y="10195983"/>
              <a:ext cx="3675558" cy="69993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r>
                <a:rPr lang="en-GB" sz="2000" i="0">
                  <a:latin typeface="Cambria Math" panose="02040503050406030204" pitchFamily="18" charset="0"/>
                </a:rPr>
                <a:t>〖</a:t>
              </a:r>
              <a:r>
                <a:rPr lang="en-GB" sz="2000" b="0" i="0">
                  <a:latin typeface="Cambria Math" panose="02040503050406030204" pitchFamily="18" charset="0"/>
                </a:rPr>
                <a:t>𝐶_4=</a:t>
              </a:r>
              <a:r>
                <a:rPr lang="en-GB" sz="2000" i="0">
                  <a:latin typeface="Cambria Math" panose="02040503050406030204" pitchFamily="18" charset="0"/>
                  <a:ea typeface="Cambria Math" panose="02040503050406030204" pitchFamily="18" charset="0"/>
                </a:rPr>
                <a:t>𝜌〗_</a:t>
              </a:r>
              <a:r>
                <a:rPr lang="en-GB" sz="2000" b="0" i="0">
                  <a:latin typeface="Cambria Math" panose="02040503050406030204" pitchFamily="18" charset="0"/>
                  <a:ea typeface="Cambria Math" panose="02040503050406030204" pitchFamily="18" charset="0"/>
                </a:rPr>
                <a:t>𝑒𝑥𝑝 𝜋((𝑟_𝑐^2)/(〖𝑐𝑜𝑠〗^2 𝛼)−((𝑟_4+𝑟_3)/2)^2 )</a:t>
              </a:r>
              <a:endParaRPr lang="en-GB" sz="2000"/>
            </a:p>
          </xdr:txBody>
        </xdr:sp>
      </mc:Fallback>
    </mc:AlternateContent>
    <xdr:clientData/>
  </xdr:oneCellAnchor>
  <xdr:oneCellAnchor>
    <xdr:from>
      <xdr:col>11</xdr:col>
      <xdr:colOff>222250</xdr:colOff>
      <xdr:row>45</xdr:row>
      <xdr:rowOff>146050</xdr:rowOff>
    </xdr:from>
    <xdr:ext cx="3636573" cy="699935"/>
    <mc:AlternateContent xmlns:mc="http://schemas.openxmlformats.org/markup-compatibility/2006" xmlns:a14="http://schemas.microsoft.com/office/drawing/2010/main">
      <mc:Choice Requires="a14">
        <xdr:sp macro="" textlink="">
          <xdr:nvSpPr>
            <xdr:cNvPr id="12" name="TextBox 11">
              <a:extLst>
                <a:ext uri="{FF2B5EF4-FFF2-40B4-BE49-F238E27FC236}">
                  <a16:creationId xmlns:a16="http://schemas.microsoft.com/office/drawing/2014/main" id="{6E1FDB9B-9F90-584E-AB5A-65CD2EC785CA}"/>
                </a:ext>
              </a:extLst>
            </xdr:cNvPr>
            <xdr:cNvSpPr txBox="1"/>
          </xdr:nvSpPr>
          <xdr:spPr>
            <a:xfrm>
              <a:off x="10314517" y="11499850"/>
              <a:ext cx="3636573" cy="69993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14:m>
                <m:oMathPara xmlns:m="http://schemas.openxmlformats.org/officeDocument/2006/math">
                  <m:oMathParaPr>
                    <m:jc m:val="centerGroup"/>
                  </m:oMathParaPr>
                  <m:oMath xmlns:m="http://schemas.openxmlformats.org/officeDocument/2006/math">
                    <m:sSub>
                      <m:sSubPr>
                        <m:ctrlPr>
                          <a:rPr lang="en-GB" sz="2000" i="1">
                            <a:latin typeface="Cambria Math" panose="02040503050406030204" pitchFamily="18" charset="0"/>
                          </a:rPr>
                        </m:ctrlPr>
                      </m:sSubPr>
                      <m:e>
                        <m:sSub>
                          <m:sSubPr>
                            <m:ctrlPr>
                              <a:rPr lang="en-GB" sz="2000" i="1">
                                <a:latin typeface="Cambria Math" panose="02040503050406030204" pitchFamily="18" charset="0"/>
                              </a:rPr>
                            </m:ctrlPr>
                          </m:sSubPr>
                          <m:e>
                            <m:r>
                              <a:rPr lang="en-GB" sz="2000" b="0" i="1">
                                <a:latin typeface="Cambria Math" panose="02040503050406030204" pitchFamily="18" charset="0"/>
                              </a:rPr>
                              <m:t>𝐶</m:t>
                            </m:r>
                          </m:e>
                          <m:sub>
                            <m:r>
                              <a:rPr lang="en-GB" sz="2000" b="0" i="1">
                                <a:latin typeface="Cambria Math" panose="02040503050406030204" pitchFamily="18" charset="0"/>
                              </a:rPr>
                              <m:t>5</m:t>
                            </m:r>
                          </m:sub>
                        </m:sSub>
                        <m:r>
                          <a:rPr lang="en-GB" sz="2000" b="0" i="1">
                            <a:latin typeface="Cambria Math" panose="02040503050406030204" pitchFamily="18" charset="0"/>
                          </a:rPr>
                          <m:t>=</m:t>
                        </m:r>
                        <m:r>
                          <a:rPr lang="en-GB" sz="2000" i="1">
                            <a:latin typeface="Cambria Math" panose="02040503050406030204" pitchFamily="18" charset="0"/>
                            <a:ea typeface="Cambria Math" panose="02040503050406030204" pitchFamily="18" charset="0"/>
                          </a:rPr>
                          <m:t>𝜌</m:t>
                        </m:r>
                      </m:e>
                      <m:sub>
                        <m:r>
                          <a:rPr lang="en-GB" sz="2000" b="0" i="1">
                            <a:latin typeface="Cambria Math" panose="02040503050406030204" pitchFamily="18" charset="0"/>
                          </a:rPr>
                          <m:t>𝑡𝑛𝑡</m:t>
                        </m:r>
                      </m:sub>
                    </m:sSub>
                    <m:r>
                      <a:rPr lang="en-GB" sz="2000" b="0" i="1">
                        <a:latin typeface="Cambria Math" panose="02040503050406030204" pitchFamily="18" charset="0"/>
                        <a:ea typeface="Cambria Math" panose="02040503050406030204" pitchFamily="18" charset="0"/>
                      </a:rPr>
                      <m:t>𝜋</m:t>
                    </m:r>
                    <m:d>
                      <m:dPr>
                        <m:ctrlPr>
                          <a:rPr lang="en-GB" sz="2000" b="0" i="1">
                            <a:latin typeface="Cambria Math" panose="02040503050406030204" pitchFamily="18" charset="0"/>
                            <a:ea typeface="Cambria Math" panose="02040503050406030204" pitchFamily="18" charset="0"/>
                          </a:rPr>
                        </m:ctrlPr>
                      </m:dPr>
                      <m:e>
                        <m:f>
                          <m:fPr>
                            <m:ctrlPr>
                              <a:rPr lang="en-GB" sz="2000" b="0" i="1">
                                <a:latin typeface="Cambria Math" panose="02040503050406030204" pitchFamily="18" charset="0"/>
                                <a:ea typeface="Cambria Math" panose="02040503050406030204" pitchFamily="18" charset="0"/>
                              </a:rPr>
                            </m:ctrlPr>
                          </m:fPr>
                          <m:num>
                            <m:sSubSup>
                              <m:sSubSupPr>
                                <m:ctrlPr>
                                  <a:rPr lang="en-GB" sz="2000" b="0" i="1">
                                    <a:latin typeface="Cambria Math" panose="02040503050406030204" pitchFamily="18" charset="0"/>
                                    <a:ea typeface="Cambria Math" panose="02040503050406030204" pitchFamily="18" charset="0"/>
                                  </a:rPr>
                                </m:ctrlPr>
                              </m:sSubSupPr>
                              <m:e>
                                <m:r>
                                  <a:rPr lang="en-GB" sz="2000" b="0" i="1">
                                    <a:latin typeface="Cambria Math" panose="02040503050406030204" pitchFamily="18" charset="0"/>
                                    <a:ea typeface="Cambria Math" panose="02040503050406030204" pitchFamily="18" charset="0"/>
                                  </a:rPr>
                                  <m:t>𝑟</m:t>
                                </m:r>
                              </m:e>
                              <m:sub>
                                <m:r>
                                  <a:rPr lang="en-GB" sz="2000" b="0" i="1">
                                    <a:latin typeface="Cambria Math" panose="02040503050406030204" pitchFamily="18" charset="0"/>
                                    <a:ea typeface="Cambria Math" panose="02040503050406030204" pitchFamily="18" charset="0"/>
                                  </a:rPr>
                                  <m:t>𝑐</m:t>
                                </m:r>
                              </m:sub>
                              <m:sup>
                                <m:r>
                                  <a:rPr lang="en-GB" sz="2000" b="0" i="1">
                                    <a:latin typeface="Cambria Math" panose="02040503050406030204" pitchFamily="18" charset="0"/>
                                    <a:ea typeface="Cambria Math" panose="02040503050406030204" pitchFamily="18" charset="0"/>
                                  </a:rPr>
                                  <m:t>2</m:t>
                                </m:r>
                              </m:sup>
                            </m:sSubSup>
                          </m:num>
                          <m:den>
                            <m:sSup>
                              <m:sSupPr>
                                <m:ctrlPr>
                                  <a:rPr lang="en-GB" sz="2000" b="0" i="1">
                                    <a:latin typeface="Cambria Math" panose="02040503050406030204" pitchFamily="18" charset="0"/>
                                    <a:ea typeface="Cambria Math" panose="02040503050406030204" pitchFamily="18" charset="0"/>
                                  </a:rPr>
                                </m:ctrlPr>
                              </m:sSupPr>
                              <m:e>
                                <m:r>
                                  <a:rPr lang="en-GB" sz="2000" b="0" i="1">
                                    <a:latin typeface="Cambria Math" panose="02040503050406030204" pitchFamily="18" charset="0"/>
                                    <a:ea typeface="Cambria Math" panose="02040503050406030204" pitchFamily="18" charset="0"/>
                                  </a:rPr>
                                  <m:t>𝑐𝑜𝑠</m:t>
                                </m:r>
                              </m:e>
                              <m:sup>
                                <m:r>
                                  <a:rPr lang="en-GB" sz="2000" b="0" i="1">
                                    <a:latin typeface="Cambria Math" panose="02040503050406030204" pitchFamily="18" charset="0"/>
                                    <a:ea typeface="Cambria Math" panose="02040503050406030204" pitchFamily="18" charset="0"/>
                                  </a:rPr>
                                  <m:t>2</m:t>
                                </m:r>
                              </m:sup>
                            </m:sSup>
                            <m:r>
                              <a:rPr lang="en-GB" sz="2000" b="0" i="1">
                                <a:latin typeface="Cambria Math" panose="02040503050406030204" pitchFamily="18" charset="0"/>
                                <a:ea typeface="Cambria Math" panose="02040503050406030204" pitchFamily="18" charset="0"/>
                              </a:rPr>
                              <m:t>𝛼</m:t>
                            </m:r>
                          </m:den>
                        </m:f>
                        <m:r>
                          <a:rPr lang="en-GB" sz="2000" b="0" i="1">
                            <a:latin typeface="Cambria Math" panose="02040503050406030204" pitchFamily="18" charset="0"/>
                            <a:ea typeface="Cambria Math" panose="02040503050406030204" pitchFamily="18" charset="0"/>
                          </a:rPr>
                          <m:t>−</m:t>
                        </m:r>
                        <m:sSup>
                          <m:sSupPr>
                            <m:ctrlPr>
                              <a:rPr lang="en-GB" sz="2000" b="0" i="1">
                                <a:latin typeface="Cambria Math" panose="02040503050406030204" pitchFamily="18" charset="0"/>
                                <a:ea typeface="Cambria Math" panose="02040503050406030204" pitchFamily="18" charset="0"/>
                              </a:rPr>
                            </m:ctrlPr>
                          </m:sSupPr>
                          <m:e>
                            <m:d>
                              <m:dPr>
                                <m:ctrlPr>
                                  <a:rPr lang="en-GB" sz="2000" b="0" i="1">
                                    <a:latin typeface="Cambria Math" panose="02040503050406030204" pitchFamily="18" charset="0"/>
                                    <a:ea typeface="Cambria Math" panose="02040503050406030204" pitchFamily="18" charset="0"/>
                                  </a:rPr>
                                </m:ctrlPr>
                              </m:dPr>
                              <m:e>
                                <m:f>
                                  <m:fPr>
                                    <m:ctrlPr>
                                      <a:rPr lang="en-GB" sz="2000" b="0" i="1">
                                        <a:latin typeface="Cambria Math" panose="02040503050406030204" pitchFamily="18" charset="0"/>
                                        <a:ea typeface="Cambria Math" panose="02040503050406030204" pitchFamily="18" charset="0"/>
                                      </a:rPr>
                                    </m:ctrlPr>
                                  </m:fPr>
                                  <m:num>
                                    <m:sSub>
                                      <m:sSubPr>
                                        <m:ctrlPr>
                                          <a:rPr lang="en-GB" sz="2000" b="0" i="1">
                                            <a:latin typeface="Cambria Math" panose="02040503050406030204" pitchFamily="18" charset="0"/>
                                            <a:ea typeface="Cambria Math" panose="02040503050406030204" pitchFamily="18" charset="0"/>
                                          </a:rPr>
                                        </m:ctrlPr>
                                      </m:sSubPr>
                                      <m:e>
                                        <m:r>
                                          <a:rPr lang="en-GB" sz="2000" b="0" i="1">
                                            <a:latin typeface="Cambria Math" panose="02040503050406030204" pitchFamily="18" charset="0"/>
                                            <a:ea typeface="Cambria Math" panose="02040503050406030204" pitchFamily="18" charset="0"/>
                                          </a:rPr>
                                          <m:t>𝑟</m:t>
                                        </m:r>
                                      </m:e>
                                      <m:sub>
                                        <m:r>
                                          <a:rPr lang="en-GB" sz="2000" b="0" i="1">
                                            <a:latin typeface="Cambria Math" panose="02040503050406030204" pitchFamily="18" charset="0"/>
                                            <a:ea typeface="Cambria Math" panose="02040503050406030204" pitchFamily="18" charset="0"/>
                                          </a:rPr>
                                          <m:t>5</m:t>
                                        </m:r>
                                      </m:sub>
                                    </m:sSub>
                                    <m:r>
                                      <a:rPr lang="en-GB" sz="2000" b="0" i="1">
                                        <a:latin typeface="Cambria Math" panose="02040503050406030204" pitchFamily="18" charset="0"/>
                                        <a:ea typeface="Cambria Math" panose="02040503050406030204" pitchFamily="18" charset="0"/>
                                      </a:rPr>
                                      <m:t>+</m:t>
                                    </m:r>
                                    <m:sSub>
                                      <m:sSubPr>
                                        <m:ctrlPr>
                                          <a:rPr lang="en-GB" sz="2000" b="0" i="1">
                                            <a:latin typeface="Cambria Math" panose="02040503050406030204" pitchFamily="18" charset="0"/>
                                            <a:ea typeface="Cambria Math" panose="02040503050406030204" pitchFamily="18" charset="0"/>
                                          </a:rPr>
                                        </m:ctrlPr>
                                      </m:sSubPr>
                                      <m:e>
                                        <m:r>
                                          <a:rPr lang="en-GB" sz="2000" b="0" i="1">
                                            <a:latin typeface="Cambria Math" panose="02040503050406030204" pitchFamily="18" charset="0"/>
                                            <a:ea typeface="Cambria Math" panose="02040503050406030204" pitchFamily="18" charset="0"/>
                                          </a:rPr>
                                          <m:t>𝑟</m:t>
                                        </m:r>
                                      </m:e>
                                      <m:sub>
                                        <m:r>
                                          <a:rPr lang="en-GB" sz="2000" b="0" i="1">
                                            <a:latin typeface="Cambria Math" panose="02040503050406030204" pitchFamily="18" charset="0"/>
                                            <a:ea typeface="Cambria Math" panose="02040503050406030204" pitchFamily="18" charset="0"/>
                                          </a:rPr>
                                          <m:t>4</m:t>
                                        </m:r>
                                      </m:sub>
                                    </m:sSub>
                                  </m:num>
                                  <m:den>
                                    <m:r>
                                      <a:rPr lang="en-GB" sz="2000" b="0" i="1">
                                        <a:latin typeface="Cambria Math" panose="02040503050406030204" pitchFamily="18" charset="0"/>
                                        <a:ea typeface="Cambria Math" panose="02040503050406030204" pitchFamily="18" charset="0"/>
                                      </a:rPr>
                                      <m:t>2</m:t>
                                    </m:r>
                                  </m:den>
                                </m:f>
                              </m:e>
                            </m:d>
                          </m:e>
                          <m:sup>
                            <m:r>
                              <a:rPr lang="en-GB" sz="2000" b="0" i="1">
                                <a:latin typeface="Cambria Math" panose="02040503050406030204" pitchFamily="18" charset="0"/>
                                <a:ea typeface="Cambria Math" panose="02040503050406030204" pitchFamily="18" charset="0"/>
                              </a:rPr>
                              <m:t>2</m:t>
                            </m:r>
                          </m:sup>
                        </m:sSup>
                      </m:e>
                    </m:d>
                  </m:oMath>
                </m:oMathPara>
              </a14:m>
              <a:endParaRPr lang="en-GB" sz="2000"/>
            </a:p>
          </xdr:txBody>
        </xdr:sp>
      </mc:Choice>
      <mc:Fallback xmlns="">
        <xdr:sp macro="" textlink="">
          <xdr:nvSpPr>
            <xdr:cNvPr id="12" name="TextBox 11">
              <a:extLst>
                <a:ext uri="{FF2B5EF4-FFF2-40B4-BE49-F238E27FC236}">
                  <a16:creationId xmlns:a16="http://schemas.microsoft.com/office/drawing/2014/main" id="{6E1FDB9B-9F90-584E-AB5A-65CD2EC785CA}"/>
                </a:ext>
              </a:extLst>
            </xdr:cNvPr>
            <xdr:cNvSpPr txBox="1"/>
          </xdr:nvSpPr>
          <xdr:spPr>
            <a:xfrm>
              <a:off x="10314517" y="11499850"/>
              <a:ext cx="3636573" cy="69993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r>
                <a:rPr lang="en-GB" sz="2000" i="0">
                  <a:latin typeface="Cambria Math" panose="02040503050406030204" pitchFamily="18" charset="0"/>
                </a:rPr>
                <a:t>〖</a:t>
              </a:r>
              <a:r>
                <a:rPr lang="en-GB" sz="2000" b="0" i="0">
                  <a:latin typeface="Cambria Math" panose="02040503050406030204" pitchFamily="18" charset="0"/>
                </a:rPr>
                <a:t>𝐶_5=</a:t>
              </a:r>
              <a:r>
                <a:rPr lang="en-GB" sz="2000" i="0">
                  <a:latin typeface="Cambria Math" panose="02040503050406030204" pitchFamily="18" charset="0"/>
                  <a:ea typeface="Cambria Math" panose="02040503050406030204" pitchFamily="18" charset="0"/>
                </a:rPr>
                <a:t>𝜌〗_</a:t>
              </a:r>
              <a:r>
                <a:rPr lang="en-GB" sz="2000" b="0" i="0">
                  <a:latin typeface="Cambria Math" panose="02040503050406030204" pitchFamily="18" charset="0"/>
                </a:rPr>
                <a:t>𝑡𝑛𝑡</a:t>
              </a:r>
              <a:r>
                <a:rPr lang="en-GB" sz="2000" b="0" i="0">
                  <a:latin typeface="Cambria Math" panose="02040503050406030204" pitchFamily="18" charset="0"/>
                  <a:ea typeface="Cambria Math" panose="02040503050406030204" pitchFamily="18" charset="0"/>
                </a:rPr>
                <a:t> 𝜋((𝑟_𝑐^2)/(〖𝑐𝑜𝑠〗^2 𝛼)−((𝑟_5+𝑟_4)/2)^2 )</a:t>
              </a:r>
              <a:endParaRPr lang="en-GB" sz="2000"/>
            </a:p>
          </xdr:txBody>
        </xdr:sp>
      </mc:Fallback>
    </mc:AlternateContent>
    <xdr:clientData/>
  </xdr:oneCellAnchor>
  <xdr:oneCellAnchor>
    <xdr:from>
      <xdr:col>3</xdr:col>
      <xdr:colOff>151130</xdr:colOff>
      <xdr:row>45</xdr:row>
      <xdr:rowOff>184150</xdr:rowOff>
    </xdr:from>
    <xdr:ext cx="2587055" cy="631583"/>
    <mc:AlternateContent xmlns:mc="http://schemas.openxmlformats.org/markup-compatibility/2006" xmlns:a14="http://schemas.microsoft.com/office/drawing/2010/main">
      <mc:Choice Requires="a14">
        <xdr:sp macro="" textlink="">
          <xdr:nvSpPr>
            <xdr:cNvPr id="13" name="TextBox 12">
              <a:extLst>
                <a:ext uri="{FF2B5EF4-FFF2-40B4-BE49-F238E27FC236}">
                  <a16:creationId xmlns:a16="http://schemas.microsoft.com/office/drawing/2014/main" id="{CFE7AA39-A834-1C4E-8BB4-CAD7D667C413}"/>
                </a:ext>
              </a:extLst>
            </xdr:cNvPr>
            <xdr:cNvSpPr txBox="1"/>
          </xdr:nvSpPr>
          <xdr:spPr>
            <a:xfrm>
              <a:off x="2843530" y="11461750"/>
              <a:ext cx="2587055" cy="63158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14:m>
                <m:oMathPara xmlns:m="http://schemas.openxmlformats.org/officeDocument/2006/math">
                  <m:oMathParaPr>
                    <m:jc m:val="centerGroup"/>
                  </m:oMathParaPr>
                  <m:oMath xmlns:m="http://schemas.openxmlformats.org/officeDocument/2006/math">
                    <m:sSub>
                      <m:sSubPr>
                        <m:ctrlPr>
                          <a:rPr lang="en-GB" sz="1800" i="1">
                            <a:latin typeface="Cambria Math" panose="02040503050406030204" pitchFamily="18" charset="0"/>
                          </a:rPr>
                        </m:ctrlPr>
                      </m:sSubPr>
                      <m:e>
                        <m:r>
                          <a:rPr lang="en-GB" sz="1800" b="0" i="1">
                            <a:latin typeface="Cambria Math" panose="02040503050406030204" pitchFamily="18" charset="0"/>
                          </a:rPr>
                          <m:t>𝑉</m:t>
                        </m:r>
                      </m:e>
                      <m:sub>
                        <m:r>
                          <a:rPr lang="en-GB" sz="1800" b="0" i="1">
                            <a:latin typeface="Cambria Math" panose="02040503050406030204" pitchFamily="18" charset="0"/>
                          </a:rPr>
                          <m:t>𝑜</m:t>
                        </m:r>
                        <m:r>
                          <a:rPr lang="en-GB" sz="1800" b="0" i="1">
                            <a:latin typeface="Cambria Math" panose="02040503050406030204" pitchFamily="18" charset="0"/>
                          </a:rPr>
                          <m:t>1…</m:t>
                        </m:r>
                      </m:sub>
                    </m:sSub>
                    <m:r>
                      <a:rPr lang="en-GB" sz="1800" b="0" i="1">
                        <a:latin typeface="Cambria Math" panose="02040503050406030204" pitchFamily="18" charset="0"/>
                      </a:rPr>
                      <m:t>=</m:t>
                    </m:r>
                    <m:rad>
                      <m:radPr>
                        <m:degHide m:val="on"/>
                        <m:ctrlPr>
                          <a:rPr lang="en-GB" sz="1800" b="0" i="1">
                            <a:latin typeface="Cambria Math" panose="02040503050406030204" pitchFamily="18" charset="0"/>
                          </a:rPr>
                        </m:ctrlPr>
                      </m:radPr>
                      <m:deg/>
                      <m:e>
                        <m:r>
                          <a:rPr lang="en-GB" sz="1800" b="0" i="1">
                            <a:latin typeface="Cambria Math" panose="02040503050406030204" pitchFamily="18" charset="0"/>
                          </a:rPr>
                          <m:t>2</m:t>
                        </m:r>
                        <m:r>
                          <a:rPr lang="en-GB" sz="1800" b="0" i="1">
                            <a:latin typeface="Cambria Math" panose="02040503050406030204" pitchFamily="18" charset="0"/>
                          </a:rPr>
                          <m:t>𝐸</m:t>
                        </m:r>
                      </m:e>
                    </m:rad>
                    <m:sSup>
                      <m:sSupPr>
                        <m:ctrlPr>
                          <a:rPr lang="en-GB" sz="1800" b="0" i="1">
                            <a:latin typeface="Cambria Math" panose="02040503050406030204" pitchFamily="18" charset="0"/>
                          </a:rPr>
                        </m:ctrlPr>
                      </m:sSupPr>
                      <m:e>
                        <m:d>
                          <m:dPr>
                            <m:ctrlPr>
                              <a:rPr lang="en-GB" sz="1800" b="0" i="1">
                                <a:latin typeface="Cambria Math" panose="02040503050406030204" pitchFamily="18" charset="0"/>
                              </a:rPr>
                            </m:ctrlPr>
                          </m:dPr>
                          <m:e>
                            <m:f>
                              <m:fPr>
                                <m:ctrlPr>
                                  <a:rPr lang="en-GB" sz="1800" b="0" i="1">
                                    <a:latin typeface="Cambria Math" panose="02040503050406030204" pitchFamily="18" charset="0"/>
                                  </a:rPr>
                                </m:ctrlPr>
                              </m:fPr>
                              <m:num>
                                <m:sSub>
                                  <m:sSubPr>
                                    <m:ctrlPr>
                                      <a:rPr lang="en-GB" sz="1800" b="0" i="1">
                                        <a:latin typeface="Cambria Math" panose="02040503050406030204" pitchFamily="18" charset="0"/>
                                      </a:rPr>
                                    </m:ctrlPr>
                                  </m:sSubPr>
                                  <m:e>
                                    <m:r>
                                      <a:rPr lang="en-GB" sz="1800" b="0" i="1">
                                        <a:latin typeface="Cambria Math" panose="02040503050406030204" pitchFamily="18" charset="0"/>
                                      </a:rPr>
                                      <m:t>𝑀</m:t>
                                    </m:r>
                                  </m:e>
                                  <m:sub>
                                    <m:r>
                                      <a:rPr lang="en-GB" sz="1800" b="0" i="1">
                                        <a:latin typeface="Cambria Math" panose="02040503050406030204" pitchFamily="18" charset="0"/>
                                      </a:rPr>
                                      <m:t>1</m:t>
                                    </m:r>
                                  </m:sub>
                                </m:sSub>
                              </m:num>
                              <m:den>
                                <m:sSub>
                                  <m:sSubPr>
                                    <m:ctrlPr>
                                      <a:rPr lang="en-GB" sz="1800" b="0" i="1">
                                        <a:latin typeface="Cambria Math" panose="02040503050406030204" pitchFamily="18" charset="0"/>
                                      </a:rPr>
                                    </m:ctrlPr>
                                  </m:sSubPr>
                                  <m:e>
                                    <m:r>
                                      <a:rPr lang="en-GB" sz="1800" b="0" i="1">
                                        <a:latin typeface="Cambria Math" panose="02040503050406030204" pitchFamily="18" charset="0"/>
                                      </a:rPr>
                                      <m:t>𝐶</m:t>
                                    </m:r>
                                  </m:e>
                                  <m:sub>
                                    <m:r>
                                      <a:rPr lang="en-GB" sz="1800" b="0" i="1">
                                        <a:latin typeface="Cambria Math" panose="02040503050406030204" pitchFamily="18" charset="0"/>
                                      </a:rPr>
                                      <m:t>1</m:t>
                                    </m:r>
                                  </m:sub>
                                </m:sSub>
                              </m:den>
                            </m:f>
                            <m:r>
                              <a:rPr lang="en-GB" sz="1800" b="0" i="1">
                                <a:latin typeface="Cambria Math" panose="02040503050406030204" pitchFamily="18" charset="0"/>
                              </a:rPr>
                              <m:t>+</m:t>
                            </m:r>
                            <m:f>
                              <m:fPr>
                                <m:ctrlPr>
                                  <a:rPr lang="en-GB" sz="1800" b="0" i="1">
                                    <a:latin typeface="Cambria Math" panose="02040503050406030204" pitchFamily="18" charset="0"/>
                                  </a:rPr>
                                </m:ctrlPr>
                              </m:fPr>
                              <m:num>
                                <m:r>
                                  <a:rPr lang="en-GB" sz="1800" b="0" i="1">
                                    <a:latin typeface="Cambria Math" panose="02040503050406030204" pitchFamily="18" charset="0"/>
                                  </a:rPr>
                                  <m:t>1</m:t>
                                </m:r>
                              </m:num>
                              <m:den>
                                <m:r>
                                  <a:rPr lang="en-GB" sz="1800" b="0" i="1">
                                    <a:latin typeface="Cambria Math" panose="02040503050406030204" pitchFamily="18" charset="0"/>
                                  </a:rPr>
                                  <m:t>2</m:t>
                                </m:r>
                              </m:den>
                            </m:f>
                          </m:e>
                        </m:d>
                      </m:e>
                      <m:sup>
                        <m:r>
                          <a:rPr lang="en-GB" sz="1800" b="0" i="1">
                            <a:latin typeface="Cambria Math" panose="02040503050406030204" pitchFamily="18" charset="0"/>
                          </a:rPr>
                          <m:t>−1/2</m:t>
                        </m:r>
                      </m:sup>
                    </m:sSup>
                  </m:oMath>
                </m:oMathPara>
              </a14:m>
              <a:endParaRPr lang="en-GB" sz="1800"/>
            </a:p>
          </xdr:txBody>
        </xdr:sp>
      </mc:Choice>
      <mc:Fallback xmlns="">
        <xdr:sp macro="" textlink="">
          <xdr:nvSpPr>
            <xdr:cNvPr id="13" name="TextBox 12">
              <a:extLst>
                <a:ext uri="{FF2B5EF4-FFF2-40B4-BE49-F238E27FC236}">
                  <a16:creationId xmlns:a16="http://schemas.microsoft.com/office/drawing/2014/main" id="{CFE7AA39-A834-1C4E-8BB4-CAD7D667C413}"/>
                </a:ext>
              </a:extLst>
            </xdr:cNvPr>
            <xdr:cNvSpPr txBox="1"/>
          </xdr:nvSpPr>
          <xdr:spPr>
            <a:xfrm>
              <a:off x="2843530" y="11461750"/>
              <a:ext cx="2587055" cy="63158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r>
                <a:rPr lang="en-GB" sz="1800" b="0" i="0">
                  <a:latin typeface="Cambria Math" panose="02040503050406030204" pitchFamily="18" charset="0"/>
                </a:rPr>
                <a:t>𝑉_(𝑜1…)=√2𝐸 (𝑀_1/𝐶_1 +1/2)^(−1/2)</a:t>
              </a:r>
              <a:endParaRPr lang="en-GB" sz="1800"/>
            </a:p>
          </xdr:txBody>
        </xdr:sp>
      </mc:Fallback>
    </mc:AlternateContent>
    <xdr:clientData/>
  </xdr:oneCellAnchor>
  <xdr:oneCellAnchor>
    <xdr:from>
      <xdr:col>3</xdr:col>
      <xdr:colOff>112183</xdr:colOff>
      <xdr:row>50</xdr:row>
      <xdr:rowOff>135890</xdr:rowOff>
    </xdr:from>
    <xdr:ext cx="5107809" cy="815288"/>
    <mc:AlternateContent xmlns:mc="http://schemas.openxmlformats.org/markup-compatibility/2006" xmlns:a14="http://schemas.microsoft.com/office/drawing/2010/main">
      <mc:Choice Requires="a14">
        <xdr:sp macro="" textlink="">
          <xdr:nvSpPr>
            <xdr:cNvPr id="14" name="TextBox 13">
              <a:extLst>
                <a:ext uri="{FF2B5EF4-FFF2-40B4-BE49-F238E27FC236}">
                  <a16:creationId xmlns:a16="http://schemas.microsoft.com/office/drawing/2014/main" id="{2CF263D0-5D16-6E4C-A943-E5D26344462E}"/>
                </a:ext>
              </a:extLst>
            </xdr:cNvPr>
            <xdr:cNvSpPr txBox="1"/>
          </xdr:nvSpPr>
          <xdr:spPr>
            <a:xfrm>
              <a:off x="2804583" y="12442190"/>
              <a:ext cx="5107809" cy="81528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14:m>
                <m:oMathPara xmlns:m="http://schemas.openxmlformats.org/officeDocument/2006/math">
                  <m:oMathParaPr>
                    <m:jc m:val="centerGroup"/>
                  </m:oMathParaPr>
                  <m:oMath xmlns:m="http://schemas.openxmlformats.org/officeDocument/2006/math">
                    <m:f>
                      <m:fPr>
                        <m:ctrlPr>
                          <a:rPr lang="en-GB" sz="1800" i="1">
                            <a:latin typeface="Cambria Math" panose="02040503050406030204" pitchFamily="18" charset="0"/>
                          </a:rPr>
                        </m:ctrlPr>
                      </m:fPr>
                      <m:num>
                        <m:r>
                          <a:rPr lang="en-GB" sz="1800" b="0" i="1">
                            <a:latin typeface="Cambria Math" panose="02040503050406030204" pitchFamily="18" charset="0"/>
                          </a:rPr>
                          <m:t>𝐷</m:t>
                        </m:r>
                      </m:num>
                      <m:den>
                        <m:r>
                          <a:rPr lang="en-GB" sz="1800" b="0" i="1">
                            <a:latin typeface="Cambria Math" panose="02040503050406030204" pitchFamily="18" charset="0"/>
                          </a:rPr>
                          <m:t>𝑐𝑜𝑠</m:t>
                        </m:r>
                        <m:r>
                          <a:rPr lang="en-GB" sz="1800" b="0" i="1">
                            <a:latin typeface="Cambria Math" panose="02040503050406030204" pitchFamily="18" charset="0"/>
                            <a:ea typeface="Cambria Math" panose="02040503050406030204" pitchFamily="18" charset="0"/>
                          </a:rPr>
                          <m:t>𝛼</m:t>
                        </m:r>
                      </m:den>
                    </m:f>
                    <m:r>
                      <a:rPr lang="en-GB" sz="1800" b="0" i="1">
                        <a:latin typeface="Cambria Math" panose="02040503050406030204" pitchFamily="18" charset="0"/>
                      </a:rPr>
                      <m:t>=</m:t>
                    </m:r>
                    <m:f>
                      <m:fPr>
                        <m:ctrlPr>
                          <a:rPr lang="en-GB" sz="1800" b="0" i="1">
                            <a:latin typeface="Cambria Math" panose="02040503050406030204" pitchFamily="18" charset="0"/>
                          </a:rPr>
                        </m:ctrlPr>
                      </m:fPr>
                      <m:num>
                        <m:sSub>
                          <m:sSubPr>
                            <m:ctrlPr>
                              <a:rPr lang="en-GB" sz="1800" b="0" i="1">
                                <a:latin typeface="Cambria Math" panose="02040503050406030204" pitchFamily="18" charset="0"/>
                              </a:rPr>
                            </m:ctrlPr>
                          </m:sSubPr>
                          <m:e>
                            <m:r>
                              <a:rPr lang="en-GB" sz="1800" b="0" i="1">
                                <a:latin typeface="Cambria Math" panose="02040503050406030204" pitchFamily="18" charset="0"/>
                              </a:rPr>
                              <m:t>𝑉</m:t>
                            </m:r>
                          </m:e>
                          <m:sub>
                            <m:r>
                              <a:rPr lang="en-GB" sz="1800" b="0" i="1">
                                <a:latin typeface="Cambria Math" panose="02040503050406030204" pitchFamily="18" charset="0"/>
                              </a:rPr>
                              <m:t>𝑜</m:t>
                            </m:r>
                          </m:sub>
                        </m:sSub>
                        <m:r>
                          <a:rPr lang="en-GB" sz="1800" b="0" i="1">
                            <a:latin typeface="Cambria Math" panose="02040503050406030204" pitchFamily="18" charset="0"/>
                          </a:rPr>
                          <m:t>𝑐𝑜𝑠</m:t>
                        </m:r>
                        <m:d>
                          <m:dPr>
                            <m:begChr m:val="["/>
                            <m:endChr m:val="]"/>
                            <m:ctrlPr>
                              <a:rPr lang="en-GB" sz="1800" b="0" i="1">
                                <a:latin typeface="Cambria Math" panose="02040503050406030204" pitchFamily="18" charset="0"/>
                              </a:rPr>
                            </m:ctrlPr>
                          </m:dPr>
                          <m:e>
                            <m:f>
                              <m:fPr>
                                <m:ctrlPr>
                                  <a:rPr lang="en-GB" sz="1800" b="0" i="1">
                                    <a:latin typeface="Cambria Math" panose="02040503050406030204" pitchFamily="18" charset="0"/>
                                  </a:rPr>
                                </m:ctrlPr>
                              </m:fPr>
                              <m:num>
                                <m:d>
                                  <m:dPr>
                                    <m:ctrlPr>
                                      <a:rPr lang="en-GB" sz="1800" b="0" i="1">
                                        <a:latin typeface="Cambria Math" panose="02040503050406030204" pitchFamily="18" charset="0"/>
                                      </a:rPr>
                                    </m:ctrlPr>
                                  </m:dPr>
                                  <m:e>
                                    <m:r>
                                      <a:rPr lang="en-GB" sz="1800" b="0" i="1">
                                        <a:latin typeface="Cambria Math" panose="02040503050406030204" pitchFamily="18" charset="0"/>
                                        <a:ea typeface="Cambria Math" panose="02040503050406030204" pitchFamily="18" charset="0"/>
                                      </a:rPr>
                                      <m:t>𝛽</m:t>
                                    </m:r>
                                    <m:r>
                                      <a:rPr lang="en-GB" sz="1800" b="0" i="1">
                                        <a:latin typeface="Cambria Math" panose="02040503050406030204" pitchFamily="18" charset="0"/>
                                        <a:ea typeface="Cambria Math" panose="02040503050406030204" pitchFamily="18" charset="0"/>
                                      </a:rPr>
                                      <m:t>−</m:t>
                                    </m:r>
                                    <m:r>
                                      <a:rPr lang="en-GB" sz="1800" b="0" i="1">
                                        <a:latin typeface="Cambria Math" panose="02040503050406030204" pitchFamily="18" charset="0"/>
                                        <a:ea typeface="Cambria Math" panose="02040503050406030204" pitchFamily="18" charset="0"/>
                                      </a:rPr>
                                      <m:t>𝛼</m:t>
                                    </m:r>
                                  </m:e>
                                </m:d>
                              </m:num>
                              <m:den>
                                <m:r>
                                  <a:rPr lang="en-GB" sz="1800" b="0" i="1">
                                    <a:latin typeface="Cambria Math" panose="02040503050406030204" pitchFamily="18" charset="0"/>
                                  </a:rPr>
                                  <m:t>2</m:t>
                                </m:r>
                              </m:den>
                            </m:f>
                          </m:e>
                        </m:d>
                      </m:num>
                      <m:den>
                        <m:r>
                          <m:rPr>
                            <m:sty m:val="p"/>
                          </m:rPr>
                          <a:rPr lang="en-GB" sz="1800" b="0" i="0">
                            <a:latin typeface="Cambria Math" panose="02040503050406030204" pitchFamily="18" charset="0"/>
                          </a:rPr>
                          <m:t>sin</m:t>
                        </m:r>
                        <m:r>
                          <a:rPr lang="en-GB" sz="1800" b="0" i="1">
                            <a:latin typeface="Cambria Math" panose="02040503050406030204" pitchFamily="18" charset="0"/>
                          </a:rPr>
                          <m:t>⁡(</m:t>
                        </m:r>
                        <m:r>
                          <a:rPr lang="en-GB" sz="1800" b="0" i="1">
                            <a:latin typeface="Cambria Math" panose="02040503050406030204" pitchFamily="18" charset="0"/>
                            <a:ea typeface="Cambria Math" panose="02040503050406030204" pitchFamily="18" charset="0"/>
                          </a:rPr>
                          <m:t>𝛽</m:t>
                        </m:r>
                        <m:r>
                          <a:rPr lang="en-GB" sz="1800" b="0" i="1">
                            <a:latin typeface="Cambria Math" panose="02040503050406030204" pitchFamily="18" charset="0"/>
                            <a:ea typeface="Cambria Math" panose="02040503050406030204" pitchFamily="18" charset="0"/>
                          </a:rPr>
                          <m:t>−</m:t>
                        </m:r>
                        <m:r>
                          <a:rPr lang="en-GB" sz="1800" b="0" i="1">
                            <a:latin typeface="Cambria Math" panose="02040503050406030204" pitchFamily="18" charset="0"/>
                            <a:ea typeface="Cambria Math" panose="02040503050406030204" pitchFamily="18" charset="0"/>
                          </a:rPr>
                          <m:t>𝛼</m:t>
                        </m:r>
                        <m:r>
                          <a:rPr lang="en-GB" sz="1800" b="0" i="1">
                            <a:latin typeface="Cambria Math" panose="02040503050406030204" pitchFamily="18" charset="0"/>
                            <a:ea typeface="Cambria Math" panose="02040503050406030204" pitchFamily="18" charset="0"/>
                          </a:rPr>
                          <m:t>)</m:t>
                        </m:r>
                      </m:den>
                    </m:f>
                    <m:r>
                      <a:rPr lang="en-GB" sz="1800" b="0" i="1">
                        <a:latin typeface="Cambria Math" panose="02040503050406030204" pitchFamily="18" charset="0"/>
                        <a:ea typeface="Cambria Math" panose="02040503050406030204" pitchFamily="18" charset="0"/>
                      </a:rPr>
                      <m:t>∴</m:t>
                    </m:r>
                    <m:r>
                      <a:rPr lang="en-GB" sz="1800" b="0" i="1">
                        <a:latin typeface="Cambria Math" panose="02040503050406030204" pitchFamily="18" charset="0"/>
                        <a:ea typeface="Cambria Math" panose="02040503050406030204" pitchFamily="18" charset="0"/>
                      </a:rPr>
                      <m:t>𝛽</m:t>
                    </m:r>
                    <m:r>
                      <a:rPr lang="en-GB" sz="1800" b="0" i="1">
                        <a:latin typeface="Cambria Math" panose="02040503050406030204" pitchFamily="18" charset="0"/>
                        <a:ea typeface="Cambria Math" panose="02040503050406030204" pitchFamily="18" charset="0"/>
                      </a:rPr>
                      <m:t>=</m:t>
                    </m:r>
                    <m:r>
                      <a:rPr lang="en-GB" sz="1800" b="0" i="1">
                        <a:latin typeface="Cambria Math" panose="02040503050406030204" pitchFamily="18" charset="0"/>
                        <a:ea typeface="Cambria Math" panose="02040503050406030204" pitchFamily="18" charset="0"/>
                      </a:rPr>
                      <m:t>𝛼</m:t>
                    </m:r>
                    <m:r>
                      <a:rPr lang="en-GB" sz="1800" b="0" i="1">
                        <a:latin typeface="Cambria Math" panose="02040503050406030204" pitchFamily="18" charset="0"/>
                        <a:ea typeface="Cambria Math" panose="02040503050406030204" pitchFamily="18" charset="0"/>
                      </a:rPr>
                      <m:t>+2</m:t>
                    </m:r>
                    <m:func>
                      <m:funcPr>
                        <m:ctrlPr>
                          <a:rPr lang="en-GB" sz="1800" b="0" i="1">
                            <a:latin typeface="Cambria Math" panose="02040503050406030204" pitchFamily="18" charset="0"/>
                            <a:ea typeface="Cambria Math" panose="02040503050406030204" pitchFamily="18" charset="0"/>
                          </a:rPr>
                        </m:ctrlPr>
                      </m:funcPr>
                      <m:fName>
                        <m:sSup>
                          <m:sSupPr>
                            <m:ctrlPr>
                              <a:rPr lang="en-GB" sz="1800" b="0" i="1">
                                <a:latin typeface="Cambria Math" panose="02040503050406030204" pitchFamily="18" charset="0"/>
                                <a:ea typeface="Cambria Math" panose="02040503050406030204" pitchFamily="18" charset="0"/>
                              </a:rPr>
                            </m:ctrlPr>
                          </m:sSupPr>
                          <m:e>
                            <m:r>
                              <m:rPr>
                                <m:sty m:val="p"/>
                              </m:rPr>
                              <a:rPr lang="en-GB" sz="1800" b="0" i="0">
                                <a:latin typeface="Cambria Math" panose="02040503050406030204" pitchFamily="18" charset="0"/>
                                <a:ea typeface="Cambria Math" panose="02040503050406030204" pitchFamily="18" charset="0"/>
                              </a:rPr>
                              <m:t>sin</m:t>
                            </m:r>
                          </m:e>
                          <m:sup>
                            <m:r>
                              <a:rPr lang="en-GB" sz="1800" b="0" i="1">
                                <a:latin typeface="Cambria Math" panose="02040503050406030204" pitchFamily="18" charset="0"/>
                                <a:ea typeface="Cambria Math" panose="02040503050406030204" pitchFamily="18" charset="0"/>
                              </a:rPr>
                              <m:t>−1</m:t>
                            </m:r>
                          </m:sup>
                        </m:sSup>
                      </m:fName>
                      <m:e>
                        <m:d>
                          <m:dPr>
                            <m:ctrlPr>
                              <a:rPr lang="en-GB" sz="1800" b="0" i="1">
                                <a:latin typeface="Cambria Math" panose="02040503050406030204" pitchFamily="18" charset="0"/>
                                <a:ea typeface="Cambria Math" panose="02040503050406030204" pitchFamily="18" charset="0"/>
                              </a:rPr>
                            </m:ctrlPr>
                          </m:dPr>
                          <m:e>
                            <m:f>
                              <m:fPr>
                                <m:ctrlPr>
                                  <a:rPr lang="en-GB" sz="1800" b="0" i="1">
                                    <a:latin typeface="Cambria Math" panose="02040503050406030204" pitchFamily="18" charset="0"/>
                                    <a:ea typeface="Cambria Math" panose="02040503050406030204" pitchFamily="18" charset="0"/>
                                  </a:rPr>
                                </m:ctrlPr>
                              </m:fPr>
                              <m:num>
                                <m:sSub>
                                  <m:sSubPr>
                                    <m:ctrlPr>
                                      <a:rPr lang="en-GB" sz="1800" b="0" i="1">
                                        <a:latin typeface="Cambria Math" panose="02040503050406030204" pitchFamily="18" charset="0"/>
                                        <a:ea typeface="Cambria Math" panose="02040503050406030204" pitchFamily="18" charset="0"/>
                                      </a:rPr>
                                    </m:ctrlPr>
                                  </m:sSubPr>
                                  <m:e>
                                    <m:r>
                                      <a:rPr lang="en-GB" sz="1800" b="0" i="1">
                                        <a:latin typeface="Cambria Math" panose="02040503050406030204" pitchFamily="18" charset="0"/>
                                        <a:ea typeface="Cambria Math" panose="02040503050406030204" pitchFamily="18" charset="0"/>
                                      </a:rPr>
                                      <m:t>𝑉</m:t>
                                    </m:r>
                                  </m:e>
                                  <m:sub>
                                    <m:r>
                                      <a:rPr lang="en-GB" sz="1800" b="0" i="1">
                                        <a:latin typeface="Cambria Math" panose="02040503050406030204" pitchFamily="18" charset="0"/>
                                        <a:ea typeface="Cambria Math" panose="02040503050406030204" pitchFamily="18" charset="0"/>
                                      </a:rPr>
                                      <m:t>𝑜</m:t>
                                    </m:r>
                                  </m:sub>
                                </m:sSub>
                                <m:r>
                                  <a:rPr lang="en-GB" sz="1800" b="0" i="1">
                                    <a:latin typeface="Cambria Math" panose="02040503050406030204" pitchFamily="18" charset="0"/>
                                    <a:ea typeface="Cambria Math" panose="02040503050406030204" pitchFamily="18" charset="0"/>
                                  </a:rPr>
                                  <m:t>𝑐𝑜𝑠</m:t>
                                </m:r>
                                <m:r>
                                  <a:rPr lang="en-GB" sz="1800" b="0" i="1">
                                    <a:latin typeface="Cambria Math" panose="02040503050406030204" pitchFamily="18" charset="0"/>
                                    <a:ea typeface="Cambria Math" panose="02040503050406030204" pitchFamily="18" charset="0"/>
                                  </a:rPr>
                                  <m:t>𝛼</m:t>
                                </m:r>
                              </m:num>
                              <m:den>
                                <m:r>
                                  <a:rPr lang="en-GB" sz="1800" b="0" i="1">
                                    <a:latin typeface="Cambria Math" panose="02040503050406030204" pitchFamily="18" charset="0"/>
                                    <a:ea typeface="Cambria Math" panose="02040503050406030204" pitchFamily="18" charset="0"/>
                                  </a:rPr>
                                  <m:t>2</m:t>
                                </m:r>
                                <m:r>
                                  <a:rPr lang="en-GB" sz="1800" b="0" i="1">
                                    <a:latin typeface="Cambria Math" panose="02040503050406030204" pitchFamily="18" charset="0"/>
                                    <a:ea typeface="Cambria Math" panose="02040503050406030204" pitchFamily="18" charset="0"/>
                                  </a:rPr>
                                  <m:t>𝐷</m:t>
                                </m:r>
                              </m:den>
                            </m:f>
                          </m:e>
                        </m:d>
                      </m:e>
                    </m:func>
                  </m:oMath>
                </m:oMathPara>
              </a14:m>
              <a:endParaRPr lang="en-GB" sz="1800"/>
            </a:p>
          </xdr:txBody>
        </xdr:sp>
      </mc:Choice>
      <mc:Fallback xmlns="">
        <xdr:sp macro="" textlink="">
          <xdr:nvSpPr>
            <xdr:cNvPr id="14" name="TextBox 13">
              <a:extLst>
                <a:ext uri="{FF2B5EF4-FFF2-40B4-BE49-F238E27FC236}">
                  <a16:creationId xmlns:a16="http://schemas.microsoft.com/office/drawing/2014/main" id="{2CF263D0-5D16-6E4C-A943-E5D26344462E}"/>
                </a:ext>
              </a:extLst>
            </xdr:cNvPr>
            <xdr:cNvSpPr txBox="1"/>
          </xdr:nvSpPr>
          <xdr:spPr>
            <a:xfrm>
              <a:off x="2804583" y="12442190"/>
              <a:ext cx="5107809" cy="81528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r>
                <a:rPr lang="en-GB" sz="1800" b="0" i="0">
                  <a:latin typeface="Cambria Math" panose="02040503050406030204" pitchFamily="18" charset="0"/>
                </a:rPr>
                <a:t>𝐷/𝑐𝑜𝑠</a:t>
              </a:r>
              <a:r>
                <a:rPr lang="en-GB" sz="1800" b="0" i="0">
                  <a:latin typeface="Cambria Math" panose="02040503050406030204" pitchFamily="18" charset="0"/>
                  <a:ea typeface="Cambria Math" panose="02040503050406030204" pitchFamily="18" charset="0"/>
                </a:rPr>
                <a:t>𝛼</a:t>
              </a:r>
              <a:r>
                <a:rPr lang="en-GB" sz="1800" b="0" i="0">
                  <a:latin typeface="Cambria Math" panose="02040503050406030204" pitchFamily="18" charset="0"/>
                </a:rPr>
                <a:t>=(𝑉_𝑜 𝑐𝑜𝑠[((</a:t>
              </a:r>
              <a:r>
                <a:rPr lang="en-GB" sz="1800" b="0" i="0">
                  <a:latin typeface="Cambria Math" panose="02040503050406030204" pitchFamily="18" charset="0"/>
                  <a:ea typeface="Cambria Math" panose="02040503050406030204" pitchFamily="18" charset="0"/>
                </a:rPr>
                <a:t>𝛽−𝛼))/</a:t>
              </a:r>
              <a:r>
                <a:rPr lang="en-GB" sz="1800" b="0" i="0">
                  <a:latin typeface="Cambria Math" panose="02040503050406030204" pitchFamily="18" charset="0"/>
                </a:rPr>
                <a:t>2])/(sin⁡(</a:t>
              </a:r>
              <a:r>
                <a:rPr lang="en-GB" sz="1800" b="0" i="0">
                  <a:latin typeface="Cambria Math" panose="02040503050406030204" pitchFamily="18" charset="0"/>
                  <a:ea typeface="Cambria Math" panose="02040503050406030204" pitchFamily="18" charset="0"/>
                </a:rPr>
                <a:t>𝛽−𝛼))∴𝛽=𝛼+2 sin^(−1)⁡((𝑉_𝑜 𝑐𝑜𝑠𝛼)/2𝐷)</a:t>
              </a:r>
              <a:endParaRPr lang="en-GB" sz="1800"/>
            </a:p>
          </xdr:txBody>
        </xdr:sp>
      </mc:Fallback>
    </mc:AlternateContent>
    <xdr:clientData/>
  </xdr:oneCellAnchor>
  <xdr:oneCellAnchor>
    <xdr:from>
      <xdr:col>0</xdr:col>
      <xdr:colOff>553295</xdr:colOff>
      <xdr:row>68</xdr:row>
      <xdr:rowOff>83395</xdr:rowOff>
    </xdr:from>
    <xdr:ext cx="5726375" cy="533479"/>
    <mc:AlternateContent xmlns:mc="http://schemas.openxmlformats.org/markup-compatibility/2006" xmlns:a14="http://schemas.microsoft.com/office/drawing/2010/main">
      <mc:Choice Requires="a14">
        <xdr:sp macro="" textlink="">
          <xdr:nvSpPr>
            <xdr:cNvPr id="15" name="TextBox 14">
              <a:extLst>
                <a:ext uri="{FF2B5EF4-FFF2-40B4-BE49-F238E27FC236}">
                  <a16:creationId xmlns:a16="http://schemas.microsoft.com/office/drawing/2014/main" id="{7AAE36C3-C982-DB42-A88C-1A0A3EAE304A}"/>
                </a:ext>
              </a:extLst>
            </xdr:cNvPr>
            <xdr:cNvSpPr txBox="1"/>
          </xdr:nvSpPr>
          <xdr:spPr>
            <a:xfrm>
              <a:off x="553295" y="16910895"/>
              <a:ext cx="5726375" cy="53347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14:m>
                <m:oMathPara xmlns:m="http://schemas.openxmlformats.org/officeDocument/2006/math">
                  <m:oMathParaPr>
                    <m:jc m:val="centerGroup"/>
                  </m:oMathParaPr>
                  <m:oMath xmlns:m="http://schemas.openxmlformats.org/officeDocument/2006/math">
                    <m:sSub>
                      <m:sSubPr>
                        <m:ctrlPr>
                          <a:rPr lang="en-GB" sz="1800" i="1">
                            <a:latin typeface="Cambria Math" panose="02040503050406030204" pitchFamily="18" charset="0"/>
                          </a:rPr>
                        </m:ctrlPr>
                      </m:sSubPr>
                      <m:e>
                        <m:r>
                          <a:rPr lang="en-GB" sz="1800" b="0" i="1">
                            <a:latin typeface="Cambria Math" panose="02040503050406030204" pitchFamily="18" charset="0"/>
                          </a:rPr>
                          <m:t>𝑉</m:t>
                        </m:r>
                      </m:e>
                      <m:sub>
                        <m:r>
                          <a:rPr lang="en-GB" sz="1800" b="0" i="1">
                            <a:latin typeface="Cambria Math" panose="02040503050406030204" pitchFamily="18" charset="0"/>
                          </a:rPr>
                          <m:t>𝑗𝑒𝑡</m:t>
                        </m:r>
                      </m:sub>
                    </m:sSub>
                    <m:r>
                      <a:rPr lang="en-GB" sz="1800" b="0" i="1">
                        <a:latin typeface="Cambria Math" panose="02040503050406030204" pitchFamily="18" charset="0"/>
                      </a:rPr>
                      <m:t>=</m:t>
                    </m:r>
                    <m:f>
                      <m:fPr>
                        <m:ctrlPr>
                          <a:rPr lang="en-GB" sz="1800" b="0" i="1">
                            <a:latin typeface="Cambria Math" panose="02040503050406030204" pitchFamily="18" charset="0"/>
                          </a:rPr>
                        </m:ctrlPr>
                      </m:fPr>
                      <m:num>
                        <m:r>
                          <a:rPr lang="en-GB" sz="1800" b="0" i="1">
                            <a:latin typeface="Cambria Math" panose="02040503050406030204" pitchFamily="18" charset="0"/>
                          </a:rPr>
                          <m:t>𝐷</m:t>
                        </m:r>
                      </m:num>
                      <m:den>
                        <m:r>
                          <a:rPr lang="en-GB" sz="1800" b="0" i="1">
                            <a:latin typeface="Cambria Math" panose="02040503050406030204" pitchFamily="18" charset="0"/>
                          </a:rPr>
                          <m:t>𝑐𝑜𝑠</m:t>
                        </m:r>
                        <m:r>
                          <a:rPr lang="en-GB" sz="1800" b="0" i="1">
                            <a:latin typeface="Cambria Math" panose="02040503050406030204" pitchFamily="18" charset="0"/>
                            <a:ea typeface="Cambria Math" panose="02040503050406030204" pitchFamily="18" charset="0"/>
                          </a:rPr>
                          <m:t>𝛼</m:t>
                        </m:r>
                      </m:den>
                    </m:f>
                    <m:r>
                      <m:rPr>
                        <m:sty m:val="p"/>
                      </m:rPr>
                      <a:rPr lang="en-GB" sz="1800" b="0" i="0">
                        <a:latin typeface="Cambria Math" panose="02040503050406030204" pitchFamily="18" charset="0"/>
                      </a:rPr>
                      <m:t>sin</m:t>
                    </m:r>
                    <m:r>
                      <a:rPr lang="en-GB" sz="1800" b="0" i="1">
                        <a:latin typeface="Cambria Math" panose="02040503050406030204" pitchFamily="18" charset="0"/>
                      </a:rPr>
                      <m:t>⁡(</m:t>
                    </m:r>
                    <m:r>
                      <a:rPr lang="en-GB" sz="1800" b="0" i="1">
                        <a:latin typeface="Cambria Math" panose="02040503050406030204" pitchFamily="18" charset="0"/>
                        <a:ea typeface="Cambria Math" panose="02040503050406030204" pitchFamily="18" charset="0"/>
                      </a:rPr>
                      <m:t>𝛽</m:t>
                    </m:r>
                    <m:r>
                      <a:rPr lang="en-GB" sz="1800" b="0" i="1">
                        <a:latin typeface="Cambria Math" panose="02040503050406030204" pitchFamily="18" charset="0"/>
                        <a:ea typeface="Cambria Math" panose="02040503050406030204" pitchFamily="18" charset="0"/>
                      </a:rPr>
                      <m:t>−</m:t>
                    </m:r>
                    <m:r>
                      <a:rPr lang="en-GB" sz="1800" b="0" i="1">
                        <a:latin typeface="Cambria Math" panose="02040503050406030204" pitchFamily="18" charset="0"/>
                        <a:ea typeface="Cambria Math" panose="02040503050406030204" pitchFamily="18" charset="0"/>
                      </a:rPr>
                      <m:t>𝛼</m:t>
                    </m:r>
                    <m:r>
                      <a:rPr lang="en-GB" sz="1800" b="0" i="1">
                        <a:latin typeface="Cambria Math" panose="02040503050406030204" pitchFamily="18" charset="0"/>
                        <a:ea typeface="Cambria Math" panose="02040503050406030204" pitchFamily="18" charset="0"/>
                      </a:rPr>
                      <m:t>)</m:t>
                    </m:r>
                    <m:d>
                      <m:dPr>
                        <m:begChr m:val="["/>
                        <m:endChr m:val="]"/>
                        <m:ctrlPr>
                          <a:rPr lang="en-GB" sz="1800" b="0" i="1">
                            <a:latin typeface="Cambria Math" panose="02040503050406030204" pitchFamily="18" charset="0"/>
                            <a:ea typeface="Cambria Math" panose="02040503050406030204" pitchFamily="18" charset="0"/>
                          </a:rPr>
                        </m:ctrlPr>
                      </m:dPr>
                      <m:e>
                        <m:r>
                          <a:rPr lang="en-GB" sz="1800" b="0" i="1">
                            <a:latin typeface="Cambria Math" panose="02040503050406030204" pitchFamily="18" charset="0"/>
                            <a:ea typeface="Cambria Math" panose="02040503050406030204" pitchFamily="18" charset="0"/>
                          </a:rPr>
                          <m:t>𝑐𝑜𝑠𝑒𝑐</m:t>
                        </m:r>
                        <m:d>
                          <m:dPr>
                            <m:ctrlPr>
                              <a:rPr lang="en-GB" sz="1800" b="0" i="1">
                                <a:latin typeface="Cambria Math" panose="02040503050406030204" pitchFamily="18" charset="0"/>
                                <a:ea typeface="Cambria Math" panose="02040503050406030204" pitchFamily="18" charset="0"/>
                              </a:rPr>
                            </m:ctrlPr>
                          </m:dPr>
                          <m:e>
                            <m:r>
                              <a:rPr lang="en-GB" sz="1800" b="0" i="1">
                                <a:latin typeface="Cambria Math" panose="02040503050406030204" pitchFamily="18" charset="0"/>
                                <a:ea typeface="Cambria Math" panose="02040503050406030204" pitchFamily="18" charset="0"/>
                              </a:rPr>
                              <m:t>𝛽</m:t>
                            </m:r>
                          </m:e>
                        </m:d>
                        <m:r>
                          <a:rPr lang="en-GB" sz="1800" b="0" i="1">
                            <a:latin typeface="Cambria Math" panose="02040503050406030204" pitchFamily="18" charset="0"/>
                            <a:ea typeface="Cambria Math" panose="02040503050406030204" pitchFamily="18" charset="0"/>
                          </a:rPr>
                          <m:t>+</m:t>
                        </m:r>
                        <m:func>
                          <m:funcPr>
                            <m:ctrlPr>
                              <a:rPr lang="en-GB" sz="1800" b="0" i="1">
                                <a:latin typeface="Cambria Math" panose="02040503050406030204" pitchFamily="18" charset="0"/>
                                <a:ea typeface="Cambria Math" panose="02040503050406030204" pitchFamily="18" charset="0"/>
                              </a:rPr>
                            </m:ctrlPr>
                          </m:funcPr>
                          <m:fName>
                            <m:r>
                              <m:rPr>
                                <m:sty m:val="p"/>
                              </m:rPr>
                              <a:rPr lang="en-GB" sz="1800" b="0" i="0">
                                <a:latin typeface="Cambria Math" panose="02040503050406030204" pitchFamily="18" charset="0"/>
                                <a:ea typeface="Cambria Math" panose="02040503050406030204" pitchFamily="18" charset="0"/>
                              </a:rPr>
                              <m:t>cot</m:t>
                            </m:r>
                          </m:fName>
                          <m:e>
                            <m:d>
                              <m:dPr>
                                <m:ctrlPr>
                                  <a:rPr lang="en-GB" sz="1800" b="0" i="1">
                                    <a:latin typeface="Cambria Math" panose="02040503050406030204" pitchFamily="18" charset="0"/>
                                    <a:ea typeface="Cambria Math" panose="02040503050406030204" pitchFamily="18" charset="0"/>
                                  </a:rPr>
                                </m:ctrlPr>
                              </m:dPr>
                              <m:e>
                                <m:r>
                                  <a:rPr lang="en-GB" sz="1800" b="0" i="1">
                                    <a:latin typeface="Cambria Math" panose="02040503050406030204" pitchFamily="18" charset="0"/>
                                    <a:ea typeface="Cambria Math" panose="02040503050406030204" pitchFamily="18" charset="0"/>
                                  </a:rPr>
                                  <m:t>𝛽</m:t>
                                </m:r>
                              </m:e>
                            </m:d>
                          </m:e>
                        </m:func>
                        <m:r>
                          <a:rPr lang="en-GB" sz="1800" b="0" i="1">
                            <a:latin typeface="Cambria Math" panose="02040503050406030204" pitchFamily="18" charset="0"/>
                            <a:ea typeface="Cambria Math" panose="02040503050406030204" pitchFamily="18" charset="0"/>
                          </a:rPr>
                          <m:t>+</m:t>
                        </m:r>
                        <m:r>
                          <m:rPr>
                            <m:sty m:val="p"/>
                          </m:rPr>
                          <a:rPr lang="en-GB" sz="1800" b="0" i="0">
                            <a:latin typeface="Cambria Math" panose="02040503050406030204" pitchFamily="18" charset="0"/>
                            <a:ea typeface="Cambria Math" panose="02040503050406030204" pitchFamily="18" charset="0"/>
                          </a:rPr>
                          <m:t>tan</m:t>
                        </m:r>
                        <m:r>
                          <a:rPr lang="en-GB" sz="1800" b="0" i="1">
                            <a:latin typeface="Cambria Math" panose="02040503050406030204" pitchFamily="18" charset="0"/>
                            <a:ea typeface="Cambria Math" panose="02040503050406030204" pitchFamily="18" charset="0"/>
                          </a:rPr>
                          <m:t>⁡</m:t>
                        </m:r>
                        <m:d>
                          <m:dPr>
                            <m:ctrlPr>
                              <a:rPr lang="en-GB" sz="1800" b="0" i="1">
                                <a:latin typeface="Cambria Math" panose="02040503050406030204" pitchFamily="18" charset="0"/>
                                <a:ea typeface="Cambria Math" panose="02040503050406030204" pitchFamily="18" charset="0"/>
                              </a:rPr>
                            </m:ctrlPr>
                          </m:dPr>
                          <m:e>
                            <m:f>
                              <m:fPr>
                                <m:ctrlPr>
                                  <a:rPr lang="en-GB" sz="1800" b="0" i="1">
                                    <a:latin typeface="Cambria Math" panose="02040503050406030204" pitchFamily="18" charset="0"/>
                                    <a:ea typeface="Cambria Math" panose="02040503050406030204" pitchFamily="18" charset="0"/>
                                  </a:rPr>
                                </m:ctrlPr>
                              </m:fPr>
                              <m:num>
                                <m:r>
                                  <a:rPr lang="en-GB" sz="1800" b="0" i="1">
                                    <a:latin typeface="Cambria Math" panose="02040503050406030204" pitchFamily="18" charset="0"/>
                                    <a:ea typeface="Cambria Math" panose="02040503050406030204" pitchFamily="18" charset="0"/>
                                  </a:rPr>
                                  <m:t>𝛽</m:t>
                                </m:r>
                                <m:r>
                                  <a:rPr lang="en-GB" sz="1800" b="0" i="1">
                                    <a:latin typeface="Cambria Math" panose="02040503050406030204" pitchFamily="18" charset="0"/>
                                    <a:ea typeface="Cambria Math" panose="02040503050406030204" pitchFamily="18" charset="0"/>
                                  </a:rPr>
                                  <m:t>−</m:t>
                                </m:r>
                                <m:r>
                                  <a:rPr lang="en-GB" sz="1800" b="0" i="1">
                                    <a:latin typeface="Cambria Math" panose="02040503050406030204" pitchFamily="18" charset="0"/>
                                    <a:ea typeface="Cambria Math" panose="02040503050406030204" pitchFamily="18" charset="0"/>
                                  </a:rPr>
                                  <m:t>𝛼</m:t>
                                </m:r>
                              </m:num>
                              <m:den>
                                <m:r>
                                  <a:rPr lang="en-GB" sz="1800" b="0" i="1">
                                    <a:latin typeface="Cambria Math" panose="02040503050406030204" pitchFamily="18" charset="0"/>
                                    <a:ea typeface="Cambria Math" panose="02040503050406030204" pitchFamily="18" charset="0"/>
                                  </a:rPr>
                                  <m:t>2</m:t>
                                </m:r>
                              </m:den>
                            </m:f>
                          </m:e>
                        </m:d>
                      </m:e>
                    </m:d>
                  </m:oMath>
                </m:oMathPara>
              </a14:m>
              <a:endParaRPr lang="en-GB" sz="1800"/>
            </a:p>
          </xdr:txBody>
        </xdr:sp>
      </mc:Choice>
      <mc:Fallback xmlns="">
        <xdr:sp macro="" textlink="">
          <xdr:nvSpPr>
            <xdr:cNvPr id="15" name="TextBox 14">
              <a:extLst>
                <a:ext uri="{FF2B5EF4-FFF2-40B4-BE49-F238E27FC236}">
                  <a16:creationId xmlns:a16="http://schemas.microsoft.com/office/drawing/2014/main" id="{7AAE36C3-C982-DB42-A88C-1A0A3EAE304A}"/>
                </a:ext>
              </a:extLst>
            </xdr:cNvPr>
            <xdr:cNvSpPr txBox="1"/>
          </xdr:nvSpPr>
          <xdr:spPr>
            <a:xfrm>
              <a:off x="553295" y="16910895"/>
              <a:ext cx="5726375" cy="53347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r>
                <a:rPr lang="en-GB" sz="1800" b="0" i="0">
                  <a:latin typeface="Cambria Math" panose="02040503050406030204" pitchFamily="18" charset="0"/>
                </a:rPr>
                <a:t>𝑉_𝑗𝑒𝑡=𝐷/𝑐𝑜𝑠</a:t>
              </a:r>
              <a:r>
                <a:rPr lang="en-GB" sz="1800" b="0" i="0">
                  <a:latin typeface="Cambria Math" panose="02040503050406030204" pitchFamily="18" charset="0"/>
                  <a:ea typeface="Cambria Math" panose="02040503050406030204" pitchFamily="18" charset="0"/>
                </a:rPr>
                <a:t>𝛼 </a:t>
              </a:r>
              <a:r>
                <a:rPr lang="en-GB" sz="1800" b="0" i="0">
                  <a:latin typeface="Cambria Math" panose="02040503050406030204" pitchFamily="18" charset="0"/>
                </a:rPr>
                <a:t>sin⁡(</a:t>
              </a:r>
              <a:r>
                <a:rPr lang="en-GB" sz="1800" b="0" i="0">
                  <a:latin typeface="Cambria Math" panose="02040503050406030204" pitchFamily="18" charset="0"/>
                  <a:ea typeface="Cambria Math" panose="02040503050406030204" pitchFamily="18" charset="0"/>
                </a:rPr>
                <a:t>𝛽−𝛼)[𝑐𝑜𝑠𝑒𝑐(𝛽)+cot⁡(𝛽)+tan⁡((𝛽−𝛼)/2)]</a:t>
              </a:r>
              <a:endParaRPr lang="en-GB" sz="1800"/>
            </a:p>
          </xdr:txBody>
        </xdr:sp>
      </mc:Fallback>
    </mc:AlternateContent>
    <xdr:clientData/>
  </xdr:oneCellAnchor>
  <xdr:oneCellAnchor>
    <xdr:from>
      <xdr:col>7</xdr:col>
      <xdr:colOff>429684</xdr:colOff>
      <xdr:row>66</xdr:row>
      <xdr:rowOff>24130</xdr:rowOff>
    </xdr:from>
    <xdr:ext cx="5862246" cy="533479"/>
    <mc:AlternateContent xmlns:mc="http://schemas.openxmlformats.org/markup-compatibility/2006" xmlns:a14="http://schemas.microsoft.com/office/drawing/2010/main">
      <mc:Choice Requires="a14">
        <xdr:sp macro="" textlink="">
          <xdr:nvSpPr>
            <xdr:cNvPr id="16" name="TextBox 15">
              <a:extLst>
                <a:ext uri="{FF2B5EF4-FFF2-40B4-BE49-F238E27FC236}">
                  <a16:creationId xmlns:a16="http://schemas.microsoft.com/office/drawing/2014/main" id="{781DA615-CAA2-FA4B-AE17-270C0E01882B}"/>
                </a:ext>
              </a:extLst>
            </xdr:cNvPr>
            <xdr:cNvSpPr txBox="1"/>
          </xdr:nvSpPr>
          <xdr:spPr>
            <a:xfrm>
              <a:off x="6893984" y="16445230"/>
              <a:ext cx="5862246" cy="53347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14:m>
                <m:oMathPara xmlns:m="http://schemas.openxmlformats.org/officeDocument/2006/math">
                  <m:oMathParaPr>
                    <m:jc m:val="centerGroup"/>
                  </m:oMathParaPr>
                  <m:oMath xmlns:m="http://schemas.openxmlformats.org/officeDocument/2006/math">
                    <m:sSub>
                      <m:sSubPr>
                        <m:ctrlPr>
                          <a:rPr lang="en-GB" sz="1800" i="1">
                            <a:latin typeface="Cambria Math" panose="02040503050406030204" pitchFamily="18" charset="0"/>
                          </a:rPr>
                        </m:ctrlPr>
                      </m:sSubPr>
                      <m:e>
                        <m:r>
                          <a:rPr lang="en-GB" sz="1800" b="0" i="1">
                            <a:latin typeface="Cambria Math" panose="02040503050406030204" pitchFamily="18" charset="0"/>
                          </a:rPr>
                          <m:t>𝑉</m:t>
                        </m:r>
                      </m:e>
                      <m:sub>
                        <m:r>
                          <a:rPr lang="en-GB" sz="1800" b="0" i="1">
                            <a:latin typeface="Cambria Math" panose="02040503050406030204" pitchFamily="18" charset="0"/>
                          </a:rPr>
                          <m:t>𝑠𝑙𝑢𝑔</m:t>
                        </m:r>
                      </m:sub>
                    </m:sSub>
                    <m:r>
                      <a:rPr lang="en-GB" sz="1800" b="0" i="1">
                        <a:latin typeface="Cambria Math" panose="02040503050406030204" pitchFamily="18" charset="0"/>
                      </a:rPr>
                      <m:t>=</m:t>
                    </m:r>
                    <m:f>
                      <m:fPr>
                        <m:ctrlPr>
                          <a:rPr lang="en-GB" sz="1800" b="0" i="1">
                            <a:latin typeface="Cambria Math" panose="02040503050406030204" pitchFamily="18" charset="0"/>
                          </a:rPr>
                        </m:ctrlPr>
                      </m:fPr>
                      <m:num>
                        <m:r>
                          <a:rPr lang="en-GB" sz="1800" b="0" i="1">
                            <a:latin typeface="Cambria Math" panose="02040503050406030204" pitchFamily="18" charset="0"/>
                          </a:rPr>
                          <m:t>𝐷</m:t>
                        </m:r>
                      </m:num>
                      <m:den>
                        <m:r>
                          <a:rPr lang="en-GB" sz="1800" b="0" i="1">
                            <a:latin typeface="Cambria Math" panose="02040503050406030204" pitchFamily="18" charset="0"/>
                          </a:rPr>
                          <m:t>𝑐𝑜𝑠</m:t>
                        </m:r>
                        <m:r>
                          <a:rPr lang="en-GB" sz="1800" b="0" i="1">
                            <a:latin typeface="Cambria Math" panose="02040503050406030204" pitchFamily="18" charset="0"/>
                            <a:ea typeface="Cambria Math" panose="02040503050406030204" pitchFamily="18" charset="0"/>
                          </a:rPr>
                          <m:t>𝛼</m:t>
                        </m:r>
                      </m:den>
                    </m:f>
                    <m:r>
                      <m:rPr>
                        <m:sty m:val="p"/>
                      </m:rPr>
                      <a:rPr lang="en-GB" sz="1800" b="0" i="0">
                        <a:latin typeface="Cambria Math" panose="02040503050406030204" pitchFamily="18" charset="0"/>
                      </a:rPr>
                      <m:t>sin</m:t>
                    </m:r>
                    <m:r>
                      <a:rPr lang="en-GB" sz="1800" b="0" i="1">
                        <a:latin typeface="Cambria Math" panose="02040503050406030204" pitchFamily="18" charset="0"/>
                      </a:rPr>
                      <m:t>⁡(</m:t>
                    </m:r>
                    <m:r>
                      <a:rPr lang="en-GB" sz="1800" b="0" i="1">
                        <a:latin typeface="Cambria Math" panose="02040503050406030204" pitchFamily="18" charset="0"/>
                        <a:ea typeface="Cambria Math" panose="02040503050406030204" pitchFamily="18" charset="0"/>
                      </a:rPr>
                      <m:t>𝛽</m:t>
                    </m:r>
                    <m:r>
                      <a:rPr lang="en-GB" sz="1800" b="0" i="1">
                        <a:latin typeface="Cambria Math" panose="02040503050406030204" pitchFamily="18" charset="0"/>
                        <a:ea typeface="Cambria Math" panose="02040503050406030204" pitchFamily="18" charset="0"/>
                      </a:rPr>
                      <m:t>−</m:t>
                    </m:r>
                    <m:r>
                      <a:rPr lang="en-GB" sz="1800" b="0" i="1">
                        <a:latin typeface="Cambria Math" panose="02040503050406030204" pitchFamily="18" charset="0"/>
                        <a:ea typeface="Cambria Math" panose="02040503050406030204" pitchFamily="18" charset="0"/>
                      </a:rPr>
                      <m:t>𝛼</m:t>
                    </m:r>
                    <m:r>
                      <a:rPr lang="en-GB" sz="1800" b="0" i="1">
                        <a:latin typeface="Cambria Math" panose="02040503050406030204" pitchFamily="18" charset="0"/>
                        <a:ea typeface="Cambria Math" panose="02040503050406030204" pitchFamily="18" charset="0"/>
                      </a:rPr>
                      <m:t>)</m:t>
                    </m:r>
                    <m:d>
                      <m:dPr>
                        <m:begChr m:val="["/>
                        <m:endChr m:val="]"/>
                        <m:ctrlPr>
                          <a:rPr lang="en-GB" sz="1800" b="0" i="1">
                            <a:latin typeface="Cambria Math" panose="02040503050406030204" pitchFamily="18" charset="0"/>
                            <a:ea typeface="Cambria Math" panose="02040503050406030204" pitchFamily="18" charset="0"/>
                          </a:rPr>
                        </m:ctrlPr>
                      </m:dPr>
                      <m:e>
                        <m:r>
                          <a:rPr lang="en-GB" sz="1800" b="0" i="1">
                            <a:latin typeface="Cambria Math" panose="02040503050406030204" pitchFamily="18" charset="0"/>
                            <a:ea typeface="Cambria Math" panose="02040503050406030204" pitchFamily="18" charset="0"/>
                          </a:rPr>
                          <m:t>𝑐𝑜𝑠𝑒𝑐</m:t>
                        </m:r>
                        <m:d>
                          <m:dPr>
                            <m:ctrlPr>
                              <a:rPr lang="en-GB" sz="1800" b="0" i="1">
                                <a:latin typeface="Cambria Math" panose="02040503050406030204" pitchFamily="18" charset="0"/>
                                <a:ea typeface="Cambria Math" panose="02040503050406030204" pitchFamily="18" charset="0"/>
                              </a:rPr>
                            </m:ctrlPr>
                          </m:dPr>
                          <m:e>
                            <m:r>
                              <a:rPr lang="en-GB" sz="1800" b="0" i="1">
                                <a:latin typeface="Cambria Math" panose="02040503050406030204" pitchFamily="18" charset="0"/>
                                <a:ea typeface="Cambria Math" panose="02040503050406030204" pitchFamily="18" charset="0"/>
                              </a:rPr>
                              <m:t>𝛽</m:t>
                            </m:r>
                          </m:e>
                        </m:d>
                        <m:r>
                          <a:rPr lang="en-GB" sz="1800" b="0" i="1">
                            <a:latin typeface="Cambria Math" panose="02040503050406030204" pitchFamily="18" charset="0"/>
                            <a:ea typeface="Cambria Math" panose="02040503050406030204" pitchFamily="18" charset="0"/>
                          </a:rPr>
                          <m:t>−</m:t>
                        </m:r>
                        <m:func>
                          <m:funcPr>
                            <m:ctrlPr>
                              <a:rPr lang="en-GB" sz="1800" b="0" i="1">
                                <a:latin typeface="Cambria Math" panose="02040503050406030204" pitchFamily="18" charset="0"/>
                                <a:ea typeface="Cambria Math" panose="02040503050406030204" pitchFamily="18" charset="0"/>
                              </a:rPr>
                            </m:ctrlPr>
                          </m:funcPr>
                          <m:fName>
                            <m:r>
                              <m:rPr>
                                <m:sty m:val="p"/>
                              </m:rPr>
                              <a:rPr lang="en-GB" sz="1800" b="0" i="0">
                                <a:latin typeface="Cambria Math" panose="02040503050406030204" pitchFamily="18" charset="0"/>
                                <a:ea typeface="Cambria Math" panose="02040503050406030204" pitchFamily="18" charset="0"/>
                              </a:rPr>
                              <m:t>cot</m:t>
                            </m:r>
                          </m:fName>
                          <m:e>
                            <m:d>
                              <m:dPr>
                                <m:ctrlPr>
                                  <a:rPr lang="en-GB" sz="1800" b="0" i="1">
                                    <a:latin typeface="Cambria Math" panose="02040503050406030204" pitchFamily="18" charset="0"/>
                                    <a:ea typeface="Cambria Math" panose="02040503050406030204" pitchFamily="18" charset="0"/>
                                  </a:rPr>
                                </m:ctrlPr>
                              </m:dPr>
                              <m:e>
                                <m:r>
                                  <a:rPr lang="en-GB" sz="1800" b="0" i="1">
                                    <a:latin typeface="Cambria Math" panose="02040503050406030204" pitchFamily="18" charset="0"/>
                                    <a:ea typeface="Cambria Math" panose="02040503050406030204" pitchFamily="18" charset="0"/>
                                  </a:rPr>
                                  <m:t>𝛽</m:t>
                                </m:r>
                              </m:e>
                            </m:d>
                          </m:e>
                        </m:func>
                        <m:r>
                          <a:rPr lang="en-GB" sz="1800" b="0" i="1">
                            <a:latin typeface="Cambria Math" panose="02040503050406030204" pitchFamily="18" charset="0"/>
                            <a:ea typeface="Cambria Math" panose="02040503050406030204" pitchFamily="18" charset="0"/>
                          </a:rPr>
                          <m:t>−</m:t>
                        </m:r>
                        <m:r>
                          <m:rPr>
                            <m:sty m:val="p"/>
                          </m:rPr>
                          <a:rPr lang="en-GB" sz="1800" b="0" i="0">
                            <a:latin typeface="Cambria Math" panose="02040503050406030204" pitchFamily="18" charset="0"/>
                            <a:ea typeface="Cambria Math" panose="02040503050406030204" pitchFamily="18" charset="0"/>
                          </a:rPr>
                          <m:t>tan</m:t>
                        </m:r>
                        <m:r>
                          <a:rPr lang="en-GB" sz="1800" b="0" i="1">
                            <a:latin typeface="Cambria Math" panose="02040503050406030204" pitchFamily="18" charset="0"/>
                            <a:ea typeface="Cambria Math" panose="02040503050406030204" pitchFamily="18" charset="0"/>
                          </a:rPr>
                          <m:t>⁡</m:t>
                        </m:r>
                        <m:d>
                          <m:dPr>
                            <m:ctrlPr>
                              <a:rPr lang="en-GB" sz="1800" b="0" i="1">
                                <a:latin typeface="Cambria Math" panose="02040503050406030204" pitchFamily="18" charset="0"/>
                                <a:ea typeface="Cambria Math" panose="02040503050406030204" pitchFamily="18" charset="0"/>
                              </a:rPr>
                            </m:ctrlPr>
                          </m:dPr>
                          <m:e>
                            <m:f>
                              <m:fPr>
                                <m:ctrlPr>
                                  <a:rPr lang="en-GB" sz="1800" b="0" i="1">
                                    <a:latin typeface="Cambria Math" panose="02040503050406030204" pitchFamily="18" charset="0"/>
                                    <a:ea typeface="Cambria Math" panose="02040503050406030204" pitchFamily="18" charset="0"/>
                                  </a:rPr>
                                </m:ctrlPr>
                              </m:fPr>
                              <m:num>
                                <m:r>
                                  <a:rPr lang="en-GB" sz="1800" b="0" i="1">
                                    <a:latin typeface="Cambria Math" panose="02040503050406030204" pitchFamily="18" charset="0"/>
                                    <a:ea typeface="Cambria Math" panose="02040503050406030204" pitchFamily="18" charset="0"/>
                                  </a:rPr>
                                  <m:t>𝛽</m:t>
                                </m:r>
                                <m:r>
                                  <a:rPr lang="en-GB" sz="1800" b="0" i="1">
                                    <a:latin typeface="Cambria Math" panose="02040503050406030204" pitchFamily="18" charset="0"/>
                                    <a:ea typeface="Cambria Math" panose="02040503050406030204" pitchFamily="18" charset="0"/>
                                  </a:rPr>
                                  <m:t>−</m:t>
                                </m:r>
                                <m:r>
                                  <a:rPr lang="en-GB" sz="1800" b="0" i="1">
                                    <a:latin typeface="Cambria Math" panose="02040503050406030204" pitchFamily="18" charset="0"/>
                                    <a:ea typeface="Cambria Math" panose="02040503050406030204" pitchFamily="18" charset="0"/>
                                  </a:rPr>
                                  <m:t>𝛼</m:t>
                                </m:r>
                              </m:num>
                              <m:den>
                                <m:r>
                                  <a:rPr lang="en-GB" sz="1800" b="0" i="1">
                                    <a:latin typeface="Cambria Math" panose="02040503050406030204" pitchFamily="18" charset="0"/>
                                    <a:ea typeface="Cambria Math" panose="02040503050406030204" pitchFamily="18" charset="0"/>
                                  </a:rPr>
                                  <m:t>2</m:t>
                                </m:r>
                              </m:den>
                            </m:f>
                          </m:e>
                        </m:d>
                      </m:e>
                    </m:d>
                  </m:oMath>
                </m:oMathPara>
              </a14:m>
              <a:endParaRPr lang="en-GB" sz="1800"/>
            </a:p>
          </xdr:txBody>
        </xdr:sp>
      </mc:Choice>
      <mc:Fallback xmlns="">
        <xdr:sp macro="" textlink="">
          <xdr:nvSpPr>
            <xdr:cNvPr id="16" name="TextBox 15">
              <a:extLst>
                <a:ext uri="{FF2B5EF4-FFF2-40B4-BE49-F238E27FC236}">
                  <a16:creationId xmlns:a16="http://schemas.microsoft.com/office/drawing/2014/main" id="{781DA615-CAA2-FA4B-AE17-270C0E01882B}"/>
                </a:ext>
              </a:extLst>
            </xdr:cNvPr>
            <xdr:cNvSpPr txBox="1"/>
          </xdr:nvSpPr>
          <xdr:spPr>
            <a:xfrm>
              <a:off x="6893984" y="16445230"/>
              <a:ext cx="5862246" cy="53347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r>
                <a:rPr lang="en-GB" sz="1800" b="0" i="0">
                  <a:latin typeface="Cambria Math" panose="02040503050406030204" pitchFamily="18" charset="0"/>
                </a:rPr>
                <a:t>𝑉_𝑠𝑙𝑢𝑔=𝐷/𝑐𝑜𝑠</a:t>
              </a:r>
              <a:r>
                <a:rPr lang="en-GB" sz="1800" b="0" i="0">
                  <a:latin typeface="Cambria Math" panose="02040503050406030204" pitchFamily="18" charset="0"/>
                  <a:ea typeface="Cambria Math" panose="02040503050406030204" pitchFamily="18" charset="0"/>
                </a:rPr>
                <a:t>𝛼 </a:t>
              </a:r>
              <a:r>
                <a:rPr lang="en-GB" sz="1800" b="0" i="0">
                  <a:latin typeface="Cambria Math" panose="02040503050406030204" pitchFamily="18" charset="0"/>
                </a:rPr>
                <a:t>sin⁡(</a:t>
              </a:r>
              <a:r>
                <a:rPr lang="en-GB" sz="1800" b="0" i="0">
                  <a:latin typeface="Cambria Math" panose="02040503050406030204" pitchFamily="18" charset="0"/>
                  <a:ea typeface="Cambria Math" panose="02040503050406030204" pitchFamily="18" charset="0"/>
                </a:rPr>
                <a:t>𝛽−𝛼)[𝑐𝑜𝑠𝑒𝑐(𝛽)−cot⁡(𝛽)−tan⁡((𝛽−𝛼)/2)]</a:t>
              </a:r>
              <a:endParaRPr lang="en-GB" sz="1800"/>
            </a:p>
          </xdr:txBody>
        </xdr:sp>
      </mc:Fallback>
    </mc:AlternateContent>
    <xdr:clientData/>
  </xdr:oneCellAnchor>
  <xdr:twoCellAnchor>
    <xdr:from>
      <xdr:col>5</xdr:col>
      <xdr:colOff>117799</xdr:colOff>
      <xdr:row>65</xdr:row>
      <xdr:rowOff>90374</xdr:rowOff>
    </xdr:from>
    <xdr:to>
      <xdr:col>5</xdr:col>
      <xdr:colOff>558066</xdr:colOff>
      <xdr:row>68</xdr:row>
      <xdr:rowOff>40960</xdr:rowOff>
    </xdr:to>
    <xdr:sp macro="" textlink="">
      <xdr:nvSpPr>
        <xdr:cNvPr id="17" name="Up Arrow 16">
          <a:extLst>
            <a:ext uri="{FF2B5EF4-FFF2-40B4-BE49-F238E27FC236}">
              <a16:creationId xmlns:a16="http://schemas.microsoft.com/office/drawing/2014/main" id="{07241BB1-A0A8-3648-B48E-7D54B5B72CA1}"/>
            </a:ext>
          </a:extLst>
        </xdr:cNvPr>
        <xdr:cNvSpPr/>
      </xdr:nvSpPr>
      <xdr:spPr>
        <a:xfrm rot="752491">
          <a:off x="4651699" y="16193974"/>
          <a:ext cx="440267" cy="674486"/>
        </a:xfrm>
        <a:prstGeom prst="up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6</xdr:col>
      <xdr:colOff>759478</xdr:colOff>
      <xdr:row>65</xdr:row>
      <xdr:rowOff>61829</xdr:rowOff>
    </xdr:from>
    <xdr:to>
      <xdr:col>7</xdr:col>
      <xdr:colOff>326318</xdr:colOff>
      <xdr:row>67</xdr:row>
      <xdr:rowOff>95696</xdr:rowOff>
    </xdr:to>
    <xdr:sp macro="" textlink="">
      <xdr:nvSpPr>
        <xdr:cNvPr id="18" name="Up Arrow 17">
          <a:extLst>
            <a:ext uri="{FF2B5EF4-FFF2-40B4-BE49-F238E27FC236}">
              <a16:creationId xmlns:a16="http://schemas.microsoft.com/office/drawing/2014/main" id="{9026425C-F773-5E4C-8986-94C3BD2A2DAF}"/>
            </a:ext>
          </a:extLst>
        </xdr:cNvPr>
        <xdr:cNvSpPr/>
      </xdr:nvSpPr>
      <xdr:spPr>
        <a:xfrm rot="18437216">
          <a:off x="6247314" y="16176693"/>
          <a:ext cx="554567" cy="532040"/>
        </a:xfrm>
        <a:prstGeom prst="up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editAs="oneCell">
    <xdr:from>
      <xdr:col>8</xdr:col>
      <xdr:colOff>276014</xdr:colOff>
      <xdr:row>4</xdr:row>
      <xdr:rowOff>238759</xdr:rowOff>
    </xdr:from>
    <xdr:to>
      <xdr:col>11</xdr:col>
      <xdr:colOff>335280</xdr:colOff>
      <xdr:row>11</xdr:row>
      <xdr:rowOff>153172</xdr:rowOff>
    </xdr:to>
    <xdr:pic>
      <xdr:nvPicPr>
        <xdr:cNvPr id="19" name="Picture 18">
          <a:extLst>
            <a:ext uri="{FF2B5EF4-FFF2-40B4-BE49-F238E27FC236}">
              <a16:creationId xmlns:a16="http://schemas.microsoft.com/office/drawing/2014/main" id="{6499B9D7-22F2-A843-BC9F-8DC164E2DDF2}"/>
            </a:ext>
          </a:extLst>
        </xdr:cNvPr>
        <xdr:cNvPicPr>
          <a:picLocks noChangeAspect="1"/>
        </xdr:cNvPicPr>
      </xdr:nvPicPr>
      <xdr:blipFill>
        <a:blip xmlns:r="http://schemas.openxmlformats.org/officeDocument/2006/relationships" r:embed="rId1"/>
        <a:stretch>
          <a:fillRect/>
        </a:stretch>
      </xdr:blipFill>
      <xdr:spPr>
        <a:xfrm>
          <a:off x="7565814" y="1267459"/>
          <a:ext cx="2840566" cy="2043779"/>
        </a:xfrm>
        <a:prstGeom prst="rect">
          <a:avLst/>
        </a:prstGeom>
        <a:ln>
          <a:solidFill>
            <a:schemeClr val="bg2">
              <a:lumMod val="10000"/>
            </a:schemeClr>
          </a:solidFill>
        </a:ln>
      </xdr:spPr>
    </xdr:pic>
    <xdr:clientData/>
  </xdr:twoCellAnchor>
  <xdr:twoCellAnchor editAs="oneCell">
    <xdr:from>
      <xdr:col>8</xdr:col>
      <xdr:colOff>315525</xdr:colOff>
      <xdr:row>13</xdr:row>
      <xdr:rowOff>177754</xdr:rowOff>
    </xdr:from>
    <xdr:to>
      <xdr:col>11</xdr:col>
      <xdr:colOff>337288</xdr:colOff>
      <xdr:row>20</xdr:row>
      <xdr:rowOff>2540</xdr:rowOff>
    </xdr:to>
    <xdr:pic>
      <xdr:nvPicPr>
        <xdr:cNvPr id="20" name="Picture 19">
          <a:extLst>
            <a:ext uri="{FF2B5EF4-FFF2-40B4-BE49-F238E27FC236}">
              <a16:creationId xmlns:a16="http://schemas.microsoft.com/office/drawing/2014/main" id="{44EDC13B-91D8-494B-87F3-96FA05F88B33}"/>
            </a:ext>
          </a:extLst>
        </xdr:cNvPr>
        <xdr:cNvPicPr>
          <a:picLocks noChangeAspect="1"/>
        </xdr:cNvPicPr>
      </xdr:nvPicPr>
      <xdr:blipFill rotWithShape="1">
        <a:blip xmlns:r="http://schemas.openxmlformats.org/officeDocument/2006/relationships" r:embed="rId2"/>
        <a:srcRect l="19061" b="19546"/>
        <a:stretch>
          <a:fillRect/>
        </a:stretch>
      </xdr:blipFill>
      <xdr:spPr>
        <a:xfrm>
          <a:off x="7605325" y="3975054"/>
          <a:ext cx="2803063" cy="1683219"/>
        </a:xfrm>
        <a:prstGeom prst="rect">
          <a:avLst/>
        </a:prstGeom>
        <a:ln>
          <a:solidFill>
            <a:schemeClr val="bg2">
              <a:lumMod val="10000"/>
            </a:schemeClr>
          </a:solidFill>
        </a:ln>
      </xdr:spPr>
    </xdr:pic>
    <xdr:clientData/>
  </xdr:twoCellAnchor>
  <xdr:oneCellAnchor>
    <xdr:from>
      <xdr:col>1</xdr:col>
      <xdr:colOff>352778</xdr:colOff>
      <xdr:row>73</xdr:row>
      <xdr:rowOff>31044</xdr:rowOff>
    </xdr:from>
    <xdr:ext cx="2793842" cy="518604"/>
    <mc:AlternateContent xmlns:mc="http://schemas.openxmlformats.org/markup-compatibility/2006" xmlns:a14="http://schemas.microsoft.com/office/drawing/2010/main">
      <mc:Choice Requires="a14">
        <xdr:sp macro="" textlink="">
          <xdr:nvSpPr>
            <xdr:cNvPr id="21" name="TextBox 20">
              <a:extLst>
                <a:ext uri="{FF2B5EF4-FFF2-40B4-BE49-F238E27FC236}">
                  <a16:creationId xmlns:a16="http://schemas.microsoft.com/office/drawing/2014/main" id="{9BAA5FFF-414C-BA40-B196-E3592D9EB33F}"/>
                </a:ext>
              </a:extLst>
            </xdr:cNvPr>
            <xdr:cNvSpPr txBox="1"/>
          </xdr:nvSpPr>
          <xdr:spPr>
            <a:xfrm>
              <a:off x="1190978" y="17971911"/>
              <a:ext cx="2793842" cy="5186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14:m>
                <m:oMathPara xmlns:m="http://schemas.openxmlformats.org/officeDocument/2006/math">
                  <m:oMathParaPr>
                    <m:jc m:val="centerGroup"/>
                  </m:oMathParaPr>
                  <m:oMath xmlns:m="http://schemas.openxmlformats.org/officeDocument/2006/math">
                    <m:sSub>
                      <m:sSubPr>
                        <m:ctrlPr>
                          <a:rPr lang="en-GB" sz="1800" i="1">
                            <a:latin typeface="Cambria Math" panose="02040503050406030204" pitchFamily="18" charset="0"/>
                          </a:rPr>
                        </m:ctrlPr>
                      </m:sSubPr>
                      <m:e>
                        <m:r>
                          <a:rPr lang="en-GB" sz="1800" b="0" i="1">
                            <a:latin typeface="Cambria Math" panose="02040503050406030204" pitchFamily="18" charset="0"/>
                          </a:rPr>
                          <m:t>𝑀</m:t>
                        </m:r>
                      </m:e>
                      <m:sub>
                        <m:r>
                          <a:rPr lang="en-GB" sz="1800" b="0" i="1">
                            <a:latin typeface="Cambria Math" panose="02040503050406030204" pitchFamily="18" charset="0"/>
                          </a:rPr>
                          <m:t>𝑗𝑒𝑡</m:t>
                        </m:r>
                      </m:sub>
                    </m:sSub>
                    <m:r>
                      <a:rPr lang="en-GB" sz="1800" b="0" i="1">
                        <a:latin typeface="Cambria Math" panose="02040503050406030204" pitchFamily="18" charset="0"/>
                      </a:rPr>
                      <m:t>=</m:t>
                    </m:r>
                    <m:f>
                      <m:fPr>
                        <m:ctrlPr>
                          <a:rPr lang="en-GB" sz="1800" b="0" i="1">
                            <a:latin typeface="Cambria Math" panose="02040503050406030204" pitchFamily="18" charset="0"/>
                          </a:rPr>
                        </m:ctrlPr>
                      </m:fPr>
                      <m:num>
                        <m:r>
                          <a:rPr lang="en-GB" sz="1800" b="0" i="1">
                            <a:latin typeface="Cambria Math" panose="02040503050406030204" pitchFamily="18" charset="0"/>
                          </a:rPr>
                          <m:t>1</m:t>
                        </m:r>
                      </m:num>
                      <m:den>
                        <m:r>
                          <a:rPr lang="en-GB" sz="1800" b="0" i="1">
                            <a:latin typeface="Cambria Math" panose="02040503050406030204" pitchFamily="18" charset="0"/>
                          </a:rPr>
                          <m:t>2</m:t>
                        </m:r>
                      </m:den>
                    </m:f>
                    <m:sSub>
                      <m:sSubPr>
                        <m:ctrlPr>
                          <a:rPr lang="en-GB" sz="1800" b="0" i="1">
                            <a:latin typeface="Cambria Math" panose="02040503050406030204" pitchFamily="18" charset="0"/>
                          </a:rPr>
                        </m:ctrlPr>
                      </m:sSubPr>
                      <m:e>
                        <m:r>
                          <a:rPr lang="en-GB" sz="1800" b="0" i="1">
                            <a:latin typeface="Cambria Math" panose="02040503050406030204" pitchFamily="18" charset="0"/>
                          </a:rPr>
                          <m:t>𝑀</m:t>
                        </m:r>
                      </m:e>
                      <m:sub>
                        <m:r>
                          <a:rPr lang="en-GB" sz="1800" b="0" i="1">
                            <a:latin typeface="Cambria Math" panose="02040503050406030204" pitchFamily="18" charset="0"/>
                          </a:rPr>
                          <m:t>𝑙𝑖𝑛𝑒𝑟</m:t>
                        </m:r>
                      </m:sub>
                    </m:sSub>
                    <m:d>
                      <m:dPr>
                        <m:ctrlPr>
                          <a:rPr lang="en-GB" sz="1800" b="0" i="1">
                            <a:latin typeface="Cambria Math" panose="02040503050406030204" pitchFamily="18" charset="0"/>
                          </a:rPr>
                        </m:ctrlPr>
                      </m:dPr>
                      <m:e>
                        <m:r>
                          <a:rPr lang="en-GB" sz="1800" b="0" i="1">
                            <a:latin typeface="Cambria Math" panose="02040503050406030204" pitchFamily="18" charset="0"/>
                          </a:rPr>
                          <m:t>1−</m:t>
                        </m:r>
                        <m:r>
                          <m:rPr>
                            <m:sty m:val="p"/>
                          </m:rPr>
                          <a:rPr lang="en-GB" sz="1800" b="0" i="0">
                            <a:latin typeface="Cambria Math" panose="02040503050406030204" pitchFamily="18" charset="0"/>
                          </a:rPr>
                          <m:t>cos</m:t>
                        </m:r>
                        <m:r>
                          <a:rPr lang="en-GB" sz="1800" b="0" i="1">
                            <a:latin typeface="Cambria Math" panose="02040503050406030204" pitchFamily="18" charset="0"/>
                          </a:rPr>
                          <m:t>⁡(</m:t>
                        </m:r>
                        <m:r>
                          <a:rPr lang="en-GB" sz="1800" b="0" i="1">
                            <a:latin typeface="Cambria Math" panose="02040503050406030204" pitchFamily="18" charset="0"/>
                            <a:ea typeface="Cambria Math" panose="02040503050406030204" pitchFamily="18" charset="0"/>
                          </a:rPr>
                          <m:t>𝛽</m:t>
                        </m:r>
                        <m:r>
                          <a:rPr lang="en-GB" sz="1800" b="0" i="1">
                            <a:latin typeface="Cambria Math" panose="02040503050406030204" pitchFamily="18" charset="0"/>
                            <a:ea typeface="Cambria Math" panose="02040503050406030204" pitchFamily="18" charset="0"/>
                          </a:rPr>
                          <m:t>)</m:t>
                        </m:r>
                      </m:e>
                    </m:d>
                  </m:oMath>
                </m:oMathPara>
              </a14:m>
              <a:endParaRPr lang="en-GB" sz="1800"/>
            </a:p>
          </xdr:txBody>
        </xdr:sp>
      </mc:Choice>
      <mc:Fallback xmlns="">
        <xdr:sp macro="" textlink="">
          <xdr:nvSpPr>
            <xdr:cNvPr id="21" name="TextBox 20">
              <a:extLst>
                <a:ext uri="{FF2B5EF4-FFF2-40B4-BE49-F238E27FC236}">
                  <a16:creationId xmlns:a16="http://schemas.microsoft.com/office/drawing/2014/main" id="{9BAA5FFF-414C-BA40-B196-E3592D9EB33F}"/>
                </a:ext>
              </a:extLst>
            </xdr:cNvPr>
            <xdr:cNvSpPr txBox="1"/>
          </xdr:nvSpPr>
          <xdr:spPr>
            <a:xfrm>
              <a:off x="1190978" y="17971911"/>
              <a:ext cx="2793842" cy="5186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r>
                <a:rPr lang="en-GB" sz="1800" b="0" i="0">
                  <a:latin typeface="Cambria Math" panose="02040503050406030204" pitchFamily="18" charset="0"/>
                </a:rPr>
                <a:t>𝑀_𝑗𝑒𝑡=1/2 𝑀_𝑙𝑖𝑛𝑒𝑟 (1−cos⁡(</a:t>
              </a:r>
              <a:r>
                <a:rPr lang="en-GB" sz="1800" b="0" i="0">
                  <a:latin typeface="Cambria Math" panose="02040503050406030204" pitchFamily="18" charset="0"/>
                  <a:ea typeface="Cambria Math" panose="02040503050406030204" pitchFamily="18" charset="0"/>
                </a:rPr>
                <a:t>𝛽))</a:t>
              </a:r>
              <a:endParaRPr lang="en-GB" sz="1800"/>
            </a:p>
          </xdr:txBody>
        </xdr:sp>
      </mc:Fallback>
    </mc:AlternateContent>
    <xdr:clientData/>
  </xdr:oneCellAnchor>
  <xdr:oneCellAnchor>
    <xdr:from>
      <xdr:col>4</xdr:col>
      <xdr:colOff>812800</xdr:colOff>
      <xdr:row>73</xdr:row>
      <xdr:rowOff>28222</xdr:rowOff>
    </xdr:from>
    <xdr:ext cx="2929713" cy="518604"/>
    <mc:AlternateContent xmlns:mc="http://schemas.openxmlformats.org/markup-compatibility/2006" xmlns:a14="http://schemas.microsoft.com/office/drawing/2010/main">
      <mc:Choice Requires="a14">
        <xdr:sp macro="" textlink="">
          <xdr:nvSpPr>
            <xdr:cNvPr id="22" name="TextBox 21">
              <a:extLst>
                <a:ext uri="{FF2B5EF4-FFF2-40B4-BE49-F238E27FC236}">
                  <a16:creationId xmlns:a16="http://schemas.microsoft.com/office/drawing/2014/main" id="{F924CA58-3258-024A-9EB1-3162B8E6C8D9}"/>
                </a:ext>
              </a:extLst>
            </xdr:cNvPr>
            <xdr:cNvSpPr txBox="1"/>
          </xdr:nvSpPr>
          <xdr:spPr>
            <a:xfrm>
              <a:off x="4512733" y="17969089"/>
              <a:ext cx="2929713" cy="5186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14:m>
                <m:oMathPara xmlns:m="http://schemas.openxmlformats.org/officeDocument/2006/math">
                  <m:oMathParaPr>
                    <m:jc m:val="centerGroup"/>
                  </m:oMathParaPr>
                  <m:oMath xmlns:m="http://schemas.openxmlformats.org/officeDocument/2006/math">
                    <m:sSub>
                      <m:sSubPr>
                        <m:ctrlPr>
                          <a:rPr lang="en-GB" sz="1800" i="1">
                            <a:latin typeface="Cambria Math" panose="02040503050406030204" pitchFamily="18" charset="0"/>
                          </a:rPr>
                        </m:ctrlPr>
                      </m:sSubPr>
                      <m:e>
                        <m:r>
                          <a:rPr lang="en-GB" sz="1800" b="0" i="1">
                            <a:latin typeface="Cambria Math" panose="02040503050406030204" pitchFamily="18" charset="0"/>
                          </a:rPr>
                          <m:t>𝑀</m:t>
                        </m:r>
                      </m:e>
                      <m:sub>
                        <m:r>
                          <a:rPr lang="en-GB" sz="1800" b="0" i="1">
                            <a:latin typeface="Cambria Math" panose="02040503050406030204" pitchFamily="18" charset="0"/>
                          </a:rPr>
                          <m:t>𝑠𝑙𝑢𝑔</m:t>
                        </m:r>
                      </m:sub>
                    </m:sSub>
                    <m:r>
                      <a:rPr lang="en-GB" sz="1800" b="0" i="1">
                        <a:latin typeface="Cambria Math" panose="02040503050406030204" pitchFamily="18" charset="0"/>
                      </a:rPr>
                      <m:t>=</m:t>
                    </m:r>
                    <m:f>
                      <m:fPr>
                        <m:ctrlPr>
                          <a:rPr lang="en-GB" sz="1800" b="0" i="1">
                            <a:latin typeface="Cambria Math" panose="02040503050406030204" pitchFamily="18" charset="0"/>
                          </a:rPr>
                        </m:ctrlPr>
                      </m:fPr>
                      <m:num>
                        <m:r>
                          <a:rPr lang="en-GB" sz="1800" b="0" i="1">
                            <a:latin typeface="Cambria Math" panose="02040503050406030204" pitchFamily="18" charset="0"/>
                          </a:rPr>
                          <m:t>1</m:t>
                        </m:r>
                      </m:num>
                      <m:den>
                        <m:r>
                          <a:rPr lang="en-GB" sz="1800" b="0" i="1">
                            <a:latin typeface="Cambria Math" panose="02040503050406030204" pitchFamily="18" charset="0"/>
                          </a:rPr>
                          <m:t>2</m:t>
                        </m:r>
                      </m:den>
                    </m:f>
                    <m:sSub>
                      <m:sSubPr>
                        <m:ctrlPr>
                          <a:rPr lang="en-GB" sz="1800" b="0" i="1">
                            <a:latin typeface="Cambria Math" panose="02040503050406030204" pitchFamily="18" charset="0"/>
                          </a:rPr>
                        </m:ctrlPr>
                      </m:sSubPr>
                      <m:e>
                        <m:r>
                          <a:rPr lang="en-GB" sz="1800" b="0" i="1">
                            <a:latin typeface="Cambria Math" panose="02040503050406030204" pitchFamily="18" charset="0"/>
                          </a:rPr>
                          <m:t>𝑀</m:t>
                        </m:r>
                      </m:e>
                      <m:sub>
                        <m:r>
                          <a:rPr lang="en-GB" sz="1800" b="0" i="1">
                            <a:latin typeface="Cambria Math" panose="02040503050406030204" pitchFamily="18" charset="0"/>
                          </a:rPr>
                          <m:t>𝑙𝑖𝑛𝑒𝑟</m:t>
                        </m:r>
                      </m:sub>
                    </m:sSub>
                    <m:d>
                      <m:dPr>
                        <m:ctrlPr>
                          <a:rPr lang="en-GB" sz="1800" b="0" i="1">
                            <a:latin typeface="Cambria Math" panose="02040503050406030204" pitchFamily="18" charset="0"/>
                          </a:rPr>
                        </m:ctrlPr>
                      </m:dPr>
                      <m:e>
                        <m:r>
                          <a:rPr lang="en-GB" sz="1800" b="0" i="1">
                            <a:latin typeface="Cambria Math" panose="02040503050406030204" pitchFamily="18" charset="0"/>
                          </a:rPr>
                          <m:t>1</m:t>
                        </m:r>
                        <m:r>
                          <a:rPr lang="en-GB" sz="1800" b="0" i="0">
                            <a:latin typeface="Cambria Math" panose="02040503050406030204" pitchFamily="18" charset="0"/>
                          </a:rPr>
                          <m:t>+</m:t>
                        </m:r>
                        <m:r>
                          <m:rPr>
                            <m:sty m:val="p"/>
                          </m:rPr>
                          <a:rPr lang="en-GB" sz="1800" b="0" i="0">
                            <a:latin typeface="Cambria Math" panose="02040503050406030204" pitchFamily="18" charset="0"/>
                          </a:rPr>
                          <m:t>cos</m:t>
                        </m:r>
                        <m:r>
                          <a:rPr lang="en-GB" sz="1800" b="0" i="1">
                            <a:latin typeface="Cambria Math" panose="02040503050406030204" pitchFamily="18" charset="0"/>
                          </a:rPr>
                          <m:t>⁡(</m:t>
                        </m:r>
                        <m:r>
                          <a:rPr lang="en-GB" sz="1800" b="0" i="1">
                            <a:latin typeface="Cambria Math" panose="02040503050406030204" pitchFamily="18" charset="0"/>
                            <a:ea typeface="Cambria Math" panose="02040503050406030204" pitchFamily="18" charset="0"/>
                          </a:rPr>
                          <m:t>𝛽</m:t>
                        </m:r>
                        <m:r>
                          <a:rPr lang="en-GB" sz="1800" b="0" i="1">
                            <a:latin typeface="Cambria Math" panose="02040503050406030204" pitchFamily="18" charset="0"/>
                            <a:ea typeface="Cambria Math" panose="02040503050406030204" pitchFamily="18" charset="0"/>
                          </a:rPr>
                          <m:t>)</m:t>
                        </m:r>
                      </m:e>
                    </m:d>
                  </m:oMath>
                </m:oMathPara>
              </a14:m>
              <a:endParaRPr lang="en-GB" sz="1800"/>
            </a:p>
          </xdr:txBody>
        </xdr:sp>
      </mc:Choice>
      <mc:Fallback xmlns="">
        <xdr:sp macro="" textlink="">
          <xdr:nvSpPr>
            <xdr:cNvPr id="22" name="TextBox 21">
              <a:extLst>
                <a:ext uri="{FF2B5EF4-FFF2-40B4-BE49-F238E27FC236}">
                  <a16:creationId xmlns:a16="http://schemas.microsoft.com/office/drawing/2014/main" id="{F924CA58-3258-024A-9EB1-3162B8E6C8D9}"/>
                </a:ext>
              </a:extLst>
            </xdr:cNvPr>
            <xdr:cNvSpPr txBox="1"/>
          </xdr:nvSpPr>
          <xdr:spPr>
            <a:xfrm>
              <a:off x="4512733" y="17969089"/>
              <a:ext cx="2929713" cy="5186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r>
                <a:rPr lang="en-GB" sz="1800" b="0" i="0">
                  <a:latin typeface="Cambria Math" panose="02040503050406030204" pitchFamily="18" charset="0"/>
                </a:rPr>
                <a:t>𝑀_𝑠𝑙𝑢𝑔=1/2 𝑀_𝑙𝑖𝑛𝑒𝑟 (1+cos⁡(</a:t>
              </a:r>
              <a:r>
                <a:rPr lang="en-GB" sz="1800" b="0" i="0">
                  <a:latin typeface="Cambria Math" panose="02040503050406030204" pitchFamily="18" charset="0"/>
                  <a:ea typeface="Cambria Math" panose="02040503050406030204" pitchFamily="18" charset="0"/>
                </a:rPr>
                <a:t>𝛽))</a:t>
              </a:r>
              <a:endParaRPr lang="en-GB" sz="1800"/>
            </a:p>
          </xdr:txBody>
        </xdr:sp>
      </mc:Fallback>
    </mc:AlternateContent>
    <xdr:clientData/>
  </xdr:oneCellAnchor>
  <xdr:oneCellAnchor>
    <xdr:from>
      <xdr:col>17</xdr:col>
      <xdr:colOff>42334</xdr:colOff>
      <xdr:row>20</xdr:row>
      <xdr:rowOff>21166</xdr:rowOff>
    </xdr:from>
    <xdr:ext cx="2303066" cy="909352"/>
    <mc:AlternateContent xmlns:mc="http://schemas.openxmlformats.org/markup-compatibility/2006" xmlns:a14="http://schemas.microsoft.com/office/drawing/2010/main">
      <mc:Choice Requires="a14">
        <xdr:sp macro="" textlink="">
          <xdr:nvSpPr>
            <xdr:cNvPr id="25" name="TextBox 24">
              <a:extLst>
                <a:ext uri="{FF2B5EF4-FFF2-40B4-BE49-F238E27FC236}">
                  <a16:creationId xmlns:a16="http://schemas.microsoft.com/office/drawing/2014/main" id="{8FB61356-CAD1-E64E-A014-F2FF075F0EE8}"/>
                </a:ext>
              </a:extLst>
            </xdr:cNvPr>
            <xdr:cNvSpPr txBox="1"/>
          </xdr:nvSpPr>
          <xdr:spPr>
            <a:xfrm>
              <a:off x="16493067" y="5736166"/>
              <a:ext cx="2303066" cy="90935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14:m>
                <m:oMathPara xmlns:m="http://schemas.openxmlformats.org/officeDocument/2006/math">
                  <m:oMathParaPr>
                    <m:jc m:val="centerGroup"/>
                  </m:oMathParaPr>
                  <m:oMath xmlns:m="http://schemas.openxmlformats.org/officeDocument/2006/math">
                    <m:r>
                      <a:rPr lang="en-GB" sz="2000" b="0" i="1">
                        <a:latin typeface="Cambria Math" panose="02040503050406030204" pitchFamily="18" charset="0"/>
                      </a:rPr>
                      <m:t>𝑃</m:t>
                    </m:r>
                    <m:r>
                      <a:rPr lang="en-GB" sz="2000" b="0" i="1">
                        <a:latin typeface="Cambria Math" panose="02040503050406030204" pitchFamily="18" charset="0"/>
                      </a:rPr>
                      <m:t> </m:t>
                    </m:r>
                    <m:d>
                      <m:dPr>
                        <m:begChr m:val="["/>
                        <m:endChr m:val="]"/>
                        <m:ctrlPr>
                          <a:rPr lang="en-GB" sz="2000" b="0" i="1">
                            <a:latin typeface="Cambria Math" panose="02040503050406030204" pitchFamily="18" charset="0"/>
                          </a:rPr>
                        </m:ctrlPr>
                      </m:dPr>
                      <m:e>
                        <m:r>
                          <a:rPr lang="en-GB" sz="2000" b="0" i="1">
                            <a:latin typeface="Cambria Math" panose="02040503050406030204" pitchFamily="18" charset="0"/>
                          </a:rPr>
                          <m:t>𝑚</m:t>
                        </m:r>
                      </m:e>
                    </m:d>
                    <m:r>
                      <a:rPr lang="en-GB" sz="2000" b="0" i="1">
                        <a:latin typeface="Cambria Math" panose="02040503050406030204" pitchFamily="18" charset="0"/>
                      </a:rPr>
                      <m:t>=</m:t>
                    </m:r>
                    <m:sSub>
                      <m:sSubPr>
                        <m:ctrlPr>
                          <a:rPr lang="en-GB" sz="2000" b="0" i="1">
                            <a:latin typeface="Cambria Math" panose="02040503050406030204" pitchFamily="18" charset="0"/>
                          </a:rPr>
                        </m:ctrlPr>
                      </m:sSubPr>
                      <m:e>
                        <m:r>
                          <a:rPr lang="en-GB" sz="2000" b="0" i="1">
                            <a:latin typeface="Cambria Math" panose="02040503050406030204" pitchFamily="18" charset="0"/>
                          </a:rPr>
                          <m:t>𝑙</m:t>
                        </m:r>
                      </m:e>
                      <m:sub>
                        <m:r>
                          <a:rPr lang="en-GB" sz="2000" b="0" i="1">
                            <a:latin typeface="Cambria Math" panose="02040503050406030204" pitchFamily="18" charset="0"/>
                          </a:rPr>
                          <m:t>𝑗𝑒𝑡</m:t>
                        </m:r>
                      </m:sub>
                    </m:sSub>
                    <m:rad>
                      <m:radPr>
                        <m:degHide m:val="on"/>
                        <m:ctrlPr>
                          <a:rPr lang="en-GB" sz="2000" b="0" i="1">
                            <a:latin typeface="Cambria Math" panose="02040503050406030204" pitchFamily="18" charset="0"/>
                          </a:rPr>
                        </m:ctrlPr>
                      </m:radPr>
                      <m:deg/>
                      <m:e>
                        <m:f>
                          <m:fPr>
                            <m:ctrlPr>
                              <a:rPr lang="en-GB" sz="2000" b="0" i="1">
                                <a:latin typeface="Cambria Math" panose="02040503050406030204" pitchFamily="18" charset="0"/>
                              </a:rPr>
                            </m:ctrlPr>
                          </m:fPr>
                          <m:num>
                            <m:r>
                              <a:rPr lang="en-GB" sz="2000" b="0" i="1">
                                <a:latin typeface="Cambria Math" panose="02040503050406030204" pitchFamily="18" charset="0"/>
                                <a:ea typeface="Cambria Math" panose="02040503050406030204" pitchFamily="18" charset="0"/>
                              </a:rPr>
                              <m:t>𝜆</m:t>
                            </m:r>
                            <m:sSub>
                              <m:sSubPr>
                                <m:ctrlPr>
                                  <a:rPr lang="en-GB" sz="2000" b="0" i="1">
                                    <a:latin typeface="Cambria Math" panose="02040503050406030204" pitchFamily="18" charset="0"/>
                                    <a:ea typeface="Cambria Math" panose="02040503050406030204" pitchFamily="18" charset="0"/>
                                  </a:rPr>
                                </m:ctrlPr>
                              </m:sSubPr>
                              <m:e>
                                <m:r>
                                  <a:rPr lang="en-GB" sz="2000" b="0" i="1">
                                    <a:latin typeface="Cambria Math" panose="02040503050406030204" pitchFamily="18" charset="0"/>
                                    <a:ea typeface="Cambria Math" panose="02040503050406030204" pitchFamily="18" charset="0"/>
                                  </a:rPr>
                                  <m:t>𝜌</m:t>
                                </m:r>
                              </m:e>
                              <m:sub>
                                <m:r>
                                  <a:rPr lang="en-GB" sz="2000" b="0" i="1">
                                    <a:latin typeface="Cambria Math" panose="02040503050406030204" pitchFamily="18" charset="0"/>
                                    <a:ea typeface="Cambria Math" panose="02040503050406030204" pitchFamily="18" charset="0"/>
                                  </a:rPr>
                                  <m:t>𝑗𝑒𝑡</m:t>
                                </m:r>
                              </m:sub>
                            </m:sSub>
                          </m:num>
                          <m:den>
                            <m:sSub>
                              <m:sSubPr>
                                <m:ctrlPr>
                                  <a:rPr lang="en-GB" sz="2000" b="0" i="1">
                                    <a:latin typeface="Cambria Math" panose="02040503050406030204" pitchFamily="18" charset="0"/>
                                  </a:rPr>
                                </m:ctrlPr>
                              </m:sSubPr>
                              <m:e>
                                <m:r>
                                  <a:rPr lang="en-GB" sz="2000" b="0" i="1">
                                    <a:latin typeface="Cambria Math" panose="02040503050406030204" pitchFamily="18" charset="0"/>
                                    <a:ea typeface="Cambria Math" panose="02040503050406030204" pitchFamily="18" charset="0"/>
                                  </a:rPr>
                                  <m:t>𝜌</m:t>
                                </m:r>
                              </m:e>
                              <m:sub>
                                <m:r>
                                  <a:rPr lang="en-GB" sz="2000" b="0" i="1">
                                    <a:latin typeface="Cambria Math" panose="02040503050406030204" pitchFamily="18" charset="0"/>
                                  </a:rPr>
                                  <m:t>𝑡𝑎𝑟𝑔𝑒𝑡</m:t>
                                </m:r>
                              </m:sub>
                            </m:sSub>
                          </m:den>
                        </m:f>
                      </m:e>
                    </m:rad>
                  </m:oMath>
                </m:oMathPara>
              </a14:m>
              <a:endParaRPr lang="en-GB" sz="2000"/>
            </a:p>
          </xdr:txBody>
        </xdr:sp>
      </mc:Choice>
      <mc:Fallback xmlns="">
        <xdr:sp macro="" textlink="">
          <xdr:nvSpPr>
            <xdr:cNvPr id="25" name="TextBox 24">
              <a:extLst>
                <a:ext uri="{FF2B5EF4-FFF2-40B4-BE49-F238E27FC236}">
                  <a16:creationId xmlns:a16="http://schemas.microsoft.com/office/drawing/2014/main" id="{8FB61356-CAD1-E64E-A014-F2FF075F0EE8}"/>
                </a:ext>
              </a:extLst>
            </xdr:cNvPr>
            <xdr:cNvSpPr txBox="1"/>
          </xdr:nvSpPr>
          <xdr:spPr>
            <a:xfrm>
              <a:off x="16493067" y="5736166"/>
              <a:ext cx="2303066" cy="90935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r>
                <a:rPr lang="en-GB" sz="2000" b="0" i="0">
                  <a:latin typeface="Cambria Math" panose="02040503050406030204" pitchFamily="18" charset="0"/>
                </a:rPr>
                <a:t>𝑃 [𝑚]=𝑙_𝑗𝑒𝑡 √((</a:t>
              </a:r>
              <a:r>
                <a:rPr lang="en-GB" sz="2000" b="0" i="0">
                  <a:latin typeface="Cambria Math" panose="02040503050406030204" pitchFamily="18" charset="0"/>
                  <a:ea typeface="Cambria Math" panose="02040503050406030204" pitchFamily="18" charset="0"/>
                </a:rPr>
                <a:t>𝜆𝜌_𝑗𝑒𝑡)/𝜌_</a:t>
              </a:r>
              <a:r>
                <a:rPr lang="en-GB" sz="2000" b="0" i="0">
                  <a:latin typeface="Cambria Math" panose="02040503050406030204" pitchFamily="18" charset="0"/>
                </a:rPr>
                <a:t>𝑡𝑎𝑟𝑔𝑒𝑡 )</a:t>
              </a:r>
              <a:endParaRPr lang="en-GB" sz="2000"/>
            </a:p>
          </xdr:txBody>
        </xdr:sp>
      </mc:Fallback>
    </mc:AlternateContent>
    <xdr:clientData/>
  </xdr:oneCellAnchor>
  <xdr:oneCellAnchor>
    <xdr:from>
      <xdr:col>17</xdr:col>
      <xdr:colOff>33867</xdr:colOff>
      <xdr:row>25</xdr:row>
      <xdr:rowOff>12698</xdr:rowOff>
    </xdr:from>
    <xdr:ext cx="2248821" cy="798232"/>
    <mc:AlternateContent xmlns:mc="http://schemas.openxmlformats.org/markup-compatibility/2006" xmlns:a14="http://schemas.microsoft.com/office/drawing/2010/main">
      <mc:Choice Requires="a14">
        <xdr:sp macro="" textlink="">
          <xdr:nvSpPr>
            <xdr:cNvPr id="26" name="TextBox 25">
              <a:extLst>
                <a:ext uri="{FF2B5EF4-FFF2-40B4-BE49-F238E27FC236}">
                  <a16:creationId xmlns:a16="http://schemas.microsoft.com/office/drawing/2014/main" id="{357C5207-2761-BA49-B298-5064D939A9BF}"/>
                </a:ext>
              </a:extLst>
            </xdr:cNvPr>
            <xdr:cNvSpPr txBox="1"/>
          </xdr:nvSpPr>
          <xdr:spPr>
            <a:xfrm>
              <a:off x="16442267" y="6972298"/>
              <a:ext cx="2248821" cy="79823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14:m>
                <m:oMathPara xmlns:m="http://schemas.openxmlformats.org/officeDocument/2006/math">
                  <m:oMathParaPr>
                    <m:jc m:val="centerGroup"/>
                  </m:oMathParaPr>
                  <m:oMath xmlns:m="http://schemas.openxmlformats.org/officeDocument/2006/math">
                    <m:r>
                      <a:rPr lang="en-GB" sz="2000" b="0" i="1">
                        <a:latin typeface="Cambria Math" panose="02040503050406030204" pitchFamily="18" charset="0"/>
                      </a:rPr>
                      <m:t>𝑃</m:t>
                    </m:r>
                    <m:r>
                      <a:rPr lang="en-GB" sz="2000" b="0" i="1">
                        <a:latin typeface="Cambria Math" panose="02040503050406030204" pitchFamily="18" charset="0"/>
                      </a:rPr>
                      <m:t>=</m:t>
                    </m:r>
                    <m:r>
                      <a:rPr lang="en-GB" sz="2000" b="0" i="1">
                        <a:latin typeface="Cambria Math" panose="02040503050406030204" pitchFamily="18" charset="0"/>
                      </a:rPr>
                      <m:t>𝑠</m:t>
                    </m:r>
                    <m:d>
                      <m:dPr>
                        <m:begChr m:val="["/>
                        <m:endChr m:val="]"/>
                        <m:ctrlPr>
                          <a:rPr lang="en-GB" sz="2000" b="0" i="1">
                            <a:latin typeface="Cambria Math" panose="02040503050406030204" pitchFamily="18" charset="0"/>
                          </a:rPr>
                        </m:ctrlPr>
                      </m:dPr>
                      <m:e>
                        <m:sSup>
                          <m:sSupPr>
                            <m:ctrlPr>
                              <a:rPr lang="en-GB" sz="2000" b="0" i="1">
                                <a:latin typeface="Cambria Math" panose="02040503050406030204" pitchFamily="18" charset="0"/>
                              </a:rPr>
                            </m:ctrlPr>
                          </m:sSupPr>
                          <m:e>
                            <m:d>
                              <m:dPr>
                                <m:ctrlPr>
                                  <a:rPr lang="en-GB" sz="2000" b="0" i="1">
                                    <a:latin typeface="Cambria Math" panose="02040503050406030204" pitchFamily="18" charset="0"/>
                                  </a:rPr>
                                </m:ctrlPr>
                              </m:dPr>
                              <m:e>
                                <m:f>
                                  <m:fPr>
                                    <m:ctrlPr>
                                      <a:rPr lang="en-GB" sz="2000" b="0" i="1">
                                        <a:latin typeface="Cambria Math" panose="02040503050406030204" pitchFamily="18" charset="0"/>
                                      </a:rPr>
                                    </m:ctrlPr>
                                  </m:fPr>
                                  <m:num>
                                    <m:sSub>
                                      <m:sSubPr>
                                        <m:ctrlPr>
                                          <a:rPr lang="en-GB" sz="2000" b="0" i="1">
                                            <a:latin typeface="Cambria Math" panose="02040503050406030204" pitchFamily="18" charset="0"/>
                                          </a:rPr>
                                        </m:ctrlPr>
                                      </m:sSubPr>
                                      <m:e>
                                        <m:r>
                                          <a:rPr lang="en-GB" sz="2000" b="0" i="1">
                                            <a:latin typeface="Cambria Math" panose="02040503050406030204" pitchFamily="18" charset="0"/>
                                          </a:rPr>
                                          <m:t>𝑉</m:t>
                                        </m:r>
                                      </m:e>
                                      <m:sub>
                                        <m:r>
                                          <a:rPr lang="en-GB" sz="2000" b="0" i="1">
                                            <a:latin typeface="Cambria Math" panose="02040503050406030204" pitchFamily="18" charset="0"/>
                                          </a:rPr>
                                          <m:t>𝑜</m:t>
                                        </m:r>
                                      </m:sub>
                                    </m:sSub>
                                  </m:num>
                                  <m:den>
                                    <m:sSub>
                                      <m:sSubPr>
                                        <m:ctrlPr>
                                          <a:rPr lang="en-GB" sz="2000" b="0" i="1">
                                            <a:latin typeface="Cambria Math" panose="02040503050406030204" pitchFamily="18" charset="0"/>
                                          </a:rPr>
                                        </m:ctrlPr>
                                      </m:sSubPr>
                                      <m:e>
                                        <m:r>
                                          <a:rPr lang="en-GB" sz="2000" b="0" i="1">
                                            <a:latin typeface="Cambria Math" panose="02040503050406030204" pitchFamily="18" charset="0"/>
                                          </a:rPr>
                                          <m:t>𝑉</m:t>
                                        </m:r>
                                      </m:e>
                                      <m:sub>
                                        <m:r>
                                          <a:rPr lang="en-GB" sz="2000" b="0" i="1">
                                            <a:latin typeface="Cambria Math" panose="02040503050406030204" pitchFamily="18" charset="0"/>
                                          </a:rPr>
                                          <m:t>𝑚𝑖𝑛</m:t>
                                        </m:r>
                                      </m:sub>
                                    </m:sSub>
                                  </m:den>
                                </m:f>
                              </m:e>
                            </m:d>
                          </m:e>
                          <m:sup>
                            <m:f>
                              <m:fPr>
                                <m:ctrlPr>
                                  <a:rPr lang="en-GB" sz="2000" b="0" i="1">
                                    <a:latin typeface="Cambria Math" panose="02040503050406030204" pitchFamily="18" charset="0"/>
                                  </a:rPr>
                                </m:ctrlPr>
                              </m:fPr>
                              <m:num>
                                <m:r>
                                  <a:rPr lang="en-GB" sz="2000" b="0" i="1">
                                    <a:latin typeface="Cambria Math" panose="02040503050406030204" pitchFamily="18" charset="0"/>
                                  </a:rPr>
                                  <m:t>1</m:t>
                                </m:r>
                              </m:num>
                              <m:den>
                                <m:r>
                                  <a:rPr lang="en-GB" sz="2000" b="0" i="1">
                                    <a:latin typeface="Cambria Math" panose="02040503050406030204" pitchFamily="18" charset="0"/>
                                    <a:ea typeface="Cambria Math" panose="02040503050406030204" pitchFamily="18" charset="0"/>
                                  </a:rPr>
                                  <m:t>𝛾</m:t>
                                </m:r>
                              </m:den>
                            </m:f>
                          </m:sup>
                        </m:sSup>
                        <m:r>
                          <a:rPr lang="en-GB" sz="2000" b="0" i="1">
                            <a:latin typeface="Cambria Math" panose="02040503050406030204" pitchFamily="18" charset="0"/>
                          </a:rPr>
                          <m:t>−1</m:t>
                        </m:r>
                      </m:e>
                    </m:d>
                  </m:oMath>
                </m:oMathPara>
              </a14:m>
              <a:endParaRPr lang="en-GB" sz="2000"/>
            </a:p>
          </xdr:txBody>
        </xdr:sp>
      </mc:Choice>
      <mc:Fallback xmlns="">
        <xdr:sp macro="" textlink="">
          <xdr:nvSpPr>
            <xdr:cNvPr id="26" name="TextBox 25">
              <a:extLst>
                <a:ext uri="{FF2B5EF4-FFF2-40B4-BE49-F238E27FC236}">
                  <a16:creationId xmlns:a16="http://schemas.microsoft.com/office/drawing/2014/main" id="{357C5207-2761-BA49-B298-5064D939A9BF}"/>
                </a:ext>
              </a:extLst>
            </xdr:cNvPr>
            <xdr:cNvSpPr txBox="1"/>
          </xdr:nvSpPr>
          <xdr:spPr>
            <a:xfrm>
              <a:off x="16442267" y="6972298"/>
              <a:ext cx="2248821" cy="79823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r>
                <a:rPr lang="en-GB" sz="2000" b="0" i="0">
                  <a:latin typeface="Cambria Math" panose="02040503050406030204" pitchFamily="18" charset="0"/>
                </a:rPr>
                <a:t>𝑃=𝑠[(𝑉_𝑜/𝑉_𝑚𝑖𝑛 )^(1/</a:t>
              </a:r>
              <a:r>
                <a:rPr lang="en-GB" sz="2000" b="0" i="0">
                  <a:latin typeface="Cambria Math" panose="02040503050406030204" pitchFamily="18" charset="0"/>
                  <a:ea typeface="Cambria Math" panose="02040503050406030204" pitchFamily="18" charset="0"/>
                </a:rPr>
                <a:t>𝛾)</a:t>
              </a:r>
              <a:r>
                <a:rPr lang="en-GB" sz="2000" b="0" i="0">
                  <a:latin typeface="Cambria Math" panose="02040503050406030204" pitchFamily="18" charset="0"/>
                </a:rPr>
                <a:t>−1]</a:t>
              </a:r>
              <a:endParaRPr lang="en-GB" sz="2000"/>
            </a:p>
          </xdr:txBody>
        </xdr:sp>
      </mc:Fallback>
    </mc:AlternateContent>
    <xdr:clientData/>
  </xdr:oneCellAnchor>
  <xdr:oneCellAnchor>
    <xdr:from>
      <xdr:col>22</xdr:col>
      <xdr:colOff>50800</xdr:colOff>
      <xdr:row>24</xdr:row>
      <xdr:rowOff>139699</xdr:rowOff>
    </xdr:from>
    <xdr:ext cx="3393365" cy="315920"/>
    <mc:AlternateContent xmlns:mc="http://schemas.openxmlformats.org/markup-compatibility/2006" xmlns:a14="http://schemas.microsoft.com/office/drawing/2010/main">
      <mc:Choice Requires="a14">
        <xdr:sp macro="" textlink="">
          <xdr:nvSpPr>
            <xdr:cNvPr id="27" name="TextBox 26">
              <a:extLst>
                <a:ext uri="{FF2B5EF4-FFF2-40B4-BE49-F238E27FC236}">
                  <a16:creationId xmlns:a16="http://schemas.microsoft.com/office/drawing/2014/main" id="{40702C04-33D9-0946-8770-2A20440810B0}"/>
                </a:ext>
              </a:extLst>
            </xdr:cNvPr>
            <xdr:cNvSpPr txBox="1"/>
          </xdr:nvSpPr>
          <xdr:spPr>
            <a:xfrm>
              <a:off x="20586700" y="6883399"/>
              <a:ext cx="3393365" cy="31592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14:m>
                <m:oMath xmlns:m="http://schemas.openxmlformats.org/officeDocument/2006/math">
                  <m:sSub>
                    <m:sSubPr>
                      <m:ctrlPr>
                        <a:rPr lang="en-GB" sz="2000" b="0" i="1">
                          <a:latin typeface="Cambria Math" panose="02040503050406030204" pitchFamily="18" charset="0"/>
                        </a:rPr>
                      </m:ctrlPr>
                    </m:sSubPr>
                    <m:e>
                      <m:r>
                        <a:rPr lang="en-GB" sz="2000" b="0" i="1">
                          <a:latin typeface="Cambria Math" panose="02040503050406030204" pitchFamily="18" charset="0"/>
                        </a:rPr>
                        <m:t>𝑉</m:t>
                      </m:r>
                    </m:e>
                    <m:sub>
                      <m:r>
                        <a:rPr lang="en-GB" sz="2000" b="0" i="1">
                          <a:latin typeface="Cambria Math" panose="02040503050406030204" pitchFamily="18" charset="0"/>
                        </a:rPr>
                        <m:t>𝑚𝑖𝑛</m:t>
                      </m:r>
                    </m:sub>
                  </m:sSub>
                  <m:r>
                    <a:rPr lang="en-GB" sz="2000" b="0" i="1">
                      <a:latin typeface="Cambria Math" panose="02040503050406030204" pitchFamily="18" charset="0"/>
                    </a:rPr>
                    <m:t>=0.44+(</m:t>
                  </m:r>
                </m:oMath>
              </a14:m>
              <a:r>
                <a:rPr lang="en-GB" sz="2000" b="0"/>
                <a:t>0.000206[BHN])</a:t>
              </a:r>
            </a:p>
          </xdr:txBody>
        </xdr:sp>
      </mc:Choice>
      <mc:Fallback xmlns="">
        <xdr:sp macro="" textlink="">
          <xdr:nvSpPr>
            <xdr:cNvPr id="27" name="TextBox 26">
              <a:extLst>
                <a:ext uri="{FF2B5EF4-FFF2-40B4-BE49-F238E27FC236}">
                  <a16:creationId xmlns:a16="http://schemas.microsoft.com/office/drawing/2014/main" id="{40702C04-33D9-0946-8770-2A20440810B0}"/>
                </a:ext>
              </a:extLst>
            </xdr:cNvPr>
            <xdr:cNvSpPr txBox="1"/>
          </xdr:nvSpPr>
          <xdr:spPr>
            <a:xfrm>
              <a:off x="20586700" y="6883399"/>
              <a:ext cx="3393365" cy="31592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n-GB" sz="2000" b="0" i="0">
                  <a:latin typeface="Cambria Math" panose="02040503050406030204" pitchFamily="18" charset="0"/>
                </a:rPr>
                <a:t>𝑉_𝑚𝑖𝑛=0.44+(</a:t>
              </a:r>
              <a:r>
                <a:rPr lang="en-GB" sz="2000" b="0"/>
                <a:t>0.000206[BHN])</a:t>
              </a:r>
            </a:p>
          </xdr:txBody>
        </xdr:sp>
      </mc:Fallback>
    </mc:AlternateContent>
    <xdr:clientData/>
  </xdr:oneCellAnchor>
  <xdr:twoCellAnchor>
    <xdr:from>
      <xdr:col>17</xdr:col>
      <xdr:colOff>42334</xdr:colOff>
      <xdr:row>29</xdr:row>
      <xdr:rowOff>152402</xdr:rowOff>
    </xdr:from>
    <xdr:to>
      <xdr:col>23</xdr:col>
      <xdr:colOff>728133</xdr:colOff>
      <xdr:row>40</xdr:row>
      <xdr:rowOff>204037</xdr:rowOff>
    </xdr:to>
    <xdr:sp macro="" textlink="">
      <xdr:nvSpPr>
        <xdr:cNvPr id="28" name="TextBox 3">
          <a:extLst>
            <a:ext uri="{FF2B5EF4-FFF2-40B4-BE49-F238E27FC236}">
              <a16:creationId xmlns:a16="http://schemas.microsoft.com/office/drawing/2014/main" id="{63D1823B-A35D-E54C-BE09-157CD0569496}"/>
            </a:ext>
          </a:extLst>
        </xdr:cNvPr>
        <xdr:cNvSpPr txBox="1"/>
      </xdr:nvSpPr>
      <xdr:spPr>
        <a:xfrm>
          <a:off x="16450734" y="7924802"/>
          <a:ext cx="5638799" cy="2515435"/>
        </a:xfrm>
        <a:prstGeom prst="rect">
          <a:avLst/>
        </a:prstGeom>
        <a:noFill/>
      </xdr:spPr>
      <xdr:txBody>
        <a:bodyPr wrap="square" rtlCol="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r>
            <a:rPr lang="en-US" sz="1400"/>
            <a:t>Where:</a:t>
          </a:r>
        </a:p>
        <a:p>
          <a:r>
            <a:rPr lang="en-US" sz="1400"/>
            <a:t>P = penetration of jet (m)</a:t>
          </a:r>
        </a:p>
        <a:p>
          <a:r>
            <a:rPr lang="en-US" sz="1400"/>
            <a:t>𝛒j = density of jet material (kg/m3)</a:t>
          </a:r>
        </a:p>
        <a:p>
          <a:r>
            <a:rPr lang="en-US" sz="1400"/>
            <a:t>𝛒t = density of target material (kg/m3)</a:t>
          </a:r>
        </a:p>
        <a:p>
          <a:r>
            <a:rPr lang="en-US" sz="1400"/>
            <a:t>Lj = length of the jet (m)</a:t>
          </a:r>
        </a:p>
        <a:p>
          <a:r>
            <a:rPr lang="en-GB" sz="1400"/>
            <a:t>λ = 1 (pure hydrodynamic behaviour), 2 (particulate jet), 1&lt;λ&lt;2 (hydrodynamic, but particulate jet)</a:t>
          </a:r>
        </a:p>
        <a:p>
          <a:r>
            <a:rPr lang="en-GB" sz="1400"/>
            <a:t>S = stand off [m]</a:t>
          </a:r>
        </a:p>
        <a:p>
          <a:r>
            <a:rPr lang="en-GB" sz="1400"/>
            <a:t>Ɣ = sqrt of densities (target/jet)</a:t>
          </a:r>
        </a:p>
        <a:p>
          <a:r>
            <a:rPr lang="en-GB" sz="1400"/>
            <a:t>BHN = Brinnell Hardness Number (steel 500 BHN) </a:t>
          </a:r>
          <a:endParaRPr lang="en-US" sz="1400"/>
        </a:p>
        <a:p>
          <a:endParaRPr lang="en-US" sz="1400"/>
        </a:p>
      </xdr:txBody>
    </xdr:sp>
    <xdr:clientData/>
  </xdr:twoCellAnchor>
  <xdr:twoCellAnchor>
    <xdr:from>
      <xdr:col>8</xdr:col>
      <xdr:colOff>973665</xdr:colOff>
      <xdr:row>9</xdr:row>
      <xdr:rowOff>270936</xdr:rowOff>
    </xdr:from>
    <xdr:to>
      <xdr:col>9</xdr:col>
      <xdr:colOff>186265</xdr:colOff>
      <xdr:row>10</xdr:row>
      <xdr:rowOff>152402</xdr:rowOff>
    </xdr:to>
    <xdr:sp macro="" textlink="">
      <xdr:nvSpPr>
        <xdr:cNvPr id="29" name="TextBox 28">
          <a:extLst>
            <a:ext uri="{FF2B5EF4-FFF2-40B4-BE49-F238E27FC236}">
              <a16:creationId xmlns:a16="http://schemas.microsoft.com/office/drawing/2014/main" id="{3B3F6D63-EFB9-8244-B951-406D86A99083}"/>
            </a:ext>
          </a:extLst>
        </xdr:cNvPr>
        <xdr:cNvSpPr txBox="1"/>
      </xdr:nvSpPr>
      <xdr:spPr>
        <a:xfrm>
          <a:off x="8263465" y="2823636"/>
          <a:ext cx="342900" cy="19896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25</a:t>
          </a:r>
        </a:p>
      </xdr:txBody>
    </xdr:sp>
    <xdr:clientData/>
  </xdr:twoCellAnchor>
  <xdr:twoCellAnchor>
    <xdr:from>
      <xdr:col>10</xdr:col>
      <xdr:colOff>279394</xdr:colOff>
      <xdr:row>8</xdr:row>
      <xdr:rowOff>110067</xdr:rowOff>
    </xdr:from>
    <xdr:to>
      <xdr:col>10</xdr:col>
      <xdr:colOff>719661</xdr:colOff>
      <xdr:row>9</xdr:row>
      <xdr:rowOff>33865</xdr:rowOff>
    </xdr:to>
    <xdr:sp macro="" textlink="">
      <xdr:nvSpPr>
        <xdr:cNvPr id="30" name="TextBox 29">
          <a:extLst>
            <a:ext uri="{FF2B5EF4-FFF2-40B4-BE49-F238E27FC236}">
              <a16:creationId xmlns:a16="http://schemas.microsoft.com/office/drawing/2014/main" id="{D9EF2200-E00B-2F4F-BA68-7D74D1736194}"/>
            </a:ext>
          </a:extLst>
        </xdr:cNvPr>
        <xdr:cNvSpPr txBox="1"/>
      </xdr:nvSpPr>
      <xdr:spPr>
        <a:xfrm>
          <a:off x="9524994" y="2357967"/>
          <a:ext cx="440267" cy="22859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a:t>2.2</a:t>
          </a:r>
        </a:p>
      </xdr:txBody>
    </xdr:sp>
    <xdr:clientData/>
  </xdr:twoCellAnchor>
  <xdr:twoCellAnchor>
    <xdr:from>
      <xdr:col>10</xdr:col>
      <xdr:colOff>601126</xdr:colOff>
      <xdr:row>7</xdr:row>
      <xdr:rowOff>300565</xdr:rowOff>
    </xdr:from>
    <xdr:to>
      <xdr:col>11</xdr:col>
      <xdr:colOff>211659</xdr:colOff>
      <xdr:row>8</xdr:row>
      <xdr:rowOff>224363</xdr:rowOff>
    </xdr:to>
    <xdr:sp macro="" textlink="">
      <xdr:nvSpPr>
        <xdr:cNvPr id="31" name="TextBox 30">
          <a:extLst>
            <a:ext uri="{FF2B5EF4-FFF2-40B4-BE49-F238E27FC236}">
              <a16:creationId xmlns:a16="http://schemas.microsoft.com/office/drawing/2014/main" id="{F442DBC9-F08A-3145-BF91-A309C8BCB363}"/>
            </a:ext>
          </a:extLst>
        </xdr:cNvPr>
        <xdr:cNvSpPr txBox="1"/>
      </xdr:nvSpPr>
      <xdr:spPr>
        <a:xfrm>
          <a:off x="9863659" y="2247898"/>
          <a:ext cx="440267" cy="22859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a:t>4.375</a:t>
          </a:r>
        </a:p>
      </xdr:txBody>
    </xdr:sp>
    <xdr:clientData/>
  </xdr:twoCellAnchor>
</xdr:wsDr>
</file>

<file path=xl/persons/person.xml><?xml version="1.0" encoding="utf-8"?>
<personList xmlns="http://schemas.microsoft.com/office/spreadsheetml/2018/threadedcomments" xmlns:x="http://schemas.openxmlformats.org/spreadsheetml/2006/main">
  <person displayName="Gareth Collett" id="{DD27D228-F8AD-3347-B501-F65FB35D12DC}" userId="320811f5588b0142" providerId="Windows Live"/>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threadedComments/threadedComment1.xml><?xml version="1.0" encoding="utf-8"?>
<ThreadedComments xmlns="http://schemas.microsoft.com/office/spreadsheetml/2018/threadedcomments" xmlns:x="http://schemas.openxmlformats.org/spreadsheetml/2006/main">
  <threadedComment ref="S14" dT="2025-12-08T17:07:02.40" personId="{DD27D228-F8AD-3347-B501-F65FB35D12DC}" id="{BBD66A6C-9436-0345-985F-0A8B1BAB787E}">
    <text>This is a guess based on geometry</text>
  </threadedComment>
  <threadedComment ref="A27" dT="2025-12-08T13:57:41.22" personId="{DD27D228-F8AD-3347-B501-F65FB35D12DC}" id="{8DDC8FDD-CB3B-744B-8C8D-DD1D764EEA11}">
    <text>Please use equations for M1 to M5</text>
  </threadedComment>
  <threadedComment ref="A28" dT="2025-12-08T13:57:57.07" personId="{DD27D228-F8AD-3347-B501-F65FB35D12DC}" id="{1A9EA90A-B76D-4347-A9B1-F08A1B3E0A2F}">
    <text>Please use equations C1 to C5</text>
  </threadedComment>
  <threadedComment ref="A47" dT="2025-12-08T14:00:16.05" personId="{DD27D228-F8AD-3347-B501-F65FB35D12DC}" id="{5B1C7802-E446-6A4D-BF7E-A66258A3A64B}">
    <text>Use equations opposite for Vo1 to Vo5 and beta1 to beta5</text>
  </threadedComment>
</ThreadedComments>
</file>

<file path=xl/threadedComments/threadedComment2.xml><?xml version="1.0" encoding="utf-8"?>
<ThreadedComments xmlns="http://schemas.microsoft.com/office/spreadsheetml/2018/threadedcomments" xmlns:x="http://schemas.openxmlformats.org/spreadsheetml/2006/main">
  <threadedComment ref="S14" dT="2025-12-08T17:07:02.40" personId="{DD27D228-F8AD-3347-B501-F65FB35D12DC}" id="{6A5BF127-20BA-9348-A603-E876BDD26062}">
    <text>This is a guess based on geometry</text>
  </threadedComment>
  <threadedComment ref="A27" dT="2025-12-08T13:57:41.22" personId="{DD27D228-F8AD-3347-B501-F65FB35D12DC}" id="{39731B9A-1C48-A14D-B6EC-2D11B475277F}">
    <text>Please use equations for M1 to M5</text>
  </threadedComment>
  <threadedComment ref="A28" dT="2025-12-08T13:57:57.07" personId="{DD27D228-F8AD-3347-B501-F65FB35D12DC}" id="{819CB268-59A4-0940-9D45-348961B3006A}">
    <text>Please use equations C1 to C5</text>
  </threadedComment>
  <threadedComment ref="A47" dT="2025-12-08T14:00:16.05" personId="{DD27D228-F8AD-3347-B501-F65FB35D12DC}" id="{F9F8D2CC-5C4F-FF48-AE86-01CAF02200AA}">
    <text>Use equations opposite for Vo1 to Vo5 and beta1 to beta5</text>
  </threadedComment>
</ThreadedComments>
</file>

<file path=xl/threadedComments/threadedComment3.xml><?xml version="1.0" encoding="utf-8"?>
<ThreadedComments xmlns="http://schemas.microsoft.com/office/spreadsheetml/2018/threadedcomments" xmlns:x="http://schemas.openxmlformats.org/spreadsheetml/2006/main">
  <threadedComment ref="A27" dT="2025-12-08T13:57:41.22" personId="{DD27D228-F8AD-3347-B501-F65FB35D12DC}" id="{DE482E45-6176-4042-AE05-3572E2172EBF}">
    <text>Please use equations for M1 to M5</text>
  </threadedComment>
  <threadedComment ref="A28" dT="2025-12-08T13:57:57.07" personId="{DD27D228-F8AD-3347-B501-F65FB35D12DC}" id="{7F202405-9B14-4D41-A2B9-D9F3E2E91964}">
    <text>Please use equations C1 to C5</text>
  </threadedComment>
  <threadedComment ref="A47" dT="2025-12-08T14:00:16.05" personId="{DD27D228-F8AD-3347-B501-F65FB35D12DC}" id="{D4D98E31-CEA0-514E-8A6F-0F7DC467B229}">
    <text>Use equations opposite for Vo1 to Vo5 and beta1 to beta5</text>
  </threadedComment>
</ThreadedComments>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2.xml"/><Relationship Id="rId4" Type="http://schemas.microsoft.com/office/2017/10/relationships/threadedComment" Target="../threadedComments/threadedComment1.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drawing" Target="../drawings/drawing3.xml"/><Relationship Id="rId4" Type="http://schemas.microsoft.com/office/2017/10/relationships/threadedComment" Target="../threadedComments/threadedComment2.xml"/></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drawing" Target="../drawings/drawing4.xml"/><Relationship Id="rId4" Type="http://schemas.microsoft.com/office/2017/10/relationships/threadedComment" Target="../threadedComments/threadedComment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9862F9-0D83-3D43-B713-99A1872DD054}">
  <dimension ref="A1:A2"/>
  <sheetViews>
    <sheetView tabSelected="1" workbookViewId="0">
      <selection activeCell="Q59" sqref="Q59"/>
    </sheetView>
  </sheetViews>
  <sheetFormatPr baseColWidth="10" defaultRowHeight="16" x14ac:dyDescent="0.2"/>
  <sheetData>
    <row r="1" spans="1:1" ht="24" x14ac:dyDescent="0.3">
      <c r="A1" s="58" t="s">
        <v>0</v>
      </c>
    </row>
    <row r="2" spans="1:1" x14ac:dyDescent="0.2">
      <c r="A2" t="s">
        <v>1</v>
      </c>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39C17B-29EC-7B4A-9511-64E1154A60FB}">
  <dimension ref="A1:AD79"/>
  <sheetViews>
    <sheetView topLeftCell="A48" zoomScale="150" zoomScaleNormal="100" workbookViewId="0">
      <selection activeCell="I47" sqref="I47"/>
    </sheetView>
  </sheetViews>
  <sheetFormatPr baseColWidth="10" defaultRowHeight="16" x14ac:dyDescent="0.2"/>
  <cols>
    <col min="1" max="1" width="11" bestFit="1" customWidth="1"/>
    <col min="2" max="2" width="13.33203125" customWidth="1"/>
    <col min="3" max="3" width="11" bestFit="1" customWidth="1"/>
    <col min="4" max="4" width="13.1640625" bestFit="1" customWidth="1"/>
    <col min="5" max="5" width="11" bestFit="1" customWidth="1"/>
    <col min="6" max="7" width="12.6640625" bestFit="1" customWidth="1"/>
    <col min="9" max="9" width="14.83203125" bestFit="1" customWidth="1"/>
    <col min="13" max="13" width="28.5" bestFit="1" customWidth="1"/>
    <col min="15" max="15" width="11.33203125" bestFit="1" customWidth="1"/>
  </cols>
  <sheetData>
    <row r="1" spans="1:21" ht="24" x14ac:dyDescent="0.3">
      <c r="A1" s="58" t="s">
        <v>0</v>
      </c>
    </row>
    <row r="2" spans="1:21" x14ac:dyDescent="0.2">
      <c r="A2" t="s">
        <v>1</v>
      </c>
    </row>
    <row r="3" spans="1:21" ht="17" thickBot="1" x14ac:dyDescent="0.25">
      <c r="M3" s="1" t="s">
        <v>116</v>
      </c>
    </row>
    <row r="4" spans="1:21" ht="24" x14ac:dyDescent="0.3">
      <c r="M4" s="81" t="s">
        <v>65</v>
      </c>
      <c r="N4" s="82"/>
      <c r="O4" s="83">
        <f>F65</f>
        <v>4994.8004804540042</v>
      </c>
      <c r="P4" s="84" t="s">
        <v>39</v>
      </c>
      <c r="Q4" s="2"/>
      <c r="R4" s="105" t="s">
        <v>98</v>
      </c>
      <c r="S4" s="2"/>
    </row>
    <row r="5" spans="1:21" ht="24" x14ac:dyDescent="0.3">
      <c r="M5" s="69"/>
      <c r="N5" s="70"/>
      <c r="O5" s="71"/>
      <c r="P5" s="72"/>
      <c r="Q5" s="2"/>
      <c r="R5" s="2"/>
      <c r="S5" s="2"/>
    </row>
    <row r="6" spans="1:21" ht="24" x14ac:dyDescent="0.3">
      <c r="M6" s="69"/>
      <c r="N6" s="70"/>
      <c r="O6" s="71"/>
      <c r="P6" s="72"/>
      <c r="Q6" s="2"/>
      <c r="R6" s="2"/>
      <c r="S6" s="2"/>
    </row>
    <row r="7" spans="1:21" ht="24" x14ac:dyDescent="0.3">
      <c r="M7" s="85" t="s">
        <v>66</v>
      </c>
      <c r="N7" s="86"/>
      <c r="O7" s="87">
        <f>G65</f>
        <v>1237.6321078722456</v>
      </c>
      <c r="P7" s="88" t="s">
        <v>39</v>
      </c>
      <c r="Q7" s="2"/>
      <c r="R7" s="2"/>
      <c r="S7" s="2"/>
    </row>
    <row r="8" spans="1:21" ht="24" x14ac:dyDescent="0.3">
      <c r="M8" s="69"/>
      <c r="N8" s="70"/>
      <c r="O8" s="71"/>
      <c r="P8" s="72"/>
      <c r="Q8" s="2"/>
      <c r="R8" s="2"/>
      <c r="S8" s="2"/>
    </row>
    <row r="9" spans="1:21" ht="24" x14ac:dyDescent="0.3">
      <c r="M9" s="69"/>
      <c r="N9" s="70"/>
      <c r="O9" s="71"/>
      <c r="P9" s="72"/>
      <c r="Q9" s="2"/>
      <c r="R9" s="2"/>
      <c r="S9" s="2"/>
    </row>
    <row r="10" spans="1:21" ht="25" thickBot="1" x14ac:dyDescent="0.35">
      <c r="M10" s="85" t="s">
        <v>67</v>
      </c>
      <c r="N10" s="86"/>
      <c r="O10" s="87">
        <f>C77*0.453592</f>
        <v>0.26563081908566222</v>
      </c>
      <c r="P10" s="88" t="s">
        <v>70</v>
      </c>
      <c r="Q10" s="2"/>
      <c r="R10" s="2"/>
      <c r="S10" s="2"/>
    </row>
    <row r="11" spans="1:21" ht="24" x14ac:dyDescent="0.3">
      <c r="M11" s="69"/>
      <c r="N11" s="70"/>
      <c r="O11" s="71"/>
      <c r="P11" s="72"/>
      <c r="Q11" s="2"/>
      <c r="R11" s="101" t="s">
        <v>83</v>
      </c>
      <c r="S11" s="102">
        <v>1.7</v>
      </c>
      <c r="T11" s="4" t="s">
        <v>84</v>
      </c>
      <c r="U11" t="s">
        <v>97</v>
      </c>
    </row>
    <row r="12" spans="1:21" ht="24" x14ac:dyDescent="0.3">
      <c r="M12" s="69"/>
      <c r="N12" s="73"/>
      <c r="O12" s="71"/>
      <c r="P12" s="74"/>
      <c r="R12" s="5" t="s">
        <v>13</v>
      </c>
      <c r="S12" s="28">
        <v>7860</v>
      </c>
      <c r="T12" s="14" t="s">
        <v>86</v>
      </c>
    </row>
    <row r="13" spans="1:21" ht="25" thickBot="1" x14ac:dyDescent="0.35">
      <c r="M13" s="89" t="s">
        <v>68</v>
      </c>
      <c r="N13" s="90"/>
      <c r="O13" s="91">
        <f>G77*0.453592</f>
        <v>0.74255674549493766</v>
      </c>
      <c r="P13" s="92" t="s">
        <v>70</v>
      </c>
      <c r="R13" s="5" t="s">
        <v>85</v>
      </c>
      <c r="S13" s="28">
        <v>1.2250000000000001</v>
      </c>
      <c r="T13" s="14" t="s">
        <v>86</v>
      </c>
      <c r="U13" t="s">
        <v>96</v>
      </c>
    </row>
    <row r="14" spans="1:21" ht="24" x14ac:dyDescent="0.3">
      <c r="M14" s="75"/>
      <c r="N14" s="76"/>
      <c r="O14" s="76"/>
      <c r="P14" s="77"/>
      <c r="R14" s="103" t="s">
        <v>91</v>
      </c>
      <c r="S14" s="104">
        <v>1.25E-3</v>
      </c>
      <c r="T14" s="14" t="s">
        <v>90</v>
      </c>
      <c r="U14" t="s">
        <v>95</v>
      </c>
    </row>
    <row r="15" spans="1:21" ht="23" thickBot="1" x14ac:dyDescent="0.35">
      <c r="M15" s="98" t="s">
        <v>92</v>
      </c>
      <c r="N15" s="93"/>
      <c r="O15" s="94">
        <f>SQRT(3*2*S15/O13)</f>
        <v>100.49994124986038</v>
      </c>
      <c r="P15" s="95" t="s">
        <v>39</v>
      </c>
      <c r="R15" s="6" t="s">
        <v>91</v>
      </c>
      <c r="S15" s="43">
        <f>S14*1000000</f>
        <v>1250</v>
      </c>
      <c r="T15" s="18" t="s">
        <v>93</v>
      </c>
    </row>
    <row r="16" spans="1:21" ht="22" x14ac:dyDescent="0.3">
      <c r="M16" s="78"/>
      <c r="N16" s="79"/>
      <c r="O16" s="79"/>
      <c r="P16" s="80"/>
    </row>
    <row r="17" spans="1:30" ht="23" thickBot="1" x14ac:dyDescent="0.35">
      <c r="M17" s="99" t="s">
        <v>69</v>
      </c>
      <c r="N17" s="90"/>
      <c r="O17" s="96">
        <f>LN(O15/O7)*2*O13/(-S11*S13*S14)</f>
        <v>1432.4399062503489</v>
      </c>
      <c r="P17" s="97" t="s">
        <v>94</v>
      </c>
    </row>
    <row r="19" spans="1:30" ht="17" thickBot="1" x14ac:dyDescent="0.25"/>
    <row r="20" spans="1:30" ht="24" x14ac:dyDescent="0.3">
      <c r="M20" s="67" t="s">
        <v>87</v>
      </c>
      <c r="N20" s="118">
        <f>(O10/(O10+O13))</f>
        <v>0.2634736118731667</v>
      </c>
      <c r="O20" s="4"/>
      <c r="R20" s="106" t="s">
        <v>119</v>
      </c>
    </row>
    <row r="21" spans="1:30" ht="25" thickBot="1" x14ac:dyDescent="0.35">
      <c r="M21" s="68" t="s">
        <v>88</v>
      </c>
      <c r="N21" s="119">
        <f>O13/(O13+O10)</f>
        <v>0.73652638812683313</v>
      </c>
      <c r="O21" s="14"/>
    </row>
    <row r="22" spans="1:30" ht="25" thickBot="1" x14ac:dyDescent="0.35">
      <c r="M22" s="100" t="s">
        <v>89</v>
      </c>
      <c r="N22" s="117">
        <f>S15</f>
        <v>1250</v>
      </c>
      <c r="O22" s="18" t="s">
        <v>90</v>
      </c>
    </row>
    <row r="23" spans="1:30" x14ac:dyDescent="0.2">
      <c r="A23" s="1" t="s">
        <v>15</v>
      </c>
      <c r="C23" s="11" t="s">
        <v>16</v>
      </c>
      <c r="D23" s="31" t="s">
        <v>61</v>
      </c>
      <c r="E23" s="31" t="s">
        <v>62</v>
      </c>
      <c r="F23" s="31" t="s">
        <v>43</v>
      </c>
      <c r="G23" s="32" t="s">
        <v>42</v>
      </c>
    </row>
    <row r="24" spans="1:30" ht="17" thickBot="1" x14ac:dyDescent="0.25">
      <c r="C24" s="29" t="s">
        <v>40</v>
      </c>
      <c r="D24" s="33">
        <v>1.63</v>
      </c>
      <c r="E24" s="34">
        <f>D24*0.036127</f>
        <v>5.8887009999999997E-2</v>
      </c>
      <c r="F24" s="35">
        <v>2039</v>
      </c>
      <c r="G24" s="36">
        <v>6730</v>
      </c>
      <c r="I24" s="1" t="s">
        <v>63</v>
      </c>
    </row>
    <row r="25" spans="1:30" ht="17" thickBot="1" x14ac:dyDescent="0.25">
      <c r="I25" s="11" t="s">
        <v>12</v>
      </c>
      <c r="J25" s="21" t="s">
        <v>11</v>
      </c>
    </row>
    <row r="26" spans="1:30" x14ac:dyDescent="0.2">
      <c r="A26" s="11" t="s">
        <v>2</v>
      </c>
      <c r="B26" s="12" t="s">
        <v>33</v>
      </c>
      <c r="C26" s="21" t="s">
        <v>41</v>
      </c>
      <c r="I26" s="37" t="s">
        <v>6</v>
      </c>
      <c r="J26" s="38">
        <v>0</v>
      </c>
      <c r="V26" t="s">
        <v>99</v>
      </c>
      <c r="AB26">
        <f>0.044+0.000206*AA39</f>
        <v>0.14699999999999999</v>
      </c>
      <c r="AC26" t="s">
        <v>104</v>
      </c>
    </row>
    <row r="27" spans="1:30" x14ac:dyDescent="0.2">
      <c r="A27" s="13" t="s">
        <v>3</v>
      </c>
      <c r="B27" s="7">
        <f>J33*2*3.14159*0.1*((J27+J26)/2)</f>
        <v>8.8906996999999988E-2</v>
      </c>
      <c r="C27" s="23">
        <f>B27/B28</f>
        <v>6.69799820211646E-3</v>
      </c>
      <c r="I27" s="37" t="s">
        <v>5</v>
      </c>
      <c r="J27" s="38">
        <v>1</v>
      </c>
    </row>
    <row r="28" spans="1:30" x14ac:dyDescent="0.2">
      <c r="A28" s="13" t="s">
        <v>4</v>
      </c>
      <c r="B28" s="7">
        <f>(E24*3.14159)*(J39-(POWER((J27+J26)/2,2)))</f>
        <v>13.27366689526832</v>
      </c>
      <c r="C28" s="23"/>
      <c r="I28" s="37" t="s">
        <v>7</v>
      </c>
      <c r="J28" s="38">
        <v>2</v>
      </c>
      <c r="W28" t="s">
        <v>100</v>
      </c>
      <c r="Y28">
        <v>8960</v>
      </c>
      <c r="Z28" t="s">
        <v>86</v>
      </c>
    </row>
    <row r="29" spans="1:30" x14ac:dyDescent="0.2">
      <c r="A29" s="15"/>
      <c r="B29" s="9"/>
      <c r="C29" s="24"/>
      <c r="I29" s="37" t="s">
        <v>8</v>
      </c>
      <c r="J29" s="38">
        <v>3</v>
      </c>
      <c r="W29" t="s">
        <v>13</v>
      </c>
      <c r="Y29">
        <v>7850</v>
      </c>
      <c r="Z29" t="s">
        <v>86</v>
      </c>
    </row>
    <row r="30" spans="1:30" ht="17" thickBot="1" x14ac:dyDescent="0.25">
      <c r="A30" s="13" t="s">
        <v>21</v>
      </c>
      <c r="B30" s="8" t="s">
        <v>33</v>
      </c>
      <c r="C30" s="25"/>
      <c r="I30" s="37" t="s">
        <v>9</v>
      </c>
      <c r="J30" s="38">
        <v>4</v>
      </c>
    </row>
    <row r="31" spans="1:30" ht="17" thickBot="1" x14ac:dyDescent="0.25">
      <c r="A31" s="13" t="s">
        <v>22</v>
      </c>
      <c r="B31" s="7">
        <f>J33*2*3.14159*0.1*((J28+J27)/2)</f>
        <v>0.26672099099999996</v>
      </c>
      <c r="C31" s="23">
        <f>B31/B32</f>
        <v>2.0670166494703483E-2</v>
      </c>
      <c r="I31" s="29" t="s">
        <v>10</v>
      </c>
      <c r="J31" s="30">
        <v>5</v>
      </c>
      <c r="Z31" s="113" t="s">
        <v>102</v>
      </c>
      <c r="AA31" s="109">
        <f>AVERAGE(D60:D64)</f>
        <v>2775.3501143800218</v>
      </c>
      <c r="AB31" t="s">
        <v>103</v>
      </c>
      <c r="AC31" t="s">
        <v>104</v>
      </c>
      <c r="AD31">
        <f>AA31/10000</f>
        <v>0.27753501143800219</v>
      </c>
    </row>
    <row r="32" spans="1:30" ht="23" thickBot="1" x14ac:dyDescent="0.35">
      <c r="A32" s="13" t="s">
        <v>23</v>
      </c>
      <c r="B32" s="7">
        <f>(E24*3.14159)*(J39-(POWER((J28+J27)/2,2)))</f>
        <v>12.903669211776521</v>
      </c>
      <c r="C32" s="23"/>
      <c r="I32" s="57" t="s">
        <v>64</v>
      </c>
      <c r="Z32" s="114" t="s">
        <v>101</v>
      </c>
      <c r="AA32" s="107">
        <f>(POWER(AD31/AB26,1/AA38)-1)*AA37</f>
        <v>0.88799327508845027</v>
      </c>
      <c r="AB32" t="s">
        <v>94</v>
      </c>
    </row>
    <row r="33" spans="1:28" x14ac:dyDescent="0.2">
      <c r="A33" s="15"/>
      <c r="B33" s="9"/>
      <c r="C33" s="24"/>
      <c r="I33" s="11" t="s">
        <v>13</v>
      </c>
      <c r="J33" s="39">
        <v>0.28299999999999997</v>
      </c>
      <c r="K33" t="s">
        <v>62</v>
      </c>
      <c r="Z33" s="115" t="s">
        <v>106</v>
      </c>
      <c r="AA33" s="110">
        <f>Y29</f>
        <v>7850</v>
      </c>
      <c r="AB33" t="s">
        <v>86</v>
      </c>
    </row>
    <row r="34" spans="1:28" ht="17" thickBot="1" x14ac:dyDescent="0.25">
      <c r="A34" s="13" t="s">
        <v>24</v>
      </c>
      <c r="B34" s="8" t="s">
        <v>33</v>
      </c>
      <c r="C34" s="25"/>
      <c r="I34" s="37" t="s">
        <v>14</v>
      </c>
      <c r="J34" s="38">
        <v>0.1</v>
      </c>
      <c r="K34" t="s">
        <v>11</v>
      </c>
      <c r="Z34" s="115" t="s">
        <v>107</v>
      </c>
      <c r="AA34" s="110">
        <f>Y29</f>
        <v>7850</v>
      </c>
      <c r="AB34" t="s">
        <v>86</v>
      </c>
    </row>
    <row r="35" spans="1:28" ht="23" thickBot="1" x14ac:dyDescent="0.35">
      <c r="A35" s="13" t="s">
        <v>25</v>
      </c>
      <c r="B35" s="7">
        <f>J33*2*3.14159*0.1*((J29+J28)/2)</f>
        <v>0.44453498499999994</v>
      </c>
      <c r="C35" s="23">
        <f>B35/B36</f>
        <v>3.6546111863259012E-2</v>
      </c>
      <c r="I35" s="37" t="s">
        <v>17</v>
      </c>
      <c r="J35" s="38">
        <v>6</v>
      </c>
      <c r="K35" t="s">
        <v>11</v>
      </c>
      <c r="Z35" s="114" t="s">
        <v>105</v>
      </c>
      <c r="AA35" s="108">
        <f>AA32/SQRT(AA36*Y29/Y29)</f>
        <v>0.88799327508845027</v>
      </c>
      <c r="AB35" t="s">
        <v>94</v>
      </c>
    </row>
    <row r="36" spans="1:28" x14ac:dyDescent="0.2">
      <c r="A36" s="13" t="s">
        <v>26</v>
      </c>
      <c r="B36" s="7">
        <f>(E24*3.14159)*(J39-(POWER((J29+J28)/2,2)))</f>
        <v>12.163673844792921</v>
      </c>
      <c r="C36" s="23"/>
      <c r="I36" s="37" t="s">
        <v>75</v>
      </c>
      <c r="J36" s="38">
        <v>45</v>
      </c>
      <c r="K36" s="3">
        <f>RADIANS(J36)</f>
        <v>0.78539816339744828</v>
      </c>
      <c r="Z36" s="115" t="s">
        <v>111</v>
      </c>
      <c r="AA36" s="110">
        <v>1</v>
      </c>
    </row>
    <row r="37" spans="1:28" x14ac:dyDescent="0.2">
      <c r="A37" s="15"/>
      <c r="B37" s="9"/>
      <c r="C37" s="24"/>
      <c r="I37" s="37" t="s">
        <v>74</v>
      </c>
      <c r="J37" s="22">
        <f>COS(RADIANS(J36))</f>
        <v>0.70710678118654757</v>
      </c>
      <c r="K37" s="3">
        <f>COS(K36)</f>
        <v>0.70710678118654757</v>
      </c>
      <c r="Z37" s="115" t="s">
        <v>108</v>
      </c>
      <c r="AA37" s="110">
        <v>1</v>
      </c>
      <c r="AB37" t="s">
        <v>94</v>
      </c>
    </row>
    <row r="38" spans="1:28" x14ac:dyDescent="0.2">
      <c r="A38" s="13" t="s">
        <v>27</v>
      </c>
      <c r="B38" s="8" t="s">
        <v>33</v>
      </c>
      <c r="C38" s="25"/>
      <c r="I38" s="37" t="s">
        <v>19</v>
      </c>
      <c r="J38" s="22">
        <f>POWER(J37,2)</f>
        <v>0.50000000000000011</v>
      </c>
      <c r="Z38" s="115" t="s">
        <v>110</v>
      </c>
      <c r="AA38" s="111">
        <f>SQRT(S12/S12)</f>
        <v>1</v>
      </c>
    </row>
    <row r="39" spans="1:28" ht="17" thickBot="1" x14ac:dyDescent="0.25">
      <c r="A39" s="13" t="s">
        <v>28</v>
      </c>
      <c r="B39" s="7">
        <f>J33*2*3.14159*0.1*((J30+J29)/2)</f>
        <v>0.62234897899999986</v>
      </c>
      <c r="C39" s="23">
        <f>B39/B40</f>
        <v>5.6302420033690237E-2</v>
      </c>
      <c r="I39" s="37" t="s">
        <v>20</v>
      </c>
      <c r="J39" s="22">
        <f>POWER(J35,2)/J38</f>
        <v>71.999999999999986</v>
      </c>
      <c r="Z39" s="116" t="s">
        <v>109</v>
      </c>
      <c r="AA39" s="112">
        <v>500</v>
      </c>
    </row>
    <row r="40" spans="1:28" x14ac:dyDescent="0.2">
      <c r="A40" s="13" t="s">
        <v>29</v>
      </c>
      <c r="B40" s="7">
        <f>(E24*3.14159)*(J39-(POWER((J30+J29)/2,2)))</f>
        <v>11.053680794317522</v>
      </c>
      <c r="C40" s="23"/>
      <c r="I40" s="37" t="s">
        <v>44</v>
      </c>
      <c r="J40" s="22">
        <f>G24/J37</f>
        <v>9517.6572747709288</v>
      </c>
    </row>
    <row r="41" spans="1:28" ht="17" thickBot="1" x14ac:dyDescent="0.25">
      <c r="A41" s="15"/>
      <c r="B41" s="9"/>
      <c r="C41" s="24"/>
      <c r="I41" s="29" t="s">
        <v>45</v>
      </c>
      <c r="J41" s="139">
        <f>SIN(RADIANS(J36))</f>
        <v>0.70710678118654746</v>
      </c>
    </row>
    <row r="42" spans="1:28" x14ac:dyDescent="0.2">
      <c r="A42" s="13" t="s">
        <v>30</v>
      </c>
      <c r="B42" s="8" t="s">
        <v>33</v>
      </c>
      <c r="C42" s="25"/>
    </row>
    <row r="43" spans="1:28" x14ac:dyDescent="0.2">
      <c r="A43" s="13" t="s">
        <v>31</v>
      </c>
      <c r="B43" s="7">
        <f>J33*2*3.14159*0.1*((J31+J30)/2)</f>
        <v>0.80016297299999994</v>
      </c>
      <c r="C43" s="23">
        <f>B43/B44</f>
        <v>8.357936886988801E-2</v>
      </c>
    </row>
    <row r="44" spans="1:28" ht="17" thickBot="1" x14ac:dyDescent="0.25">
      <c r="A44" s="16" t="s">
        <v>32</v>
      </c>
      <c r="B44" s="17">
        <f>(E24*3.14159)*(J39-(POWER((J31+J30)/2,2)))</f>
        <v>9.5736900603503212</v>
      </c>
      <c r="C44" s="26"/>
    </row>
    <row r="45" spans="1:28" x14ac:dyDescent="0.2">
      <c r="B45" s="56"/>
      <c r="C45" s="56"/>
    </row>
    <row r="46" spans="1:28" ht="17" thickBot="1" x14ac:dyDescent="0.25">
      <c r="A46" t="s">
        <v>76</v>
      </c>
    </row>
    <row r="47" spans="1:28" x14ac:dyDescent="0.2">
      <c r="A47" s="40" t="s">
        <v>37</v>
      </c>
      <c r="B47" s="44">
        <f>F24*POWER(C27+0.5,-0.5)</f>
        <v>2864.4591390821834</v>
      </c>
      <c r="C47" s="59"/>
    </row>
    <row r="48" spans="1:28" x14ac:dyDescent="0.2">
      <c r="A48" s="41" t="s">
        <v>36</v>
      </c>
      <c r="B48" s="27">
        <f>F24*POWER(C31+0.5,-0.5)</f>
        <v>2825.7639401085244</v>
      </c>
      <c r="C48" s="60"/>
    </row>
    <row r="49" spans="1:14" x14ac:dyDescent="0.2">
      <c r="A49" s="41" t="s">
        <v>35</v>
      </c>
      <c r="B49" s="27">
        <f>F24*POWER(C35+0.5,-0.5)</f>
        <v>2783.6440457988174</v>
      </c>
      <c r="C49" s="60"/>
    </row>
    <row r="50" spans="1:14" x14ac:dyDescent="0.2">
      <c r="A50" s="41" t="s">
        <v>34</v>
      </c>
      <c r="B50" s="27">
        <f>F24*POWER(C39+0.5,-0.5)</f>
        <v>2733.7686016546281</v>
      </c>
      <c r="C50" s="60"/>
    </row>
    <row r="51" spans="1:14" x14ac:dyDescent="0.2">
      <c r="A51" s="41" t="s">
        <v>38</v>
      </c>
      <c r="B51" s="27">
        <f>F24*POWER(C43+0.5,-0.5)</f>
        <v>2669.1148452559551</v>
      </c>
      <c r="C51" s="150" t="s">
        <v>60</v>
      </c>
    </row>
    <row r="52" spans="1:14" x14ac:dyDescent="0.2">
      <c r="A52" s="41" t="s">
        <v>77</v>
      </c>
      <c r="B52" s="27">
        <f>C52*57.2958</f>
        <v>62.309663099547052</v>
      </c>
      <c r="C52" s="45">
        <f>2*ASIN((B47*J37)/(2*G24))+K36</f>
        <v>1.0875083880414804</v>
      </c>
    </row>
    <row r="53" spans="1:14" x14ac:dyDescent="0.2">
      <c r="A53" s="41" t="s">
        <v>78</v>
      </c>
      <c r="B53" s="27">
        <f>C53*57.2958</f>
        <v>62.074073608171759</v>
      </c>
      <c r="C53" s="45">
        <f>2*ASIN((B48*J37)/(2*G24))+K36</f>
        <v>1.083396577204119</v>
      </c>
    </row>
    <row r="54" spans="1:14" x14ac:dyDescent="0.2">
      <c r="A54" s="41" t="s">
        <v>79</v>
      </c>
      <c r="B54" s="27">
        <f t="shared" ref="B54:B56" si="0">C54*57.2958</f>
        <v>61.817715993057334</v>
      </c>
      <c r="C54" s="45">
        <f>2*ASIN((B49*J37)/(2*G24))+K36</f>
        <v>1.0789222943576551</v>
      </c>
    </row>
    <row r="55" spans="1:14" x14ac:dyDescent="0.2">
      <c r="A55" s="41" t="s">
        <v>80</v>
      </c>
      <c r="B55" s="27">
        <f t="shared" si="0"/>
        <v>61.514264654058778</v>
      </c>
      <c r="C55" s="45">
        <f>2*ASIN((B50*J37)/(2*G24))+K36</f>
        <v>1.0736260712662844</v>
      </c>
    </row>
    <row r="56" spans="1:14" ht="17" thickBot="1" x14ac:dyDescent="0.25">
      <c r="A56" s="42" t="s">
        <v>81</v>
      </c>
      <c r="B56" s="10">
        <f t="shared" si="0"/>
        <v>61.121072521609079</v>
      </c>
      <c r="C56" s="46">
        <f>2*ASIN((B51*J37)/(2*G24))+K36</f>
        <v>1.0667635764158818</v>
      </c>
    </row>
    <row r="57" spans="1:14" ht="17" thickBot="1" x14ac:dyDescent="0.25"/>
    <row r="58" spans="1:14" ht="23" thickBot="1" x14ac:dyDescent="0.35">
      <c r="A58" s="140" t="s">
        <v>116</v>
      </c>
      <c r="B58" s="141"/>
      <c r="C58" s="141"/>
      <c r="D58" s="141"/>
      <c r="E58" s="141"/>
      <c r="F58" s="141"/>
      <c r="G58" s="142"/>
    </row>
    <row r="59" spans="1:14" ht="24" x14ac:dyDescent="0.3">
      <c r="A59" s="47" t="s">
        <v>47</v>
      </c>
      <c r="B59" s="48" t="s">
        <v>58</v>
      </c>
      <c r="C59" s="48" t="s">
        <v>59</v>
      </c>
      <c r="D59" s="48" t="s">
        <v>57</v>
      </c>
      <c r="E59" s="48" t="s">
        <v>48</v>
      </c>
      <c r="F59" s="48" t="s">
        <v>55</v>
      </c>
      <c r="G59" s="49" t="s">
        <v>56</v>
      </c>
      <c r="I59" s="133" t="s">
        <v>116</v>
      </c>
      <c r="J59" s="134"/>
      <c r="K59" s="134"/>
      <c r="L59" s="134"/>
      <c r="M59" s="134"/>
      <c r="N59" s="135"/>
    </row>
    <row r="60" spans="1:14" ht="24" x14ac:dyDescent="0.3">
      <c r="A60" s="50">
        <v>1</v>
      </c>
      <c r="B60" s="51">
        <f>B27</f>
        <v>8.8906996999999988E-2</v>
      </c>
      <c r="C60" s="51">
        <f>B28</f>
        <v>13.27366689526832</v>
      </c>
      <c r="D60" s="51">
        <f>B47</f>
        <v>2864.4591390821834</v>
      </c>
      <c r="E60" s="51">
        <f>B52</f>
        <v>62.309663099547052</v>
      </c>
      <c r="F60" s="51">
        <f>(G24/J37)*N61*(K61+L61+M61)</f>
        <v>5115.3050518774071</v>
      </c>
      <c r="G60" s="52">
        <f>(G24/J37)*N61*(K61-L61-M61)</f>
        <v>1280.9258146911341</v>
      </c>
      <c r="I60" s="143" t="s">
        <v>49</v>
      </c>
      <c r="J60" s="144" t="s">
        <v>18</v>
      </c>
      <c r="K60" s="144" t="s">
        <v>50</v>
      </c>
      <c r="L60" s="144" t="s">
        <v>51</v>
      </c>
      <c r="M60" s="144" t="s">
        <v>52</v>
      </c>
      <c r="N60" s="145" t="s">
        <v>46</v>
      </c>
    </row>
    <row r="61" spans="1:14" ht="24" x14ac:dyDescent="0.3">
      <c r="A61" s="50">
        <v>2</v>
      </c>
      <c r="B61" s="51">
        <f>B31</f>
        <v>0.26672099099999996</v>
      </c>
      <c r="C61" s="51">
        <f>B32</f>
        <v>12.903669211776521</v>
      </c>
      <c r="D61" s="51">
        <f>B48</f>
        <v>2825.7639401085244</v>
      </c>
      <c r="E61" s="51">
        <f>B53</f>
        <v>62.074073608171759</v>
      </c>
      <c r="F61" s="51">
        <f>(G24/J37)*N62*(K62+L62+M62)</f>
        <v>5063.4339617088917</v>
      </c>
      <c r="G61" s="52">
        <f>(G24/J37)*N62*(K62-L62-M62)</f>
        <v>1262.0562128972297</v>
      </c>
      <c r="I61" s="143">
        <f>C52</f>
        <v>1.0875083880414804</v>
      </c>
      <c r="J61" s="144">
        <f>K36</f>
        <v>0.78539816339744828</v>
      </c>
      <c r="K61" s="144">
        <f>1/(SIN(I61))</f>
        <v>1.1293414050784238</v>
      </c>
      <c r="L61" s="144">
        <f>1/TAN(I61)</f>
        <v>0.52479711243918703</v>
      </c>
      <c r="M61" s="144">
        <f>TAN((I61-J61)/2)</f>
        <v>0.15221460362643685</v>
      </c>
      <c r="N61" s="145">
        <f>SIN(I61-J61)</f>
        <v>0.29753552178523501</v>
      </c>
    </row>
    <row r="62" spans="1:14" ht="24" x14ac:dyDescent="0.3">
      <c r="A62" s="50">
        <v>3</v>
      </c>
      <c r="B62" s="51">
        <f>B35</f>
        <v>0.44453498499999994</v>
      </c>
      <c r="C62" s="51">
        <f>B36</f>
        <v>12.163673844792921</v>
      </c>
      <c r="D62" s="51">
        <f>B49</f>
        <v>2783.6440457988174</v>
      </c>
      <c r="E62" s="51">
        <f>B54</f>
        <v>61.817715993057334</v>
      </c>
      <c r="F62" s="51">
        <f>(G24/J37)*N63*(K63+L63+M63)</f>
        <v>5006.5860253477849</v>
      </c>
      <c r="G62" s="52">
        <f>(G24/J37)*N63*(K63-L63-M63)</f>
        <v>1241.5761492520955</v>
      </c>
      <c r="I62" s="143">
        <f>C53</f>
        <v>1.083396577204119</v>
      </c>
      <c r="J62" s="144">
        <f>K36</f>
        <v>0.78539816339744828</v>
      </c>
      <c r="K62" s="144">
        <f>1/SIN(I62)</f>
        <v>1.1317932244227487</v>
      </c>
      <c r="L62" s="144">
        <f>1/TAN(I62)</f>
        <v>0.53005273591336388</v>
      </c>
      <c r="M62" s="144">
        <f t="shared" ref="M62:M65" si="1">TAN((I62-J62)/2)</f>
        <v>0.15011171945935239</v>
      </c>
      <c r="N62" s="145">
        <f t="shared" ref="N62:N64" si="2">SIN(I62-J62)</f>
        <v>0.29360742763344511</v>
      </c>
    </row>
    <row r="63" spans="1:14" ht="24" x14ac:dyDescent="0.3">
      <c r="A63" s="50">
        <v>4</v>
      </c>
      <c r="B63" s="51">
        <f>B39</f>
        <v>0.62234897899999986</v>
      </c>
      <c r="C63" s="51">
        <f>B40</f>
        <v>11.053680794317522</v>
      </c>
      <c r="D63" s="51">
        <f>B50</f>
        <v>2733.7686016546281</v>
      </c>
      <c r="E63" s="51">
        <f>B55</f>
        <v>61.514264654058778</v>
      </c>
      <c r="F63" s="51">
        <f>(G24/J37)*N64*(K64+L64+M64)</f>
        <v>4938.7433710170826</v>
      </c>
      <c r="G63" s="52">
        <f>(G24/J37)*N64*(K64-L64-M64)</f>
        <v>1217.4046069863989</v>
      </c>
      <c r="I63" s="143">
        <f>C54</f>
        <v>1.0789222943576551</v>
      </c>
      <c r="J63" s="144">
        <f>K36</f>
        <v>0.78539816339744828</v>
      </c>
      <c r="K63" s="144">
        <f>1/SIN(I63)</f>
        <v>1.1344951466156143</v>
      </c>
      <c r="L63" s="144">
        <f t="shared" ref="L63:L65" si="3">1/TAN(I63)</f>
        <v>0.53579775820208908</v>
      </c>
      <c r="M63" s="144">
        <f t="shared" si="1"/>
        <v>0.14782493148328971</v>
      </c>
      <c r="N63" s="145">
        <f t="shared" si="2"/>
        <v>0.28932741933404987</v>
      </c>
    </row>
    <row r="64" spans="1:14" ht="24" x14ac:dyDescent="0.3">
      <c r="A64" s="50">
        <v>5</v>
      </c>
      <c r="B64" s="51">
        <f>B43</f>
        <v>0.80016297299999994</v>
      </c>
      <c r="C64" s="51">
        <f>B44</f>
        <v>9.5736900603503212</v>
      </c>
      <c r="D64" s="51">
        <f>B51</f>
        <v>2669.1148452559551</v>
      </c>
      <c r="E64" s="51">
        <f>B56</f>
        <v>61.121072521609079</v>
      </c>
      <c r="F64" s="51">
        <f>(G24/J37)*N65*(K65+L65+M65)</f>
        <v>4849.9339923188563</v>
      </c>
      <c r="G64" s="52">
        <f>(G24/J37)*N65*(K65-L65-M65)</f>
        <v>1186.1977555343694</v>
      </c>
      <c r="I64" s="143">
        <f>C55</f>
        <v>1.0736260712662844</v>
      </c>
      <c r="J64" s="144">
        <f>K36</f>
        <v>0.78539816339744828</v>
      </c>
      <c r="K64" s="144">
        <f>1/SIN(I64)</f>
        <v>1.1377396571702212</v>
      </c>
      <c r="L64" s="144">
        <f t="shared" si="3"/>
        <v>0.54263387979171762</v>
      </c>
      <c r="M64" s="144">
        <f t="shared" si="1"/>
        <v>0.14512000538627282</v>
      </c>
      <c r="N64" s="145">
        <f t="shared" si="2"/>
        <v>0.28425368057278866</v>
      </c>
    </row>
    <row r="65" spans="1:14" ht="25" thickBot="1" x14ac:dyDescent="0.35">
      <c r="A65" s="53" t="s">
        <v>53</v>
      </c>
      <c r="B65" s="54">
        <f>SUM(B60:B64)</f>
        <v>2.2226749249999997</v>
      </c>
      <c r="C65" s="54">
        <f t="shared" ref="C65:G65" si="4">AVERAGE(C60:C64)</f>
        <v>11.793676161301121</v>
      </c>
      <c r="D65" s="54" t="s">
        <v>54</v>
      </c>
      <c r="E65" s="54">
        <f t="shared" si="4"/>
        <v>61.767357975288789</v>
      </c>
      <c r="F65" s="54">
        <f t="shared" si="4"/>
        <v>4994.8004804540042</v>
      </c>
      <c r="G65" s="55">
        <f t="shared" si="4"/>
        <v>1237.6321078722456</v>
      </c>
      <c r="I65" s="147">
        <f>C56</f>
        <v>1.0667635764158818</v>
      </c>
      <c r="J65" s="148">
        <f>K36</f>
        <v>0.78539816339744828</v>
      </c>
      <c r="K65" s="148">
        <f>1/SIN(I65)</f>
        <v>1.1420191911409638</v>
      </c>
      <c r="L65" s="148">
        <f t="shared" si="3"/>
        <v>0.55155039020406949</v>
      </c>
      <c r="M65" s="148">
        <f t="shared" si="1"/>
        <v>0.14161822646413608</v>
      </c>
      <c r="N65" s="149">
        <f>SIN(I65-J65)</f>
        <v>0.27766762815111279</v>
      </c>
    </row>
    <row r="66" spans="1:14" ht="25" thickBot="1" x14ac:dyDescent="0.35">
      <c r="D66" s="62" t="s">
        <v>82</v>
      </c>
      <c r="E66" s="63">
        <f>RADIANS(E65)</f>
        <v>1.0780437669267677</v>
      </c>
    </row>
    <row r="76" spans="1:14" ht="17" thickBot="1" x14ac:dyDescent="0.25"/>
    <row r="77" spans="1:14" ht="23" thickBot="1" x14ac:dyDescent="0.35">
      <c r="B77" s="64" t="s">
        <v>71</v>
      </c>
      <c r="C77" s="138">
        <f>0.5*B65*(1-COS(E66))</f>
        <v>0.58561619050966995</v>
      </c>
      <c r="D77" s="66" t="s">
        <v>73</v>
      </c>
      <c r="F77" s="64" t="s">
        <v>72</v>
      </c>
      <c r="G77" s="138">
        <f>0.5*B65*(1+COS(E66))</f>
        <v>1.6370587344903298</v>
      </c>
      <c r="H77" s="66" t="s">
        <v>73</v>
      </c>
    </row>
    <row r="79" spans="1:14" x14ac:dyDescent="0.2">
      <c r="B79" t="s">
        <v>114</v>
      </c>
      <c r="C79" s="120">
        <f>C77+G77</f>
        <v>2.2226749249999997</v>
      </c>
      <c r="D79" t="s">
        <v>115</v>
      </c>
    </row>
  </sheetData>
  <mergeCells count="2">
    <mergeCell ref="I59:N59"/>
    <mergeCell ref="A58:G58"/>
  </mergeCells>
  <pageMargins left="0.7" right="0.7" top="0.75" bottom="0.75" header="0.3" footer="0.3"/>
  <ignoredErrors>
    <ignoredError sqref="B48" formula="1"/>
  </ignoredErrors>
  <drawing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DB866E-6962-1A42-AA47-7F8EC72C1939}">
  <dimension ref="A1:AD77"/>
  <sheetViews>
    <sheetView topLeftCell="A45" zoomScale="150" zoomScaleNormal="100" workbookViewId="0">
      <selection activeCell="I56" sqref="I56"/>
    </sheetView>
  </sheetViews>
  <sheetFormatPr baseColWidth="10" defaultRowHeight="16" x14ac:dyDescent="0.2"/>
  <cols>
    <col min="1" max="1" width="11" bestFit="1" customWidth="1"/>
    <col min="2" max="2" width="13.33203125" customWidth="1"/>
    <col min="3" max="3" width="11" bestFit="1" customWidth="1"/>
    <col min="4" max="4" width="13.1640625" bestFit="1" customWidth="1"/>
    <col min="5" max="5" width="11" bestFit="1" customWidth="1"/>
    <col min="6" max="7" width="12.6640625" bestFit="1" customWidth="1"/>
    <col min="9" max="9" width="14.83203125" bestFit="1" customWidth="1"/>
    <col min="13" max="13" width="28.5" bestFit="1" customWidth="1"/>
    <col min="15" max="15" width="11.33203125" bestFit="1" customWidth="1"/>
  </cols>
  <sheetData>
    <row r="1" spans="1:21" ht="24" x14ac:dyDescent="0.3">
      <c r="A1" s="58" t="s">
        <v>0</v>
      </c>
    </row>
    <row r="2" spans="1:21" x14ac:dyDescent="0.2">
      <c r="A2" t="s">
        <v>1</v>
      </c>
    </row>
    <row r="3" spans="1:21" ht="17" thickBot="1" x14ac:dyDescent="0.25"/>
    <row r="4" spans="1:21" ht="24" x14ac:dyDescent="0.3">
      <c r="M4" s="81" t="s">
        <v>65</v>
      </c>
      <c r="N4" s="82"/>
      <c r="O4" s="83">
        <f>F65</f>
        <v>7606.4202024893557</v>
      </c>
      <c r="P4" s="84" t="s">
        <v>39</v>
      </c>
      <c r="Q4" s="2"/>
      <c r="R4" s="105" t="s">
        <v>98</v>
      </c>
      <c r="S4" s="2"/>
    </row>
    <row r="5" spans="1:21" ht="24" x14ac:dyDescent="0.3">
      <c r="M5" s="69"/>
      <c r="N5" s="70"/>
      <c r="O5" s="71"/>
      <c r="P5" s="72"/>
      <c r="Q5" s="2"/>
      <c r="R5" s="2"/>
      <c r="S5" s="2"/>
    </row>
    <row r="6" spans="1:21" ht="24" x14ac:dyDescent="0.3">
      <c r="M6" s="69"/>
      <c r="N6" s="70"/>
      <c r="O6" s="71"/>
      <c r="P6" s="72"/>
      <c r="Q6" s="2"/>
      <c r="R6" s="2"/>
      <c r="S6" s="2"/>
    </row>
    <row r="7" spans="1:21" ht="24" x14ac:dyDescent="0.3">
      <c r="M7" s="85" t="s">
        <v>66</v>
      </c>
      <c r="N7" s="86"/>
      <c r="O7" s="87">
        <f>G65</f>
        <v>1580.4563504298058</v>
      </c>
      <c r="P7" s="88" t="s">
        <v>39</v>
      </c>
      <c r="Q7" s="2"/>
      <c r="R7" s="2"/>
      <c r="S7" s="2"/>
    </row>
    <row r="8" spans="1:21" ht="24" x14ac:dyDescent="0.3">
      <c r="M8" s="69"/>
      <c r="N8" s="70"/>
      <c r="O8" s="71"/>
      <c r="P8" s="72"/>
      <c r="Q8" s="2"/>
      <c r="R8" s="2"/>
      <c r="S8" s="2"/>
    </row>
    <row r="9" spans="1:21" ht="24" x14ac:dyDescent="0.3">
      <c r="M9" s="69"/>
      <c r="N9" s="70"/>
      <c r="O9" s="71"/>
      <c r="P9" s="72"/>
      <c r="Q9" s="2"/>
      <c r="R9" s="2"/>
      <c r="S9" s="2"/>
    </row>
    <row r="10" spans="1:21" ht="25" thickBot="1" x14ac:dyDescent="0.35">
      <c r="M10" s="85" t="s">
        <v>67</v>
      </c>
      <c r="N10" s="86"/>
      <c r="O10" s="87">
        <f>C77*0.453592</f>
        <v>0.28357886798146503</v>
      </c>
      <c r="P10" s="88" t="s">
        <v>70</v>
      </c>
      <c r="Q10" s="2"/>
      <c r="R10" s="2"/>
      <c r="S10" s="2"/>
    </row>
    <row r="11" spans="1:21" ht="24" x14ac:dyDescent="0.3">
      <c r="M11" s="69"/>
      <c r="N11" s="70"/>
      <c r="O11" s="71"/>
      <c r="P11" s="72"/>
      <c r="Q11" s="2"/>
      <c r="R11" s="101" t="s">
        <v>83</v>
      </c>
      <c r="S11" s="102">
        <v>1.7</v>
      </c>
      <c r="T11" s="4" t="s">
        <v>84</v>
      </c>
      <c r="U11" t="s">
        <v>97</v>
      </c>
    </row>
    <row r="12" spans="1:21" ht="24" x14ac:dyDescent="0.3">
      <c r="M12" s="69"/>
      <c r="N12" s="73"/>
      <c r="O12" s="71"/>
      <c r="P12" s="74"/>
      <c r="R12" s="5" t="s">
        <v>113</v>
      </c>
      <c r="S12" s="28">
        <v>8960</v>
      </c>
      <c r="T12" s="14" t="s">
        <v>86</v>
      </c>
    </row>
    <row r="13" spans="1:21" ht="25" thickBot="1" x14ac:dyDescent="0.35">
      <c r="M13" s="89" t="s">
        <v>68</v>
      </c>
      <c r="N13" s="90"/>
      <c r="O13" s="91">
        <f>G77*0.453592</f>
        <v>0.87067120595533509</v>
      </c>
      <c r="P13" s="92" t="s">
        <v>70</v>
      </c>
      <c r="R13" s="5" t="s">
        <v>85</v>
      </c>
      <c r="S13" s="28">
        <v>1.2250000000000001</v>
      </c>
      <c r="T13" s="14" t="s">
        <v>86</v>
      </c>
      <c r="U13" t="s">
        <v>96</v>
      </c>
    </row>
    <row r="14" spans="1:21" ht="24" x14ac:dyDescent="0.3">
      <c r="M14" s="75"/>
      <c r="N14" s="76"/>
      <c r="O14" s="76"/>
      <c r="P14" s="77"/>
      <c r="R14" s="103" t="s">
        <v>91</v>
      </c>
      <c r="S14" s="104">
        <v>1.25E-3</v>
      </c>
      <c r="T14" s="14" t="s">
        <v>90</v>
      </c>
      <c r="U14" t="s">
        <v>95</v>
      </c>
    </row>
    <row r="15" spans="1:21" ht="23" thickBot="1" x14ac:dyDescent="0.35">
      <c r="M15" s="98" t="s">
        <v>92</v>
      </c>
      <c r="N15" s="93"/>
      <c r="O15" s="94">
        <f>SQRT(3*2*S15/O13)</f>
        <v>92.811873759968023</v>
      </c>
      <c r="P15" s="95" t="s">
        <v>39</v>
      </c>
      <c r="R15" s="6" t="s">
        <v>91</v>
      </c>
      <c r="S15" s="43">
        <f>S14*1000000</f>
        <v>1250</v>
      </c>
      <c r="T15" s="18" t="s">
        <v>93</v>
      </c>
    </row>
    <row r="16" spans="1:21" ht="22" x14ac:dyDescent="0.3">
      <c r="M16" s="78"/>
      <c r="N16" s="79"/>
      <c r="O16" s="79"/>
      <c r="P16" s="80"/>
    </row>
    <row r="17" spans="1:30" ht="23" thickBot="1" x14ac:dyDescent="0.35">
      <c r="M17" s="99" t="s">
        <v>69</v>
      </c>
      <c r="N17" s="90"/>
      <c r="O17" s="96">
        <f>LN(O15/O7)*2*O13/(-S11*S13*S14)</f>
        <v>1896.3828989255112</v>
      </c>
      <c r="P17" s="97" t="s">
        <v>94</v>
      </c>
    </row>
    <row r="19" spans="1:30" ht="17" thickBot="1" x14ac:dyDescent="0.25"/>
    <row r="20" spans="1:30" ht="24" x14ac:dyDescent="0.3">
      <c r="M20" s="67" t="s">
        <v>87</v>
      </c>
      <c r="N20" s="118">
        <f>(O10/(O10+O13))</f>
        <v>0.24568234768594188</v>
      </c>
      <c r="O20" s="4"/>
      <c r="R20" s="106" t="s">
        <v>112</v>
      </c>
    </row>
    <row r="21" spans="1:30" ht="25" thickBot="1" x14ac:dyDescent="0.35">
      <c r="M21" s="68" t="s">
        <v>88</v>
      </c>
      <c r="N21" s="119">
        <f>O13/(O13+O10)</f>
        <v>0.75431765231405823</v>
      </c>
      <c r="O21" s="14"/>
    </row>
    <row r="22" spans="1:30" ht="25" thickBot="1" x14ac:dyDescent="0.35">
      <c r="M22" s="100" t="s">
        <v>89</v>
      </c>
      <c r="N22" s="117">
        <f>S15</f>
        <v>1250</v>
      </c>
      <c r="O22" s="18" t="s">
        <v>90</v>
      </c>
    </row>
    <row r="23" spans="1:30" x14ac:dyDescent="0.2">
      <c r="A23" t="s">
        <v>15</v>
      </c>
      <c r="C23" s="11" t="s">
        <v>16</v>
      </c>
      <c r="D23" s="31" t="s">
        <v>61</v>
      </c>
      <c r="E23" s="31" t="s">
        <v>62</v>
      </c>
      <c r="F23" s="31" t="s">
        <v>43</v>
      </c>
      <c r="G23" s="32" t="s">
        <v>42</v>
      </c>
    </row>
    <row r="24" spans="1:30" ht="17" thickBot="1" x14ac:dyDescent="0.25">
      <c r="C24" s="29" t="s">
        <v>40</v>
      </c>
      <c r="D24" s="33">
        <v>1.89</v>
      </c>
      <c r="E24" s="34">
        <f>D24*0.036127</f>
        <v>6.8280029999999992E-2</v>
      </c>
      <c r="F24" s="35">
        <v>2970</v>
      </c>
      <c r="G24" s="36">
        <v>9110</v>
      </c>
      <c r="I24" s="1" t="s">
        <v>63</v>
      </c>
    </row>
    <row r="25" spans="1:30" ht="17" thickBot="1" x14ac:dyDescent="0.25">
      <c r="I25" s="11" t="s">
        <v>12</v>
      </c>
      <c r="J25" s="21" t="s">
        <v>11</v>
      </c>
    </row>
    <row r="26" spans="1:30" x14ac:dyDescent="0.2">
      <c r="A26" s="11" t="s">
        <v>2</v>
      </c>
      <c r="B26" s="12" t="s">
        <v>33</v>
      </c>
      <c r="C26" s="21" t="s">
        <v>41</v>
      </c>
      <c r="I26" s="37" t="s">
        <v>6</v>
      </c>
      <c r="J26" s="38">
        <v>0</v>
      </c>
      <c r="V26" t="s">
        <v>99</v>
      </c>
      <c r="AB26">
        <f>0.044+0.000206*AA39</f>
        <v>0.14699999999999999</v>
      </c>
      <c r="AC26" t="s">
        <v>104</v>
      </c>
    </row>
    <row r="27" spans="1:30" x14ac:dyDescent="0.2">
      <c r="A27" s="13" t="s">
        <v>3</v>
      </c>
      <c r="B27" s="7">
        <f>J33*2*3.14159*0.1*((J27+J26)/2)</f>
        <v>0.10178751600000001</v>
      </c>
      <c r="C27" s="23">
        <f>B27/B28</f>
        <v>7.7665863998154427E-3</v>
      </c>
      <c r="I27" s="37" t="s">
        <v>5</v>
      </c>
      <c r="J27" s="38">
        <v>1</v>
      </c>
    </row>
    <row r="28" spans="1:30" x14ac:dyDescent="0.2">
      <c r="A28" s="13" t="s">
        <v>4</v>
      </c>
      <c r="B28" s="7">
        <f>(E24*3.14159)*(J39-(POWER((J27+J26)/2,2)))</f>
        <v>13.105824201275709</v>
      </c>
      <c r="C28" s="23"/>
      <c r="I28" s="37" t="s">
        <v>7</v>
      </c>
      <c r="J28" s="38">
        <v>2</v>
      </c>
      <c r="W28" t="s">
        <v>100</v>
      </c>
      <c r="Y28">
        <v>8960</v>
      </c>
      <c r="Z28" t="s">
        <v>86</v>
      </c>
    </row>
    <row r="29" spans="1:30" x14ac:dyDescent="0.2">
      <c r="A29" s="15"/>
      <c r="B29" s="9"/>
      <c r="C29" s="24"/>
      <c r="I29" s="37" t="s">
        <v>8</v>
      </c>
      <c r="J29" s="38">
        <v>3</v>
      </c>
      <c r="W29" t="s">
        <v>13</v>
      </c>
      <c r="Y29">
        <v>7850</v>
      </c>
      <c r="Z29" t="s">
        <v>86</v>
      </c>
    </row>
    <row r="30" spans="1:30" ht="17" thickBot="1" x14ac:dyDescent="0.25">
      <c r="A30" s="13" t="s">
        <v>21</v>
      </c>
      <c r="B30" s="8" t="s">
        <v>33</v>
      </c>
      <c r="C30" s="25"/>
      <c r="I30" s="37" t="s">
        <v>9</v>
      </c>
      <c r="J30" s="38">
        <v>4</v>
      </c>
    </row>
    <row r="31" spans="1:30" ht="17" thickBot="1" x14ac:dyDescent="0.25">
      <c r="A31" s="13" t="s">
        <v>22</v>
      </c>
      <c r="B31" s="7">
        <f>J33*2*3.14159*0.1*((J28+J27)/2)</f>
        <v>0.30536254800000001</v>
      </c>
      <c r="C31" s="23">
        <f>B31/B32</f>
        <v>2.4088282821691918E-2</v>
      </c>
      <c r="I31" s="29" t="s">
        <v>10</v>
      </c>
      <c r="J31" s="30">
        <v>5</v>
      </c>
      <c r="Z31" s="113" t="s">
        <v>102</v>
      </c>
      <c r="AA31" s="109">
        <f>AVERAGE(D60:D64)</f>
        <v>4012.9108626101465</v>
      </c>
      <c r="AB31" t="s">
        <v>103</v>
      </c>
      <c r="AC31" t="s">
        <v>104</v>
      </c>
      <c r="AD31">
        <f>AA31/10000</f>
        <v>0.40129108626101467</v>
      </c>
    </row>
    <row r="32" spans="1:30" ht="23" thickBot="1" x14ac:dyDescent="0.35">
      <c r="A32" s="13" t="s">
        <v>23</v>
      </c>
      <c r="B32" s="7">
        <f>(E24*3.14159)*(J39-(POWER((J28+J27)/2,2)))</f>
        <v>12.676808482380309</v>
      </c>
      <c r="C32" s="23"/>
      <c r="I32" s="57" t="s">
        <v>64</v>
      </c>
      <c r="Z32" s="114" t="s">
        <v>101</v>
      </c>
      <c r="AA32" s="107">
        <f>(POWER(AD31/AB26,1/AA38)-1)*AA37</f>
        <v>0.77998169673471041</v>
      </c>
      <c r="AB32" t="s">
        <v>94</v>
      </c>
    </row>
    <row r="33" spans="1:28" x14ac:dyDescent="0.2">
      <c r="A33" s="15"/>
      <c r="B33" s="9"/>
      <c r="C33" s="24"/>
      <c r="I33" s="11" t="s">
        <v>113</v>
      </c>
      <c r="J33" s="39">
        <v>0.32400000000000001</v>
      </c>
      <c r="K33" t="s">
        <v>62</v>
      </c>
      <c r="Z33" s="115" t="s">
        <v>106</v>
      </c>
      <c r="AA33" s="110">
        <v>8960</v>
      </c>
      <c r="AB33" t="s">
        <v>86</v>
      </c>
    </row>
    <row r="34" spans="1:28" ht="17" thickBot="1" x14ac:dyDescent="0.25">
      <c r="A34" s="13" t="s">
        <v>24</v>
      </c>
      <c r="B34" s="8" t="s">
        <v>33</v>
      </c>
      <c r="C34" s="25"/>
      <c r="I34" s="37" t="s">
        <v>14</v>
      </c>
      <c r="J34" s="38">
        <v>0.1</v>
      </c>
      <c r="K34" t="s">
        <v>11</v>
      </c>
      <c r="Z34" s="115" t="s">
        <v>107</v>
      </c>
      <c r="AA34" s="110">
        <f>Y29</f>
        <v>7850</v>
      </c>
      <c r="AB34" t="s">
        <v>86</v>
      </c>
    </row>
    <row r="35" spans="1:28" ht="23" thickBot="1" x14ac:dyDescent="0.35">
      <c r="A35" s="13" t="s">
        <v>25</v>
      </c>
      <c r="B35" s="7">
        <f>J33*2*3.14159*0.1*((J29+J28)/2)</f>
        <v>0.50893758</v>
      </c>
      <c r="C35" s="23">
        <f>B35/B36</f>
        <v>4.3061780256950136E-2</v>
      </c>
      <c r="I35" s="37" t="s">
        <v>17</v>
      </c>
      <c r="J35" s="38">
        <v>6</v>
      </c>
      <c r="K35" t="s">
        <v>11</v>
      </c>
      <c r="Z35" s="114" t="s">
        <v>105</v>
      </c>
      <c r="AA35" s="108">
        <f>AA32/SQRT(AA36*Y29/Y29)</f>
        <v>0.77998169673471041</v>
      </c>
      <c r="AB35" t="s">
        <v>94</v>
      </c>
    </row>
    <row r="36" spans="1:28" x14ac:dyDescent="0.2">
      <c r="A36" s="13" t="s">
        <v>26</v>
      </c>
      <c r="B36" s="7">
        <f>(E24*3.14159)*(J39-(POWER((J29+J28)/2,2)))</f>
        <v>11.81877704458951</v>
      </c>
      <c r="C36" s="23"/>
      <c r="I36" s="37" t="s">
        <v>75</v>
      </c>
      <c r="J36" s="38">
        <v>40</v>
      </c>
      <c r="K36" s="3">
        <f>RADIANS(J36)</f>
        <v>0.69813170079773179</v>
      </c>
      <c r="Z36" s="115" t="s">
        <v>111</v>
      </c>
      <c r="AA36" s="110">
        <v>1</v>
      </c>
    </row>
    <row r="37" spans="1:28" x14ac:dyDescent="0.2">
      <c r="A37" s="15"/>
      <c r="B37" s="9"/>
      <c r="C37" s="24"/>
      <c r="I37" s="37" t="s">
        <v>74</v>
      </c>
      <c r="J37" s="22">
        <f>COS(RADIANS(J36))</f>
        <v>0.76604444311897801</v>
      </c>
      <c r="K37" s="3">
        <f>COS(K36)</f>
        <v>0.76604444311897801</v>
      </c>
      <c r="Z37" s="115" t="s">
        <v>108</v>
      </c>
      <c r="AA37" s="110">
        <v>0.5</v>
      </c>
      <c r="AB37" t="s">
        <v>94</v>
      </c>
    </row>
    <row r="38" spans="1:28" x14ac:dyDescent="0.2">
      <c r="A38" s="13" t="s">
        <v>27</v>
      </c>
      <c r="B38" s="8" t="s">
        <v>33</v>
      </c>
      <c r="C38" s="25"/>
      <c r="I38" s="37" t="s">
        <v>19</v>
      </c>
      <c r="J38" s="22">
        <f>POWER(J37,2)</f>
        <v>0.58682408883346515</v>
      </c>
      <c r="Z38" s="115" t="s">
        <v>110</v>
      </c>
      <c r="AA38" s="111">
        <f>SQRT(AA33/AA34)</f>
        <v>1.0683638302962855</v>
      </c>
    </row>
    <row r="39" spans="1:28" ht="17" thickBot="1" x14ac:dyDescent="0.25">
      <c r="A39" s="13" t="s">
        <v>28</v>
      </c>
      <c r="B39" s="7">
        <f>J33*2*3.14159*0.1*((J30+J29)/2)</f>
        <v>0.71251261200000005</v>
      </c>
      <c r="C39" s="23">
        <f>B39/B40</f>
        <v>6.7653901076440287E-2</v>
      </c>
      <c r="I39" s="37" t="s">
        <v>20</v>
      </c>
      <c r="J39" s="22">
        <f>POWER(J35,2)/J38</f>
        <v>61.347174877506504</v>
      </c>
      <c r="Z39" s="116" t="s">
        <v>109</v>
      </c>
      <c r="AA39" s="112">
        <v>500</v>
      </c>
    </row>
    <row r="40" spans="1:28" x14ac:dyDescent="0.2">
      <c r="A40" s="13" t="s">
        <v>29</v>
      </c>
      <c r="B40" s="7">
        <f>(E24*3.14159)*(J39-(POWER((J30+J29)/2,2)))</f>
        <v>10.53172988790331</v>
      </c>
      <c r="C40" s="23"/>
      <c r="I40" s="37" t="s">
        <v>44</v>
      </c>
      <c r="J40" s="19">
        <f>G24/J37</f>
        <v>11892.260405817058</v>
      </c>
    </row>
    <row r="41" spans="1:28" ht="17" thickBot="1" x14ac:dyDescent="0.25">
      <c r="A41" s="15"/>
      <c r="B41" s="9"/>
      <c r="C41" s="24"/>
      <c r="I41" s="29" t="s">
        <v>45</v>
      </c>
      <c r="J41" s="20">
        <f>SIN(RADIANS(J36))</f>
        <v>0.64278760968653925</v>
      </c>
    </row>
    <row r="42" spans="1:28" x14ac:dyDescent="0.2">
      <c r="A42" s="13" t="s">
        <v>30</v>
      </c>
      <c r="B42" s="8" t="s">
        <v>33</v>
      </c>
      <c r="C42" s="25"/>
    </row>
    <row r="43" spans="1:28" x14ac:dyDescent="0.2">
      <c r="A43" s="13" t="s">
        <v>31</v>
      </c>
      <c r="B43" s="7">
        <f>J33*2*3.14159*0.1*((J31+J30)/2)</f>
        <v>0.91608764400000009</v>
      </c>
      <c r="C43" s="23">
        <f>B43/B44</f>
        <v>0.103915862829163</v>
      </c>
    </row>
    <row r="44" spans="1:28" ht="17" thickBot="1" x14ac:dyDescent="0.25">
      <c r="A44" s="16" t="s">
        <v>32</v>
      </c>
      <c r="B44" s="17">
        <f>(E24*3.14159)*(J39-(POWER((J31+J30)/2,2)))</f>
        <v>8.8156670123217111</v>
      </c>
      <c r="C44" s="26"/>
    </row>
    <row r="45" spans="1:28" x14ac:dyDescent="0.2">
      <c r="B45" s="56"/>
      <c r="C45" s="56"/>
    </row>
    <row r="46" spans="1:28" ht="17" thickBot="1" x14ac:dyDescent="0.25">
      <c r="A46" t="s">
        <v>76</v>
      </c>
    </row>
    <row r="47" spans="1:28" x14ac:dyDescent="0.2">
      <c r="A47" s="40" t="s">
        <v>37</v>
      </c>
      <c r="B47" s="44">
        <f>F24*POWER(C27+0.5,-0.5)</f>
        <v>4167.9681343299162</v>
      </c>
      <c r="C47" s="59"/>
    </row>
    <row r="48" spans="1:28" x14ac:dyDescent="0.2">
      <c r="A48" s="41" t="s">
        <v>36</v>
      </c>
      <c r="B48" s="27">
        <f>F24*POWER(C31+0.5,-0.5)</f>
        <v>4102.5532258719277</v>
      </c>
      <c r="C48" s="60"/>
    </row>
    <row r="49" spans="1:14" x14ac:dyDescent="0.2">
      <c r="A49" s="41" t="s">
        <v>35</v>
      </c>
      <c r="B49" s="27">
        <f>F24*POWER(C35+0.5,-0.5)</f>
        <v>4030.2485446890041</v>
      </c>
      <c r="C49" s="60"/>
    </row>
    <row r="50" spans="1:14" x14ac:dyDescent="0.2">
      <c r="A50" s="41" t="s">
        <v>34</v>
      </c>
      <c r="B50" s="27">
        <f>F24*POWER(C39+0.5,-0.5)</f>
        <v>3941.9819914799518</v>
      </c>
      <c r="C50" s="60"/>
    </row>
    <row r="51" spans="1:14" x14ac:dyDescent="0.2">
      <c r="A51" s="41" t="s">
        <v>38</v>
      </c>
      <c r="B51" s="27">
        <f>F24*POWER(C43+0.5,-0.5)</f>
        <v>3821.80241667993</v>
      </c>
      <c r="C51" s="61" t="s">
        <v>60</v>
      </c>
    </row>
    <row r="52" spans="1:14" x14ac:dyDescent="0.2">
      <c r="A52" s="41" t="s">
        <v>77</v>
      </c>
      <c r="B52" s="27">
        <f>C52*57.2958</f>
        <v>60.185118230645784</v>
      </c>
      <c r="C52" s="45">
        <f>2*ASIN((B47*J37)/(2*G24))+K36</f>
        <v>1.0504280982313849</v>
      </c>
    </row>
    <row r="53" spans="1:14" x14ac:dyDescent="0.2">
      <c r="A53" s="41" t="s">
        <v>78</v>
      </c>
      <c r="B53" s="27">
        <f>C53*57.2958</f>
        <v>59.865080953316422</v>
      </c>
      <c r="C53" s="45">
        <f>2*ASIN((B48*J37)/(2*G24))+K36</f>
        <v>1.0448423960101163</v>
      </c>
    </row>
    <row r="54" spans="1:14" x14ac:dyDescent="0.2">
      <c r="A54" s="41" t="s">
        <v>79</v>
      </c>
      <c r="B54" s="27">
        <f t="shared" ref="B54:B56" si="0">C54*57.2958</f>
        <v>59.511517922006028</v>
      </c>
      <c r="C54" s="45">
        <f>2*ASIN((B49*J37)/(2*G24))+K36</f>
        <v>1.0386715592068883</v>
      </c>
    </row>
    <row r="55" spans="1:14" x14ac:dyDescent="0.2">
      <c r="A55" s="41" t="s">
        <v>80</v>
      </c>
      <c r="B55" s="27">
        <f t="shared" si="0"/>
        <v>59.080156593351965</v>
      </c>
      <c r="C55" s="45">
        <f>2*ASIN((B50*J37)/(2*G24))+K36</f>
        <v>1.0311428864480812</v>
      </c>
    </row>
    <row r="56" spans="1:14" ht="17" thickBot="1" x14ac:dyDescent="0.25">
      <c r="A56" s="42" t="s">
        <v>81</v>
      </c>
      <c r="B56" s="10">
        <f t="shared" si="0"/>
        <v>58.493272535268723</v>
      </c>
      <c r="C56" s="46">
        <f>2*ASIN((B51*J37)/(2*G24))+K36</f>
        <v>1.0208998309696125</v>
      </c>
    </row>
    <row r="57" spans="1:14" ht="17" thickBot="1" x14ac:dyDescent="0.25"/>
    <row r="58" spans="1:14" ht="23" thickBot="1" x14ac:dyDescent="0.35">
      <c r="A58" s="140" t="s">
        <v>116</v>
      </c>
      <c r="B58" s="141"/>
      <c r="C58" s="141"/>
      <c r="D58" s="141"/>
      <c r="E58" s="141"/>
      <c r="F58" s="141"/>
      <c r="G58" s="142"/>
    </row>
    <row r="59" spans="1:14" ht="24" x14ac:dyDescent="0.3">
      <c r="A59" s="47" t="s">
        <v>47</v>
      </c>
      <c r="B59" s="48" t="s">
        <v>58</v>
      </c>
      <c r="C59" s="48" t="s">
        <v>59</v>
      </c>
      <c r="D59" s="48" t="s">
        <v>57</v>
      </c>
      <c r="E59" s="48" t="s">
        <v>48</v>
      </c>
      <c r="F59" s="48" t="s">
        <v>55</v>
      </c>
      <c r="G59" s="49" t="s">
        <v>56</v>
      </c>
      <c r="I59" s="133" t="s">
        <v>116</v>
      </c>
      <c r="J59" s="134"/>
      <c r="K59" s="134"/>
      <c r="L59" s="134"/>
      <c r="M59" s="134"/>
      <c r="N59" s="135"/>
    </row>
    <row r="60" spans="1:14" ht="24" x14ac:dyDescent="0.3">
      <c r="A60" s="50">
        <v>1</v>
      </c>
      <c r="B60" s="51">
        <f>B27</f>
        <v>0.10178751600000001</v>
      </c>
      <c r="C60" s="51">
        <f>B28</f>
        <v>13.105824201275709</v>
      </c>
      <c r="D60" s="51">
        <f>B47</f>
        <v>4167.9681343299162</v>
      </c>
      <c r="E60" s="51">
        <f>B52</f>
        <v>60.185118230645784</v>
      </c>
      <c r="F60" s="51">
        <f>(G24/J37)*N61*(K61+L61+M61)</f>
        <v>7811.3738386260111</v>
      </c>
      <c r="G60" s="52">
        <f>(G24/J37)*N61*(K61-L61-M61)</f>
        <v>1647.5978347278271</v>
      </c>
      <c r="I60" s="143" t="s">
        <v>49</v>
      </c>
      <c r="J60" s="144" t="s">
        <v>18</v>
      </c>
      <c r="K60" s="144" t="s">
        <v>50</v>
      </c>
      <c r="L60" s="144" t="s">
        <v>51</v>
      </c>
      <c r="M60" s="144" t="s">
        <v>52</v>
      </c>
      <c r="N60" s="145" t="s">
        <v>46</v>
      </c>
    </row>
    <row r="61" spans="1:14" ht="24" x14ac:dyDescent="0.3">
      <c r="A61" s="50">
        <v>2</v>
      </c>
      <c r="B61" s="51">
        <f>B31</f>
        <v>0.30536254800000001</v>
      </c>
      <c r="C61" s="51">
        <f>B32</f>
        <v>12.676808482380309</v>
      </c>
      <c r="D61" s="51">
        <f>B48</f>
        <v>4102.5532258719277</v>
      </c>
      <c r="E61" s="51">
        <f>B53</f>
        <v>59.865080953316422</v>
      </c>
      <c r="F61" s="51">
        <f>(G24/J37)*N62*(K62+L62+M62)</f>
        <v>7726.0415601335344</v>
      </c>
      <c r="G61" s="52">
        <f>(G24/J37)*N62*(K62-L62-M62)</f>
        <v>1619.1251271400583</v>
      </c>
      <c r="I61" s="146">
        <f>C52</f>
        <v>1.0504280982313849</v>
      </c>
      <c r="J61" s="144">
        <f>K36</f>
        <v>0.69813170079773179</v>
      </c>
      <c r="K61" s="144">
        <f>1/(SIN(I61))</f>
        <v>1.1525568566852398</v>
      </c>
      <c r="L61" s="144">
        <f>1/TAN(I61)</f>
        <v>0.5730508772283317</v>
      </c>
      <c r="M61" s="144">
        <f>TAN((I61-J61)/2)</f>
        <v>0.17799295096889553</v>
      </c>
      <c r="N61" s="145">
        <f>SIN(I61-J61)</f>
        <v>0.34505407452121345</v>
      </c>
    </row>
    <row r="62" spans="1:14" ht="24" x14ac:dyDescent="0.3">
      <c r="A62" s="50">
        <v>3</v>
      </c>
      <c r="B62" s="51">
        <f>B35</f>
        <v>0.50893758</v>
      </c>
      <c r="C62" s="51">
        <f>B36</f>
        <v>11.81877704458951</v>
      </c>
      <c r="D62" s="51">
        <f>B49</f>
        <v>4030.2485446890041</v>
      </c>
      <c r="E62" s="51">
        <f>B54</f>
        <v>59.511517922006028</v>
      </c>
      <c r="F62" s="51">
        <f>(G24/J37)*N63*(K63+L63+M63)</f>
        <v>7630.8025543880567</v>
      </c>
      <c r="G62" s="52">
        <f>(G24/J37)*N63*(K63-L63-M63)</f>
        <v>1587.7759962734815</v>
      </c>
      <c r="I62" s="143">
        <f>C53</f>
        <v>1.0448423960101163</v>
      </c>
      <c r="J62" s="144">
        <f>K36</f>
        <v>0.69813170079773179</v>
      </c>
      <c r="K62" s="144">
        <f>1/SIN(I62)</f>
        <v>1.1562759893910055</v>
      </c>
      <c r="L62" s="144">
        <f>1/TAN(I62)</f>
        <v>0.58049475763537173</v>
      </c>
      <c r="M62" s="144">
        <f t="shared" ref="M62:M65" si="1">TAN((I62-J62)/2)</f>
        <v>0.17511304230937347</v>
      </c>
      <c r="N62" s="145">
        <f t="shared" ref="N62:N64" si="2">SIN(I62-J62)</f>
        <v>0.33980607487137271</v>
      </c>
    </row>
    <row r="63" spans="1:14" ht="24" x14ac:dyDescent="0.3">
      <c r="A63" s="50">
        <v>4</v>
      </c>
      <c r="B63" s="51">
        <f>B39</f>
        <v>0.71251261200000005</v>
      </c>
      <c r="C63" s="51">
        <f>B40</f>
        <v>10.53172988790331</v>
      </c>
      <c r="D63" s="51">
        <f>B50</f>
        <v>3941.9819914799518</v>
      </c>
      <c r="E63" s="51">
        <f>B55</f>
        <v>59.080156593351965</v>
      </c>
      <c r="F63" s="51">
        <f>(G24/J37)*N64*(K64+L64+M64)</f>
        <v>7513.2054337863956</v>
      </c>
      <c r="G63" s="52">
        <f>(G24/J37)*N64*(K64-L64-M64)</f>
        <v>1549.6781681546208</v>
      </c>
      <c r="I63" s="143">
        <f>C54</f>
        <v>1.0386715592068883</v>
      </c>
      <c r="J63" s="144">
        <f>K36</f>
        <v>0.69813170079773179</v>
      </c>
      <c r="K63" s="144">
        <f>1/SIN(I63)</f>
        <v>1.1604549678716491</v>
      </c>
      <c r="L63" s="144">
        <f t="shared" ref="L63:L65" si="3">1/TAN(I63)</f>
        <v>0.58877477226694275</v>
      </c>
      <c r="M63" s="144">
        <f t="shared" si="1"/>
        <v>0.17193471800920548</v>
      </c>
      <c r="N63" s="145">
        <f t="shared" si="2"/>
        <v>0.33399599755312709</v>
      </c>
    </row>
    <row r="64" spans="1:14" ht="24" x14ac:dyDescent="0.3">
      <c r="A64" s="50">
        <v>5</v>
      </c>
      <c r="B64" s="51">
        <f>B43</f>
        <v>0.91608764400000009</v>
      </c>
      <c r="C64" s="51">
        <f>B44</f>
        <v>8.8156670123217111</v>
      </c>
      <c r="D64" s="51">
        <f>B51</f>
        <v>3821.80241667993</v>
      </c>
      <c r="E64" s="51">
        <f>B56</f>
        <v>58.493272535268723</v>
      </c>
      <c r="F64" s="51">
        <f>(G24/J37)*N65*(K65+L65+M65)</f>
        <v>7350.6776255127779</v>
      </c>
      <c r="G64" s="52">
        <f>(G24/J37)*N65*(K65-L65-M65)</f>
        <v>1498.10462585304</v>
      </c>
      <c r="I64" s="143">
        <f>C55</f>
        <v>1.0311428864480812</v>
      </c>
      <c r="J64" s="144">
        <f>K36</f>
        <v>0.69813170079773179</v>
      </c>
      <c r="K64" s="144">
        <f>1/SIN(I64)</f>
        <v>1.165654944129886</v>
      </c>
      <c r="L64" s="144">
        <f t="shared" si="3"/>
        <v>0.59895863694786766</v>
      </c>
      <c r="M64" s="144">
        <f t="shared" si="1"/>
        <v>0.16806159049367858</v>
      </c>
      <c r="N64" s="145">
        <f t="shared" si="2"/>
        <v>0.32689026413265238</v>
      </c>
    </row>
    <row r="65" spans="1:14" ht="25" thickBot="1" x14ac:dyDescent="0.35">
      <c r="A65" s="53" t="s">
        <v>53</v>
      </c>
      <c r="B65" s="54">
        <f>SUM(B60:B64)</f>
        <v>2.5446879000000004</v>
      </c>
      <c r="C65" s="54">
        <f t="shared" ref="C65:G65" si="4">AVERAGE(C60:C64)</f>
        <v>11.38976132569411</v>
      </c>
      <c r="D65" s="54" t="s">
        <v>54</v>
      </c>
      <c r="E65" s="54">
        <f t="shared" si="4"/>
        <v>59.42702924691779</v>
      </c>
      <c r="F65" s="54">
        <f t="shared" si="4"/>
        <v>7606.4202024893557</v>
      </c>
      <c r="G65" s="55">
        <f t="shared" si="4"/>
        <v>1580.4563504298058</v>
      </c>
      <c r="I65" s="147">
        <f>C56</f>
        <v>1.0208998309696125</v>
      </c>
      <c r="J65" s="148">
        <f>K36</f>
        <v>0.69813170079773179</v>
      </c>
      <c r="K65" s="148">
        <f>1/SIN(I65)</f>
        <v>1.1729123615330597</v>
      </c>
      <c r="L65" s="148">
        <f t="shared" si="3"/>
        <v>0.61296281113706974</v>
      </c>
      <c r="M65" s="148">
        <f t="shared" si="1"/>
        <v>0.16279988965896075</v>
      </c>
      <c r="N65" s="149">
        <f>SIN(I65-J65)</f>
        <v>0.31719295927204966</v>
      </c>
    </row>
    <row r="66" spans="1:14" ht="25" thickBot="1" x14ac:dyDescent="0.35">
      <c r="D66" s="62" t="s">
        <v>82</v>
      </c>
      <c r="E66" s="63">
        <f>RADIANS(E65)</f>
        <v>1.0371973250376818</v>
      </c>
    </row>
    <row r="76" spans="1:14" ht="17" thickBot="1" x14ac:dyDescent="0.25"/>
    <row r="77" spans="1:14" ht="23" thickBot="1" x14ac:dyDescent="0.35">
      <c r="B77" s="64" t="s">
        <v>71</v>
      </c>
      <c r="C77" s="65">
        <f>0.5*B65*(1-COS(E66))</f>
        <v>0.62518489740000938</v>
      </c>
      <c r="D77" s="66" t="s">
        <v>73</v>
      </c>
      <c r="F77" s="64" t="s">
        <v>72</v>
      </c>
      <c r="G77" s="65">
        <f>0.5*B65*(1+COS(E66))</f>
        <v>1.9195030025999911</v>
      </c>
      <c r="H77" s="66" t="s">
        <v>73</v>
      </c>
    </row>
  </sheetData>
  <mergeCells count="2">
    <mergeCell ref="I59:N59"/>
    <mergeCell ref="A58:G58"/>
  </mergeCells>
  <pageMargins left="0.7" right="0.7" top="0.75" bottom="0.75" header="0.3" footer="0.3"/>
  <drawing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B984B3-AB78-5040-94A7-AF291E94DA70}">
  <dimension ref="A1:AD79"/>
  <sheetViews>
    <sheetView topLeftCell="A37" zoomScale="150" zoomScaleNormal="100" workbookViewId="0">
      <selection activeCell="A58" sqref="A58:G58"/>
    </sheetView>
  </sheetViews>
  <sheetFormatPr baseColWidth="10" defaultRowHeight="16" x14ac:dyDescent="0.2"/>
  <cols>
    <col min="1" max="1" width="11" bestFit="1" customWidth="1"/>
    <col min="2" max="2" width="13.33203125" customWidth="1"/>
    <col min="3" max="3" width="11" bestFit="1" customWidth="1"/>
    <col min="4" max="4" width="13.1640625" bestFit="1" customWidth="1"/>
    <col min="5" max="5" width="11" bestFit="1" customWidth="1"/>
    <col min="6" max="7" width="12.6640625" bestFit="1" customWidth="1"/>
    <col min="9" max="9" width="14.83203125" bestFit="1" customWidth="1"/>
    <col min="13" max="13" width="28.5" bestFit="1" customWidth="1"/>
    <col min="15" max="15" width="11.33203125" bestFit="1" customWidth="1"/>
  </cols>
  <sheetData>
    <row r="1" spans="1:20" ht="24" x14ac:dyDescent="0.3">
      <c r="A1" s="58" t="s">
        <v>0</v>
      </c>
    </row>
    <row r="2" spans="1:20" x14ac:dyDescent="0.2">
      <c r="A2" t="s">
        <v>1</v>
      </c>
    </row>
    <row r="3" spans="1:20" ht="17" thickBot="1" x14ac:dyDescent="0.25"/>
    <row r="4" spans="1:20" ht="24" x14ac:dyDescent="0.3">
      <c r="M4" s="81" t="s">
        <v>65</v>
      </c>
      <c r="N4" s="82"/>
      <c r="O4" s="83">
        <f>F65</f>
        <v>8600.7651917075709</v>
      </c>
      <c r="P4" s="84" t="s">
        <v>39</v>
      </c>
      <c r="Q4" s="2"/>
      <c r="R4" s="105"/>
      <c r="S4" s="2"/>
    </row>
    <row r="5" spans="1:20" ht="24" x14ac:dyDescent="0.3">
      <c r="M5" s="69"/>
      <c r="N5" s="70"/>
      <c r="O5" s="71"/>
      <c r="P5" s="72"/>
      <c r="Q5" s="2"/>
      <c r="R5" s="2"/>
      <c r="S5" s="2"/>
    </row>
    <row r="6" spans="1:20" ht="24" x14ac:dyDescent="0.3">
      <c r="M6" s="69"/>
      <c r="N6" s="70"/>
      <c r="O6" s="71"/>
      <c r="P6" s="72"/>
      <c r="Q6" s="2"/>
      <c r="R6" s="2"/>
      <c r="S6" s="2"/>
    </row>
    <row r="7" spans="1:20" ht="24" x14ac:dyDescent="0.3">
      <c r="M7" s="85" t="s">
        <v>66</v>
      </c>
      <c r="N7" s="86"/>
      <c r="O7" s="87">
        <f>G65</f>
        <v>811.43250374224283</v>
      </c>
      <c r="P7" s="88" t="s">
        <v>39</v>
      </c>
      <c r="Q7" s="2"/>
      <c r="R7" s="2"/>
      <c r="S7" s="2"/>
    </row>
    <row r="8" spans="1:20" ht="24" x14ac:dyDescent="0.3">
      <c r="M8" s="69"/>
      <c r="N8" s="70"/>
      <c r="O8" s="71"/>
      <c r="P8" s="72"/>
      <c r="Q8" s="2"/>
      <c r="R8" s="2"/>
      <c r="S8" s="2"/>
    </row>
    <row r="9" spans="1:20" ht="24" x14ac:dyDescent="0.3">
      <c r="M9" s="69"/>
      <c r="N9" s="70"/>
      <c r="O9" s="71"/>
      <c r="P9" s="72"/>
      <c r="Q9" s="2"/>
      <c r="R9" s="2"/>
      <c r="S9" s="2"/>
    </row>
    <row r="10" spans="1:20" ht="24" x14ac:dyDescent="0.3">
      <c r="M10" s="85" t="s">
        <v>67</v>
      </c>
      <c r="N10" s="86"/>
      <c r="O10" s="87">
        <f>C77*0.453592</f>
        <v>0.19096445447924018</v>
      </c>
      <c r="P10" s="88" t="s">
        <v>70</v>
      </c>
      <c r="Q10" s="2"/>
      <c r="R10" s="2"/>
      <c r="S10" s="2"/>
    </row>
    <row r="11" spans="1:20" ht="24" x14ac:dyDescent="0.3">
      <c r="M11" s="69"/>
      <c r="N11" s="70"/>
      <c r="O11" s="71"/>
      <c r="P11" s="72"/>
      <c r="Q11" s="2"/>
      <c r="R11" s="2"/>
      <c r="S11" s="2"/>
    </row>
    <row r="12" spans="1:20" ht="24" x14ac:dyDescent="0.3">
      <c r="M12" s="69"/>
      <c r="N12" s="73"/>
      <c r="O12" s="71"/>
      <c r="P12" s="74"/>
    </row>
    <row r="13" spans="1:20" ht="25" thickBot="1" x14ac:dyDescent="0.35">
      <c r="M13" s="89" t="s">
        <v>68</v>
      </c>
      <c r="N13" s="90"/>
      <c r="O13" s="91">
        <f>G77*0.453592</f>
        <v>1.0762167286930704</v>
      </c>
      <c r="P13" s="92" t="s">
        <v>70</v>
      </c>
    </row>
    <row r="14" spans="1:20" ht="24" x14ac:dyDescent="0.3">
      <c r="M14" s="75"/>
      <c r="N14" s="76"/>
      <c r="O14" s="76"/>
      <c r="P14" s="77"/>
      <c r="R14" s="2"/>
      <c r="S14" s="56"/>
    </row>
    <row r="15" spans="1:20" ht="22" x14ac:dyDescent="0.3">
      <c r="M15" s="106"/>
      <c r="O15" s="131"/>
      <c r="P15" s="132"/>
    </row>
    <row r="16" spans="1:20" ht="22" x14ac:dyDescent="0.3">
      <c r="M16" s="132"/>
      <c r="N16" s="132"/>
      <c r="O16" s="132"/>
      <c r="P16" s="132"/>
      <c r="T16" s="130"/>
    </row>
    <row r="17" spans="1:30" ht="22" x14ac:dyDescent="0.3">
      <c r="M17" s="106"/>
      <c r="O17" s="131"/>
      <c r="P17" s="132"/>
    </row>
    <row r="19" spans="1:30" ht="17" thickBot="1" x14ac:dyDescent="0.25"/>
    <row r="20" spans="1:30" ht="24" x14ac:dyDescent="0.3">
      <c r="M20" s="67" t="s">
        <v>87</v>
      </c>
      <c r="N20" s="118">
        <f>(O10/(O10+O13))</f>
        <v>0.15070019742652141</v>
      </c>
      <c r="O20" s="4"/>
      <c r="R20" s="106" t="s">
        <v>112</v>
      </c>
    </row>
    <row r="21" spans="1:30" ht="25" thickBot="1" x14ac:dyDescent="0.35">
      <c r="M21" s="100" t="s">
        <v>88</v>
      </c>
      <c r="N21" s="119">
        <f>O13/(O13+O10)</f>
        <v>0.84929980257347859</v>
      </c>
      <c r="O21" s="18"/>
    </row>
    <row r="22" spans="1:30" ht="25" thickBot="1" x14ac:dyDescent="0.35">
      <c r="M22" s="58"/>
    </row>
    <row r="23" spans="1:30" x14ac:dyDescent="0.2">
      <c r="A23" t="s">
        <v>15</v>
      </c>
      <c r="C23" s="11" t="s">
        <v>16</v>
      </c>
      <c r="D23" s="31" t="s">
        <v>61</v>
      </c>
      <c r="E23" s="31" t="s">
        <v>62</v>
      </c>
      <c r="F23" s="31" t="s">
        <v>43</v>
      </c>
      <c r="G23" s="32" t="s">
        <v>42</v>
      </c>
    </row>
    <row r="24" spans="1:30" ht="17" thickBot="1" x14ac:dyDescent="0.25">
      <c r="C24" s="29" t="s">
        <v>40</v>
      </c>
      <c r="D24" s="33">
        <v>1.83</v>
      </c>
      <c r="E24" s="34">
        <f>D24*0.036127</f>
        <v>6.6112409999999996E-2</v>
      </c>
      <c r="F24" s="35">
        <v>2929</v>
      </c>
      <c r="G24" s="36">
        <v>8700</v>
      </c>
      <c r="I24" s="1" t="s">
        <v>63</v>
      </c>
    </row>
    <row r="25" spans="1:30" ht="17" thickBot="1" x14ac:dyDescent="0.25">
      <c r="I25" s="11" t="s">
        <v>12</v>
      </c>
      <c r="J25" s="21" t="s">
        <v>11</v>
      </c>
    </row>
    <row r="26" spans="1:30" x14ac:dyDescent="0.2">
      <c r="A26" s="11" t="s">
        <v>2</v>
      </c>
      <c r="B26" s="12" t="s">
        <v>33</v>
      </c>
      <c r="C26" s="21" t="s">
        <v>41</v>
      </c>
      <c r="I26" s="37" t="s">
        <v>6</v>
      </c>
      <c r="J26" s="38">
        <v>0</v>
      </c>
      <c r="V26" t="s">
        <v>99</v>
      </c>
      <c r="AB26">
        <f>0.044+0.000206*AA39</f>
        <v>0.14699999999999999</v>
      </c>
      <c r="AC26" t="s">
        <v>104</v>
      </c>
    </row>
    <row r="27" spans="1:30" x14ac:dyDescent="0.2">
      <c r="A27" s="13" t="s">
        <v>3</v>
      </c>
      <c r="B27" s="7">
        <f>J33*2*3.14159*0.1*((J27+J26)/2)</f>
        <v>0.10178751600000001</v>
      </c>
      <c r="C27" s="23">
        <f>B27/B28</f>
        <v>2.1308153500036963E-2</v>
      </c>
      <c r="I27" s="37" t="s">
        <v>5</v>
      </c>
      <c r="J27" s="38">
        <v>1</v>
      </c>
    </row>
    <row r="28" spans="1:30" x14ac:dyDescent="0.2">
      <c r="A28" s="13" t="s">
        <v>4</v>
      </c>
      <c r="B28" s="7">
        <f>(E24*3.14159)*(J39-(POWER((J27+J26)/2,2)))</f>
        <v>4.7769280430527887</v>
      </c>
      <c r="C28" s="23"/>
      <c r="I28" s="37" t="s">
        <v>7</v>
      </c>
      <c r="J28" s="38">
        <v>2</v>
      </c>
      <c r="W28" t="s">
        <v>100</v>
      </c>
      <c r="Y28">
        <v>8960</v>
      </c>
      <c r="Z28" t="s">
        <v>86</v>
      </c>
    </row>
    <row r="29" spans="1:30" x14ac:dyDescent="0.2">
      <c r="A29" s="15"/>
      <c r="B29" s="9"/>
      <c r="C29" s="24"/>
      <c r="I29" s="37" t="s">
        <v>8</v>
      </c>
      <c r="J29" s="38">
        <v>3</v>
      </c>
      <c r="W29" t="s">
        <v>13</v>
      </c>
      <c r="Y29">
        <v>7850</v>
      </c>
      <c r="Z29" t="s">
        <v>86</v>
      </c>
    </row>
    <row r="30" spans="1:30" ht="17" thickBot="1" x14ac:dyDescent="0.25">
      <c r="A30" s="13" t="s">
        <v>21</v>
      </c>
      <c r="B30" s="8" t="s">
        <v>33</v>
      </c>
      <c r="C30" s="25"/>
      <c r="I30" s="37" t="s">
        <v>9</v>
      </c>
      <c r="J30" s="38">
        <v>4</v>
      </c>
    </row>
    <row r="31" spans="1:30" ht="17" thickBot="1" x14ac:dyDescent="0.25">
      <c r="A31" s="13" t="s">
        <v>22</v>
      </c>
      <c r="B31" s="7">
        <f>J33*2*3.14159*0.1*((J28+J27)/2)</f>
        <v>0.30536254800000001</v>
      </c>
      <c r="C31" s="23">
        <f>B31/B32</f>
        <v>7.0012682939483095E-2</v>
      </c>
      <c r="I31" s="29" t="s">
        <v>10</v>
      </c>
      <c r="J31" s="30">
        <v>4.4000000000000004</v>
      </c>
      <c r="Z31" s="113" t="s">
        <v>102</v>
      </c>
      <c r="AA31" s="109">
        <f>AVERAGE(D60:D64)</f>
        <v>3494.6315347041832</v>
      </c>
      <c r="AB31" t="s">
        <v>103</v>
      </c>
      <c r="AC31" t="s">
        <v>104</v>
      </c>
      <c r="AD31">
        <f>AA31/10000</f>
        <v>0.34946315347041834</v>
      </c>
    </row>
    <row r="32" spans="1:30" ht="23" thickBot="1" x14ac:dyDescent="0.35">
      <c r="A32" s="13" t="s">
        <v>23</v>
      </c>
      <c r="B32" s="7">
        <f>(E24*3.14159)*(J39-(POWER((J28+J27)/2,2)))</f>
        <v>4.3615318707889887</v>
      </c>
      <c r="C32" s="23"/>
      <c r="I32" s="57" t="s">
        <v>64</v>
      </c>
      <c r="Z32" s="114" t="s">
        <v>101</v>
      </c>
      <c r="AA32" s="107">
        <f>(POWER(AD31/AB26,1/AA38)-1)*AA37</f>
        <v>0.362253934320655</v>
      </c>
      <c r="AB32" t="s">
        <v>94</v>
      </c>
    </row>
    <row r="33" spans="1:28" x14ac:dyDescent="0.2">
      <c r="A33" s="15"/>
      <c r="B33" s="9"/>
      <c r="C33" s="24"/>
      <c r="I33" s="11" t="s">
        <v>113</v>
      </c>
      <c r="J33" s="39">
        <v>0.32400000000000001</v>
      </c>
      <c r="K33" t="s">
        <v>62</v>
      </c>
      <c r="Z33" s="115" t="s">
        <v>106</v>
      </c>
      <c r="AA33" s="110">
        <v>8960</v>
      </c>
      <c r="AB33" t="s">
        <v>86</v>
      </c>
    </row>
    <row r="34" spans="1:28" ht="17" thickBot="1" x14ac:dyDescent="0.25">
      <c r="A34" s="13" t="s">
        <v>24</v>
      </c>
      <c r="B34" s="8" t="s">
        <v>33</v>
      </c>
      <c r="C34" s="25"/>
      <c r="I34" s="37" t="s">
        <v>14</v>
      </c>
      <c r="J34" s="38">
        <v>0.1</v>
      </c>
      <c r="K34" t="s">
        <v>11</v>
      </c>
      <c r="Z34" s="115" t="s">
        <v>107</v>
      </c>
      <c r="AA34" s="110">
        <f>Y29</f>
        <v>7850</v>
      </c>
      <c r="AB34" t="s">
        <v>86</v>
      </c>
    </row>
    <row r="35" spans="1:28" ht="23" thickBot="1" x14ac:dyDescent="0.35">
      <c r="A35" s="13" t="s">
        <v>25</v>
      </c>
      <c r="B35" s="7">
        <f>J33*2*3.14159*0.1*((J29+J28)/2)</f>
        <v>0.50893758</v>
      </c>
      <c r="C35" s="23">
        <f>B35/B36</f>
        <v>0.14414475387225778</v>
      </c>
      <c r="I35" s="37" t="s">
        <v>17</v>
      </c>
      <c r="J35" s="38">
        <v>4.37</v>
      </c>
      <c r="K35" t="s">
        <v>11</v>
      </c>
      <c r="Z35" s="114" t="s">
        <v>105</v>
      </c>
      <c r="AA35" s="121">
        <f>AA32/SQRT(AA36*Y29/Y29)</f>
        <v>0.362253934320655</v>
      </c>
      <c r="AB35" t="s">
        <v>94</v>
      </c>
    </row>
    <row r="36" spans="1:28" x14ac:dyDescent="0.2">
      <c r="A36" s="13" t="s">
        <v>26</v>
      </c>
      <c r="B36" s="7">
        <f>(E24*3.14159)*(J39-(POWER((J29+J28)/2,2)))</f>
        <v>3.5307395262613892</v>
      </c>
      <c r="C36" s="23"/>
      <c r="I36" s="37" t="s">
        <v>75</v>
      </c>
      <c r="J36" s="38">
        <v>25</v>
      </c>
      <c r="K36" s="3">
        <f>RADIANS(J36)</f>
        <v>0.43633231299858238</v>
      </c>
      <c r="Z36" s="115" t="s">
        <v>111</v>
      </c>
      <c r="AA36" s="110">
        <v>1</v>
      </c>
    </row>
    <row r="37" spans="1:28" x14ac:dyDescent="0.2">
      <c r="A37" s="15"/>
      <c r="B37" s="9"/>
      <c r="C37" s="24"/>
      <c r="I37" s="37" t="s">
        <v>74</v>
      </c>
      <c r="J37" s="22">
        <f>COS(RADIANS(J36))</f>
        <v>0.90630778703664994</v>
      </c>
      <c r="K37" s="3">
        <f>COS(K36)</f>
        <v>0.90630778703664994</v>
      </c>
      <c r="Z37" s="115" t="s">
        <v>108</v>
      </c>
      <c r="AA37" s="110">
        <v>0.28999999999999998</v>
      </c>
      <c r="AB37" t="s">
        <v>94</v>
      </c>
    </row>
    <row r="38" spans="1:28" x14ac:dyDescent="0.2">
      <c r="A38" s="13" t="s">
        <v>27</v>
      </c>
      <c r="B38" s="8" t="s">
        <v>33</v>
      </c>
      <c r="C38" s="25"/>
      <c r="I38" s="37" t="s">
        <v>19</v>
      </c>
      <c r="J38" s="22">
        <f>POWER(J37,2)</f>
        <v>0.82139380484326963</v>
      </c>
      <c r="Z38" s="115" t="s">
        <v>110</v>
      </c>
      <c r="AA38" s="111">
        <f>SQRT(AA33/AA34)</f>
        <v>1.0683638302962855</v>
      </c>
    </row>
    <row r="39" spans="1:28" ht="17" thickBot="1" x14ac:dyDescent="0.25">
      <c r="A39" s="13" t="s">
        <v>28</v>
      </c>
      <c r="B39" s="7">
        <f>J33*2*3.14159*0.1*((J30+J29)/2)</f>
        <v>0.71251261200000005</v>
      </c>
      <c r="C39" s="23">
        <f>B39/B40</f>
        <v>0.31188299540980763</v>
      </c>
      <c r="I39" s="37" t="s">
        <v>20</v>
      </c>
      <c r="J39" s="22">
        <f>POWER(J35,2)/J38</f>
        <v>23.249384019452016</v>
      </c>
      <c r="Z39" s="116" t="s">
        <v>109</v>
      </c>
      <c r="AA39" s="112">
        <v>500</v>
      </c>
    </row>
    <row r="40" spans="1:28" x14ac:dyDescent="0.2">
      <c r="A40" s="13" t="s">
        <v>29</v>
      </c>
      <c r="B40" s="7">
        <f>(E24*3.14159)*(J39-(POWER((J30+J29)/2,2)))</f>
        <v>2.2845510094699892</v>
      </c>
      <c r="C40" s="23"/>
      <c r="I40" s="37" t="s">
        <v>44</v>
      </c>
      <c r="J40" s="19">
        <f>G24/J37</f>
        <v>9599.3878949736791</v>
      </c>
    </row>
    <row r="41" spans="1:28" ht="17" thickBot="1" x14ac:dyDescent="0.25">
      <c r="A41" s="15"/>
      <c r="B41" s="9"/>
      <c r="C41" s="24"/>
      <c r="I41" s="29" t="s">
        <v>45</v>
      </c>
      <c r="J41" s="20">
        <f>SIN(RADIANS(J36))</f>
        <v>0.42261826174069944</v>
      </c>
    </row>
    <row r="42" spans="1:28" x14ac:dyDescent="0.2">
      <c r="A42" s="13" t="s">
        <v>30</v>
      </c>
      <c r="B42" s="8" t="s">
        <v>33</v>
      </c>
      <c r="C42" s="25"/>
    </row>
    <row r="43" spans="1:28" x14ac:dyDescent="0.2">
      <c r="A43" s="13" t="s">
        <v>31</v>
      </c>
      <c r="B43" s="7">
        <f>J33*2*3.14159*0.1*((J31+J30)/2)</f>
        <v>0.8550151344000001</v>
      </c>
      <c r="C43" s="23">
        <f>B43/B44</f>
        <v>0.73388182882538922</v>
      </c>
    </row>
    <row r="44" spans="1:28" ht="17" thickBot="1" x14ac:dyDescent="0.25">
      <c r="A44" s="16" t="s">
        <v>32</v>
      </c>
      <c r="B44" s="17">
        <f>(E24*3.14159)*(J39-(POWER((J31+J30)/2,2)))</f>
        <v>1.1650583252190481</v>
      </c>
      <c r="C44" s="26"/>
    </row>
    <row r="45" spans="1:28" x14ac:dyDescent="0.2">
      <c r="B45" s="56"/>
      <c r="C45" s="56"/>
    </row>
    <row r="46" spans="1:28" ht="17" thickBot="1" x14ac:dyDescent="0.25">
      <c r="A46" t="s">
        <v>76</v>
      </c>
    </row>
    <row r="47" spans="1:28" x14ac:dyDescent="0.2">
      <c r="A47" s="40" t="s">
        <v>37</v>
      </c>
      <c r="B47" s="44">
        <f>F24*POWER(C27+0.5,-0.5)</f>
        <v>4056.6927220163748</v>
      </c>
      <c r="C47" s="59"/>
    </row>
    <row r="48" spans="1:28" x14ac:dyDescent="0.2">
      <c r="A48" s="41" t="s">
        <v>36</v>
      </c>
      <c r="B48" s="27">
        <f>F24*POWER(C31+0.5,-0.5)</f>
        <v>3879.5121130157486</v>
      </c>
      <c r="C48" s="60"/>
    </row>
    <row r="49" spans="1:14" x14ac:dyDescent="0.2">
      <c r="A49" s="41" t="s">
        <v>35</v>
      </c>
      <c r="B49" s="27">
        <f>F24*POWER(C35+0.5,-0.5)</f>
        <v>3649.4518212868306</v>
      </c>
      <c r="C49" s="60"/>
    </row>
    <row r="50" spans="1:14" x14ac:dyDescent="0.2">
      <c r="A50" s="41" t="s">
        <v>34</v>
      </c>
      <c r="B50" s="27">
        <f>F24*POWER(C39+0.5,-0.5)</f>
        <v>3250.6682468086601</v>
      </c>
      <c r="C50" s="60"/>
    </row>
    <row r="51" spans="1:14" x14ac:dyDescent="0.2">
      <c r="A51" s="41" t="s">
        <v>38</v>
      </c>
      <c r="B51" s="27">
        <f>F24*POWER(C43+0.5,-0.5)</f>
        <v>2636.8327703933019</v>
      </c>
      <c r="C51" s="61" t="s">
        <v>60</v>
      </c>
    </row>
    <row r="52" spans="1:14" x14ac:dyDescent="0.2">
      <c r="A52" s="41" t="s">
        <v>77</v>
      </c>
      <c r="B52" s="27">
        <f>C52*57.2958</f>
        <v>49.397058020267387</v>
      </c>
      <c r="C52" s="45">
        <f>2*ASIN((B47*J37)/(2*G24))+K36</f>
        <v>0.86214099498161101</v>
      </c>
    </row>
    <row r="53" spans="1:14" x14ac:dyDescent="0.2">
      <c r="A53" s="41" t="s">
        <v>78</v>
      </c>
      <c r="B53" s="27">
        <f>C53*57.2958</f>
        <v>48.316178000473357</v>
      </c>
      <c r="C53" s="45">
        <f>2*ASIN((B48*J37)/(2*G24))+K36</f>
        <v>0.843276086562599</v>
      </c>
    </row>
    <row r="54" spans="1:14" x14ac:dyDescent="0.2">
      <c r="A54" s="41" t="s">
        <v>79</v>
      </c>
      <c r="B54" s="27">
        <f t="shared" ref="B54" si="0">C54*57.2958</f>
        <v>46.915825588147676</v>
      </c>
      <c r="C54" s="45">
        <f>2*ASIN((B49*J37)/(2*G24))+K36</f>
        <v>0.81883533501840755</v>
      </c>
    </row>
    <row r="55" spans="1:14" x14ac:dyDescent="0.2">
      <c r="A55" s="41" t="s">
        <v>80</v>
      </c>
      <c r="B55" s="27">
        <f>C55*57.2958</f>
        <v>44.496170814825341</v>
      </c>
      <c r="C55" s="45">
        <f>2*ASIN((B50*J37)/(2*G24))+K36</f>
        <v>0.77660440756260218</v>
      </c>
    </row>
    <row r="56" spans="1:14" ht="17" thickBot="1" x14ac:dyDescent="0.25">
      <c r="A56" s="42" t="s">
        <v>81</v>
      </c>
      <c r="B56" s="27">
        <f>C56*57.2958</f>
        <v>39.300978442786622</v>
      </c>
      <c r="C56" s="45">
        <f>2*ASIN((B51*J38)/(2*G24))+K36</f>
        <v>0.68593122781751237</v>
      </c>
    </row>
    <row r="58" spans="1:14" ht="23" thickBot="1" x14ac:dyDescent="0.35">
      <c r="A58" s="136" t="s">
        <v>116</v>
      </c>
      <c r="B58" s="137"/>
      <c r="C58" s="137"/>
      <c r="D58" s="137"/>
      <c r="E58" s="137"/>
      <c r="F58" s="137"/>
      <c r="G58" s="137"/>
    </row>
    <row r="59" spans="1:14" ht="24" x14ac:dyDescent="0.3">
      <c r="A59" s="47" t="s">
        <v>47</v>
      </c>
      <c r="B59" s="48" t="s">
        <v>58</v>
      </c>
      <c r="C59" s="48" t="s">
        <v>59</v>
      </c>
      <c r="D59" s="48" t="s">
        <v>57</v>
      </c>
      <c r="E59" s="48" t="s">
        <v>48</v>
      </c>
      <c r="F59" s="48" t="s">
        <v>55</v>
      </c>
      <c r="G59" s="49" t="s">
        <v>56</v>
      </c>
      <c r="I59" s="133" t="s">
        <v>116</v>
      </c>
      <c r="J59" s="134"/>
      <c r="K59" s="134"/>
      <c r="L59" s="134"/>
      <c r="M59" s="134"/>
      <c r="N59" s="135"/>
    </row>
    <row r="60" spans="1:14" ht="24" x14ac:dyDescent="0.3">
      <c r="A60" s="50">
        <v>1</v>
      </c>
      <c r="B60" s="51">
        <f>B27</f>
        <v>0.10178751600000001</v>
      </c>
      <c r="C60" s="51">
        <f>B28</f>
        <v>4.7769280430527887</v>
      </c>
      <c r="D60" s="51">
        <f>B47</f>
        <v>4056.6927220163748</v>
      </c>
      <c r="E60" s="51">
        <f>B52</f>
        <v>49.397058020267387</v>
      </c>
      <c r="F60" s="51">
        <f>(G24/J37)*N61*(K61+L61+M61)</f>
        <v>9478.505407042876</v>
      </c>
      <c r="G60" s="52">
        <f>(G24/J37)*N61*(K61-L61-M61)</f>
        <v>966.43992675348159</v>
      </c>
      <c r="I60" s="123" t="s">
        <v>49</v>
      </c>
      <c r="J60" s="122" t="s">
        <v>18</v>
      </c>
      <c r="K60" s="122" t="s">
        <v>50</v>
      </c>
      <c r="L60" s="122" t="s">
        <v>51</v>
      </c>
      <c r="M60" s="122" t="s">
        <v>52</v>
      </c>
      <c r="N60" s="124" t="s">
        <v>46</v>
      </c>
    </row>
    <row r="61" spans="1:14" ht="24" x14ac:dyDescent="0.3">
      <c r="A61" s="50">
        <v>2</v>
      </c>
      <c r="B61" s="51">
        <f>B31</f>
        <v>0.30536254800000001</v>
      </c>
      <c r="C61" s="51">
        <f>B32</f>
        <v>4.3615318707889887</v>
      </c>
      <c r="D61" s="51">
        <f>B48</f>
        <v>3879.5121130157486</v>
      </c>
      <c r="E61" s="51">
        <f>B53</f>
        <v>48.316178000473357</v>
      </c>
      <c r="F61" s="51">
        <f>(G24/J37)*N62*(K62+L62+M62)</f>
        <v>9254.7354966711264</v>
      </c>
      <c r="G61" s="52">
        <f>(G24/J37)*N62*(K62-L62-M62)</f>
        <v>920.27827166153384</v>
      </c>
      <c r="I61" s="125">
        <f>C52</f>
        <v>0.86214099498161101</v>
      </c>
      <c r="J61" s="122">
        <f>K36</f>
        <v>0.43633231299858238</v>
      </c>
      <c r="K61" s="122">
        <f>1/(SIN(I61))</f>
        <v>1.3171105871576065</v>
      </c>
      <c r="L61" s="122">
        <f>1/TAN(I61)</f>
        <v>0.85719326805724227</v>
      </c>
      <c r="M61" s="122">
        <f>TAN((I61-J61)/2)</f>
        <v>0.21618061800722863</v>
      </c>
      <c r="N61" s="124">
        <f>SIN(I61-J61)</f>
        <v>0.41305738745031317</v>
      </c>
    </row>
    <row r="62" spans="1:14" ht="24" x14ac:dyDescent="0.3">
      <c r="A62" s="50">
        <v>3</v>
      </c>
      <c r="B62" s="51">
        <f>B35</f>
        <v>0.50893758</v>
      </c>
      <c r="C62" s="51">
        <f>B36</f>
        <v>3.5307395262613892</v>
      </c>
      <c r="D62" s="51">
        <f>B49</f>
        <v>3649.4518212868306</v>
      </c>
      <c r="E62" s="51">
        <f>B54</f>
        <v>46.915825588147676</v>
      </c>
      <c r="F62" s="51">
        <f>(G24/J37)*N63*(K63+L63+M63)</f>
        <v>8950.4327832677409</v>
      </c>
      <c r="G62" s="52">
        <f>(G24/J37)*N63*(K63-L63-M63)</f>
        <v>861.04926206856885</v>
      </c>
      <c r="I62" s="123">
        <f>C53</f>
        <v>0.843276086562599</v>
      </c>
      <c r="J62" s="122">
        <f>K36</f>
        <v>0.43633231299858238</v>
      </c>
      <c r="K62" s="122">
        <f>1/SIN(I62)</f>
        <v>1.3390003648925008</v>
      </c>
      <c r="L62" s="122">
        <f>1/TAN(I62)</f>
        <v>0.89046166519522363</v>
      </c>
      <c r="M62" s="122">
        <f t="shared" ref="M62:M64" si="1">TAN((I62-J62)/2)</f>
        <v>0.20632714704217781</v>
      </c>
      <c r="N62" s="124">
        <f t="shared" ref="N62:N64" si="2">SIN(I62-J62)</f>
        <v>0.3958045418364502</v>
      </c>
    </row>
    <row r="63" spans="1:14" ht="24" x14ac:dyDescent="0.3">
      <c r="A63" s="50">
        <v>4</v>
      </c>
      <c r="B63" s="51">
        <f>B39</f>
        <v>0.71251261200000005</v>
      </c>
      <c r="C63" s="51">
        <f>B40</f>
        <v>2.2845510094699892</v>
      </c>
      <c r="D63" s="51">
        <f>B50</f>
        <v>3250.6682468086601</v>
      </c>
      <c r="E63" s="51">
        <f>B55</f>
        <v>44.496170814825341</v>
      </c>
      <c r="F63" s="51">
        <f>(G24/J37)*N64*(K64+L64+M64)</f>
        <v>8382.1110223219966</v>
      </c>
      <c r="G63" s="52">
        <f>(G24/J37)*N64*(K64-L64-M64)</f>
        <v>760.16524340376998</v>
      </c>
      <c r="I63" s="123">
        <f>C54</f>
        <v>0.81883533501840755</v>
      </c>
      <c r="J63" s="122">
        <f>K36</f>
        <v>0.43633231299858238</v>
      </c>
      <c r="K63" s="122">
        <f>1/SIN(I63)</f>
        <v>1.3692050921256247</v>
      </c>
      <c r="L63" s="122">
        <f t="shared" ref="L63:L64" si="3">1/TAN(I63)</f>
        <v>0.9352660500107659</v>
      </c>
      <c r="M63" s="122">
        <f t="shared" si="1"/>
        <v>0.19361795122407183</v>
      </c>
      <c r="N63" s="124">
        <f t="shared" si="2"/>
        <v>0.37324377308780959</v>
      </c>
    </row>
    <row r="64" spans="1:14" ht="24" x14ac:dyDescent="0.3">
      <c r="A64" s="50">
        <v>5</v>
      </c>
      <c r="B64" s="51">
        <f>B44</f>
        <v>1.1650583252190481</v>
      </c>
      <c r="C64" s="51">
        <f>B44</f>
        <v>1.1650583252190481</v>
      </c>
      <c r="D64" s="51">
        <f>B51</f>
        <v>2636.8327703933019</v>
      </c>
      <c r="E64" s="51">
        <f>B56</f>
        <v>39.300978442786622</v>
      </c>
      <c r="F64" s="51">
        <f>(G24/J37)*N65*(K65+L65+M65)</f>
        <v>6938.0412492341156</v>
      </c>
      <c r="G64" s="52">
        <f>(G24/J37)*N65*(K65-L65-M65)</f>
        <v>549.22981482385956</v>
      </c>
      <c r="I64" s="123">
        <f>C55</f>
        <v>0.77660440756260218</v>
      </c>
      <c r="J64" s="122">
        <f>K36</f>
        <v>0.43633231299858238</v>
      </c>
      <c r="K64" s="122">
        <f>1/SIN(I64)</f>
        <v>1.4268156365640643</v>
      </c>
      <c r="L64" s="122">
        <f t="shared" si="3"/>
        <v>1.0177440055061568</v>
      </c>
      <c r="M64" s="122">
        <f t="shared" si="1"/>
        <v>0.17179688150188452</v>
      </c>
      <c r="N64" s="124">
        <f t="shared" si="2"/>
        <v>0.33374359821241001</v>
      </c>
    </row>
    <row r="65" spans="1:14" ht="25" thickBot="1" x14ac:dyDescent="0.35">
      <c r="A65" s="53" t="s">
        <v>53</v>
      </c>
      <c r="B65" s="54">
        <f>SUM(B60:B64)</f>
        <v>2.7936585812190482</v>
      </c>
      <c r="C65" s="54">
        <f t="shared" ref="C65:G65" si="4">AVERAGE(C60:C64)</f>
        <v>3.2237617549584408</v>
      </c>
      <c r="D65" s="54" t="s">
        <v>54</v>
      </c>
      <c r="E65" s="54">
        <f t="shared" si="4"/>
        <v>45.685242173300075</v>
      </c>
      <c r="F65" s="54">
        <f t="shared" si="4"/>
        <v>8600.7651917075709</v>
      </c>
      <c r="G65" s="55">
        <f t="shared" si="4"/>
        <v>811.43250374224283</v>
      </c>
      <c r="I65" s="126">
        <f>C56</f>
        <v>0.68593122781751237</v>
      </c>
      <c r="J65" s="127">
        <f>K36</f>
        <v>0.43633231299858238</v>
      </c>
      <c r="K65" s="127">
        <f>1/SIN(I65)</f>
        <v>1.5787963914902345</v>
      </c>
      <c r="L65" s="127">
        <f>1/TAN(I65)</f>
        <v>1.2217192990955763</v>
      </c>
      <c r="M65" s="127">
        <f>TAN((I65-J65)/2)</f>
        <v>0.1254514327052938</v>
      </c>
      <c r="N65" s="128">
        <f>SIN(I65-J65)</f>
        <v>0.24701532295098616</v>
      </c>
    </row>
    <row r="66" spans="1:14" ht="25" thickBot="1" x14ac:dyDescent="0.35">
      <c r="D66" s="62" t="s">
        <v>82</v>
      </c>
      <c r="E66" s="63">
        <f>RADIANS(E65)</f>
        <v>0.7973578954950562</v>
      </c>
    </row>
    <row r="76" spans="1:14" ht="17" thickBot="1" x14ac:dyDescent="0.25"/>
    <row r="77" spans="1:14" ht="23" thickBot="1" x14ac:dyDescent="0.35">
      <c r="B77" s="64" t="s">
        <v>71</v>
      </c>
      <c r="C77" s="65">
        <f>0.5*B65*(1-COS(E66))</f>
        <v>0.42100489973200628</v>
      </c>
      <c r="D77" s="66" t="s">
        <v>73</v>
      </c>
      <c r="F77" s="64" t="s">
        <v>72</v>
      </c>
      <c r="G77" s="65">
        <f>0.5*B65*(1+COS(E66))</f>
        <v>2.372653681487042</v>
      </c>
      <c r="H77" s="66" t="s">
        <v>73</v>
      </c>
    </row>
    <row r="79" spans="1:14" x14ac:dyDescent="0.2">
      <c r="C79" t="s">
        <v>118</v>
      </c>
      <c r="D79" s="129">
        <f>C77+G77</f>
        <v>2.7936585812190482</v>
      </c>
      <c r="E79" t="s">
        <v>117</v>
      </c>
    </row>
  </sheetData>
  <mergeCells count="2">
    <mergeCell ref="I59:N59"/>
    <mergeCell ref="A58:G58"/>
  </mergeCells>
  <pageMargins left="0.7" right="0.7" top="0.75" bottom="0.75" header="0.3" footer="0.3"/>
  <drawing r:id="rId1"/>
  <legacy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4</vt:i4>
      </vt:variant>
    </vt:vector>
  </HeadingPairs>
  <TitlesOfParts>
    <vt:vector size="4" baseType="lpstr">
      <vt:lpstr>Explainer</vt:lpstr>
      <vt:lpstr>Shaped Charge Property Calcs</vt:lpstr>
      <vt:lpstr>Shaped Charge Copper</vt:lpstr>
      <vt:lpstr>Milan Warhead</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Gareth Collett</dc:creator>
  <cp:lastModifiedBy>Gareth Collett</cp:lastModifiedBy>
  <dcterms:created xsi:type="dcterms:W3CDTF">2025-12-08T08:32:30Z</dcterms:created>
  <dcterms:modified xsi:type="dcterms:W3CDTF">2025-12-12T17:00:11Z</dcterms:modified>
</cp:coreProperties>
</file>