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USER\Documents\"/>
    </mc:Choice>
  </mc:AlternateContent>
  <xr:revisionPtr revIDLastSave="0" documentId="8_{45605800-61A3-4BB5-B9F0-4522EF4E9A19}" xr6:coauthVersionLast="47" xr6:coauthVersionMax="47" xr10:uidLastSave="{00000000-0000-0000-0000-000000000000}"/>
  <bookViews>
    <workbookView xWindow="-120" yWindow="-120" windowWidth="20730" windowHeight="11040" xr2:uid="{AD7F7DBA-FD71-4930-AA20-CB029C064A72}"/>
  </bookViews>
  <sheets>
    <sheet name="Task 1" sheetId="1" r:id="rId1"/>
    <sheet name="Task 2"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3" i="2" l="1"/>
  <c r="H23" i="2"/>
  <c r="G23" i="2"/>
  <c r="I22" i="2"/>
  <c r="H22" i="2"/>
  <c r="G22" i="2"/>
  <c r="I21" i="2"/>
  <c r="H21" i="2"/>
  <c r="G21" i="2"/>
  <c r="I20" i="2"/>
  <c r="H20" i="2"/>
  <c r="G20" i="2"/>
  <c r="I19" i="2"/>
  <c r="H19" i="2"/>
  <c r="G19" i="2"/>
  <c r="I18" i="2"/>
  <c r="H18" i="2"/>
  <c r="G18" i="2"/>
  <c r="I17" i="2"/>
  <c r="H17" i="2"/>
  <c r="G17" i="2"/>
  <c r="I16" i="2"/>
  <c r="H16" i="2"/>
  <c r="G16" i="2"/>
  <c r="I15" i="2"/>
  <c r="H15" i="2"/>
  <c r="G15" i="2"/>
  <c r="I14" i="2"/>
  <c r="H14" i="2"/>
  <c r="G14" i="2"/>
  <c r="I13" i="2"/>
  <c r="H13" i="2"/>
  <c r="G13" i="2"/>
  <c r="I12" i="2"/>
  <c r="H12" i="2"/>
  <c r="G12" i="2"/>
  <c r="I11" i="2"/>
  <c r="H11" i="2"/>
  <c r="G11" i="2"/>
  <c r="I10" i="2"/>
  <c r="H10" i="2"/>
  <c r="G10" i="2"/>
  <c r="I9" i="2"/>
  <c r="H9" i="2"/>
  <c r="G9" i="2"/>
  <c r="I8" i="2"/>
  <c r="H8" i="2"/>
  <c r="G8" i="2"/>
  <c r="I7" i="2"/>
  <c r="H7" i="2"/>
  <c r="G7" i="2"/>
  <c r="I6" i="2"/>
  <c r="H6" i="2"/>
  <c r="G6" i="2"/>
  <c r="I5" i="2"/>
  <c r="H5" i="2"/>
  <c r="H25" i="2" s="1"/>
  <c r="G5" i="2"/>
  <c r="G25" i="2" s="1"/>
  <c r="I4" i="2"/>
  <c r="I25" i="2" s="1"/>
  <c r="H4" i="2"/>
  <c r="G4" i="2"/>
  <c r="G24" i="2" s="1"/>
  <c r="E28" i="1"/>
  <c r="D28" i="1"/>
  <c r="C28" i="1"/>
  <c r="B28" i="1"/>
  <c r="E27" i="1"/>
  <c r="D27" i="1"/>
  <c r="C27" i="1"/>
  <c r="B27" i="1"/>
  <c r="E26" i="1"/>
  <c r="D26" i="1"/>
  <c r="C26" i="1"/>
  <c r="B26" i="1"/>
  <c r="E25" i="1"/>
  <c r="D25" i="1"/>
  <c r="C25" i="1"/>
  <c r="B25" i="1"/>
  <c r="E24" i="1"/>
  <c r="D24" i="1"/>
  <c r="C24" i="1"/>
  <c r="B24" i="1"/>
  <c r="E23" i="1"/>
  <c r="D23" i="1"/>
  <c r="C23" i="1"/>
  <c r="B23" i="1"/>
  <c r="E22" i="1"/>
  <c r="D22" i="1"/>
  <c r="C22" i="1"/>
  <c r="B22" i="1"/>
  <c r="E21" i="1"/>
  <c r="D21" i="1"/>
  <c r="C21" i="1"/>
  <c r="B21" i="1"/>
  <c r="E20" i="1"/>
  <c r="D20" i="1"/>
  <c r="C20" i="1"/>
  <c r="B20" i="1"/>
  <c r="D19" i="1"/>
  <c r="C19" i="1"/>
  <c r="E19" i="1" s="1"/>
  <c r="B19" i="1"/>
  <c r="B8" i="1"/>
  <c r="B14" i="1" s="1"/>
  <c r="H24" i="2" l="1"/>
  <c r="J25" i="2"/>
  <c r="I26" i="2" s="1"/>
  <c r="I24" i="2"/>
  <c r="G26" i="2" l="1"/>
  <c r="H26" i="2"/>
</calcChain>
</file>

<file path=xl/sharedStrings.xml><?xml version="1.0" encoding="utf-8"?>
<sst xmlns="http://schemas.openxmlformats.org/spreadsheetml/2006/main" count="113" uniqueCount="49">
  <si>
    <t>Task 1a</t>
  </si>
  <si>
    <t>v</t>
  </si>
  <si>
    <t>m/s</t>
  </si>
  <si>
    <t>u</t>
  </si>
  <si>
    <t>s</t>
  </si>
  <si>
    <t>m</t>
  </si>
  <si>
    <t xml:space="preserve">Acceleration </t>
  </si>
  <si>
    <t>a</t>
  </si>
  <si>
    <t>ms^-2</t>
  </si>
  <si>
    <t>Time</t>
  </si>
  <si>
    <t>t</t>
  </si>
  <si>
    <t>Task 1b</t>
  </si>
  <si>
    <t>Acceleration</t>
  </si>
  <si>
    <t>Distance (m)</t>
  </si>
  <si>
    <t>Time (s)</t>
  </si>
  <si>
    <t>Velocity (m/s)</t>
  </si>
  <si>
    <t>Message</t>
  </si>
  <si>
    <t>Task 1c</t>
  </si>
  <si>
    <t>Velocity-Time Data</t>
  </si>
  <si>
    <t>Velocity -Time Graph</t>
  </si>
  <si>
    <t>Task 2a</t>
  </si>
  <si>
    <t>Data</t>
  </si>
  <si>
    <t>Error</t>
  </si>
  <si>
    <t>Sample</t>
  </si>
  <si>
    <t>Actual Size</t>
  </si>
  <si>
    <t>Technician A</t>
  </si>
  <si>
    <t>Technician B</t>
  </si>
  <si>
    <t>Technician C</t>
  </si>
  <si>
    <t>Mean</t>
  </si>
  <si>
    <t>Total</t>
  </si>
  <si>
    <t>Sum</t>
  </si>
  <si>
    <t>% Error</t>
  </si>
  <si>
    <t>Correlation Coefficient, r</t>
  </si>
  <si>
    <t>Descriptive Statistics</t>
  </si>
  <si>
    <t>Standard Error</t>
  </si>
  <si>
    <t>Median</t>
  </si>
  <si>
    <t>Mode</t>
  </si>
  <si>
    <t>Standard Deviation</t>
  </si>
  <si>
    <t>Sample Variance</t>
  </si>
  <si>
    <t>Kurtosis</t>
  </si>
  <si>
    <t>Skewness</t>
  </si>
  <si>
    <t>Range</t>
  </si>
  <si>
    <t>Minimum</t>
  </si>
  <si>
    <t>Maximum</t>
  </si>
  <si>
    <t>Count</t>
  </si>
  <si>
    <t>Graph of measured values against actual size for each operator</t>
  </si>
  <si>
    <t>Best Operator</t>
  </si>
  <si>
    <t>Worst Operator</t>
  </si>
  <si>
    <t>Similarities and Differences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</si>
</sst>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sz val="1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theme="7" tint="0.39997558519241921"/>
        <bgColor indexed="64"/>
      </patternFill>
    </fill>
    <fill>
      <patternFill patternType="solid">
        <fgColor rgb="FF00B05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23">
    <xf numFmtId="0" fontId="0" fillId="0" borderId="0" xfId="0"/>
    <xf numFmtId="0" fontId="2" fillId="0" borderId="1" xfId="0" applyFont="1" applyBorder="1"/>
    <xf numFmtId="0" fontId="0" fillId="0" borderId="2" xfId="0" applyBorder="1"/>
    <xf numFmtId="0" fontId="0" fillId="0" borderId="3" xfId="0" applyBorder="1"/>
    <xf numFmtId="0" fontId="0" fillId="0" borderId="4" xfId="0" applyBorder="1"/>
    <xf numFmtId="0" fontId="0" fillId="0" borderId="5" xfId="0" applyBorder="1"/>
    <xf numFmtId="0" fontId="2" fillId="0" borderId="4" xfId="0" applyFont="1" applyBorder="1"/>
    <xf numFmtId="0" fontId="0" fillId="0" borderId="6" xfId="0" applyBorder="1"/>
    <xf numFmtId="0" fontId="0" fillId="0" borderId="7" xfId="0" applyBorder="1"/>
    <xf numFmtId="0" fontId="0" fillId="0" borderId="8" xfId="0" applyBorder="1"/>
    <xf numFmtId="0" fontId="2" fillId="0" borderId="2" xfId="0" applyFont="1" applyBorder="1"/>
    <xf numFmtId="0" fontId="2" fillId="0" borderId="9" xfId="0" applyFont="1" applyBorder="1" applyAlignment="1">
      <alignment horizontal="center"/>
    </xf>
    <xf numFmtId="0" fontId="2" fillId="0" borderId="10" xfId="0" applyFont="1" applyBorder="1" applyAlignment="1">
      <alignment horizontal="center"/>
    </xf>
    <xf numFmtId="0" fontId="2" fillId="0" borderId="0" xfId="0" applyFont="1"/>
    <xf numFmtId="43" fontId="0" fillId="0" borderId="0" xfId="1" applyFont="1"/>
    <xf numFmtId="43" fontId="0" fillId="0" borderId="0" xfId="0" applyNumberFormat="1"/>
    <xf numFmtId="9" fontId="0" fillId="0" borderId="0" xfId="2" applyFont="1"/>
    <xf numFmtId="0" fontId="3" fillId="0" borderId="11" xfId="0" applyFont="1" applyBorder="1" applyAlignment="1">
      <alignment horizontal="center"/>
    </xf>
    <xf numFmtId="0" fontId="0" fillId="0" borderId="10" xfId="0" applyBorder="1"/>
    <xf numFmtId="0" fontId="0" fillId="2" borderId="0" xfId="0" applyFill="1"/>
    <xf numFmtId="0" fontId="4" fillId="2" borderId="0" xfId="0" applyFont="1" applyFill="1"/>
    <xf numFmtId="0" fontId="0" fillId="3" borderId="0" xfId="0" applyFill="1"/>
    <xf numFmtId="0" fontId="0" fillId="4" borderId="0" xfId="0" applyFill="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Velocity-Time Graph</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lineChart>
        <c:grouping val="standard"/>
        <c:varyColors val="0"/>
        <c:ser>
          <c:idx val="0"/>
          <c:order val="0"/>
          <c:tx>
            <c:strRef>
              <c:f>'[1]Task 1'!$A$44</c:f>
              <c:strCache>
                <c:ptCount val="1"/>
                <c:pt idx="0">
                  <c:v>Velocity -Time Graph</c:v>
                </c:pt>
              </c:strCache>
            </c:strRef>
          </c:tx>
          <c:spPr>
            <a:ln w="31750" cap="rnd">
              <a:solidFill>
                <a:schemeClr val="accent1"/>
              </a:solidFill>
              <a:round/>
            </a:ln>
            <a:effectLst/>
          </c:spPr>
          <c:marker>
            <c:symbol val="none"/>
          </c:marker>
          <c:cat>
            <c:numRef>
              <c:f>'[1]Task 1'!$B$34:$B$43</c:f>
              <c:numCache>
                <c:formatCode>General</c:formatCode>
                <c:ptCount val="10"/>
                <c:pt idx="0">
                  <c:v>6.6659999999999995</c:v>
                </c:pt>
                <c:pt idx="1">
                  <c:v>7.4066666666666663</c:v>
                </c:pt>
                <c:pt idx="2">
                  <c:v>8.3324999999999996</c:v>
                </c:pt>
                <c:pt idx="3">
                  <c:v>9.5228571428571431</c:v>
                </c:pt>
                <c:pt idx="4">
                  <c:v>11.11</c:v>
                </c:pt>
                <c:pt idx="5">
                  <c:v>13.331999999999999</c:v>
                </c:pt>
                <c:pt idx="6">
                  <c:v>16.664999999999999</c:v>
                </c:pt>
                <c:pt idx="7">
                  <c:v>22.22</c:v>
                </c:pt>
                <c:pt idx="8">
                  <c:v>33.33</c:v>
                </c:pt>
                <c:pt idx="9">
                  <c:v>66.66</c:v>
                </c:pt>
              </c:numCache>
            </c:numRef>
          </c:cat>
          <c:val>
            <c:numRef>
              <c:f>'[1]Task 1'!$A$34:$A$43</c:f>
              <c:numCache>
                <c:formatCode>General</c:formatCode>
                <c:ptCount val="10"/>
                <c:pt idx="0">
                  <c:v>3333</c:v>
                </c:pt>
                <c:pt idx="1">
                  <c:v>2699.73</c:v>
                </c:pt>
                <c:pt idx="2">
                  <c:v>2133.12</c:v>
                </c:pt>
                <c:pt idx="3">
                  <c:v>1633.1699999999998</c:v>
                </c:pt>
                <c:pt idx="4">
                  <c:v>1199.8799999999999</c:v>
                </c:pt>
                <c:pt idx="5">
                  <c:v>833.25</c:v>
                </c:pt>
                <c:pt idx="6">
                  <c:v>533.28</c:v>
                </c:pt>
                <c:pt idx="7">
                  <c:v>299.96999999999997</c:v>
                </c:pt>
                <c:pt idx="8">
                  <c:v>133.32</c:v>
                </c:pt>
                <c:pt idx="9">
                  <c:v>33.33</c:v>
                </c:pt>
              </c:numCache>
            </c:numRef>
          </c:val>
          <c:smooth val="0"/>
          <c:extLst>
            <c:ext xmlns:c16="http://schemas.microsoft.com/office/drawing/2014/chart" uri="{C3380CC4-5D6E-409C-BE32-E72D297353CC}">
              <c16:uniqueId val="{00000000-B095-48C1-A4CE-812C173D212C}"/>
            </c:ext>
          </c:extLst>
        </c:ser>
        <c:dLbls>
          <c:showLegendKey val="0"/>
          <c:showVal val="0"/>
          <c:showCatName val="0"/>
          <c:showSerName val="0"/>
          <c:showPercent val="0"/>
          <c:showBubbleSize val="0"/>
        </c:dLbls>
        <c:smooth val="0"/>
        <c:axId val="312180816"/>
        <c:axId val="312173136"/>
      </c:lineChart>
      <c:catAx>
        <c:axId val="312180816"/>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312173136"/>
        <c:crosses val="autoZero"/>
        <c:auto val="1"/>
        <c:lblAlgn val="ctr"/>
        <c:lblOffset val="100"/>
        <c:noMultiLvlLbl val="0"/>
      </c:catAx>
      <c:valAx>
        <c:axId val="312173136"/>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31218081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Measured Value and Actual Value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lineChart>
        <c:grouping val="standard"/>
        <c:varyColors val="0"/>
        <c:ser>
          <c:idx val="1"/>
          <c:order val="0"/>
          <c:tx>
            <c:strRef>
              <c:f>'[1]Task 2'!$C$3</c:f>
              <c:strCache>
                <c:ptCount val="1"/>
                <c:pt idx="0">
                  <c:v>Technician A</c:v>
                </c:pt>
              </c:strCache>
            </c:strRef>
          </c:tx>
          <c:spPr>
            <a:ln w="31750" cap="rnd">
              <a:solidFill>
                <a:schemeClr val="accent2"/>
              </a:solidFill>
              <a:round/>
            </a:ln>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0-649A-4A43-B74B-3043E42C92E5}"/>
            </c:ext>
          </c:extLst>
        </c:ser>
        <c:ser>
          <c:idx val="2"/>
          <c:order val="1"/>
          <c:tx>
            <c:strRef>
              <c:f>'[1]Task 2'!$D$3</c:f>
              <c:strCache>
                <c:ptCount val="1"/>
                <c:pt idx="0">
                  <c:v>Technician B</c:v>
                </c:pt>
              </c:strCache>
            </c:strRef>
          </c:tx>
          <c:spPr>
            <a:ln w="31750" cap="rnd">
              <a:solidFill>
                <a:schemeClr val="accent3"/>
              </a:solidFill>
              <a:round/>
            </a:ln>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649A-4A43-B74B-3043E42C92E5}"/>
            </c:ext>
          </c:extLst>
        </c:ser>
        <c:ser>
          <c:idx val="3"/>
          <c:order val="2"/>
          <c:tx>
            <c:strRef>
              <c:f>'[1]Task 2'!$E$3</c:f>
              <c:strCache>
                <c:ptCount val="1"/>
                <c:pt idx="0">
                  <c:v>Technician C</c:v>
                </c:pt>
              </c:strCache>
            </c:strRef>
          </c:tx>
          <c:spPr>
            <a:ln w="31750" cap="rnd">
              <a:solidFill>
                <a:schemeClr val="accent4"/>
              </a:solidFill>
              <a:round/>
            </a:ln>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2-649A-4A43-B74B-3043E42C92E5}"/>
            </c:ext>
          </c:extLst>
        </c:ser>
        <c:dLbls>
          <c:showLegendKey val="0"/>
          <c:showVal val="0"/>
          <c:showCatName val="0"/>
          <c:showSerName val="0"/>
          <c:showPercent val="0"/>
          <c:showBubbleSize val="0"/>
        </c:dLbls>
        <c:smooth val="0"/>
        <c:axId val="312180816"/>
        <c:axId val="312181296"/>
      </c:lineChart>
      <c:catAx>
        <c:axId val="312180816"/>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312181296"/>
        <c:crosses val="autoZero"/>
        <c:auto val="1"/>
        <c:lblAlgn val="ctr"/>
        <c:lblOffset val="100"/>
        <c:noMultiLvlLbl val="0"/>
      </c:catAx>
      <c:valAx>
        <c:axId val="312181296"/>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312180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2AF3EA18-F64C-4CCA-A3A1-E92A750B5BE1}"/>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7" name="TextBox 6">
              <a:extLst>
                <a:ext uri="{FF2B5EF4-FFF2-40B4-BE49-F238E27FC236}">
                  <a16:creationId xmlns:a16="http://schemas.microsoft.com/office/drawing/2014/main" id="{2AF3EA18-F64C-4CCA-A3A1-E92A750B5BE1}"/>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238125</xdr:colOff>
      <xdr:row>8</xdr:row>
      <xdr:rowOff>33337</xdr:rowOff>
    </xdr:from>
    <xdr:ext cx="1205266" cy="341055"/>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67DBF835-B97A-42A0-B89C-30376DD651AD}"/>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8" name="TextBox 7">
              <a:extLst>
                <a:ext uri="{FF2B5EF4-FFF2-40B4-BE49-F238E27FC236}">
                  <a16:creationId xmlns:a16="http://schemas.microsoft.com/office/drawing/2014/main" id="{67DBF835-B97A-42A0-B89C-30376DD651AD}"/>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𝑎=5.554445𝑚𝑠^(−2)</a:t>
              </a:r>
              <a:endParaRPr lang="en-US" sz="1100" b="0" i="1">
                <a:latin typeface="Cambria Math" panose="02040503050406030204" pitchFamily="18" charset="0"/>
              </a:endParaRPr>
            </a:p>
            <a:p>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180975</xdr:colOff>
      <xdr:row>11</xdr:row>
      <xdr:rowOff>52387</xdr:rowOff>
    </xdr:from>
    <xdr:ext cx="627159" cy="462434"/>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93B43673-0327-47C4-BB44-DEADE585FEB0}"/>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9" name="TextBox 8">
              <a:extLst>
                <a:ext uri="{FF2B5EF4-FFF2-40B4-BE49-F238E27FC236}">
                  <a16:creationId xmlns:a16="http://schemas.microsoft.com/office/drawing/2014/main" id="{93B43673-0327-47C4-BB44-DEADE585FEB0}"/>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oneCellAnchor>
    <xdr:from>
      <xdr:col>0</xdr:col>
      <xdr:colOff>209550</xdr:colOff>
      <xdr:row>14</xdr:row>
      <xdr:rowOff>23812</xdr:rowOff>
    </xdr:from>
    <xdr:ext cx="826573" cy="172227"/>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DB34A0FF-3C3F-4833-907C-CCB6122720D9}"/>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=12.0012 </m:t>
                  </m:r>
                </m:oMath>
              </a14:m>
              <a:r>
                <a:rPr lang="en-US" sz="1100"/>
                <a:t>s</a:t>
              </a:r>
            </a:p>
          </xdr:txBody>
        </xdr:sp>
      </mc:Choice>
      <mc:Fallback xmlns="">
        <xdr:sp macro="" textlink="">
          <xdr:nvSpPr>
            <xdr:cNvPr id="10" name="TextBox 9">
              <a:extLst>
                <a:ext uri="{FF2B5EF4-FFF2-40B4-BE49-F238E27FC236}">
                  <a16:creationId xmlns:a16="http://schemas.microsoft.com/office/drawing/2014/main" id="{DB34A0FF-3C3F-4833-907C-CCB6122720D9}"/>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𝑡=12.0012 </a:t>
              </a:r>
              <a:r>
                <a:rPr lang="en-US" sz="1100"/>
                <a:t>s</a:t>
              </a:r>
            </a:p>
          </xdr:txBody>
        </xdr:sp>
      </mc:Fallback>
    </mc:AlternateContent>
    <xdr:clientData/>
  </xdr:oneCellAnchor>
  <xdr:twoCellAnchor>
    <xdr:from>
      <xdr:col>0</xdr:col>
      <xdr:colOff>114300</xdr:colOff>
      <xdr:row>44</xdr:row>
      <xdr:rowOff>100012</xdr:rowOff>
    </xdr:from>
    <xdr:to>
      <xdr:col>4</xdr:col>
      <xdr:colOff>952500</xdr:colOff>
      <xdr:row>58</xdr:row>
      <xdr:rowOff>176212</xdr:rowOff>
    </xdr:to>
    <xdr:graphicFrame macro="">
      <xdr:nvGraphicFramePr>
        <xdr:cNvPr id="11" name="Chart 10">
          <a:extLst>
            <a:ext uri="{FF2B5EF4-FFF2-40B4-BE49-F238E27FC236}">
              <a16:creationId xmlns:a16="http://schemas.microsoft.com/office/drawing/2014/main" id="{F34AE2F2-7C25-453F-BA85-E0B7BDB923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52</xdr:row>
      <xdr:rowOff>104773</xdr:rowOff>
    </xdr:from>
    <xdr:to>
      <xdr:col>6</xdr:col>
      <xdr:colOff>247650</xdr:colOff>
      <xdr:row>74</xdr:row>
      <xdr:rowOff>142874</xdr:rowOff>
    </xdr:to>
    <xdr:graphicFrame macro="">
      <xdr:nvGraphicFramePr>
        <xdr:cNvPr id="2" name="Chart 1">
          <a:extLst>
            <a:ext uri="{FF2B5EF4-FFF2-40B4-BE49-F238E27FC236}">
              <a16:creationId xmlns:a16="http://schemas.microsoft.com/office/drawing/2014/main" id="{48A5548D-F621-4805-AB6B-9282CD69E4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133350</xdr:colOff>
      <xdr:row>77</xdr:row>
      <xdr:rowOff>123825</xdr:rowOff>
    </xdr:from>
    <xdr:to>
      <xdr:col>4</xdr:col>
      <xdr:colOff>295275</xdr:colOff>
      <xdr:row>86</xdr:row>
      <xdr:rowOff>104775</xdr:rowOff>
    </xdr:to>
    <xdr:sp macro="" textlink="">
      <xdr:nvSpPr>
        <xdr:cNvPr id="3" name="TextBox 2">
          <a:extLst>
            <a:ext uri="{FF2B5EF4-FFF2-40B4-BE49-F238E27FC236}">
              <a16:creationId xmlns:a16="http://schemas.microsoft.com/office/drawing/2014/main" id="{535F16F0-44AC-4673-83CE-8D64F200325A}"/>
            </a:ext>
          </a:extLst>
        </xdr:cNvPr>
        <xdr:cNvSpPr txBox="1"/>
      </xdr:nvSpPr>
      <xdr:spPr>
        <a:xfrm>
          <a:off x="133350" y="14811375"/>
          <a:ext cx="4533900" cy="1695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Operator A significantly outperformed the other operators in terms of performance. He was the operator with the lowest error rate, which was 50% and 18% lower than Operator B and C, respectively. Additionally, Operator A's mean measurement was very near to the true mean and had the least standard error, demonstrating a high level of accuracy. Additionally, when compared to the other operators, Operator A's value range was relatively narrower. Notably, among all the operators, Operator A had the highest minimum value and the smallest maximum value.</a:t>
          </a:r>
          <a:br>
            <a:rPr lang="en-US" sz="1100"/>
          </a:br>
          <a:endParaRPr lang="en-US" sz="1100"/>
        </a:p>
      </xdr:txBody>
    </xdr:sp>
    <xdr:clientData/>
  </xdr:twoCellAnchor>
  <xdr:twoCellAnchor>
    <xdr:from>
      <xdr:col>0</xdr:col>
      <xdr:colOff>161924</xdr:colOff>
      <xdr:row>88</xdr:row>
      <xdr:rowOff>57150</xdr:rowOff>
    </xdr:from>
    <xdr:to>
      <xdr:col>4</xdr:col>
      <xdr:colOff>942974</xdr:colOff>
      <xdr:row>93</xdr:row>
      <xdr:rowOff>38100</xdr:rowOff>
    </xdr:to>
    <xdr:sp macro="" textlink="">
      <xdr:nvSpPr>
        <xdr:cNvPr id="4" name="TextBox 3">
          <a:extLst>
            <a:ext uri="{FF2B5EF4-FFF2-40B4-BE49-F238E27FC236}">
              <a16:creationId xmlns:a16="http://schemas.microsoft.com/office/drawing/2014/main" id="{29A4BE2D-EF2C-40F9-879F-6887C3A356D4}"/>
            </a:ext>
          </a:extLst>
        </xdr:cNvPr>
        <xdr:cNvSpPr txBox="1"/>
      </xdr:nvSpPr>
      <xdr:spPr>
        <a:xfrm>
          <a:off x="161924" y="16840200"/>
          <a:ext cx="5153025" cy="933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With the highest error rate of 50% and the widest range of data compared to the other operators, Technician B was the operator that performed the worst. Furthermore, his mean measurement showed low accuracy because it was far from the true mean. Additionally, Technician B performed worse than the other operators, as evidenced by the fact that he had the highest maximum value and the lowest minimum value.</a:t>
          </a:r>
        </a:p>
      </xdr:txBody>
    </xdr:sp>
    <xdr:clientData/>
  </xdr:twoCellAnchor>
  <xdr:twoCellAnchor>
    <xdr:from>
      <xdr:col>0</xdr:col>
      <xdr:colOff>152399</xdr:colOff>
      <xdr:row>95</xdr:row>
      <xdr:rowOff>114300</xdr:rowOff>
    </xdr:from>
    <xdr:to>
      <xdr:col>3</xdr:col>
      <xdr:colOff>647699</xdr:colOff>
      <xdr:row>103</xdr:row>
      <xdr:rowOff>76200</xdr:rowOff>
    </xdr:to>
    <xdr:sp macro="" textlink="">
      <xdr:nvSpPr>
        <xdr:cNvPr id="5" name="TextBox 4">
          <a:extLst>
            <a:ext uri="{FF2B5EF4-FFF2-40B4-BE49-F238E27FC236}">
              <a16:creationId xmlns:a16="http://schemas.microsoft.com/office/drawing/2014/main" id="{10463EEC-0382-4175-A804-2C6F7F481333}"/>
            </a:ext>
          </a:extLst>
        </xdr:cNvPr>
        <xdr:cNvSpPr txBox="1"/>
      </xdr:nvSpPr>
      <xdr:spPr>
        <a:xfrm>
          <a:off x="152399" y="18230850"/>
          <a:ext cx="4067175" cy="1485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fact that none of the operators produced measurements that were unclear because their values were near to one another is a striking similarity between them. It is important to note that, with the exception of Technician C, the majority of the operators were unable to obtain precise measurements. As opposed to the other operators, Technician C was able to take two precise measurements, indicating a somewhat better level of accuracy.The variations were barely noticeable.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Desktop\ACMA4014-CW2%20Client%201.xlsx" TargetMode="External"/><Relationship Id="rId1" Type="http://schemas.openxmlformats.org/officeDocument/2006/relationships/externalLinkPath" Target="/Users/Admin/Desktop/ACMA4014-CW2%20Clien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 1"/>
      <sheetName val="Task 2"/>
    </sheetNames>
    <sheetDataSet>
      <sheetData sheetId="0">
        <row r="34">
          <cell r="A34">
            <v>3333</v>
          </cell>
          <cell r="B34">
            <v>6.6659999999999995</v>
          </cell>
        </row>
        <row r="35">
          <cell r="A35">
            <v>2699.73</v>
          </cell>
          <cell r="B35">
            <v>7.4066666666666663</v>
          </cell>
        </row>
        <row r="36">
          <cell r="A36">
            <v>2133.12</v>
          </cell>
          <cell r="B36">
            <v>8.3324999999999996</v>
          </cell>
        </row>
        <row r="37">
          <cell r="A37">
            <v>1633.1699999999998</v>
          </cell>
          <cell r="B37">
            <v>9.5228571428571431</v>
          </cell>
        </row>
        <row r="38">
          <cell r="A38">
            <v>1199.8799999999999</v>
          </cell>
          <cell r="B38">
            <v>11.11</v>
          </cell>
        </row>
        <row r="39">
          <cell r="A39">
            <v>833.25</v>
          </cell>
          <cell r="B39">
            <v>13.331999999999999</v>
          </cell>
        </row>
        <row r="40">
          <cell r="A40">
            <v>533.28</v>
          </cell>
          <cell r="B40">
            <v>16.664999999999999</v>
          </cell>
        </row>
        <row r="41">
          <cell r="A41">
            <v>299.96999999999997</v>
          </cell>
          <cell r="B41">
            <v>22.22</v>
          </cell>
        </row>
        <row r="42">
          <cell r="A42">
            <v>133.32</v>
          </cell>
          <cell r="B42">
            <v>33.33</v>
          </cell>
        </row>
        <row r="43">
          <cell r="A43">
            <v>33.33</v>
          </cell>
          <cell r="B43">
            <v>66.66</v>
          </cell>
        </row>
        <row r="44">
          <cell r="A44" t="str">
            <v>Velocity -Time Graph</v>
          </cell>
        </row>
      </sheetData>
      <sheetData sheetId="1">
        <row r="3">
          <cell r="C3" t="str">
            <v>Technician A</v>
          </cell>
          <cell r="D3" t="str">
            <v>Technician B</v>
          </cell>
          <cell r="E3" t="str">
            <v>Technician C</v>
          </cell>
        </row>
        <row r="4">
          <cell r="B4">
            <v>0.7</v>
          </cell>
          <cell r="C4">
            <v>1.5</v>
          </cell>
          <cell r="D4">
            <v>1</v>
          </cell>
          <cell r="E4">
            <v>1.4</v>
          </cell>
        </row>
        <row r="5">
          <cell r="B5">
            <v>2.1</v>
          </cell>
          <cell r="C5">
            <v>1.8</v>
          </cell>
          <cell r="D5">
            <v>2</v>
          </cell>
          <cell r="E5">
            <v>2.5</v>
          </cell>
        </row>
        <row r="6">
          <cell r="B6">
            <v>1.1000000000000001</v>
          </cell>
          <cell r="C6">
            <v>2</v>
          </cell>
          <cell r="D6">
            <v>2</v>
          </cell>
          <cell r="E6">
            <v>1.6</v>
          </cell>
        </row>
        <row r="7">
          <cell r="B7">
            <v>1.6</v>
          </cell>
          <cell r="C7">
            <v>0.8</v>
          </cell>
          <cell r="D7">
            <v>2</v>
          </cell>
          <cell r="E7">
            <v>1.6</v>
          </cell>
        </row>
        <row r="8">
          <cell r="B8">
            <v>2.7</v>
          </cell>
          <cell r="C8">
            <v>3</v>
          </cell>
          <cell r="D8">
            <v>3.5</v>
          </cell>
          <cell r="E8">
            <v>3</v>
          </cell>
        </row>
        <row r="9">
          <cell r="B9">
            <v>0.55000000000000004</v>
          </cell>
          <cell r="C9">
            <v>1.2</v>
          </cell>
          <cell r="D9">
            <v>1</v>
          </cell>
          <cell r="E9">
            <v>1</v>
          </cell>
        </row>
        <row r="10">
          <cell r="B10">
            <v>0.27</v>
          </cell>
          <cell r="C10">
            <v>1.2</v>
          </cell>
          <cell r="D10">
            <v>1</v>
          </cell>
          <cell r="E10">
            <v>0.7</v>
          </cell>
        </row>
        <row r="11">
          <cell r="B11">
            <v>0.4</v>
          </cell>
          <cell r="C11">
            <v>0.5</v>
          </cell>
          <cell r="D11">
            <v>1</v>
          </cell>
          <cell r="E11">
            <v>0.9</v>
          </cell>
        </row>
        <row r="12">
          <cell r="B12">
            <v>6</v>
          </cell>
          <cell r="C12">
            <v>5.5</v>
          </cell>
          <cell r="D12">
            <v>6.5</v>
          </cell>
          <cell r="E12">
            <v>6.2</v>
          </cell>
        </row>
        <row r="13">
          <cell r="B13">
            <v>1.1200000000000001</v>
          </cell>
          <cell r="C13">
            <v>0.5</v>
          </cell>
          <cell r="D13">
            <v>1.5</v>
          </cell>
          <cell r="E13">
            <v>1.4</v>
          </cell>
        </row>
        <row r="14">
          <cell r="B14">
            <v>1.3</v>
          </cell>
          <cell r="C14">
            <v>2.1</v>
          </cell>
          <cell r="D14">
            <v>1.5</v>
          </cell>
          <cell r="E14">
            <v>1.7</v>
          </cell>
        </row>
        <row r="15">
          <cell r="B15">
            <v>0.98</v>
          </cell>
          <cell r="C15">
            <v>1</v>
          </cell>
          <cell r="D15">
            <v>1</v>
          </cell>
          <cell r="E15">
            <v>1.3</v>
          </cell>
        </row>
        <row r="16">
          <cell r="B16">
            <v>1.1499999999999999</v>
          </cell>
          <cell r="C16">
            <v>1.8</v>
          </cell>
          <cell r="D16">
            <v>1.5</v>
          </cell>
          <cell r="E16">
            <v>1.6</v>
          </cell>
        </row>
        <row r="17">
          <cell r="B17">
            <v>0.52</v>
          </cell>
          <cell r="C17">
            <v>1.5</v>
          </cell>
          <cell r="D17">
            <v>1</v>
          </cell>
          <cell r="E17">
            <v>1</v>
          </cell>
        </row>
        <row r="18">
          <cell r="B18">
            <v>1.8</v>
          </cell>
          <cell r="C18">
            <v>2</v>
          </cell>
          <cell r="D18">
            <v>2.5</v>
          </cell>
          <cell r="E18">
            <v>2.1</v>
          </cell>
        </row>
        <row r="19">
          <cell r="B19">
            <v>7.5</v>
          </cell>
          <cell r="C19">
            <v>6</v>
          </cell>
          <cell r="D19">
            <v>8</v>
          </cell>
          <cell r="E19">
            <v>7</v>
          </cell>
        </row>
        <row r="20">
          <cell r="B20">
            <v>0.28000000000000003</v>
          </cell>
          <cell r="C20">
            <v>1</v>
          </cell>
          <cell r="D20">
            <v>1</v>
          </cell>
          <cell r="E20">
            <v>0.8</v>
          </cell>
        </row>
        <row r="21">
          <cell r="B21">
            <v>0.5</v>
          </cell>
          <cell r="C21">
            <v>0.9</v>
          </cell>
          <cell r="D21">
            <v>1.2</v>
          </cell>
          <cell r="E21">
            <v>0.8</v>
          </cell>
        </row>
        <row r="22">
          <cell r="B22">
            <v>4.9000000000000004</v>
          </cell>
          <cell r="C22">
            <v>4.5</v>
          </cell>
          <cell r="D22">
            <v>5.5</v>
          </cell>
          <cell r="E22">
            <v>4.9000000000000004</v>
          </cell>
        </row>
        <row r="23">
          <cell r="B23">
            <v>0.25</v>
          </cell>
          <cell r="C23">
            <v>0.5</v>
          </cell>
          <cell r="D23">
            <v>1</v>
          </cell>
          <cell r="E23">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BD1DD-3045-420F-A2C0-4381061FC022}">
  <dimension ref="A1:H60"/>
  <sheetViews>
    <sheetView tabSelected="1" topLeftCell="A41" workbookViewId="0">
      <selection activeCell="J21" sqref="J21"/>
    </sheetView>
  </sheetViews>
  <sheetFormatPr defaultRowHeight="15" x14ac:dyDescent="0.25"/>
  <cols>
    <col min="1" max="1" width="18.140625" bestFit="1" customWidth="1"/>
    <col min="2" max="2" width="12.140625" bestFit="1" customWidth="1"/>
    <col min="3" max="3" width="12" bestFit="1" customWidth="1"/>
    <col min="4" max="4" width="13.7109375" bestFit="1" customWidth="1"/>
    <col min="5" max="5" width="49" bestFit="1" customWidth="1"/>
  </cols>
  <sheetData>
    <row r="1" spans="1:3" x14ac:dyDescent="0.25">
      <c r="A1" s="1" t="s">
        <v>0</v>
      </c>
      <c r="B1" s="2"/>
      <c r="C1" s="3"/>
    </row>
    <row r="2" spans="1:3" x14ac:dyDescent="0.25">
      <c r="A2" s="4" t="s">
        <v>1</v>
      </c>
      <c r="B2">
        <v>66.66</v>
      </c>
      <c r="C2" s="5" t="s">
        <v>2</v>
      </c>
    </row>
    <row r="3" spans="1:3" x14ac:dyDescent="0.25">
      <c r="A3" s="4" t="s">
        <v>3</v>
      </c>
      <c r="B3">
        <v>0</v>
      </c>
      <c r="C3" s="5" t="s">
        <v>2</v>
      </c>
    </row>
    <row r="4" spans="1:3" x14ac:dyDescent="0.25">
      <c r="A4" s="4" t="s">
        <v>4</v>
      </c>
      <c r="B4">
        <v>400</v>
      </c>
      <c r="C4" s="5" t="s">
        <v>5</v>
      </c>
    </row>
    <row r="5" spans="1:3" x14ac:dyDescent="0.25">
      <c r="A5" s="6" t="s">
        <v>6</v>
      </c>
      <c r="C5" s="5"/>
    </row>
    <row r="6" spans="1:3" x14ac:dyDescent="0.25">
      <c r="A6" s="4"/>
      <c r="C6" s="5"/>
    </row>
    <row r="7" spans="1:3" x14ac:dyDescent="0.25">
      <c r="A7" s="4"/>
      <c r="C7" s="5"/>
    </row>
    <row r="8" spans="1:3" x14ac:dyDescent="0.25">
      <c r="A8" s="4" t="s">
        <v>7</v>
      </c>
      <c r="B8">
        <f>(B2^2-B3^2)/(2*B4)</f>
        <v>5.5544444999999998</v>
      </c>
      <c r="C8" s="5" t="s">
        <v>8</v>
      </c>
    </row>
    <row r="9" spans="1:3" x14ac:dyDescent="0.25">
      <c r="A9" s="4"/>
      <c r="C9" s="5"/>
    </row>
    <row r="10" spans="1:3" x14ac:dyDescent="0.25">
      <c r="A10" s="4"/>
      <c r="C10" s="5"/>
    </row>
    <row r="11" spans="1:3" x14ac:dyDescent="0.25">
      <c r="A11" s="6" t="s">
        <v>9</v>
      </c>
      <c r="C11" s="5"/>
    </row>
    <row r="12" spans="1:3" x14ac:dyDescent="0.25">
      <c r="A12" s="4"/>
      <c r="C12" s="5"/>
    </row>
    <row r="13" spans="1:3" x14ac:dyDescent="0.25">
      <c r="A13" s="4"/>
      <c r="C13" s="5"/>
    </row>
    <row r="14" spans="1:3" x14ac:dyDescent="0.25">
      <c r="A14" s="4" t="s">
        <v>10</v>
      </c>
      <c r="B14">
        <f>(B2-B3)/B8</f>
        <v>12.001200120012001</v>
      </c>
      <c r="C14" s="5" t="s">
        <v>4</v>
      </c>
    </row>
    <row r="15" spans="1:3" x14ac:dyDescent="0.25">
      <c r="A15" s="7"/>
      <c r="B15" s="8"/>
      <c r="C15" s="9"/>
    </row>
    <row r="17" spans="1:8" x14ac:dyDescent="0.25">
      <c r="A17" s="1" t="s">
        <v>11</v>
      </c>
      <c r="B17" s="10" t="s">
        <v>1</v>
      </c>
      <c r="C17" s="2">
        <v>66.66</v>
      </c>
      <c r="D17" s="2" t="s">
        <v>2</v>
      </c>
      <c r="E17" s="10" t="s">
        <v>3</v>
      </c>
      <c r="F17" s="2">
        <v>0</v>
      </c>
      <c r="G17" s="3" t="s">
        <v>2</v>
      </c>
      <c r="H17" s="3"/>
    </row>
    <row r="18" spans="1:8" ht="15.75" thickBot="1" x14ac:dyDescent="0.3">
      <c r="A18" s="11" t="s">
        <v>12</v>
      </c>
      <c r="B18" s="12" t="s">
        <v>13</v>
      </c>
      <c r="C18" s="12" t="s">
        <v>14</v>
      </c>
      <c r="D18" s="12" t="s">
        <v>15</v>
      </c>
      <c r="E18" s="12" t="s">
        <v>16</v>
      </c>
      <c r="H18" s="5"/>
    </row>
    <row r="19" spans="1:8" x14ac:dyDescent="0.25">
      <c r="A19" s="4">
        <v>1</v>
      </c>
      <c r="B19">
        <f t="shared" ref="B19:B28" si="0">(($C$17)^2-($F$17)^2)/2*A19</f>
        <v>2221.7777999999998</v>
      </c>
      <c r="C19">
        <f t="shared" ref="C19:C28" si="1">($C$17-$F$17)/A19</f>
        <v>66.66</v>
      </c>
      <c r="D19">
        <f>B19/C19</f>
        <v>33.33</v>
      </c>
      <c r="E19" s="19" t="str">
        <f>(IF(C19&gt;17,"The car will lose the race-Acceleration value too low!",(IF(C19&lt;12,"Impossible!-the car cannot accelerate this quickly","The car will win the race"))))</f>
        <v>The car will lose the race-Acceleration value too low!</v>
      </c>
      <c r="H19" s="5"/>
    </row>
    <row r="20" spans="1:8" x14ac:dyDescent="0.25">
      <c r="A20" s="4">
        <v>2</v>
      </c>
      <c r="B20">
        <f t="shared" si="0"/>
        <v>4443.5555999999997</v>
      </c>
      <c r="C20">
        <f t="shared" si="1"/>
        <v>33.33</v>
      </c>
      <c r="D20">
        <f t="shared" ref="D20:D28" si="2">B20/C20</f>
        <v>133.32</v>
      </c>
      <c r="E20" s="20" t="str">
        <f t="shared" ref="E20:E28" si="3">(IF(C20&gt;17,"The car will lose the race-Acceleration value too low!",(IF(C20&lt;12,"Impossible!-the car cannot accelerate this quickly","The car will win the race"))))</f>
        <v>The car will lose the race-Acceleration value too low!</v>
      </c>
      <c r="H20" s="5"/>
    </row>
    <row r="21" spans="1:8" x14ac:dyDescent="0.25">
      <c r="A21" s="4">
        <v>3</v>
      </c>
      <c r="B21">
        <f t="shared" si="0"/>
        <v>6665.3333999999995</v>
      </c>
      <c r="C21">
        <f t="shared" si="1"/>
        <v>22.22</v>
      </c>
      <c r="D21">
        <f t="shared" si="2"/>
        <v>299.96999999999997</v>
      </c>
      <c r="E21" s="19" t="str">
        <f t="shared" si="3"/>
        <v>The car will lose the race-Acceleration value too low!</v>
      </c>
      <c r="H21" s="5"/>
    </row>
    <row r="22" spans="1:8" x14ac:dyDescent="0.25">
      <c r="A22" s="4">
        <v>4</v>
      </c>
      <c r="B22">
        <f t="shared" si="0"/>
        <v>8887.1111999999994</v>
      </c>
      <c r="C22">
        <f t="shared" si="1"/>
        <v>16.664999999999999</v>
      </c>
      <c r="D22">
        <f t="shared" si="2"/>
        <v>533.28</v>
      </c>
      <c r="E22" s="22" t="str">
        <f t="shared" si="3"/>
        <v>The car will win the race</v>
      </c>
      <c r="H22" s="5"/>
    </row>
    <row r="23" spans="1:8" x14ac:dyDescent="0.25">
      <c r="A23" s="4">
        <v>5</v>
      </c>
      <c r="B23">
        <f t="shared" si="0"/>
        <v>11108.888999999999</v>
      </c>
      <c r="C23">
        <f t="shared" si="1"/>
        <v>13.331999999999999</v>
      </c>
      <c r="D23">
        <f t="shared" si="2"/>
        <v>833.25</v>
      </c>
      <c r="E23" s="22" t="str">
        <f t="shared" si="3"/>
        <v>The car will win the race</v>
      </c>
      <c r="H23" s="5"/>
    </row>
    <row r="24" spans="1:8" x14ac:dyDescent="0.25">
      <c r="A24" s="4">
        <v>6</v>
      </c>
      <c r="B24">
        <f t="shared" si="0"/>
        <v>13330.666799999999</v>
      </c>
      <c r="C24">
        <f t="shared" si="1"/>
        <v>11.11</v>
      </c>
      <c r="D24">
        <f t="shared" si="2"/>
        <v>1199.8799999999999</v>
      </c>
      <c r="E24" s="21" t="str">
        <f t="shared" si="3"/>
        <v>Impossible!-the car cannot accelerate this quickly</v>
      </c>
      <c r="H24" s="5"/>
    </row>
    <row r="25" spans="1:8" x14ac:dyDescent="0.25">
      <c r="A25" s="4">
        <v>7</v>
      </c>
      <c r="B25">
        <f t="shared" si="0"/>
        <v>15552.444599999999</v>
      </c>
      <c r="C25">
        <f t="shared" si="1"/>
        <v>9.5228571428571431</v>
      </c>
      <c r="D25">
        <f t="shared" si="2"/>
        <v>1633.1699999999998</v>
      </c>
      <c r="E25" s="21" t="str">
        <f t="shared" si="3"/>
        <v>Impossible!-the car cannot accelerate this quickly</v>
      </c>
      <c r="H25" s="5"/>
    </row>
    <row r="26" spans="1:8" x14ac:dyDescent="0.25">
      <c r="A26" s="4">
        <v>8</v>
      </c>
      <c r="B26">
        <f t="shared" si="0"/>
        <v>17774.222399999999</v>
      </c>
      <c r="C26">
        <f t="shared" si="1"/>
        <v>8.3324999999999996</v>
      </c>
      <c r="D26">
        <f t="shared" si="2"/>
        <v>2133.12</v>
      </c>
      <c r="E26" s="21" t="str">
        <f t="shared" si="3"/>
        <v>Impossible!-the car cannot accelerate this quickly</v>
      </c>
      <c r="H26" s="5"/>
    </row>
    <row r="27" spans="1:8" x14ac:dyDescent="0.25">
      <c r="A27" s="4">
        <v>9</v>
      </c>
      <c r="B27">
        <f t="shared" si="0"/>
        <v>19996.000199999999</v>
      </c>
      <c r="C27">
        <f t="shared" si="1"/>
        <v>7.4066666666666663</v>
      </c>
      <c r="D27">
        <f t="shared" si="2"/>
        <v>2699.73</v>
      </c>
      <c r="E27" s="21" t="str">
        <f t="shared" si="3"/>
        <v>Impossible!-the car cannot accelerate this quickly</v>
      </c>
      <c r="H27" s="5"/>
    </row>
    <row r="28" spans="1:8" x14ac:dyDescent="0.25">
      <c r="A28" s="4">
        <v>10</v>
      </c>
      <c r="B28">
        <f t="shared" si="0"/>
        <v>22217.777999999998</v>
      </c>
      <c r="C28">
        <f t="shared" si="1"/>
        <v>6.6659999999999995</v>
      </c>
      <c r="D28">
        <f t="shared" si="2"/>
        <v>3333</v>
      </c>
      <c r="E28" s="21" t="str">
        <f t="shared" si="3"/>
        <v>Impossible!-the car cannot accelerate this quickly</v>
      </c>
      <c r="H28" s="5"/>
    </row>
    <row r="29" spans="1:8" x14ac:dyDescent="0.25">
      <c r="A29" s="7"/>
      <c r="B29" s="8"/>
      <c r="C29" s="8"/>
      <c r="D29" s="8"/>
      <c r="E29" s="8"/>
      <c r="F29" s="8"/>
      <c r="G29" s="8"/>
      <c r="H29" s="9"/>
    </row>
    <row r="31" spans="1:8" x14ac:dyDescent="0.25">
      <c r="A31" s="1" t="s">
        <v>17</v>
      </c>
      <c r="B31" s="2"/>
      <c r="C31" s="2"/>
      <c r="D31" s="2"/>
      <c r="E31" s="3"/>
    </row>
    <row r="32" spans="1:8" x14ac:dyDescent="0.25">
      <c r="A32" s="6" t="s">
        <v>18</v>
      </c>
      <c r="B32" s="13"/>
      <c r="E32" s="5"/>
    </row>
    <row r="33" spans="1:5" x14ac:dyDescent="0.25">
      <c r="A33" s="6" t="s">
        <v>15</v>
      </c>
      <c r="B33" s="13" t="s">
        <v>14</v>
      </c>
      <c r="E33" s="5"/>
    </row>
    <row r="34" spans="1:5" x14ac:dyDescent="0.25">
      <c r="A34" s="4">
        <v>3333</v>
      </c>
      <c r="B34">
        <v>6.6659999999999995</v>
      </c>
      <c r="E34" s="5"/>
    </row>
    <row r="35" spans="1:5" x14ac:dyDescent="0.25">
      <c r="A35" s="4">
        <v>2699.73</v>
      </c>
      <c r="B35">
        <v>7.4066666666666663</v>
      </c>
      <c r="E35" s="5"/>
    </row>
    <row r="36" spans="1:5" x14ac:dyDescent="0.25">
      <c r="A36" s="4">
        <v>2133.12</v>
      </c>
      <c r="B36">
        <v>8.3324999999999996</v>
      </c>
      <c r="E36" s="5"/>
    </row>
    <row r="37" spans="1:5" x14ac:dyDescent="0.25">
      <c r="A37" s="4">
        <v>1633.1699999999998</v>
      </c>
      <c r="B37">
        <v>9.5228571428571431</v>
      </c>
      <c r="E37" s="5"/>
    </row>
    <row r="38" spans="1:5" x14ac:dyDescent="0.25">
      <c r="A38" s="4">
        <v>1199.8799999999999</v>
      </c>
      <c r="B38">
        <v>11.11</v>
      </c>
      <c r="E38" s="5"/>
    </row>
    <row r="39" spans="1:5" x14ac:dyDescent="0.25">
      <c r="A39" s="4">
        <v>833.25</v>
      </c>
      <c r="B39">
        <v>13.331999999999999</v>
      </c>
      <c r="E39" s="5"/>
    </row>
    <row r="40" spans="1:5" x14ac:dyDescent="0.25">
      <c r="A40" s="4">
        <v>533.28</v>
      </c>
      <c r="B40">
        <v>16.664999999999999</v>
      </c>
      <c r="E40" s="5"/>
    </row>
    <row r="41" spans="1:5" x14ac:dyDescent="0.25">
      <c r="A41" s="4">
        <v>299.96999999999997</v>
      </c>
      <c r="B41">
        <v>22.22</v>
      </c>
      <c r="E41" s="5"/>
    </row>
    <row r="42" spans="1:5" x14ac:dyDescent="0.25">
      <c r="A42" s="4">
        <v>133.32</v>
      </c>
      <c r="B42">
        <v>33.33</v>
      </c>
      <c r="E42" s="5"/>
    </row>
    <row r="43" spans="1:5" x14ac:dyDescent="0.25">
      <c r="A43" s="4">
        <v>33.33</v>
      </c>
      <c r="B43">
        <v>66.66</v>
      </c>
      <c r="E43" s="5"/>
    </row>
    <row r="44" spans="1:5" x14ac:dyDescent="0.25">
      <c r="A44" s="6" t="s">
        <v>19</v>
      </c>
      <c r="E44" s="5"/>
    </row>
    <row r="45" spans="1:5" x14ac:dyDescent="0.25">
      <c r="A45" s="4"/>
      <c r="E45" s="5"/>
    </row>
    <row r="46" spans="1:5" x14ac:dyDescent="0.25">
      <c r="A46" s="4"/>
      <c r="E46" s="5"/>
    </row>
    <row r="47" spans="1:5" x14ac:dyDescent="0.25">
      <c r="A47" s="4"/>
      <c r="E47" s="5"/>
    </row>
    <row r="48" spans="1:5" x14ac:dyDescent="0.25">
      <c r="A48" s="4"/>
      <c r="E48" s="5"/>
    </row>
    <row r="49" spans="1:5" x14ac:dyDescent="0.25">
      <c r="A49" s="4"/>
      <c r="E49" s="5"/>
    </row>
    <row r="50" spans="1:5" x14ac:dyDescent="0.25">
      <c r="A50" s="4"/>
      <c r="E50" s="5"/>
    </row>
    <row r="51" spans="1:5" x14ac:dyDescent="0.25">
      <c r="A51" s="4"/>
      <c r="E51" s="5"/>
    </row>
    <row r="52" spans="1:5" x14ac:dyDescent="0.25">
      <c r="A52" s="4"/>
      <c r="E52" s="5"/>
    </row>
    <row r="53" spans="1:5" x14ac:dyDescent="0.25">
      <c r="A53" s="4"/>
      <c r="E53" s="5"/>
    </row>
    <row r="54" spans="1:5" x14ac:dyDescent="0.25">
      <c r="A54" s="4"/>
      <c r="E54" s="5"/>
    </row>
    <row r="55" spans="1:5" x14ac:dyDescent="0.25">
      <c r="A55" s="4"/>
      <c r="E55" s="5"/>
    </row>
    <row r="56" spans="1:5" x14ac:dyDescent="0.25">
      <c r="A56" s="4"/>
      <c r="E56" s="5"/>
    </row>
    <row r="57" spans="1:5" x14ac:dyDescent="0.25">
      <c r="A57" s="4"/>
      <c r="E57" s="5"/>
    </row>
    <row r="58" spans="1:5" x14ac:dyDescent="0.25">
      <c r="A58" s="4"/>
      <c r="E58" s="5"/>
    </row>
    <row r="59" spans="1:5" x14ac:dyDescent="0.25">
      <c r="A59" s="4"/>
      <c r="E59" s="5"/>
    </row>
    <row r="60" spans="1:5" x14ac:dyDescent="0.25">
      <c r="A60" s="7"/>
      <c r="B60" s="8"/>
      <c r="C60" s="8"/>
      <c r="D60" s="8"/>
      <c r="E60" s="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20A61-DF89-4DDB-9B72-3969B218A168}">
  <dimension ref="A1:J95"/>
  <sheetViews>
    <sheetView workbookViewId="0">
      <selection activeCell="A95" sqref="A95"/>
    </sheetView>
  </sheetViews>
  <sheetFormatPr defaultRowHeight="15" x14ac:dyDescent="0.25"/>
  <cols>
    <col min="1" max="1" width="23.42578125" bestFit="1" customWidth="1"/>
    <col min="2" max="2" width="12" bestFit="1" customWidth="1"/>
    <col min="3" max="3" width="18.140625" bestFit="1" customWidth="1"/>
    <col min="4" max="4" width="12" bestFit="1" customWidth="1"/>
    <col min="5" max="5" width="18.140625" bestFit="1" customWidth="1"/>
    <col min="6" max="6" width="12" bestFit="1" customWidth="1"/>
    <col min="7" max="7" width="18.140625" bestFit="1" customWidth="1"/>
    <col min="8" max="9" width="12" bestFit="1" customWidth="1"/>
  </cols>
  <sheetData>
    <row r="1" spans="1:9" x14ac:dyDescent="0.25">
      <c r="A1" s="13" t="s">
        <v>20</v>
      </c>
    </row>
    <row r="2" spans="1:9" x14ac:dyDescent="0.25">
      <c r="A2" s="13" t="s">
        <v>21</v>
      </c>
      <c r="G2" s="13" t="s">
        <v>22</v>
      </c>
    </row>
    <row r="3" spans="1:9" x14ac:dyDescent="0.25">
      <c r="A3" s="13" t="s">
        <v>23</v>
      </c>
      <c r="B3" s="13" t="s">
        <v>24</v>
      </c>
      <c r="C3" s="13" t="s">
        <v>25</v>
      </c>
      <c r="D3" s="13" t="s">
        <v>26</v>
      </c>
      <c r="E3" s="13" t="s">
        <v>27</v>
      </c>
      <c r="G3" s="13" t="s">
        <v>25</v>
      </c>
      <c r="H3" s="13" t="s">
        <v>26</v>
      </c>
      <c r="I3" s="13" t="s">
        <v>27</v>
      </c>
    </row>
    <row r="4" spans="1:9" x14ac:dyDescent="0.25">
      <c r="A4" s="13">
        <v>1</v>
      </c>
      <c r="B4" s="14">
        <v>0.7</v>
      </c>
      <c r="C4" s="14">
        <v>1.5</v>
      </c>
      <c r="D4" s="14">
        <v>1</v>
      </c>
      <c r="E4" s="14">
        <v>1.4</v>
      </c>
      <c r="G4" s="15">
        <f t="shared" ref="G4:G23" si="0">C4-B4</f>
        <v>0.8</v>
      </c>
      <c r="H4" s="15">
        <f t="shared" ref="H4:H23" si="1">D4-B4</f>
        <v>0.30000000000000004</v>
      </c>
      <c r="I4" s="15">
        <f t="shared" ref="I4:I23" si="2">E4-B4</f>
        <v>0.7</v>
      </c>
    </row>
    <row r="5" spans="1:9" x14ac:dyDescent="0.25">
      <c r="A5" s="13">
        <v>2</v>
      </c>
      <c r="B5" s="14">
        <v>2.1</v>
      </c>
      <c r="C5" s="14">
        <v>1.8</v>
      </c>
      <c r="D5" s="14">
        <v>2</v>
      </c>
      <c r="E5" s="14">
        <v>2.5</v>
      </c>
      <c r="G5" s="15">
        <f t="shared" si="0"/>
        <v>-0.30000000000000004</v>
      </c>
      <c r="H5" s="15">
        <f t="shared" si="1"/>
        <v>-0.10000000000000009</v>
      </c>
      <c r="I5" s="15">
        <f t="shared" si="2"/>
        <v>0.39999999999999991</v>
      </c>
    </row>
    <row r="6" spans="1:9" x14ac:dyDescent="0.25">
      <c r="A6" s="13">
        <v>3</v>
      </c>
      <c r="B6" s="14">
        <v>1.1000000000000001</v>
      </c>
      <c r="C6" s="14">
        <v>2</v>
      </c>
      <c r="D6" s="14">
        <v>2</v>
      </c>
      <c r="E6" s="14">
        <v>1.6</v>
      </c>
      <c r="G6" s="15">
        <f t="shared" si="0"/>
        <v>0.89999999999999991</v>
      </c>
      <c r="H6" s="15">
        <f t="shared" si="1"/>
        <v>0.89999999999999991</v>
      </c>
      <c r="I6" s="15">
        <f t="shared" si="2"/>
        <v>0.5</v>
      </c>
    </row>
    <row r="7" spans="1:9" x14ac:dyDescent="0.25">
      <c r="A7" s="13">
        <v>4</v>
      </c>
      <c r="B7" s="14">
        <v>1.6</v>
      </c>
      <c r="C7" s="14">
        <v>0.8</v>
      </c>
      <c r="D7" s="14">
        <v>2</v>
      </c>
      <c r="E7" s="14">
        <v>1.6</v>
      </c>
      <c r="G7" s="15">
        <f t="shared" si="0"/>
        <v>-0.8</v>
      </c>
      <c r="H7" s="15">
        <f t="shared" si="1"/>
        <v>0.39999999999999991</v>
      </c>
      <c r="I7" s="15">
        <f t="shared" si="2"/>
        <v>0</v>
      </c>
    </row>
    <row r="8" spans="1:9" x14ac:dyDescent="0.25">
      <c r="A8" s="13">
        <v>5</v>
      </c>
      <c r="B8" s="14">
        <v>2.7</v>
      </c>
      <c r="C8" s="14">
        <v>3</v>
      </c>
      <c r="D8" s="14">
        <v>3.5</v>
      </c>
      <c r="E8" s="14">
        <v>3</v>
      </c>
      <c r="G8" s="15">
        <f t="shared" si="0"/>
        <v>0.29999999999999982</v>
      </c>
      <c r="H8" s="15">
        <f t="shared" si="1"/>
        <v>0.79999999999999982</v>
      </c>
      <c r="I8" s="15">
        <f t="shared" si="2"/>
        <v>0.29999999999999982</v>
      </c>
    </row>
    <row r="9" spans="1:9" x14ac:dyDescent="0.25">
      <c r="A9" s="13">
        <v>6</v>
      </c>
      <c r="B9" s="14">
        <v>0.55000000000000004</v>
      </c>
      <c r="C9" s="14">
        <v>1.2</v>
      </c>
      <c r="D9" s="14">
        <v>1</v>
      </c>
      <c r="E9" s="14">
        <v>1</v>
      </c>
      <c r="G9" s="15">
        <f t="shared" si="0"/>
        <v>0.64999999999999991</v>
      </c>
      <c r="H9" s="15">
        <f t="shared" si="1"/>
        <v>0.44999999999999996</v>
      </c>
      <c r="I9" s="15">
        <f t="shared" si="2"/>
        <v>0.44999999999999996</v>
      </c>
    </row>
    <row r="10" spans="1:9" x14ac:dyDescent="0.25">
      <c r="A10" s="13">
        <v>7</v>
      </c>
      <c r="B10" s="14">
        <v>0.27</v>
      </c>
      <c r="C10" s="14">
        <v>1.2</v>
      </c>
      <c r="D10" s="14">
        <v>1</v>
      </c>
      <c r="E10" s="14">
        <v>0.7</v>
      </c>
      <c r="G10" s="15">
        <f t="shared" si="0"/>
        <v>0.92999999999999994</v>
      </c>
      <c r="H10" s="15">
        <f t="shared" si="1"/>
        <v>0.73</v>
      </c>
      <c r="I10" s="15">
        <f t="shared" si="2"/>
        <v>0.42999999999999994</v>
      </c>
    </row>
    <row r="11" spans="1:9" x14ac:dyDescent="0.25">
      <c r="A11" s="13">
        <v>8</v>
      </c>
      <c r="B11" s="14">
        <v>0.4</v>
      </c>
      <c r="C11" s="14">
        <v>0.5</v>
      </c>
      <c r="D11" s="14">
        <v>1</v>
      </c>
      <c r="E11" s="14">
        <v>0.9</v>
      </c>
      <c r="G11" s="15">
        <f t="shared" si="0"/>
        <v>9.9999999999999978E-2</v>
      </c>
      <c r="H11" s="15">
        <f t="shared" si="1"/>
        <v>0.6</v>
      </c>
      <c r="I11" s="15">
        <f t="shared" si="2"/>
        <v>0.5</v>
      </c>
    </row>
    <row r="12" spans="1:9" x14ac:dyDescent="0.25">
      <c r="A12" s="13">
        <v>9</v>
      </c>
      <c r="B12" s="14">
        <v>6</v>
      </c>
      <c r="C12" s="14">
        <v>5.5</v>
      </c>
      <c r="D12" s="14">
        <v>6.5</v>
      </c>
      <c r="E12" s="14">
        <v>6.2</v>
      </c>
      <c r="G12" s="15">
        <f t="shared" si="0"/>
        <v>-0.5</v>
      </c>
      <c r="H12" s="15">
        <f t="shared" si="1"/>
        <v>0.5</v>
      </c>
      <c r="I12" s="15">
        <f t="shared" si="2"/>
        <v>0.20000000000000018</v>
      </c>
    </row>
    <row r="13" spans="1:9" x14ac:dyDescent="0.25">
      <c r="A13" s="13">
        <v>10</v>
      </c>
      <c r="B13" s="14">
        <v>1.1200000000000001</v>
      </c>
      <c r="C13" s="14">
        <v>0.5</v>
      </c>
      <c r="D13" s="14">
        <v>1.5</v>
      </c>
      <c r="E13" s="14">
        <v>1.4</v>
      </c>
      <c r="G13" s="15">
        <f t="shared" si="0"/>
        <v>-0.62000000000000011</v>
      </c>
      <c r="H13" s="15">
        <f t="shared" si="1"/>
        <v>0.37999999999999989</v>
      </c>
      <c r="I13" s="15">
        <f t="shared" si="2"/>
        <v>0.2799999999999998</v>
      </c>
    </row>
    <row r="14" spans="1:9" x14ac:dyDescent="0.25">
      <c r="A14" s="13">
        <v>11</v>
      </c>
      <c r="B14" s="14">
        <v>1.3</v>
      </c>
      <c r="C14" s="14">
        <v>2.1</v>
      </c>
      <c r="D14" s="14">
        <v>1.5</v>
      </c>
      <c r="E14" s="14">
        <v>1.7</v>
      </c>
      <c r="G14" s="15">
        <f t="shared" si="0"/>
        <v>0.8</v>
      </c>
      <c r="H14" s="15">
        <f t="shared" si="1"/>
        <v>0.19999999999999996</v>
      </c>
      <c r="I14" s="15">
        <f t="shared" si="2"/>
        <v>0.39999999999999991</v>
      </c>
    </row>
    <row r="15" spans="1:9" x14ac:dyDescent="0.25">
      <c r="A15" s="13">
        <v>12</v>
      </c>
      <c r="B15" s="14">
        <v>0.98</v>
      </c>
      <c r="C15" s="14">
        <v>1</v>
      </c>
      <c r="D15" s="14">
        <v>1</v>
      </c>
      <c r="E15" s="14">
        <v>1.3</v>
      </c>
      <c r="G15" s="15">
        <f t="shared" si="0"/>
        <v>2.0000000000000018E-2</v>
      </c>
      <c r="H15" s="15">
        <f t="shared" si="1"/>
        <v>2.0000000000000018E-2</v>
      </c>
      <c r="I15" s="15">
        <f t="shared" si="2"/>
        <v>0.32000000000000006</v>
      </c>
    </row>
    <row r="16" spans="1:9" x14ac:dyDescent="0.25">
      <c r="A16" s="13">
        <v>13</v>
      </c>
      <c r="B16" s="14">
        <v>1.1499999999999999</v>
      </c>
      <c r="C16" s="14">
        <v>1.8</v>
      </c>
      <c r="D16" s="14">
        <v>1.5</v>
      </c>
      <c r="E16" s="14">
        <v>1.6</v>
      </c>
      <c r="G16" s="15">
        <f t="shared" si="0"/>
        <v>0.65000000000000013</v>
      </c>
      <c r="H16" s="15">
        <f t="shared" si="1"/>
        <v>0.35000000000000009</v>
      </c>
      <c r="I16" s="15">
        <f t="shared" si="2"/>
        <v>0.45000000000000018</v>
      </c>
    </row>
    <row r="17" spans="1:10" x14ac:dyDescent="0.25">
      <c r="A17" s="13">
        <v>14</v>
      </c>
      <c r="B17" s="14">
        <v>0.52</v>
      </c>
      <c r="C17" s="14">
        <v>1.5</v>
      </c>
      <c r="D17" s="14">
        <v>1</v>
      </c>
      <c r="E17" s="14">
        <v>1</v>
      </c>
      <c r="G17" s="15">
        <f t="shared" si="0"/>
        <v>0.98</v>
      </c>
      <c r="H17" s="15">
        <f t="shared" si="1"/>
        <v>0.48</v>
      </c>
      <c r="I17" s="15">
        <f t="shared" si="2"/>
        <v>0.48</v>
      </c>
    </row>
    <row r="18" spans="1:10" x14ac:dyDescent="0.25">
      <c r="A18" s="13">
        <v>15</v>
      </c>
      <c r="B18" s="14">
        <v>1.8</v>
      </c>
      <c r="C18" s="14">
        <v>2</v>
      </c>
      <c r="D18" s="14">
        <v>2.5</v>
      </c>
      <c r="E18" s="14">
        <v>2.1</v>
      </c>
      <c r="G18" s="15">
        <f t="shared" si="0"/>
        <v>0.19999999999999996</v>
      </c>
      <c r="H18" s="15">
        <f t="shared" si="1"/>
        <v>0.7</v>
      </c>
      <c r="I18" s="15">
        <f t="shared" si="2"/>
        <v>0.30000000000000004</v>
      </c>
    </row>
    <row r="19" spans="1:10" x14ac:dyDescent="0.25">
      <c r="A19" s="13">
        <v>16</v>
      </c>
      <c r="B19" s="14">
        <v>7.5</v>
      </c>
      <c r="C19" s="14">
        <v>6</v>
      </c>
      <c r="D19" s="14">
        <v>8</v>
      </c>
      <c r="E19" s="14">
        <v>7</v>
      </c>
      <c r="G19" s="15">
        <f t="shared" si="0"/>
        <v>-1.5</v>
      </c>
      <c r="H19" s="15">
        <f t="shared" si="1"/>
        <v>0.5</v>
      </c>
      <c r="I19" s="15">
        <f t="shared" si="2"/>
        <v>-0.5</v>
      </c>
    </row>
    <row r="20" spans="1:10" x14ac:dyDescent="0.25">
      <c r="A20" s="13">
        <v>17</v>
      </c>
      <c r="B20" s="14">
        <v>0.28000000000000003</v>
      </c>
      <c r="C20" s="14">
        <v>1</v>
      </c>
      <c r="D20" s="14">
        <v>1</v>
      </c>
      <c r="E20" s="14">
        <v>0.8</v>
      </c>
      <c r="G20" s="15">
        <f t="shared" si="0"/>
        <v>0.72</v>
      </c>
      <c r="H20" s="15">
        <f t="shared" si="1"/>
        <v>0.72</v>
      </c>
      <c r="I20" s="15">
        <f t="shared" si="2"/>
        <v>0.52</v>
      </c>
    </row>
    <row r="21" spans="1:10" x14ac:dyDescent="0.25">
      <c r="A21" s="13">
        <v>18</v>
      </c>
      <c r="B21" s="14">
        <v>0.5</v>
      </c>
      <c r="C21" s="14">
        <v>0.9</v>
      </c>
      <c r="D21" s="14">
        <v>1.2</v>
      </c>
      <c r="E21" s="14">
        <v>0.8</v>
      </c>
      <c r="G21" s="15">
        <f t="shared" si="0"/>
        <v>0.4</v>
      </c>
      <c r="H21" s="15">
        <f t="shared" si="1"/>
        <v>0.7</v>
      </c>
      <c r="I21" s="15">
        <f t="shared" si="2"/>
        <v>0.30000000000000004</v>
      </c>
    </row>
    <row r="22" spans="1:10" x14ac:dyDescent="0.25">
      <c r="A22" s="13">
        <v>19</v>
      </c>
      <c r="B22" s="14">
        <v>4.9000000000000004</v>
      </c>
      <c r="C22" s="14">
        <v>4.5</v>
      </c>
      <c r="D22" s="14">
        <v>5.5</v>
      </c>
      <c r="E22" s="14">
        <v>4.9000000000000004</v>
      </c>
      <c r="G22" s="15">
        <f t="shared" si="0"/>
        <v>-0.40000000000000036</v>
      </c>
      <c r="H22" s="15">
        <f t="shared" si="1"/>
        <v>0.59999999999999964</v>
      </c>
      <c r="I22" s="15">
        <f t="shared" si="2"/>
        <v>0</v>
      </c>
    </row>
    <row r="23" spans="1:10" x14ac:dyDescent="0.25">
      <c r="A23" s="13">
        <v>20</v>
      </c>
      <c r="B23" s="14">
        <v>0.25</v>
      </c>
      <c r="C23" s="14">
        <v>0.5</v>
      </c>
      <c r="D23" s="14">
        <v>1</v>
      </c>
      <c r="E23" s="14">
        <v>0.5</v>
      </c>
      <c r="G23" s="15">
        <f t="shared" si="0"/>
        <v>0.25</v>
      </c>
      <c r="H23" s="15">
        <f t="shared" si="1"/>
        <v>0.75</v>
      </c>
      <c r="I23" s="15">
        <f t="shared" si="2"/>
        <v>0.25</v>
      </c>
    </row>
    <row r="24" spans="1:10" x14ac:dyDescent="0.25">
      <c r="E24" s="13" t="s">
        <v>28</v>
      </c>
      <c r="G24" s="15">
        <f>AVERAGE(G4:G23)</f>
        <v>0.17899999999999994</v>
      </c>
      <c r="H24" s="15">
        <f t="shared" ref="H24:I24" si="3">AVERAGE(H4:H23)</f>
        <v>0.49899999999999994</v>
      </c>
      <c r="I24" s="15">
        <f t="shared" si="3"/>
        <v>0.314</v>
      </c>
      <c r="J24" s="13" t="s">
        <v>29</v>
      </c>
    </row>
    <row r="25" spans="1:10" x14ac:dyDescent="0.25">
      <c r="E25" s="13" t="s">
        <v>30</v>
      </c>
      <c r="G25" s="15">
        <f>SUM(G4:G23)</f>
        <v>3.5799999999999987</v>
      </c>
      <c r="H25" s="15">
        <f t="shared" ref="H25:I25" si="4">SUM(H4:H23)</f>
        <v>9.9799999999999986</v>
      </c>
      <c r="I25" s="15">
        <f t="shared" si="4"/>
        <v>6.28</v>
      </c>
      <c r="J25" s="15">
        <f>SUM(G25:I25)</f>
        <v>19.839999999999996</v>
      </c>
    </row>
    <row r="26" spans="1:10" x14ac:dyDescent="0.25">
      <c r="E26" s="13" t="s">
        <v>31</v>
      </c>
      <c r="G26" s="16">
        <f>G25/$J$25</f>
        <v>0.18044354838709675</v>
      </c>
      <c r="H26" s="16">
        <f>H25/$J$25</f>
        <v>0.50302419354838712</v>
      </c>
      <c r="I26" s="16">
        <f>I25/$J$25</f>
        <v>0.31653225806451618</v>
      </c>
    </row>
    <row r="27" spans="1:10" x14ac:dyDescent="0.25">
      <c r="F27" s="15"/>
      <c r="G27" s="15"/>
      <c r="H27" s="15"/>
    </row>
    <row r="28" spans="1:10" x14ac:dyDescent="0.25">
      <c r="A28" s="13" t="s">
        <v>32</v>
      </c>
    </row>
    <row r="29" spans="1:10" x14ac:dyDescent="0.25">
      <c r="B29" t="s">
        <v>24</v>
      </c>
      <c r="C29" t="s">
        <v>25</v>
      </c>
      <c r="D29" t="s">
        <v>26</v>
      </c>
      <c r="E29" t="s">
        <v>27</v>
      </c>
    </row>
    <row r="30" spans="1:10" x14ac:dyDescent="0.25">
      <c r="A30" t="s">
        <v>24</v>
      </c>
      <c r="B30">
        <v>1</v>
      </c>
    </row>
    <row r="31" spans="1:10" x14ac:dyDescent="0.25">
      <c r="A31" t="s">
        <v>25</v>
      </c>
      <c r="B31">
        <v>0.95676936336358354</v>
      </c>
      <c r="C31">
        <v>1</v>
      </c>
    </row>
    <row r="32" spans="1:10" x14ac:dyDescent="0.25">
      <c r="A32" t="s">
        <v>26</v>
      </c>
      <c r="B32">
        <v>0.99182339904665773</v>
      </c>
      <c r="C32">
        <v>0.95991334017753871</v>
      </c>
      <c r="D32">
        <v>1</v>
      </c>
    </row>
    <row r="33" spans="1:8" x14ac:dyDescent="0.25">
      <c r="A33" t="s">
        <v>27</v>
      </c>
      <c r="B33">
        <v>0.99629481438474077</v>
      </c>
      <c r="C33">
        <v>0.96937515823255072</v>
      </c>
      <c r="D33">
        <v>0.98709678440798354</v>
      </c>
      <c r="E33">
        <v>1</v>
      </c>
    </row>
    <row r="35" spans="1:8" ht="15.75" thickBot="1" x14ac:dyDescent="0.3">
      <c r="A35" s="13" t="s">
        <v>33</v>
      </c>
    </row>
    <row r="36" spans="1:8" x14ac:dyDescent="0.25">
      <c r="A36" s="17" t="s">
        <v>24</v>
      </c>
      <c r="B36" s="17"/>
      <c r="C36" s="17" t="s">
        <v>25</v>
      </c>
      <c r="D36" s="17"/>
      <c r="E36" s="17" t="s">
        <v>26</v>
      </c>
      <c r="F36" s="17"/>
      <c r="G36" s="17" t="s">
        <v>27</v>
      </c>
      <c r="H36" s="17"/>
    </row>
    <row r="38" spans="1:8" x14ac:dyDescent="0.25">
      <c r="A38" t="s">
        <v>28</v>
      </c>
      <c r="B38">
        <v>1.786</v>
      </c>
      <c r="C38" t="s">
        <v>28</v>
      </c>
      <c r="D38">
        <v>1.9650000000000003</v>
      </c>
      <c r="E38" t="s">
        <v>28</v>
      </c>
      <c r="F38">
        <v>2.2850000000000001</v>
      </c>
      <c r="G38" t="s">
        <v>28</v>
      </c>
      <c r="H38">
        <v>2.0999999999999996</v>
      </c>
    </row>
    <row r="39" spans="1:8" x14ac:dyDescent="0.25">
      <c r="A39" t="s">
        <v>34</v>
      </c>
      <c r="B39">
        <v>0.45331550532539816</v>
      </c>
      <c r="C39" t="s">
        <v>34</v>
      </c>
      <c r="D39">
        <v>0.35815866816112013</v>
      </c>
      <c r="E39" t="s">
        <v>34</v>
      </c>
      <c r="F39">
        <v>0.45527753247766067</v>
      </c>
      <c r="G39" t="s">
        <v>34</v>
      </c>
      <c r="H39">
        <v>0.41013476604134597</v>
      </c>
    </row>
    <row r="40" spans="1:8" x14ac:dyDescent="0.25">
      <c r="A40" t="s">
        <v>35</v>
      </c>
      <c r="B40">
        <v>1.1100000000000001</v>
      </c>
      <c r="C40" t="s">
        <v>35</v>
      </c>
      <c r="D40">
        <v>1.5</v>
      </c>
      <c r="E40" t="s">
        <v>35</v>
      </c>
      <c r="F40">
        <v>1.5</v>
      </c>
      <c r="G40" t="s">
        <v>35</v>
      </c>
      <c r="H40">
        <v>1.5</v>
      </c>
    </row>
    <row r="41" spans="1:8" x14ac:dyDescent="0.25">
      <c r="A41" t="s">
        <v>36</v>
      </c>
      <c r="B41" t="e">
        <v>#N/A</v>
      </c>
      <c r="C41" t="s">
        <v>36</v>
      </c>
      <c r="D41">
        <v>0.5</v>
      </c>
      <c r="E41" t="s">
        <v>36</v>
      </c>
      <c r="F41">
        <v>1</v>
      </c>
      <c r="G41" t="s">
        <v>36</v>
      </c>
      <c r="H41">
        <v>1.6</v>
      </c>
    </row>
    <row r="42" spans="1:8" x14ac:dyDescent="0.25">
      <c r="A42" t="s">
        <v>37</v>
      </c>
      <c r="B42">
        <v>2.0272885703245165</v>
      </c>
      <c r="C42" t="s">
        <v>37</v>
      </c>
      <c r="D42">
        <v>1.6017342574781084</v>
      </c>
      <c r="E42" t="s">
        <v>37</v>
      </c>
      <c r="F42">
        <v>2.036063022496835</v>
      </c>
      <c r="G42" t="s">
        <v>37</v>
      </c>
      <c r="H42">
        <v>1.8341784336088438</v>
      </c>
    </row>
    <row r="43" spans="1:8" x14ac:dyDescent="0.25">
      <c r="A43" t="s">
        <v>38</v>
      </c>
      <c r="B43">
        <v>4.1098989473684222</v>
      </c>
      <c r="C43" t="s">
        <v>38</v>
      </c>
      <c r="D43">
        <v>2.5655526315789472</v>
      </c>
      <c r="E43" t="s">
        <v>38</v>
      </c>
      <c r="F43">
        <v>4.1455526315789468</v>
      </c>
      <c r="G43" t="s">
        <v>38</v>
      </c>
      <c r="H43">
        <v>3.3642105263157918</v>
      </c>
    </row>
    <row r="44" spans="1:8" x14ac:dyDescent="0.25">
      <c r="A44" t="s">
        <v>39</v>
      </c>
      <c r="B44">
        <v>2.9009423694246204</v>
      </c>
      <c r="C44" t="s">
        <v>39</v>
      </c>
      <c r="D44">
        <v>1.7633403359758892</v>
      </c>
      <c r="E44" t="s">
        <v>39</v>
      </c>
      <c r="F44">
        <v>2.832301309951502</v>
      </c>
      <c r="G44" t="s">
        <v>39</v>
      </c>
      <c r="H44">
        <v>2.4823715930158983</v>
      </c>
    </row>
    <row r="45" spans="1:8" x14ac:dyDescent="0.25">
      <c r="A45" t="s">
        <v>40</v>
      </c>
      <c r="B45">
        <v>1.8975202835405076</v>
      </c>
      <c r="C45" t="s">
        <v>40</v>
      </c>
      <c r="D45">
        <v>1.5959409101137021</v>
      </c>
      <c r="E45" t="s">
        <v>40</v>
      </c>
      <c r="F45">
        <v>1.9178073482164686</v>
      </c>
      <c r="G45" t="s">
        <v>40</v>
      </c>
      <c r="H45">
        <v>1.8201303793682779</v>
      </c>
    </row>
    <row r="46" spans="1:8" x14ac:dyDescent="0.25">
      <c r="A46" t="s">
        <v>41</v>
      </c>
      <c r="B46">
        <v>7.25</v>
      </c>
      <c r="C46" t="s">
        <v>41</v>
      </c>
      <c r="D46">
        <v>5.5</v>
      </c>
      <c r="E46" t="s">
        <v>41</v>
      </c>
      <c r="F46">
        <v>7</v>
      </c>
      <c r="G46" t="s">
        <v>41</v>
      </c>
      <c r="H46">
        <v>6.5</v>
      </c>
    </row>
    <row r="47" spans="1:8" x14ac:dyDescent="0.25">
      <c r="A47" t="s">
        <v>42</v>
      </c>
      <c r="B47">
        <v>0.25</v>
      </c>
      <c r="C47" t="s">
        <v>42</v>
      </c>
      <c r="D47">
        <v>0.5</v>
      </c>
      <c r="E47" t="s">
        <v>42</v>
      </c>
      <c r="F47">
        <v>1</v>
      </c>
      <c r="G47" t="s">
        <v>42</v>
      </c>
      <c r="H47">
        <v>0.5</v>
      </c>
    </row>
    <row r="48" spans="1:8" x14ac:dyDescent="0.25">
      <c r="A48" t="s">
        <v>43</v>
      </c>
      <c r="B48">
        <v>7.5</v>
      </c>
      <c r="C48" t="s">
        <v>43</v>
      </c>
      <c r="D48">
        <v>6</v>
      </c>
      <c r="E48" t="s">
        <v>43</v>
      </c>
      <c r="F48">
        <v>8</v>
      </c>
      <c r="G48" t="s">
        <v>43</v>
      </c>
      <c r="H48">
        <v>7</v>
      </c>
    </row>
    <row r="49" spans="1:8" x14ac:dyDescent="0.25">
      <c r="A49" t="s">
        <v>30</v>
      </c>
      <c r="B49">
        <v>35.72</v>
      </c>
      <c r="C49" t="s">
        <v>30</v>
      </c>
      <c r="D49">
        <v>39.300000000000004</v>
      </c>
      <c r="E49" t="s">
        <v>30</v>
      </c>
      <c r="F49">
        <v>45.7</v>
      </c>
      <c r="G49" t="s">
        <v>30</v>
      </c>
      <c r="H49">
        <v>41.999999999999993</v>
      </c>
    </row>
    <row r="50" spans="1:8" ht="15.75" thickBot="1" x14ac:dyDescent="0.3">
      <c r="A50" s="18" t="s">
        <v>44</v>
      </c>
      <c r="B50" s="18">
        <v>20</v>
      </c>
      <c r="C50" s="18" t="s">
        <v>44</v>
      </c>
      <c r="D50" s="18">
        <v>20</v>
      </c>
      <c r="E50" s="18" t="s">
        <v>44</v>
      </c>
      <c r="F50" s="18">
        <v>20</v>
      </c>
      <c r="G50" s="18" t="s">
        <v>44</v>
      </c>
      <c r="H50" s="18">
        <v>20</v>
      </c>
    </row>
    <row r="52" spans="1:8" x14ac:dyDescent="0.25">
      <c r="A52" s="13" t="s">
        <v>45</v>
      </c>
    </row>
    <row r="77" spans="1:1" x14ac:dyDescent="0.25">
      <c r="A77" s="13" t="s">
        <v>46</v>
      </c>
    </row>
    <row r="88" spans="1:1" x14ac:dyDescent="0.25">
      <c r="A88" s="13" t="s">
        <v>47</v>
      </c>
    </row>
    <row r="95" spans="1:1" x14ac:dyDescent="0.25">
      <c r="A95" s="13" t="s">
        <v>48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Task 1</vt:lpstr>
      <vt:lpstr>Task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2023-04-19T20:30:16Z</dcterms:created>
  <dcterms:modified xsi:type="dcterms:W3CDTF">2023-04-25T17:44:55Z</dcterms:modified>
</cp:coreProperties>
</file>