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07"/>
  <workbookPr/>
  <mc:AlternateContent xmlns:mc="http://schemas.openxmlformats.org/markup-compatibility/2006">
    <mc:Choice Requires="x15">
      <x15ac:absPath xmlns:x15ac="http://schemas.microsoft.com/office/spreadsheetml/2010/11/ac" url="C:\Users\d.holley\Documents\Swansea\Info and Presentation Material\2020 Ome and Chemistry\Chemistry\"/>
    </mc:Choice>
  </mc:AlternateContent>
  <xr:revisionPtr revIDLastSave="0" documentId="11_72E3C324CED7494266056AEB3255D8F6D0D7FE70" xr6:coauthVersionLast="47" xr6:coauthVersionMax="47" xr10:uidLastSave="{00000000-0000-0000-0000-000000000000}"/>
  <bookViews>
    <workbookView xWindow="0" yWindow="0" windowWidth="19200" windowHeight="6470" xr2:uid="{00000000-000D-0000-FFFF-FFFF00000000}"/>
  </bookViews>
  <sheets>
    <sheet name="Sheet1" sheetId="1" r:id="rId1"/>
    <sheet name="Sheet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2" l="1"/>
  <c r="G4" i="2" s="1"/>
  <c r="E4" i="2" l="1"/>
  <c r="F26" i="2"/>
  <c r="J26" i="2" s="1"/>
  <c r="F24" i="2"/>
  <c r="J24" i="2" s="1"/>
  <c r="F23" i="2"/>
  <c r="J23" i="2" s="1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3" i="2"/>
  <c r="G18" i="2" s="1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3" i="2"/>
  <c r="H20" i="1"/>
  <c r="H18" i="1"/>
  <c r="H13" i="1"/>
  <c r="H11" i="1"/>
  <c r="H6" i="1"/>
  <c r="H4" i="1"/>
  <c r="E18" i="2" l="1"/>
  <c r="E19" i="2" s="1"/>
  <c r="X10" i="1"/>
  <c r="G18" i="1"/>
  <c r="N20" i="1"/>
  <c r="M20" i="1"/>
  <c r="L20" i="1"/>
  <c r="K20" i="1"/>
  <c r="J20" i="1"/>
  <c r="I20" i="1"/>
  <c r="G20" i="1"/>
  <c r="F20" i="1"/>
  <c r="E20" i="1"/>
  <c r="D20" i="1"/>
  <c r="C20" i="1"/>
  <c r="B20" i="1"/>
  <c r="A20" i="1"/>
  <c r="N18" i="1"/>
  <c r="M18" i="1"/>
  <c r="L18" i="1"/>
  <c r="K18" i="1"/>
  <c r="J18" i="1"/>
  <c r="I18" i="1"/>
  <c r="F18" i="1"/>
  <c r="E18" i="1"/>
  <c r="D18" i="1"/>
  <c r="C18" i="1"/>
  <c r="B18" i="1"/>
  <c r="A18" i="1"/>
  <c r="E13" i="1"/>
  <c r="E11" i="1"/>
  <c r="E6" i="1"/>
  <c r="E4" i="1"/>
  <c r="F13" i="1"/>
  <c r="F11" i="1"/>
  <c r="F6" i="1"/>
  <c r="F4" i="1"/>
  <c r="O20" i="1" l="1"/>
  <c r="O18" i="1"/>
  <c r="N13" i="1"/>
  <c r="M13" i="1"/>
  <c r="L13" i="1"/>
  <c r="K13" i="1"/>
  <c r="J13" i="1"/>
  <c r="I13" i="1"/>
  <c r="G13" i="1"/>
  <c r="D13" i="1"/>
  <c r="C13" i="1"/>
  <c r="B13" i="1"/>
  <c r="A13" i="1"/>
  <c r="N11" i="1"/>
  <c r="M11" i="1"/>
  <c r="L11" i="1"/>
  <c r="K11" i="1"/>
  <c r="J11" i="1"/>
  <c r="I11" i="1"/>
  <c r="G11" i="1"/>
  <c r="D11" i="1"/>
  <c r="C11" i="1"/>
  <c r="B11" i="1"/>
  <c r="A11" i="1"/>
  <c r="N6" i="1"/>
  <c r="M6" i="1"/>
  <c r="L6" i="1"/>
  <c r="K6" i="1"/>
  <c r="J6" i="1"/>
  <c r="I6" i="1"/>
  <c r="G6" i="1"/>
  <c r="D6" i="1"/>
  <c r="C6" i="1"/>
  <c r="B6" i="1"/>
  <c r="N4" i="1"/>
  <c r="M4" i="1"/>
  <c r="L4" i="1"/>
  <c r="K4" i="1"/>
  <c r="J4" i="1"/>
  <c r="I4" i="1"/>
  <c r="G4" i="1"/>
  <c r="D4" i="1"/>
  <c r="C4" i="1"/>
  <c r="B4" i="1"/>
  <c r="A6" i="1"/>
  <c r="A4" i="1"/>
  <c r="O21" i="1" l="1"/>
  <c r="O13" i="1"/>
  <c r="O11" i="1"/>
  <c r="O6" i="1"/>
  <c r="O4" i="1"/>
  <c r="O14" i="1" l="1"/>
  <c r="O7" i="1"/>
</calcChain>
</file>

<file path=xl/sharedStrings.xml><?xml version="1.0" encoding="utf-8"?>
<sst xmlns="http://schemas.openxmlformats.org/spreadsheetml/2006/main" count="52" uniqueCount="37">
  <si>
    <t xml:space="preserve">Carbon </t>
  </si>
  <si>
    <t>Hydrogen</t>
  </si>
  <si>
    <t>Potassium</t>
  </si>
  <si>
    <t>Chorine</t>
  </si>
  <si>
    <t>Strontium</t>
  </si>
  <si>
    <t>Nitrogen</t>
  </si>
  <si>
    <t>Oxygen</t>
  </si>
  <si>
    <t>Sulphur</t>
  </si>
  <si>
    <t>Barium</t>
  </si>
  <si>
    <t>Aluminum</t>
  </si>
  <si>
    <t>Silicon</t>
  </si>
  <si>
    <t>Lead</t>
  </si>
  <si>
    <t>boron</t>
  </si>
  <si>
    <t>magnesium</t>
  </si>
  <si>
    <t>Compound</t>
  </si>
  <si>
    <t>Delta H f</t>
  </si>
  <si>
    <t>molar multiplier</t>
  </si>
  <si>
    <t>products</t>
  </si>
  <si>
    <t>reactants</t>
  </si>
  <si>
    <t>Potassium nitrate</t>
  </si>
  <si>
    <t>Acetylene</t>
  </si>
  <si>
    <t>Potassium Sulphide</t>
  </si>
  <si>
    <t>Carbon Dioxide</t>
  </si>
  <si>
    <t>Carbon monoxide</t>
  </si>
  <si>
    <t xml:space="preserve">Water </t>
  </si>
  <si>
    <t>steam</t>
  </si>
  <si>
    <t>potassium carbonate</t>
  </si>
  <si>
    <t>Potassium Sulphate</t>
  </si>
  <si>
    <t>Charcoal</t>
  </si>
  <si>
    <t>Hydrogen sulphide</t>
  </si>
  <si>
    <t>Methane</t>
  </si>
  <si>
    <t>Potassium sulphite</t>
  </si>
  <si>
    <t>ammonium Carbonate</t>
  </si>
  <si>
    <t>Potassium thio cyanide</t>
  </si>
  <si>
    <t>Sum</t>
  </si>
  <si>
    <t>Difference</t>
  </si>
  <si>
    <t>Mol Mas mixture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</si>
</sst>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1"/>
  <sheetViews>
    <sheetView tabSelected="1" workbookViewId="0">
      <selection activeCell="G20" sqref="G20"/>
    </sheetView>
  </sheetViews>
  <sheetFormatPr defaultRowHeight="14.45"/>
  <cols>
    <col min="3" max="3" width="10.5703125" customWidth="1"/>
    <col min="10" max="11" width="9.42578125" customWidth="1"/>
    <col min="14" max="14" width="10.85546875" customWidth="1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24">
      <c r="A2">
        <v>12</v>
      </c>
      <c r="B2">
        <v>1</v>
      </c>
      <c r="C2">
        <v>39</v>
      </c>
      <c r="D2">
        <v>35.5</v>
      </c>
      <c r="E2">
        <v>87.62</v>
      </c>
      <c r="F2">
        <v>14</v>
      </c>
      <c r="G2">
        <v>16</v>
      </c>
      <c r="H2">
        <v>32</v>
      </c>
      <c r="I2">
        <v>137</v>
      </c>
      <c r="J2">
        <v>27</v>
      </c>
      <c r="K2">
        <v>28</v>
      </c>
      <c r="L2">
        <v>207</v>
      </c>
      <c r="M2">
        <v>10.8</v>
      </c>
      <c r="N2">
        <v>24.3</v>
      </c>
    </row>
    <row r="3" spans="1:24" s="3" customFormat="1">
      <c r="A3" s="3">
        <v>12</v>
      </c>
      <c r="B3" s="3">
        <v>24</v>
      </c>
      <c r="C3" s="3">
        <v>8</v>
      </c>
      <c r="D3" s="3">
        <v>8</v>
      </c>
      <c r="E3" s="3">
        <v>8</v>
      </c>
      <c r="F3" s="3">
        <v>8</v>
      </c>
      <c r="G3" s="3">
        <v>36</v>
      </c>
      <c r="H3" s="3">
        <v>0</v>
      </c>
    </row>
    <row r="4" spans="1:24">
      <c r="A4">
        <f>+A3*A2</f>
        <v>144</v>
      </c>
      <c r="B4">
        <f t="shared" ref="B4:N4" si="0">+B3*B2</f>
        <v>24</v>
      </c>
      <c r="C4">
        <f t="shared" si="0"/>
        <v>312</v>
      </c>
      <c r="D4">
        <f t="shared" si="0"/>
        <v>284</v>
      </c>
      <c r="E4">
        <f t="shared" ref="E4:F4" si="1">+E3*E2</f>
        <v>700.96</v>
      </c>
      <c r="F4">
        <f t="shared" si="1"/>
        <v>112</v>
      </c>
      <c r="G4">
        <f t="shared" si="0"/>
        <v>576</v>
      </c>
      <c r="H4">
        <f t="shared" ref="H4" si="2">+H3*H2</f>
        <v>0</v>
      </c>
      <c r="I4">
        <f t="shared" si="0"/>
        <v>0</v>
      </c>
      <c r="J4">
        <f t="shared" si="0"/>
        <v>0</v>
      </c>
      <c r="K4">
        <f t="shared" si="0"/>
        <v>0</v>
      </c>
      <c r="L4">
        <f t="shared" si="0"/>
        <v>0</v>
      </c>
      <c r="M4">
        <f t="shared" si="0"/>
        <v>0</v>
      </c>
      <c r="N4">
        <f t="shared" si="0"/>
        <v>0</v>
      </c>
      <c r="O4">
        <f>SUM(A4:N4)</f>
        <v>2152.96</v>
      </c>
    </row>
    <row r="5" spans="1:24" s="2" customFormat="1">
      <c r="A5" s="2">
        <v>12</v>
      </c>
      <c r="B5" s="2">
        <v>24</v>
      </c>
      <c r="G5" s="2">
        <v>12</v>
      </c>
      <c r="H5" s="2">
        <v>0</v>
      </c>
    </row>
    <row r="6" spans="1:24">
      <c r="A6">
        <f>+A5*A2</f>
        <v>144</v>
      </c>
      <c r="B6">
        <f t="shared" ref="B6:N6" si="3">+B5*B2</f>
        <v>24</v>
      </c>
      <c r="C6">
        <f t="shared" si="3"/>
        <v>0</v>
      </c>
      <c r="D6">
        <f t="shared" si="3"/>
        <v>0</v>
      </c>
      <c r="E6">
        <f t="shared" ref="E6:F6" si="4">+E5*E2</f>
        <v>0</v>
      </c>
      <c r="F6">
        <f t="shared" si="4"/>
        <v>0</v>
      </c>
      <c r="G6">
        <f t="shared" si="3"/>
        <v>192</v>
      </c>
      <c r="H6">
        <f t="shared" ref="H6" si="5">+H5*H2</f>
        <v>0</v>
      </c>
      <c r="I6">
        <f t="shared" si="3"/>
        <v>0</v>
      </c>
      <c r="J6">
        <f t="shared" si="3"/>
        <v>0</v>
      </c>
      <c r="K6">
        <f t="shared" si="3"/>
        <v>0</v>
      </c>
      <c r="L6">
        <f t="shared" si="3"/>
        <v>0</v>
      </c>
      <c r="M6">
        <f t="shared" si="3"/>
        <v>0</v>
      </c>
      <c r="N6">
        <f t="shared" si="3"/>
        <v>0</v>
      </c>
      <c r="O6">
        <f>SUM(A6:N6)</f>
        <v>360</v>
      </c>
    </row>
    <row r="7" spans="1:24">
      <c r="O7" s="1">
        <f>+O6/O4*P7</f>
        <v>16.72116527942925</v>
      </c>
      <c r="P7">
        <v>100</v>
      </c>
    </row>
    <row r="9" spans="1:24">
      <c r="A9">
        <v>12</v>
      </c>
      <c r="B9">
        <v>1</v>
      </c>
      <c r="C9">
        <v>39</v>
      </c>
      <c r="D9">
        <v>35.5</v>
      </c>
      <c r="E9">
        <v>87.62</v>
      </c>
      <c r="F9">
        <v>14</v>
      </c>
      <c r="G9">
        <v>16</v>
      </c>
      <c r="H9">
        <v>32</v>
      </c>
      <c r="I9">
        <v>137</v>
      </c>
      <c r="J9">
        <v>27</v>
      </c>
      <c r="K9">
        <v>28</v>
      </c>
      <c r="L9">
        <v>207</v>
      </c>
      <c r="M9">
        <v>10.8</v>
      </c>
      <c r="N9">
        <v>24.3</v>
      </c>
    </row>
    <row r="10" spans="1:24">
      <c r="A10">
        <v>12</v>
      </c>
      <c r="B10">
        <v>24</v>
      </c>
      <c r="C10">
        <v>4</v>
      </c>
      <c r="D10">
        <v>4</v>
      </c>
      <c r="E10">
        <v>4</v>
      </c>
      <c r="F10">
        <v>4</v>
      </c>
      <c r="G10">
        <v>24</v>
      </c>
      <c r="V10">
        <v>146</v>
      </c>
      <c r="X10">
        <f>+V10/V11</f>
        <v>0.16222222222222221</v>
      </c>
    </row>
    <row r="11" spans="1:24">
      <c r="A11">
        <f>+A10*A9</f>
        <v>144</v>
      </c>
      <c r="B11">
        <f t="shared" ref="B11" si="6">+B10*B9</f>
        <v>24</v>
      </c>
      <c r="C11">
        <f t="shared" ref="C11" si="7">+C10*C9</f>
        <v>156</v>
      </c>
      <c r="D11">
        <f t="shared" ref="D11" si="8">+D10*D9</f>
        <v>142</v>
      </c>
      <c r="E11">
        <f>+E10*E9</f>
        <v>350.48</v>
      </c>
      <c r="F11">
        <f>+F10*F9</f>
        <v>56</v>
      </c>
      <c r="G11">
        <f t="shared" ref="G11:H11" si="9">+G10*G9</f>
        <v>384</v>
      </c>
      <c r="H11">
        <f t="shared" si="9"/>
        <v>0</v>
      </c>
      <c r="I11">
        <f t="shared" ref="I11" si="10">+I10*I9</f>
        <v>0</v>
      </c>
      <c r="J11">
        <f t="shared" ref="J11" si="11">+J10*J9</f>
        <v>0</v>
      </c>
      <c r="K11">
        <f t="shared" ref="K11" si="12">+K10*K9</f>
        <v>0</v>
      </c>
      <c r="L11">
        <f t="shared" ref="L11" si="13">+L10*L9</f>
        <v>0</v>
      </c>
      <c r="M11">
        <f t="shared" ref="M11" si="14">+M10*M9</f>
        <v>0</v>
      </c>
      <c r="N11">
        <f t="shared" ref="N11" si="15">+N10*N9</f>
        <v>0</v>
      </c>
      <c r="O11">
        <f>SUM(A11:N11)</f>
        <v>1256.48</v>
      </c>
      <c r="V11">
        <v>900</v>
      </c>
    </row>
    <row r="12" spans="1:24">
      <c r="A12">
        <v>12</v>
      </c>
      <c r="B12">
        <v>24</v>
      </c>
      <c r="G12">
        <v>12</v>
      </c>
    </row>
    <row r="13" spans="1:24">
      <c r="A13">
        <f>+A12*A9</f>
        <v>144</v>
      </c>
      <c r="B13">
        <f t="shared" ref="B13" si="16">+B12*B9</f>
        <v>24</v>
      </c>
      <c r="C13">
        <f t="shared" ref="C13" si="17">+C12*C9</f>
        <v>0</v>
      </c>
      <c r="D13">
        <f t="shared" ref="D13" si="18">+D12*D9</f>
        <v>0</v>
      </c>
      <c r="E13">
        <f>+E12*E9</f>
        <v>0</v>
      </c>
      <c r="F13">
        <f>+F12*F9</f>
        <v>0</v>
      </c>
      <c r="G13">
        <f t="shared" ref="G13:H13" si="19">+G12*G9</f>
        <v>192</v>
      </c>
      <c r="H13">
        <f t="shared" si="19"/>
        <v>0</v>
      </c>
      <c r="I13">
        <f t="shared" ref="I13" si="20">+I12*I9</f>
        <v>0</v>
      </c>
      <c r="J13">
        <f t="shared" ref="J13" si="21">+J12*J9</f>
        <v>0</v>
      </c>
      <c r="K13">
        <f t="shared" ref="K13" si="22">+K12*K9</f>
        <v>0</v>
      </c>
      <c r="L13">
        <f t="shared" ref="L13" si="23">+L12*L9</f>
        <v>0</v>
      </c>
      <c r="M13">
        <f t="shared" ref="M13" si="24">+M12*M9</f>
        <v>0</v>
      </c>
      <c r="N13">
        <f t="shared" ref="N13" si="25">+N12*N9</f>
        <v>0</v>
      </c>
      <c r="O13">
        <f>SUM(A13:N13)</f>
        <v>360</v>
      </c>
    </row>
    <row r="14" spans="1:24">
      <c r="O14" s="1">
        <f>+O13/O11*P14</f>
        <v>28.65147077549981</v>
      </c>
      <c r="P14">
        <v>100</v>
      </c>
    </row>
    <row r="15" spans="1:24">
      <c r="A15" t="s">
        <v>0</v>
      </c>
      <c r="B15" t="s">
        <v>1</v>
      </c>
      <c r="C15" t="s">
        <v>2</v>
      </c>
      <c r="D15" t="s">
        <v>3</v>
      </c>
      <c r="E15" t="s">
        <v>4</v>
      </c>
      <c r="F15" t="s">
        <v>5</v>
      </c>
      <c r="G15" t="s">
        <v>6</v>
      </c>
      <c r="H15" t="s">
        <v>7</v>
      </c>
      <c r="I15" t="s">
        <v>8</v>
      </c>
      <c r="J15" t="s">
        <v>9</v>
      </c>
      <c r="K15" t="s">
        <v>10</v>
      </c>
      <c r="L15" t="s">
        <v>11</v>
      </c>
      <c r="M15" t="s">
        <v>12</v>
      </c>
      <c r="N15" t="s">
        <v>13</v>
      </c>
    </row>
    <row r="16" spans="1:24">
      <c r="A16">
        <v>12</v>
      </c>
      <c r="B16">
        <v>1</v>
      </c>
      <c r="C16">
        <v>39</v>
      </c>
      <c r="D16">
        <v>35.5</v>
      </c>
      <c r="E16">
        <v>87.62</v>
      </c>
      <c r="F16">
        <v>14</v>
      </c>
      <c r="G16">
        <v>16</v>
      </c>
      <c r="H16">
        <v>32</v>
      </c>
      <c r="I16">
        <v>137</v>
      </c>
      <c r="J16">
        <v>27</v>
      </c>
      <c r="K16">
        <v>28</v>
      </c>
      <c r="L16">
        <v>207</v>
      </c>
      <c r="M16">
        <v>10.8</v>
      </c>
      <c r="N16">
        <v>24.3</v>
      </c>
    </row>
    <row r="17" spans="1:16">
      <c r="A17">
        <v>96</v>
      </c>
      <c r="B17">
        <v>32</v>
      </c>
      <c r="C17">
        <v>74</v>
      </c>
      <c r="F17">
        <v>74</v>
      </c>
      <c r="G17">
        <v>240</v>
      </c>
      <c r="H17">
        <v>30</v>
      </c>
    </row>
    <row r="18" spans="1:16">
      <c r="A18">
        <f>+A17*A16</f>
        <v>1152</v>
      </c>
      <c r="B18">
        <f t="shared" ref="B18:D18" si="26">+B17*B16</f>
        <v>32</v>
      </c>
      <c r="C18">
        <f t="shared" si="26"/>
        <v>2886</v>
      </c>
      <c r="D18">
        <f t="shared" si="26"/>
        <v>0</v>
      </c>
      <c r="E18">
        <f>+E17*E16</f>
        <v>0</v>
      </c>
      <c r="F18">
        <f>+F17*F16</f>
        <v>1036</v>
      </c>
      <c r="G18">
        <f t="shared" ref="G18:N18" si="27">+G17*G16</f>
        <v>3840</v>
      </c>
      <c r="H18">
        <f t="shared" ref="H18" si="28">+H17*H16</f>
        <v>960</v>
      </c>
      <c r="I18">
        <f t="shared" si="27"/>
        <v>0</v>
      </c>
      <c r="J18">
        <f t="shared" si="27"/>
        <v>0</v>
      </c>
      <c r="K18">
        <f t="shared" si="27"/>
        <v>0</v>
      </c>
      <c r="L18">
        <f t="shared" si="27"/>
        <v>0</v>
      </c>
      <c r="M18">
        <f t="shared" si="27"/>
        <v>0</v>
      </c>
      <c r="N18">
        <f t="shared" si="27"/>
        <v>0</v>
      </c>
      <c r="O18">
        <f>SUM(A18:N18)</f>
        <v>9906</v>
      </c>
    </row>
    <row r="19" spans="1:16">
      <c r="A19">
        <v>96</v>
      </c>
      <c r="B19">
        <v>32</v>
      </c>
      <c r="G19">
        <v>16</v>
      </c>
    </row>
    <row r="20" spans="1:16">
      <c r="A20">
        <f>+A19*A16</f>
        <v>1152</v>
      </c>
      <c r="B20">
        <f t="shared" ref="B20:D20" si="29">+B19*B16</f>
        <v>32</v>
      </c>
      <c r="C20">
        <f t="shared" si="29"/>
        <v>0</v>
      </c>
      <c r="D20">
        <f t="shared" si="29"/>
        <v>0</v>
      </c>
      <c r="E20">
        <f>+E19*E16</f>
        <v>0</v>
      </c>
      <c r="F20">
        <f>+F19*F16</f>
        <v>0</v>
      </c>
      <c r="G20">
        <f t="shared" ref="G20:N20" si="30">+G19*G16</f>
        <v>256</v>
      </c>
      <c r="H20">
        <f t="shared" ref="H20" si="31">+H19*H16</f>
        <v>0</v>
      </c>
      <c r="I20">
        <f t="shared" si="30"/>
        <v>0</v>
      </c>
      <c r="J20">
        <f t="shared" si="30"/>
        <v>0</v>
      </c>
      <c r="K20">
        <f t="shared" si="30"/>
        <v>0</v>
      </c>
      <c r="L20">
        <f t="shared" si="30"/>
        <v>0</v>
      </c>
      <c r="M20">
        <f t="shared" si="30"/>
        <v>0</v>
      </c>
      <c r="N20">
        <f t="shared" si="30"/>
        <v>0</v>
      </c>
      <c r="O20">
        <f>SUM(A20:N20)</f>
        <v>1440</v>
      </c>
    </row>
    <row r="21" spans="1:16">
      <c r="O21" s="1">
        <f>+O20/O18*P21</f>
        <v>14.536644457904298</v>
      </c>
      <c r="P21">
        <v>100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J26"/>
  <sheetViews>
    <sheetView workbookViewId="0">
      <selection activeCell="D10" sqref="D10"/>
    </sheetView>
  </sheetViews>
  <sheetFormatPr defaultRowHeight="14.45"/>
  <cols>
    <col min="2" max="2" width="20.7109375" customWidth="1"/>
    <col min="3" max="3" width="14.7109375" customWidth="1"/>
    <col min="4" max="4" width="16.5703125" customWidth="1"/>
    <col min="5" max="5" width="14.85546875" customWidth="1"/>
    <col min="6" max="6" width="16.7109375" customWidth="1"/>
    <col min="7" max="7" width="10.140625" customWidth="1"/>
  </cols>
  <sheetData>
    <row r="2" spans="2:7">
      <c r="B2" t="s">
        <v>14</v>
      </c>
      <c r="C2" t="s">
        <v>15</v>
      </c>
      <c r="D2" t="s">
        <v>16</v>
      </c>
      <c r="E2" t="s">
        <v>17</v>
      </c>
      <c r="F2" t="s">
        <v>16</v>
      </c>
      <c r="G2" t="s">
        <v>18</v>
      </c>
    </row>
    <row r="3" spans="2:7">
      <c r="B3" t="s">
        <v>19</v>
      </c>
      <c r="C3">
        <v>-494</v>
      </c>
      <c r="E3">
        <f>+D3*C3</f>
        <v>0</v>
      </c>
      <c r="G3">
        <f>+F3*C3</f>
        <v>0</v>
      </c>
    </row>
    <row r="4" spans="2:7">
      <c r="B4" t="s">
        <v>20</v>
      </c>
      <c r="C4">
        <f>227</f>
        <v>227</v>
      </c>
      <c r="E4">
        <f>+D4*C4</f>
        <v>0</v>
      </c>
      <c r="F4">
        <v>4</v>
      </c>
      <c r="G4">
        <f>+F4*C4</f>
        <v>908</v>
      </c>
    </row>
    <row r="5" spans="2:7">
      <c r="B5" t="s">
        <v>21</v>
      </c>
      <c r="C5">
        <v>-406</v>
      </c>
      <c r="E5">
        <f t="shared" ref="E5:E17" si="0">+D5*C5</f>
        <v>0</v>
      </c>
      <c r="G5">
        <f t="shared" ref="G5:G17" si="1">+F5*C5</f>
        <v>0</v>
      </c>
    </row>
    <row r="6" spans="2:7">
      <c r="B6" t="s">
        <v>22</v>
      </c>
      <c r="C6">
        <v>-393.5</v>
      </c>
      <c r="D6">
        <v>2</v>
      </c>
      <c r="E6">
        <f t="shared" si="0"/>
        <v>-787</v>
      </c>
      <c r="G6">
        <f t="shared" si="1"/>
        <v>0</v>
      </c>
    </row>
    <row r="7" spans="2:7">
      <c r="B7" t="s">
        <v>23</v>
      </c>
      <c r="C7">
        <v>-110.5</v>
      </c>
      <c r="D7">
        <v>2</v>
      </c>
      <c r="E7">
        <f t="shared" si="0"/>
        <v>-221</v>
      </c>
      <c r="G7">
        <f t="shared" si="1"/>
        <v>0</v>
      </c>
    </row>
    <row r="8" spans="2:7">
      <c r="B8" t="s">
        <v>24</v>
      </c>
      <c r="C8">
        <v>-285.8</v>
      </c>
      <c r="E8">
        <f t="shared" si="0"/>
        <v>0</v>
      </c>
      <c r="G8">
        <f t="shared" si="1"/>
        <v>0</v>
      </c>
    </row>
    <row r="9" spans="2:7">
      <c r="B9" t="s">
        <v>25</v>
      </c>
      <c r="C9">
        <v>-241.8</v>
      </c>
      <c r="D9">
        <v>4</v>
      </c>
      <c r="E9">
        <f t="shared" si="0"/>
        <v>-967.2</v>
      </c>
      <c r="G9">
        <f t="shared" si="1"/>
        <v>0</v>
      </c>
    </row>
    <row r="10" spans="2:7">
      <c r="B10" t="s">
        <v>26</v>
      </c>
      <c r="C10">
        <v>-1150</v>
      </c>
      <c r="E10">
        <f t="shared" si="0"/>
        <v>0</v>
      </c>
      <c r="G10">
        <f t="shared" si="1"/>
        <v>0</v>
      </c>
    </row>
    <row r="11" spans="2:7">
      <c r="B11" t="s">
        <v>27</v>
      </c>
      <c r="C11">
        <v>-1437</v>
      </c>
      <c r="E11">
        <f t="shared" si="0"/>
        <v>0</v>
      </c>
      <c r="G11">
        <f t="shared" si="1"/>
        <v>0</v>
      </c>
    </row>
    <row r="12" spans="2:7">
      <c r="B12" t="s">
        <v>28</v>
      </c>
      <c r="C12">
        <v>0</v>
      </c>
      <c r="E12">
        <f t="shared" si="0"/>
        <v>0</v>
      </c>
      <c r="G12">
        <f t="shared" si="1"/>
        <v>0</v>
      </c>
    </row>
    <row r="13" spans="2:7">
      <c r="B13" t="s">
        <v>29</v>
      </c>
      <c r="C13">
        <v>-20.6</v>
      </c>
      <c r="E13">
        <f t="shared" si="0"/>
        <v>0</v>
      </c>
      <c r="G13">
        <f t="shared" si="1"/>
        <v>0</v>
      </c>
    </row>
    <row r="14" spans="2:7">
      <c r="B14" t="s">
        <v>30</v>
      </c>
      <c r="C14">
        <v>-890.6</v>
      </c>
      <c r="E14">
        <f t="shared" si="0"/>
        <v>0</v>
      </c>
      <c r="G14">
        <f t="shared" si="1"/>
        <v>0</v>
      </c>
    </row>
    <row r="15" spans="2:7">
      <c r="B15" t="s">
        <v>31</v>
      </c>
      <c r="C15">
        <v>-1437</v>
      </c>
      <c r="E15">
        <f t="shared" si="0"/>
        <v>0</v>
      </c>
      <c r="G15">
        <f t="shared" si="1"/>
        <v>0</v>
      </c>
    </row>
    <row r="16" spans="2:7">
      <c r="B16" t="s">
        <v>32</v>
      </c>
      <c r="C16">
        <v>-849</v>
      </c>
      <c r="E16">
        <f t="shared" si="0"/>
        <v>0</v>
      </c>
      <c r="G16">
        <f t="shared" si="1"/>
        <v>0</v>
      </c>
    </row>
    <row r="17" spans="2:10">
      <c r="B17" t="s">
        <v>33</v>
      </c>
      <c r="C17">
        <v>-202.2</v>
      </c>
      <c r="E17">
        <f t="shared" si="0"/>
        <v>0</v>
      </c>
      <c r="G17">
        <f t="shared" si="1"/>
        <v>0</v>
      </c>
    </row>
    <row r="18" spans="2:10">
      <c r="D18" t="s">
        <v>34</v>
      </c>
      <c r="E18">
        <f>SUM(E3:E17)</f>
        <v>-1975.2</v>
      </c>
      <c r="G18">
        <f>SUM(G3:G17)</f>
        <v>908</v>
      </c>
    </row>
    <row r="19" spans="2:10">
      <c r="D19" t="s">
        <v>35</v>
      </c>
      <c r="E19">
        <f>+E18-G18</f>
        <v>-2883.2</v>
      </c>
    </row>
    <row r="21" spans="2:10">
      <c r="D21" t="s">
        <v>36</v>
      </c>
    </row>
    <row r="23" spans="2:10">
      <c r="C23">
        <v>270</v>
      </c>
      <c r="D23">
        <v>-598</v>
      </c>
      <c r="F23">
        <f>+D23/C23</f>
        <v>-2.2148148148148148</v>
      </c>
      <c r="H23">
        <v>1000</v>
      </c>
      <c r="J23">
        <f>+F23*H23</f>
        <v>-2214.8148148148148</v>
      </c>
    </row>
    <row r="24" spans="2:10">
      <c r="C24">
        <v>1202</v>
      </c>
      <c r="D24">
        <v>-4032</v>
      </c>
      <c r="F24">
        <f>+D24/C24</f>
        <v>-3.3544093178036607</v>
      </c>
      <c r="H24">
        <v>1000</v>
      </c>
      <c r="J24">
        <f>+F24*H24</f>
        <v>-3354.4093178036605</v>
      </c>
    </row>
    <row r="25" spans="2:10">
      <c r="C25">
        <v>572</v>
      </c>
    </row>
    <row r="26" spans="2:10">
      <c r="C26">
        <v>9906</v>
      </c>
      <c r="D26">
        <v>-30596</v>
      </c>
      <c r="F26">
        <f>+D26/C26</f>
        <v>-3.0886331516252774</v>
      </c>
      <c r="H26">
        <v>1000</v>
      </c>
      <c r="J26">
        <f>+F26*H26</f>
        <v>-3088.6331516252776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Holley</dc:creator>
  <cp:keywords/>
  <dc:description/>
  <cp:lastModifiedBy>David Holley</cp:lastModifiedBy>
  <cp:revision/>
  <dcterms:created xsi:type="dcterms:W3CDTF">2020-09-28T14:10:32Z</dcterms:created>
  <dcterms:modified xsi:type="dcterms:W3CDTF">2023-02-09T13:57:40Z</dcterms:modified>
  <cp:category/>
  <cp:contentStatus/>
</cp:coreProperties>
</file>