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4. Constructing Financial Statements\"/>
    </mc:Choice>
  </mc:AlternateContent>
  <xr:revisionPtr revIDLastSave="0" documentId="13_ncr:1_{D25784EB-C8BE-4E3E-89BD-27F987D14AE4}" xr6:coauthVersionLast="45" xr6:coauthVersionMax="45" xr10:uidLastSave="{00000000-0000-0000-0000-000000000000}"/>
  <bookViews>
    <workbookView xWindow="10020" yWindow="0" windowWidth="10470" windowHeight="1087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9" i="1" l="1"/>
  <c r="F138" i="1"/>
  <c r="E105" i="1" l="1"/>
  <c r="E72" i="1"/>
  <c r="G72" i="1" s="1"/>
  <c r="D73" i="1" s="1"/>
  <c r="E73" i="1" s="1"/>
  <c r="G73" i="1" s="1"/>
  <c r="D74" i="1" s="1"/>
  <c r="F140" i="1" l="1"/>
  <c r="E74" i="1"/>
  <c r="G74" i="1" s="1"/>
  <c r="D75" i="1" s="1"/>
  <c r="E75" i="1" s="1"/>
  <c r="G75" i="1" s="1"/>
  <c r="D76" i="1" s="1"/>
  <c r="E76" i="1" l="1"/>
  <c r="G76" i="1" s="1"/>
  <c r="C57" i="1" l="1"/>
  <c r="C59" i="1" s="1"/>
  <c r="C61" i="1" s="1"/>
  <c r="C63" i="1" s="1"/>
  <c r="D38" i="1"/>
  <c r="C20" i="1" l="1"/>
  <c r="C13" i="1" l="1"/>
  <c r="D22" i="1" s="1"/>
  <c r="D24" i="1" s="1"/>
  <c r="D33" i="1" s="1"/>
</calcChain>
</file>

<file path=xl/sharedStrings.xml><?xml version="1.0" encoding="utf-8"?>
<sst xmlns="http://schemas.openxmlformats.org/spreadsheetml/2006/main" count="142" uniqueCount="132">
  <si>
    <t>Current Assets</t>
  </si>
  <si>
    <t>Net Current Assets</t>
  </si>
  <si>
    <t>Creditors &gt; 1 year</t>
  </si>
  <si>
    <t>Total Assets less Current Liabilities</t>
  </si>
  <si>
    <t>Capital and Reserves:</t>
  </si>
  <si>
    <t>Profit &amp; Loss Reserve</t>
  </si>
  <si>
    <t>WORKINGS.</t>
  </si>
  <si>
    <t>Tax</t>
  </si>
  <si>
    <t xml:space="preserve">Stock </t>
  </si>
  <si>
    <t>Creditors &lt; 1 year</t>
  </si>
  <si>
    <t>Land &amp; Buildings</t>
  </si>
  <si>
    <t>Tangible Fixed Assets:</t>
  </si>
  <si>
    <t>Debtors</t>
  </si>
  <si>
    <t xml:space="preserve">Cash at Bank </t>
  </si>
  <si>
    <t>Ordinary Share Capital</t>
  </si>
  <si>
    <t>MODEL ANSWER - Love Ltd</t>
  </si>
  <si>
    <t>(Figs in £)</t>
  </si>
  <si>
    <t>Balance Sheet at 31 December 2010</t>
  </si>
  <si>
    <t>Trade Creditors</t>
  </si>
  <si>
    <t>Accruals</t>
  </si>
  <si>
    <t>Loan Interest</t>
  </si>
  <si>
    <t>4% Bank Loan</t>
  </si>
  <si>
    <t>5.9% Bonds</t>
  </si>
  <si>
    <t>Deferred Tax</t>
  </si>
  <si>
    <t>Environmental costs</t>
  </si>
  <si>
    <t>Earnings per Share (EPS)</t>
  </si>
  <si>
    <t xml:space="preserve">EPS =  </t>
  </si>
  <si>
    <t>No. of Ordinary Shares</t>
  </si>
  <si>
    <t xml:space="preserve">=  </t>
  </si>
  <si>
    <t>Provision for Liabilities and Charges:</t>
  </si>
  <si>
    <t>Profit &amp; Loss Account for the year ended 31 December 2010</t>
  </si>
  <si>
    <t>Turnover</t>
  </si>
  <si>
    <t>Cost of Sales</t>
  </si>
  <si>
    <t>Gross Profit</t>
  </si>
  <si>
    <t>Admin. Expenses</t>
  </si>
  <si>
    <t>Operating Profit</t>
  </si>
  <si>
    <t>Interest Payable</t>
  </si>
  <si>
    <t>Profit Before Tax</t>
  </si>
  <si>
    <t>Profir for the year</t>
  </si>
  <si>
    <t>W1 Bonds</t>
  </si>
  <si>
    <t>Year</t>
  </si>
  <si>
    <t>Start of year</t>
  </si>
  <si>
    <t>Financial Cost at 10%</t>
  </si>
  <si>
    <t>@ 5.9% Bond rate</t>
  </si>
  <si>
    <t>End of year</t>
  </si>
  <si>
    <t>Interest of 5.9% has been paid at the end of each year (£472).</t>
  </si>
  <si>
    <t>See classroom session on "Financial Instruments"</t>
  </si>
  <si>
    <t>Creditors &gt; 1 Year (2010)</t>
  </si>
  <si>
    <t>W2 Provision</t>
  </si>
  <si>
    <t>W3 Depreciation</t>
  </si>
  <si>
    <t>Cost</t>
  </si>
  <si>
    <t>NBV</t>
  </si>
  <si>
    <t>Plant</t>
  </si>
  <si>
    <t>W4 Tax</t>
  </si>
  <si>
    <t xml:space="preserve">Increase in Deferred Tax = </t>
  </si>
  <si>
    <t>Provision at 31-12-2009</t>
  </si>
  <si>
    <t>Provision at 31-12-2010</t>
  </si>
  <si>
    <t>1,901</t>
  </si>
  <si>
    <t>Data is in question part (b)</t>
  </si>
  <si>
    <r>
      <t>40,000 x 1 / (1.06)</t>
    </r>
    <r>
      <rPr>
        <sz val="10"/>
        <color theme="1" tint="4.9989318521683403E-2"/>
        <rFont val="Calibri"/>
        <family val="2"/>
        <scheme val="minor"/>
      </rPr>
      <t>4</t>
    </r>
    <r>
      <rPr>
        <sz val="11"/>
        <color theme="1" tint="4.9989318521683403E-2"/>
        <rFont val="Calibri"/>
        <family val="2"/>
        <scheme val="minor"/>
      </rPr>
      <t xml:space="preserve"> = £31,684</t>
    </r>
  </si>
  <si>
    <t>The "Premium" of £2,000 plus the initial capital of £8,000 can be paid at the end of 2013.</t>
  </si>
  <si>
    <t>2007</t>
  </si>
  <si>
    <t>2008</t>
  </si>
  <si>
    <t>2009</t>
  </si>
  <si>
    <t>2010</t>
  </si>
  <si>
    <t>2011</t>
  </si>
  <si>
    <t xml:space="preserve">Dr Interest Payable </t>
  </si>
  <si>
    <t>W6 Fixed Assets</t>
  </si>
  <si>
    <t xml:space="preserve">Depreciation (Buildings) = </t>
  </si>
  <si>
    <t xml:space="preserve">Depreciation (Plant) = </t>
  </si>
  <si>
    <t xml:space="preserve">25% x 17,000 = </t>
  </si>
  <si>
    <t xml:space="preserve">4% x (132,540 - 6,000) = </t>
  </si>
  <si>
    <t>To P&amp;L account</t>
  </si>
  <si>
    <r>
      <t>9,500 - 4,500 =</t>
    </r>
    <r>
      <rPr>
        <b/>
        <sz val="11"/>
        <color theme="1" tint="4.9989318521683403E-2"/>
        <rFont val="Calibri"/>
        <family val="2"/>
        <scheme val="minor"/>
      </rPr>
      <t xml:space="preserve"> 5,000</t>
    </r>
  </si>
  <si>
    <t>Interest accrual =</t>
  </si>
  <si>
    <t>To B/Sheet</t>
  </si>
  <si>
    <t>W5 Six month interest accrual</t>
  </si>
  <si>
    <t>Data is in question part (a)</t>
  </si>
  <si>
    <t>See classroom sessions on "Provisions, Contingent Assets and Liabilities" and "Discounting"</t>
  </si>
  <si>
    <t>See classroom session on "Tangible Fixed Assets"</t>
  </si>
  <si>
    <t>Data is in question part (d)</t>
  </si>
  <si>
    <t>See classroom sessions on "Taxation" and "Provisions, Contingent Assets and Liabilities"</t>
  </si>
  <si>
    <t>Data is in the Trial Balance</t>
  </si>
  <si>
    <t>See classroom session on "Investment Ratios"</t>
  </si>
  <si>
    <t>Data is in the question part (c)</t>
  </si>
  <si>
    <r>
      <t>800 (</t>
    </r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 xml:space="preserve"> Loan Interest) + 800 </t>
    </r>
    <r>
      <rPr>
        <b/>
        <sz val="11"/>
        <color theme="1"/>
        <rFont val="Calibri"/>
        <family val="2"/>
        <scheme val="minor"/>
      </rPr>
      <t>(W5</t>
    </r>
    <r>
      <rPr>
        <sz val="11"/>
        <color theme="1"/>
        <rFont val="Calibri"/>
        <family val="2"/>
        <scheme val="minor"/>
      </rPr>
      <t xml:space="preserve"> Interest Accrual) + 909 (</t>
    </r>
    <r>
      <rPr>
        <b/>
        <sz val="11"/>
        <color theme="1"/>
        <rFont val="Calibri"/>
        <family val="2"/>
        <scheme val="minor"/>
      </rPr>
      <t>W1</t>
    </r>
    <r>
      <rPr>
        <sz val="11"/>
        <color theme="1"/>
        <rFont val="Calibri"/>
        <family val="2"/>
        <scheme val="minor"/>
      </rPr>
      <t xml:space="preserve"> Bond) + 1,901 (</t>
    </r>
    <r>
      <rPr>
        <b/>
        <sz val="11"/>
        <color theme="1"/>
        <rFont val="Calibri"/>
        <family val="2"/>
        <scheme val="minor"/>
      </rPr>
      <t>W2</t>
    </r>
    <r>
      <rPr>
        <sz val="11"/>
        <color theme="1"/>
        <rFont val="Calibri"/>
        <family val="2"/>
        <scheme val="minor"/>
      </rPr>
      <t xml:space="preserve"> Provision)</t>
    </r>
  </si>
  <si>
    <r>
      <t>16,800 (</t>
    </r>
    <r>
      <rPr>
        <b/>
        <sz val="11"/>
        <color theme="1"/>
        <rFont val="Calibri"/>
        <family val="2"/>
        <scheme val="minor"/>
      </rPr>
      <t>Q(d)</t>
    </r>
    <r>
      <rPr>
        <sz val="11"/>
        <color theme="1"/>
        <rFont val="Calibri"/>
        <family val="2"/>
        <scheme val="minor"/>
      </rPr>
      <t>) + 5,000 (</t>
    </r>
    <r>
      <rPr>
        <b/>
        <sz val="11"/>
        <color theme="1"/>
        <rFont val="Calibri"/>
        <family val="2"/>
        <scheme val="minor"/>
      </rPr>
      <t>W4</t>
    </r>
    <r>
      <rPr>
        <sz val="11"/>
        <color theme="1"/>
        <rFont val="Calibri"/>
        <family val="2"/>
        <scheme val="minor"/>
      </rPr>
      <t xml:space="preserve"> Deferred Tax)</t>
    </r>
  </si>
  <si>
    <r>
      <t>From Trial Balance (</t>
    </r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>)</t>
    </r>
  </si>
  <si>
    <r>
      <t xml:space="preserve">From </t>
    </r>
    <r>
      <rPr>
        <b/>
        <sz val="11"/>
        <color theme="1"/>
        <rFont val="Calibri"/>
        <family val="2"/>
        <scheme val="minor"/>
      </rPr>
      <t>T/B</t>
    </r>
  </si>
  <si>
    <r>
      <t>156,000 (</t>
    </r>
    <r>
      <rPr>
        <b/>
        <sz val="11"/>
        <color theme="1"/>
        <rFont val="Calibri"/>
        <family val="2"/>
        <scheme val="minor"/>
      </rPr>
      <t>TB</t>
    </r>
    <r>
      <rPr>
        <sz val="11"/>
        <color theme="1"/>
        <rFont val="Calibri"/>
        <family val="2"/>
        <scheme val="minor"/>
      </rPr>
      <t xml:space="preserve">) + 9,312 </t>
    </r>
    <r>
      <rPr>
        <b/>
        <sz val="11"/>
        <color theme="1"/>
        <rFont val="Calibri"/>
        <family val="2"/>
        <scheme val="minor"/>
      </rPr>
      <t>(W3</t>
    </r>
    <r>
      <rPr>
        <sz val="11"/>
        <color theme="1"/>
        <rFont val="Calibri"/>
        <family val="2"/>
        <scheme val="minor"/>
      </rPr>
      <t xml:space="preserve"> depreciation)</t>
    </r>
  </si>
  <si>
    <r>
      <rPr>
        <b/>
        <sz val="11"/>
        <color theme="1" tint="4.9989318521683403E-2"/>
        <rFont val="Calibri"/>
        <family val="2"/>
        <scheme val="minor"/>
      </rPr>
      <t>W6</t>
    </r>
    <r>
      <rPr>
        <sz val="11"/>
        <color theme="1" tint="4.9989318521683403E-2"/>
        <rFont val="Calibri"/>
        <family val="2"/>
        <scheme val="minor"/>
      </rPr>
      <t xml:space="preserve"> Fixed Assets Table</t>
    </r>
  </si>
  <si>
    <t>T/B</t>
  </si>
  <si>
    <r>
      <t xml:space="preserve">T/B </t>
    </r>
    <r>
      <rPr>
        <sz val="11"/>
        <color theme="1" tint="4.9989318521683403E-2"/>
        <rFont val="Calibri"/>
        <family val="2"/>
        <scheme val="minor"/>
      </rPr>
      <t>820 (Cash at Bank) + 140 (Cash in Hand)</t>
    </r>
  </si>
  <si>
    <r>
      <rPr>
        <b/>
        <sz val="11"/>
        <color theme="1" tint="4.9989318521683403E-2"/>
        <rFont val="Calibri"/>
        <family val="2"/>
        <scheme val="minor"/>
      </rPr>
      <t>W5</t>
    </r>
    <r>
      <rPr>
        <sz val="11"/>
        <color theme="1" tint="4.9989318521683403E-2"/>
        <rFont val="Calibri"/>
        <family val="2"/>
        <scheme val="minor"/>
      </rPr>
      <t xml:space="preserve"> (6 months Interest Accrual)</t>
    </r>
  </si>
  <si>
    <r>
      <rPr>
        <b/>
        <sz val="11"/>
        <color theme="1" tint="4.9989318521683403E-2"/>
        <rFont val="Calibri"/>
        <family val="2"/>
        <scheme val="minor"/>
      </rPr>
      <t>W1</t>
    </r>
    <r>
      <rPr>
        <sz val="11"/>
        <color theme="1" tint="4.9989318521683403E-2"/>
        <rFont val="Calibri"/>
        <family val="2"/>
        <scheme val="minor"/>
      </rPr>
      <t xml:space="preserve"> (End of year balance on the 5.9% Bonds account)</t>
    </r>
  </si>
  <si>
    <r>
      <rPr>
        <b/>
        <sz val="11"/>
        <color theme="1" tint="4.9989318521683403E-2"/>
        <rFont val="Calibri"/>
        <family val="2"/>
        <scheme val="minor"/>
      </rPr>
      <t>Q(d)</t>
    </r>
    <r>
      <rPr>
        <sz val="11"/>
        <color theme="1" tint="4.9989318521683403E-2"/>
        <rFont val="Calibri"/>
        <family val="2"/>
        <scheme val="minor"/>
      </rPr>
      <t xml:space="preserve"> The increased Deferred Tax provision.</t>
    </r>
  </si>
  <si>
    <t>See classroom sessions on "Accounting Framework &amp; Concepts" accruals</t>
  </si>
  <si>
    <r>
      <rPr>
        <b/>
        <sz val="11"/>
        <color theme="1" tint="4.9989318521683403E-2"/>
        <rFont val="Calibri"/>
        <family val="2"/>
        <scheme val="minor"/>
      </rPr>
      <t>W2</t>
    </r>
    <r>
      <rPr>
        <sz val="11"/>
        <color theme="1" tint="4.9989318521683403E-2"/>
        <rFont val="Calibri"/>
        <family val="2"/>
        <scheme val="minor"/>
      </rPr>
      <t xml:space="preserve"> (The increased Provision of the Current Value of the expected costs of the environmental clean up)</t>
    </r>
  </si>
  <si>
    <r>
      <t>4,000 (</t>
    </r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 xml:space="preserve"> the opening P&amp;L Reserve) + 66,478 (Profit for the year calculated in the </t>
    </r>
    <r>
      <rPr>
        <b/>
        <sz val="11"/>
        <color theme="1"/>
        <rFont val="Calibri"/>
        <family val="2"/>
        <scheme val="minor"/>
      </rPr>
      <t>P&amp;L Account</t>
    </r>
    <r>
      <rPr>
        <sz val="11"/>
        <color theme="1"/>
        <rFont val="Calibri"/>
        <family val="2"/>
        <scheme val="minor"/>
      </rPr>
      <t>)</t>
    </r>
  </si>
  <si>
    <t>Profit for the year</t>
  </si>
  <si>
    <r>
      <t xml:space="preserve">(Profit for the year calculated in the </t>
    </r>
    <r>
      <rPr>
        <b/>
        <sz val="11"/>
        <color theme="1"/>
        <rFont val="Calibri"/>
        <family val="2"/>
        <scheme val="minor"/>
      </rPr>
      <t>P&amp;L Account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</si>
  <si>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 xml:space="preserve"> (40,000 shares @ £0.50 each)</t>
    </r>
  </si>
  <si>
    <t>(Rounding error)</t>
  </si>
  <si>
    <t>(4 years to the payment of £40,000)</t>
  </si>
  <si>
    <t>(3 years to the payment of £40,000)</t>
  </si>
  <si>
    <t>The £6,000 is the Land value (given in the T/B) deducted from the Freehold Premises of £132,540 (T/B) because Land is never depreciated.</t>
  </si>
  <si>
    <r>
      <t>25% Depn rate x Plant &amp; Equipment at Cost (</t>
    </r>
    <r>
      <rPr>
        <b/>
        <sz val="11"/>
        <color theme="1" tint="4.9989318521683403E-2"/>
        <rFont val="Calibri"/>
        <family val="2"/>
        <scheme val="minor"/>
      </rPr>
      <t>T/B</t>
    </r>
    <r>
      <rPr>
        <sz val="11"/>
        <color theme="1" tint="4.9989318521683403E-2"/>
        <rFont val="Calibri"/>
        <family val="2"/>
        <scheme val="minor"/>
      </rPr>
      <t>)</t>
    </r>
  </si>
  <si>
    <r>
      <t>4% Depn rate x (Freehold Premises - Land</t>
    </r>
    <r>
      <rPr>
        <b/>
        <sz val="11"/>
        <color theme="1"/>
        <rFont val="Calibri"/>
        <family val="2"/>
        <scheme val="minor"/>
      </rPr>
      <t xml:space="preserve"> T/B</t>
    </r>
    <r>
      <rPr>
        <sz val="11"/>
        <color theme="1"/>
        <rFont val="Calibri"/>
        <family val="2"/>
        <scheme val="minor"/>
      </rPr>
      <t>)</t>
    </r>
  </si>
  <si>
    <t xml:space="preserve">P&amp;L Account </t>
  </si>
  <si>
    <t>This is the Finance Charge (Interest) for the current year 2010.</t>
  </si>
  <si>
    <t>This is the balance of the provision at the end of the current year 2010.</t>
  </si>
  <si>
    <t>The year end balance is increasing each year, getting closer to the £10,000 needed at the end of 2013.</t>
  </si>
  <si>
    <r>
      <rPr>
        <b/>
        <sz val="11"/>
        <color theme="1" tint="4.9989318521683403E-2"/>
        <rFont val="Calibri"/>
        <family val="2"/>
        <scheme val="minor"/>
      </rPr>
      <t>Q(d)</t>
    </r>
    <r>
      <rPr>
        <sz val="11"/>
        <color theme="1" tint="4.9989318521683403E-2"/>
        <rFont val="Calibri"/>
        <family val="2"/>
        <scheme val="minor"/>
      </rPr>
      <t xml:space="preserve"> (amount of Corporation Tax for the year, yet to be paid.)</t>
    </r>
  </si>
  <si>
    <r>
      <t xml:space="preserve">40,000 x 4% = </t>
    </r>
    <r>
      <rPr>
        <b/>
        <sz val="11"/>
        <color theme="1" tint="4.9989318521683403E-2"/>
        <rFont val="Calibri"/>
        <family val="2"/>
        <scheme val="minor"/>
      </rPr>
      <t>£800</t>
    </r>
  </si>
  <si>
    <t xml:space="preserve">4% Bank loan of £40,000 is in the T/B.  Annual interest is £40,000 x 4% = £1,600. </t>
  </si>
  <si>
    <r>
      <t>T/B shows that £800 is</t>
    </r>
    <r>
      <rPr>
        <b/>
        <u/>
        <sz val="11"/>
        <color theme="1" tint="4.9989318521683403E-2"/>
        <rFont val="Calibri"/>
        <family val="2"/>
        <scheme val="minor"/>
      </rPr>
      <t xml:space="preserve"> already accounted for</t>
    </r>
    <r>
      <rPr>
        <b/>
        <sz val="11"/>
        <color theme="1" tint="4.9989318521683403E-2"/>
        <rFont val="Calibri"/>
        <family val="2"/>
        <scheme val="minor"/>
      </rPr>
      <t>, therefore remaining £800 must be provided for (i.e. in a Provision).</t>
    </r>
  </si>
  <si>
    <t>Provisions are always in the Balance Sheet.  Additions or deductions of Provisions go to the Profit &amp; Loss Account.</t>
  </si>
  <si>
    <t>Depn.</t>
  </si>
  <si>
    <t>Assets are shown on the Balance Sheet at NBV.</t>
  </si>
  <si>
    <r>
      <t xml:space="preserve">NBV is Net Book Value, i.e. the </t>
    </r>
    <r>
      <rPr>
        <b/>
        <u/>
        <sz val="11"/>
        <color theme="1"/>
        <rFont val="Calibri"/>
        <family val="2"/>
        <scheme val="minor"/>
      </rPr>
      <t>original</t>
    </r>
    <r>
      <rPr>
        <b/>
        <sz val="11"/>
        <color theme="1"/>
        <rFont val="Calibri"/>
        <family val="2"/>
        <scheme val="minor"/>
      </rPr>
      <t xml:space="preserve"> Cost minus </t>
    </r>
    <r>
      <rPr>
        <b/>
        <u/>
        <sz val="11"/>
        <color theme="1"/>
        <rFont val="Calibri"/>
        <family val="2"/>
        <scheme val="minor"/>
      </rPr>
      <t xml:space="preserve">all </t>
    </r>
    <r>
      <rPr>
        <b/>
        <sz val="11"/>
        <color theme="1"/>
        <rFont val="Calibri"/>
        <family val="2"/>
        <scheme val="minor"/>
      </rPr>
      <t>of the depreciation (cummulative).</t>
    </r>
  </si>
  <si>
    <t>from T/B</t>
  </si>
  <si>
    <t>from W3</t>
  </si>
  <si>
    <t>[5.9% x £8,000]</t>
  </si>
  <si>
    <r>
      <t xml:space="preserve">The provisons reflect the changes in </t>
    </r>
    <r>
      <rPr>
        <b/>
        <u/>
        <sz val="11"/>
        <color theme="1" tint="4.9989318521683403E-2"/>
        <rFont val="Calibri"/>
        <family val="2"/>
        <scheme val="minor"/>
      </rPr>
      <t>expected value</t>
    </r>
    <r>
      <rPr>
        <b/>
        <sz val="11"/>
        <color theme="1" tint="4.9989318521683403E-2"/>
        <rFont val="Calibri"/>
        <family val="2"/>
        <scheme val="minor"/>
      </rPr>
      <t xml:space="preserve"> </t>
    </r>
    <r>
      <rPr>
        <b/>
        <u/>
        <sz val="11"/>
        <color theme="1" tint="4.9989318521683403E-2"/>
        <rFont val="Calibri"/>
        <family val="2"/>
        <scheme val="minor"/>
      </rPr>
      <t>(Discounting)</t>
    </r>
    <r>
      <rPr>
        <b/>
        <sz val="11"/>
        <color theme="1" tint="4.9989318521683403E-2"/>
        <rFont val="Calibri"/>
        <family val="2"/>
        <scheme val="minor"/>
      </rPr>
      <t xml:space="preserve"> of the 40,000 (due at 31 December 2013) at each year end.</t>
    </r>
  </si>
  <si>
    <r>
      <t xml:space="preserve">This change (i.e. increase) in the provision over the year is the </t>
    </r>
    <r>
      <rPr>
        <b/>
        <u/>
        <sz val="11"/>
        <color theme="1" tint="4.9989318521683403E-2"/>
        <rFont val="Calibri"/>
        <family val="2"/>
        <scheme val="minor"/>
      </rPr>
      <t>Finance Charge</t>
    </r>
    <r>
      <rPr>
        <b/>
        <sz val="11"/>
        <color theme="1" tint="4.9989318521683403E-2"/>
        <rFont val="Calibri"/>
        <family val="2"/>
        <scheme val="minor"/>
      </rPr>
      <t xml:space="preserve"> for the </t>
    </r>
    <r>
      <rPr>
        <b/>
        <u/>
        <sz val="11"/>
        <color theme="1" tint="4.9989318521683403E-2"/>
        <rFont val="Calibri"/>
        <family val="2"/>
        <scheme val="minor"/>
      </rPr>
      <t>Profit &amp; Loss Account</t>
    </r>
    <r>
      <rPr>
        <b/>
        <sz val="11"/>
        <color theme="1" tint="4.9989318521683403E-2"/>
        <rFont val="Calibri"/>
        <family val="2"/>
        <scheme val="minor"/>
      </rPr>
      <t xml:space="preserve"> for that year.  </t>
    </r>
  </si>
  <si>
    <t>Cr Provision (Balance Sheet)</t>
  </si>
  <si>
    <r>
      <t>40,000 x 1 / (1.06)</t>
    </r>
    <r>
      <rPr>
        <sz val="8"/>
        <color theme="1" tint="4.9989318521683403E-2"/>
        <rFont val="Calibri"/>
        <family val="2"/>
        <scheme val="minor"/>
      </rPr>
      <t>3</t>
    </r>
    <r>
      <rPr>
        <sz val="11"/>
        <color theme="1" tint="4.9989318521683403E-2"/>
        <rFont val="Calibri"/>
        <family val="2"/>
        <scheme val="minor"/>
      </rPr>
      <t xml:space="preserve"> = £33,585</t>
    </r>
  </si>
  <si>
    <t>Data is in T/B and question part (c)</t>
  </si>
  <si>
    <r>
      <t xml:space="preserve">Increase in Deferred Tax provision is £9,500 (Q(d)) </t>
    </r>
    <r>
      <rPr>
        <b/>
        <u/>
        <sz val="11"/>
        <color theme="1"/>
        <rFont val="Calibri"/>
        <family val="2"/>
        <scheme val="minor"/>
      </rPr>
      <t>minus</t>
    </r>
    <r>
      <rPr>
        <b/>
        <sz val="11"/>
        <color theme="1"/>
        <rFont val="Calibri"/>
        <family val="2"/>
        <scheme val="minor"/>
      </rPr>
      <t xml:space="preserve"> opening balance of £4,500 (T/B).</t>
    </r>
  </si>
  <si>
    <t>New balance on the Deferred Tax provision is £9,500 (Q(d)) to the Balance Sheet</t>
  </si>
  <si>
    <t>Accum. Depn.</t>
  </si>
  <si>
    <t>Accululated Depreciation is the sum of the depreciation over previous periods, therefore we add this year's depreciation to 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</si>
</sst>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164" formatCode="0.0%"/>
    <numFmt numFmtId="165" formatCode="#,##0_ ;[Red]\-#,##0\ "/>
    <numFmt numFmtId="166" formatCode="&quot;£&quot;#,##0.00"/>
    <numFmt numFmtId="167" formatCode="0_ ;[Red]\-0\ 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/>
    <xf numFmtId="0" fontId="0" fillId="0" borderId="7" xfId="0" applyFill="1" applyBorder="1"/>
    <xf numFmtId="0" fontId="5" fillId="0" borderId="0" xfId="0" applyFont="1" applyFill="1"/>
    <xf numFmtId="0" fontId="0" fillId="0" borderId="0" xfId="0" applyFill="1" applyAlignment="1">
      <alignment horizontal="right"/>
    </xf>
    <xf numFmtId="0" fontId="7" fillId="0" borderId="0" xfId="0" applyFont="1" applyFill="1"/>
    <xf numFmtId="0" fontId="4" fillId="0" borderId="0" xfId="0" applyFont="1" applyFill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4" fontId="0" fillId="0" borderId="0" xfId="0" quotePrefix="1" applyNumberFormat="1" applyFill="1"/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165" fontId="0" fillId="0" borderId="0" xfId="0" quotePrefix="1" applyNumberFormat="1" applyFill="1" applyAlignment="1">
      <alignment horizont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/>
    <xf numFmtId="3" fontId="0" fillId="0" borderId="0" xfId="0" applyNumberFormat="1" applyFill="1" applyBorder="1"/>
    <xf numFmtId="3" fontId="0" fillId="0" borderId="6" xfId="0" applyNumberFormat="1" applyFill="1" applyBorder="1"/>
    <xf numFmtId="0" fontId="3" fillId="0" borderId="5" xfId="0" applyFont="1" applyFill="1" applyBorder="1" applyAlignment="1">
      <alignment horizontal="left" vertical="center"/>
    </xf>
    <xf numFmtId="4" fontId="1" fillId="0" borderId="0" xfId="0" applyNumberFormat="1" applyFont="1" applyFill="1" applyBorder="1" applyAlignment="1">
      <alignment horizontal="left" vertical="center"/>
    </xf>
    <xf numFmtId="4" fontId="1" fillId="0" borderId="6" xfId="0" applyNumberFormat="1" applyFont="1" applyFill="1" applyBorder="1" applyAlignment="1">
      <alignment horizontal="left" vertical="center"/>
    </xf>
    <xf numFmtId="165" fontId="0" fillId="0" borderId="6" xfId="0" quotePrefix="1" applyNumberFormat="1" applyFill="1" applyBorder="1" applyAlignment="1">
      <alignment horizontal="center"/>
    </xf>
    <xf numFmtId="165" fontId="0" fillId="0" borderId="0" xfId="0" quotePrefix="1" applyNumberFormat="1" applyFill="1" applyBorder="1" applyAlignment="1">
      <alignment horizontal="center"/>
    </xf>
    <xf numFmtId="165" fontId="0" fillId="0" borderId="1" xfId="0" quotePrefix="1" applyNumberFormat="1" applyFill="1" applyBorder="1" applyAlignment="1">
      <alignment horizontal="center"/>
    </xf>
    <xf numFmtId="165" fontId="0" fillId="0" borderId="10" xfId="0" quotePrefix="1" applyNumberFormat="1" applyFill="1" applyBorder="1" applyAlignment="1">
      <alignment horizontal="center"/>
    </xf>
    <xf numFmtId="165" fontId="1" fillId="0" borderId="11" xfId="0" quotePrefix="1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/>
    <xf numFmtId="3" fontId="1" fillId="0" borderId="1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4" fontId="0" fillId="0" borderId="0" xfId="0" applyNumberFormat="1" applyFill="1" applyAlignment="1">
      <alignment vertical="center"/>
    </xf>
    <xf numFmtId="0" fontId="0" fillId="0" borderId="0" xfId="0" quotePrefix="1" applyFill="1" applyAlignment="1">
      <alignment horizontal="right" vertical="center"/>
    </xf>
    <xf numFmtId="0" fontId="12" fillId="0" borderId="0" xfId="0" applyFont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5" xfId="0" applyFont="1" applyFill="1" applyBorder="1" applyAlignment="1">
      <alignment vertical="center"/>
    </xf>
    <xf numFmtId="165" fontId="0" fillId="0" borderId="0" xfId="0" quotePrefix="1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3" fontId="0" fillId="0" borderId="6" xfId="0" applyNumberFormat="1" applyFill="1" applyBorder="1" applyAlignment="1">
      <alignment horizontal="center" vertical="center"/>
    </xf>
    <xf numFmtId="4" fontId="0" fillId="0" borderId="6" xfId="0" applyNumberFormat="1" applyFill="1" applyBorder="1" applyAlignment="1">
      <alignment vertical="center"/>
    </xf>
    <xf numFmtId="4" fontId="0" fillId="0" borderId="0" xfId="0" quotePrefix="1" applyNumberFormat="1" applyFill="1" applyAlignment="1">
      <alignment vertical="center"/>
    </xf>
    <xf numFmtId="0" fontId="0" fillId="0" borderId="0" xfId="0" quotePrefix="1"/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4" fontId="0" fillId="0" borderId="0" xfId="0" applyNumberFormat="1" applyFill="1" applyBorder="1" applyAlignment="1">
      <alignment horizontal="center"/>
    </xf>
    <xf numFmtId="0" fontId="0" fillId="0" borderId="0" xfId="0" quotePrefix="1" applyFill="1" applyAlignment="1">
      <alignment horizontal="right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ont="1" applyFill="1" applyAlignment="1">
      <alignment horizontal="center"/>
    </xf>
    <xf numFmtId="38" fontId="0" fillId="0" borderId="0" xfId="0" applyNumberFormat="1" applyFont="1" applyFill="1" applyAlignment="1">
      <alignment horizontal="center" vertical="center"/>
    </xf>
    <xf numFmtId="38" fontId="0" fillId="0" borderId="1" xfId="0" applyNumberFormat="1" applyFont="1" applyFill="1" applyBorder="1" applyAlignment="1">
      <alignment horizontal="center" vertical="center"/>
    </xf>
    <xf numFmtId="38" fontId="1" fillId="0" borderId="4" xfId="0" applyNumberFormat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right"/>
    </xf>
    <xf numFmtId="0" fontId="0" fillId="0" borderId="0" xfId="0" applyFill="1" applyBorder="1"/>
    <xf numFmtId="38" fontId="0" fillId="0" borderId="0" xfId="0" applyNumberFormat="1" applyFont="1" applyFill="1" applyBorder="1" applyAlignment="1">
      <alignment horizontal="center" vertical="center"/>
    </xf>
    <xf numFmtId="38" fontId="7" fillId="0" borderId="0" xfId="0" applyNumberFormat="1" applyFont="1" applyFill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7" fontId="1" fillId="0" borderId="0" xfId="0" applyNumberFormat="1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0" fillId="0" borderId="0" xfId="0" applyAlignment="1">
      <alignment horizontal="right"/>
    </xf>
    <xf numFmtId="4" fontId="0" fillId="0" borderId="0" xfId="0" applyNumberFormat="1" applyBorder="1"/>
    <xf numFmtId="6" fontId="1" fillId="0" borderId="0" xfId="0" quotePrefix="1" applyNumberFormat="1" applyFont="1" applyFill="1" applyBorder="1" applyAlignment="1">
      <alignment horizontal="center"/>
    </xf>
    <xf numFmtId="4" fontId="7" fillId="0" borderId="0" xfId="0" applyNumberFormat="1" applyFont="1"/>
    <xf numFmtId="0" fontId="7" fillId="0" borderId="0" xfId="0" applyFont="1" applyAlignment="1">
      <alignment horizontal="right"/>
    </xf>
    <xf numFmtId="49" fontId="7" fillId="0" borderId="0" xfId="0" quotePrefix="1" applyNumberFormat="1" applyFont="1" applyAlignment="1">
      <alignment horizontal="left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3" fontId="7" fillId="0" borderId="0" xfId="0" applyNumberFormat="1" applyFont="1"/>
    <xf numFmtId="166" fontId="7" fillId="0" borderId="0" xfId="0" applyNumberFormat="1" applyFont="1" applyAlignment="1">
      <alignment horizontal="center"/>
    </xf>
    <xf numFmtId="4" fontId="8" fillId="0" borderId="0" xfId="0" applyNumberFormat="1" applyFont="1"/>
    <xf numFmtId="0" fontId="0" fillId="0" borderId="0" xfId="0" applyAlignment="1">
      <alignment horizontal="left"/>
    </xf>
    <xf numFmtId="3" fontId="8" fillId="0" borderId="0" xfId="0" applyNumberFormat="1" applyFont="1" applyBorder="1"/>
    <xf numFmtId="4" fontId="0" fillId="0" borderId="0" xfId="0" applyNumberFormat="1" applyAlignment="1">
      <alignment horizontal="right"/>
    </xf>
    <xf numFmtId="0" fontId="7" fillId="0" borderId="0" xfId="0" applyFont="1" applyBorder="1"/>
    <xf numFmtId="0" fontId="0" fillId="0" borderId="0" xfId="0" applyBorder="1"/>
    <xf numFmtId="38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0" fontId="16" fillId="0" borderId="0" xfId="0" applyFont="1" applyAlignment="1">
      <alignment horizontal="left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0" fontId="8" fillId="0" borderId="0" xfId="0" applyFont="1" applyFill="1" applyAlignment="1">
      <alignment vertical="center"/>
    </xf>
    <xf numFmtId="4" fontId="0" fillId="0" borderId="0" xfId="0" applyNumberFormat="1" applyFill="1" applyBorder="1" applyAlignment="1">
      <alignment horizontal="left"/>
    </xf>
    <xf numFmtId="3" fontId="0" fillId="0" borderId="2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3" fontId="1" fillId="0" borderId="0" xfId="0" quotePrefix="1" applyNumberFormat="1" applyFont="1" applyFill="1" applyBorder="1" applyAlignment="1">
      <alignment horizontal="left"/>
    </xf>
    <xf numFmtId="4" fontId="1" fillId="0" borderId="0" xfId="0" applyNumberFormat="1" applyFont="1"/>
    <xf numFmtId="38" fontId="1" fillId="0" borderId="0" xfId="0" applyNumberFormat="1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1" fillId="0" borderId="0" xfId="0" applyFont="1"/>
    <xf numFmtId="0" fontId="7" fillId="0" borderId="0" xfId="0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1" fillId="0" borderId="0" xfId="0" applyNumberFormat="1" applyFont="1" applyBorder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/>
    <xf numFmtId="0" fontId="8" fillId="0" borderId="0" xfId="0" applyFont="1" applyAlignment="1">
      <alignment horizontal="left"/>
    </xf>
    <xf numFmtId="4" fontId="1" fillId="0" borderId="0" xfId="0" applyNumberFormat="1" applyFont="1" applyAlignment="1">
      <alignment horizontal="center"/>
    </xf>
    <xf numFmtId="3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144"/>
  <sheetViews>
    <sheetView tabSelected="1" topLeftCell="A127" zoomScale="80" zoomScaleNormal="80" workbookViewId="0">
      <selection activeCell="B147" sqref="B147"/>
    </sheetView>
  </sheetViews>
  <sheetFormatPr defaultRowHeight="15" x14ac:dyDescent="0.25"/>
  <cols>
    <col min="1" max="1" width="2.28515625" customWidth="1"/>
    <col min="2" max="2" width="33.42578125" customWidth="1"/>
    <col min="3" max="3" width="14.140625" style="1" customWidth="1"/>
    <col min="4" max="4" width="14.85546875" style="1" customWidth="1"/>
    <col min="5" max="5" width="14" style="27" customWidth="1"/>
    <col min="6" max="7" width="14" customWidth="1"/>
    <col min="8" max="8" width="8.42578125" customWidth="1"/>
    <col min="11" max="11" width="13" customWidth="1"/>
    <col min="12" max="12" width="12.42578125" customWidth="1"/>
    <col min="13" max="13" width="4.7109375" customWidth="1"/>
  </cols>
  <sheetData>
    <row r="1" spans="2:7" s="16" customFormat="1" ht="24" customHeight="1" x14ac:dyDescent="0.25">
      <c r="B1" s="41" t="s">
        <v>15</v>
      </c>
      <c r="C1" s="15"/>
      <c r="D1" s="15"/>
      <c r="E1" s="26"/>
    </row>
    <row r="2" spans="2:7" s="16" customFormat="1" ht="8.25" customHeight="1" x14ac:dyDescent="0.25">
      <c r="B2" s="14"/>
      <c r="C2" s="15"/>
      <c r="D2" s="15"/>
      <c r="E2" s="26"/>
    </row>
    <row r="3" spans="2:7" s="16" customFormat="1" ht="19.5" customHeight="1" x14ac:dyDescent="0.25">
      <c r="B3" s="17" t="s">
        <v>16</v>
      </c>
      <c r="C3" s="15"/>
      <c r="D3" s="15"/>
      <c r="E3" s="26"/>
    </row>
    <row r="4" spans="2:7" s="21" customFormat="1" ht="15.75" x14ac:dyDescent="0.25">
      <c r="B4" s="18" t="s">
        <v>17</v>
      </c>
      <c r="C4" s="19"/>
      <c r="D4" s="20"/>
      <c r="E4" s="38"/>
    </row>
    <row r="5" spans="2:7" s="21" customFormat="1" ht="15.75" x14ac:dyDescent="0.25">
      <c r="B5" s="30"/>
      <c r="C5" s="31"/>
      <c r="D5" s="32"/>
      <c r="E5" s="38"/>
    </row>
    <row r="6" spans="2:7" s="4" customFormat="1" x14ac:dyDescent="0.25">
      <c r="B6" s="8"/>
      <c r="D6" s="33"/>
      <c r="E6" s="46"/>
    </row>
    <row r="7" spans="2:7" s="4" customFormat="1" x14ac:dyDescent="0.25">
      <c r="B7" s="8" t="s">
        <v>11</v>
      </c>
      <c r="D7" s="33">
        <v>136228</v>
      </c>
      <c r="E7" s="13" t="s">
        <v>90</v>
      </c>
    </row>
    <row r="8" spans="2:7" s="4" customFormat="1" x14ac:dyDescent="0.25">
      <c r="B8" s="9"/>
      <c r="C8" s="28"/>
      <c r="D8" s="29"/>
      <c r="E8" s="13"/>
      <c r="G8" s="25"/>
    </row>
    <row r="9" spans="2:7" s="4" customFormat="1" x14ac:dyDescent="0.25">
      <c r="B9" s="8" t="s">
        <v>0</v>
      </c>
      <c r="C9" s="28"/>
      <c r="D9" s="29"/>
      <c r="E9" s="13"/>
    </row>
    <row r="10" spans="2:7" s="42" customFormat="1" x14ac:dyDescent="0.25">
      <c r="B10" s="48" t="s">
        <v>8</v>
      </c>
      <c r="C10" s="49">
        <v>22400</v>
      </c>
      <c r="D10" s="50"/>
      <c r="E10" s="114" t="s">
        <v>91</v>
      </c>
      <c r="G10" s="47"/>
    </row>
    <row r="11" spans="2:7" s="42" customFormat="1" x14ac:dyDescent="0.25">
      <c r="B11" s="51" t="s">
        <v>12</v>
      </c>
      <c r="C11" s="49">
        <v>47600</v>
      </c>
      <c r="D11" s="50"/>
      <c r="E11" s="114" t="s">
        <v>91</v>
      </c>
      <c r="G11" s="47"/>
    </row>
    <row r="12" spans="2:7" s="4" customFormat="1" x14ac:dyDescent="0.25">
      <c r="B12" s="9" t="s">
        <v>13</v>
      </c>
      <c r="C12" s="34">
        <v>960</v>
      </c>
      <c r="D12" s="29"/>
      <c r="E12" s="114" t="s">
        <v>92</v>
      </c>
    </row>
    <row r="13" spans="2:7" s="4" customFormat="1" x14ac:dyDescent="0.25">
      <c r="B13" s="9"/>
      <c r="C13" s="35">
        <f>SUM(C10:C12)</f>
        <v>70960</v>
      </c>
      <c r="D13" s="29"/>
      <c r="E13" s="13"/>
    </row>
    <row r="14" spans="2:7" s="4" customFormat="1" x14ac:dyDescent="0.25">
      <c r="B14" s="9"/>
      <c r="C14" s="28"/>
      <c r="D14" s="29"/>
      <c r="E14" s="13"/>
    </row>
    <row r="15" spans="2:7" s="42" customFormat="1" x14ac:dyDescent="0.25">
      <c r="B15" s="52" t="s">
        <v>9</v>
      </c>
      <c r="C15" s="53"/>
      <c r="D15" s="50"/>
      <c r="E15" s="43"/>
    </row>
    <row r="16" spans="2:7" s="4" customFormat="1" x14ac:dyDescent="0.25">
      <c r="B16" s="48" t="s">
        <v>18</v>
      </c>
      <c r="C16" s="49">
        <v>5602</v>
      </c>
      <c r="D16" s="50"/>
      <c r="E16" s="114" t="s">
        <v>91</v>
      </c>
      <c r="F16" s="42"/>
      <c r="G16" s="47"/>
    </row>
    <row r="17" spans="2:5" s="4" customFormat="1" x14ac:dyDescent="0.25">
      <c r="B17" s="23" t="s">
        <v>19</v>
      </c>
      <c r="C17" s="34">
        <v>900</v>
      </c>
      <c r="D17" s="29"/>
      <c r="E17" s="114" t="s">
        <v>91</v>
      </c>
    </row>
    <row r="18" spans="2:5" s="42" customFormat="1" ht="14.25" customHeight="1" x14ac:dyDescent="0.25">
      <c r="B18" s="48" t="s">
        <v>20</v>
      </c>
      <c r="C18" s="49">
        <v>800</v>
      </c>
      <c r="D18" s="50"/>
      <c r="E18" s="43" t="s">
        <v>93</v>
      </c>
    </row>
    <row r="19" spans="2:5" s="42" customFormat="1" ht="16.5" customHeight="1" x14ac:dyDescent="0.25">
      <c r="B19" s="48" t="s">
        <v>7</v>
      </c>
      <c r="C19" s="49">
        <v>16800</v>
      </c>
      <c r="D19" s="50"/>
      <c r="E19" s="43" t="s">
        <v>112</v>
      </c>
    </row>
    <row r="20" spans="2:5" s="4" customFormat="1" x14ac:dyDescent="0.25">
      <c r="B20" s="23"/>
      <c r="C20" s="35">
        <f>SUM(C16:C19)</f>
        <v>24102</v>
      </c>
      <c r="D20" s="29"/>
      <c r="E20" s="13"/>
    </row>
    <row r="21" spans="2:5" s="4" customFormat="1" x14ac:dyDescent="0.25">
      <c r="B21" s="9"/>
      <c r="C21" s="28"/>
      <c r="D21" s="29"/>
      <c r="E21" s="13"/>
    </row>
    <row r="22" spans="2:5" s="4" customFormat="1" x14ac:dyDescent="0.25">
      <c r="B22" s="8" t="s">
        <v>1</v>
      </c>
      <c r="C22" s="28"/>
      <c r="D22" s="33">
        <f>C13-C20</f>
        <v>46858</v>
      </c>
      <c r="E22" s="13"/>
    </row>
    <row r="23" spans="2:5" s="4" customFormat="1" x14ac:dyDescent="0.25">
      <c r="B23" s="9"/>
      <c r="C23" s="28"/>
      <c r="D23" s="29"/>
      <c r="E23" s="13"/>
    </row>
    <row r="24" spans="2:5" s="4" customFormat="1" x14ac:dyDescent="0.25">
      <c r="B24" s="8" t="s">
        <v>3</v>
      </c>
      <c r="C24" s="28"/>
      <c r="D24" s="36">
        <f>D7+D22</f>
        <v>183086</v>
      </c>
      <c r="E24" s="13"/>
    </row>
    <row r="25" spans="2:5" s="4" customFormat="1" x14ac:dyDescent="0.25">
      <c r="B25" s="9"/>
      <c r="C25" s="28"/>
      <c r="D25" s="29"/>
      <c r="E25" s="13"/>
    </row>
    <row r="26" spans="2:5" s="4" customFormat="1" x14ac:dyDescent="0.25">
      <c r="B26" s="8" t="s">
        <v>2</v>
      </c>
      <c r="C26" s="28"/>
      <c r="D26" s="29"/>
      <c r="E26" s="13"/>
    </row>
    <row r="27" spans="2:5" s="4" customFormat="1" x14ac:dyDescent="0.25">
      <c r="B27" s="23" t="s">
        <v>21</v>
      </c>
      <c r="C27" s="28"/>
      <c r="D27" s="33">
        <v>-40000</v>
      </c>
      <c r="E27" s="114" t="s">
        <v>91</v>
      </c>
    </row>
    <row r="28" spans="2:5" s="4" customFormat="1" x14ac:dyDescent="0.25">
      <c r="B28" s="23" t="s">
        <v>22</v>
      </c>
      <c r="C28" s="28"/>
      <c r="D28" s="33">
        <v>-9523</v>
      </c>
      <c r="E28" s="13" t="s">
        <v>94</v>
      </c>
    </row>
    <row r="29" spans="2:5" s="4" customFormat="1" x14ac:dyDescent="0.25">
      <c r="B29" s="23"/>
      <c r="C29" s="28"/>
      <c r="D29" s="33"/>
      <c r="E29" s="13"/>
    </row>
    <row r="30" spans="2:5" s="4" customFormat="1" x14ac:dyDescent="0.25">
      <c r="B30" s="23" t="s">
        <v>29</v>
      </c>
      <c r="C30" s="28"/>
      <c r="D30" s="33"/>
      <c r="E30" s="13"/>
    </row>
    <row r="31" spans="2:5" s="4" customFormat="1" x14ac:dyDescent="0.25">
      <c r="B31" s="23" t="s">
        <v>23</v>
      </c>
      <c r="C31" s="28"/>
      <c r="D31" s="33">
        <v>-9500</v>
      </c>
      <c r="E31" s="13" t="s">
        <v>95</v>
      </c>
    </row>
    <row r="32" spans="2:5" s="4" customFormat="1" x14ac:dyDescent="0.25">
      <c r="B32" s="23" t="s">
        <v>24</v>
      </c>
      <c r="C32" s="28"/>
      <c r="D32" s="33">
        <v>-33585</v>
      </c>
      <c r="E32" s="13" t="s">
        <v>97</v>
      </c>
    </row>
    <row r="33" spans="2:6" s="4" customFormat="1" ht="15.75" thickBot="1" x14ac:dyDescent="0.3">
      <c r="B33" s="9"/>
      <c r="C33" s="28"/>
      <c r="D33" s="37">
        <f>SUM(D24:D32)</f>
        <v>90478</v>
      </c>
      <c r="E33" s="13"/>
    </row>
    <row r="34" spans="2:6" s="4" customFormat="1" ht="15.75" thickTop="1" x14ac:dyDescent="0.25">
      <c r="B34" s="9"/>
      <c r="C34" s="2"/>
      <c r="D34" s="7"/>
      <c r="E34" s="13"/>
    </row>
    <row r="35" spans="2:6" s="42" customFormat="1" ht="16.5" customHeight="1" x14ac:dyDescent="0.25">
      <c r="B35" s="52" t="s">
        <v>4</v>
      </c>
      <c r="C35" s="54"/>
      <c r="D35" s="56"/>
      <c r="E35" s="43"/>
    </row>
    <row r="36" spans="2:6" s="42" customFormat="1" ht="16.5" customHeight="1" x14ac:dyDescent="0.25">
      <c r="B36" s="51" t="s">
        <v>14</v>
      </c>
      <c r="C36" s="54"/>
      <c r="D36" s="55">
        <v>20000</v>
      </c>
      <c r="E36" s="114" t="s">
        <v>91</v>
      </c>
      <c r="F36" s="57"/>
    </row>
    <row r="37" spans="2:6" s="42" customFormat="1" ht="19.5" customHeight="1" x14ac:dyDescent="0.25">
      <c r="B37" s="51" t="s">
        <v>5</v>
      </c>
      <c r="C37" s="54"/>
      <c r="D37" s="55">
        <v>70478</v>
      </c>
      <c r="E37" s="60" t="s">
        <v>98</v>
      </c>
    </row>
    <row r="38" spans="2:6" s="4" customFormat="1" ht="15.75" thickBot="1" x14ac:dyDescent="0.3">
      <c r="B38" s="10"/>
      <c r="C38" s="3"/>
      <c r="D38" s="40">
        <f>SUM(D36:D37)</f>
        <v>90478</v>
      </c>
      <c r="E38" s="13"/>
    </row>
    <row r="39" spans="2:6" s="4" customFormat="1" ht="59.25" customHeight="1" thickTop="1" x14ac:dyDescent="0.25">
      <c r="C39" s="6"/>
      <c r="D39" s="6"/>
      <c r="E39" s="13"/>
    </row>
    <row r="40" spans="2:6" s="4" customFormat="1" x14ac:dyDescent="0.25">
      <c r="C40" s="6"/>
      <c r="D40" s="6"/>
      <c r="E40" s="13"/>
    </row>
    <row r="41" spans="2:6" s="4" customFormat="1" x14ac:dyDescent="0.25">
      <c r="B41" s="11" t="s">
        <v>25</v>
      </c>
      <c r="C41" s="6"/>
      <c r="D41" s="6"/>
      <c r="E41" s="13"/>
    </row>
    <row r="42" spans="2:6" s="4" customFormat="1" ht="15.75" x14ac:dyDescent="0.25">
      <c r="B42" s="90" t="s">
        <v>83</v>
      </c>
      <c r="C42" s="6"/>
      <c r="D42" s="6"/>
      <c r="E42" s="13"/>
    </row>
    <row r="43" spans="2:6" s="4" customFormat="1" ht="15.75" x14ac:dyDescent="0.25">
      <c r="B43" s="90"/>
      <c r="C43" s="6"/>
      <c r="D43" s="6"/>
      <c r="E43" s="13"/>
    </row>
    <row r="44" spans="2:6" s="4" customFormat="1" x14ac:dyDescent="0.25">
      <c r="B44" s="12" t="s">
        <v>26</v>
      </c>
      <c r="C44" s="112" t="s">
        <v>99</v>
      </c>
      <c r="D44" s="112"/>
      <c r="E44" s="112"/>
    </row>
    <row r="45" spans="2:6" s="4" customFormat="1" x14ac:dyDescent="0.25">
      <c r="C45" s="113" t="s">
        <v>27</v>
      </c>
      <c r="D45" s="113"/>
      <c r="E45" s="113"/>
    </row>
    <row r="46" spans="2:6" s="4" customFormat="1" x14ac:dyDescent="0.25">
      <c r="C46" s="61"/>
      <c r="D46" s="61"/>
      <c r="E46" s="61"/>
    </row>
    <row r="47" spans="2:6" s="4" customFormat="1" x14ac:dyDescent="0.25">
      <c r="B47" s="62" t="s">
        <v>28</v>
      </c>
      <c r="C47" s="116">
        <v>66478</v>
      </c>
      <c r="D47" s="4" t="s">
        <v>100</v>
      </c>
      <c r="E47" s="61"/>
    </row>
    <row r="48" spans="2:6" s="4" customFormat="1" x14ac:dyDescent="0.25">
      <c r="C48" s="117">
        <v>40000</v>
      </c>
      <c r="D48" s="115" t="s">
        <v>101</v>
      </c>
      <c r="E48" s="61"/>
    </row>
    <row r="49" spans="2:5" s="4" customFormat="1" x14ac:dyDescent="0.25">
      <c r="C49" s="6"/>
      <c r="D49" s="6"/>
      <c r="E49" s="13"/>
    </row>
    <row r="50" spans="2:5" s="4" customFormat="1" x14ac:dyDescent="0.25">
      <c r="B50" s="62" t="s">
        <v>28</v>
      </c>
      <c r="C50" s="63">
        <v>1.66</v>
      </c>
      <c r="D50" s="6"/>
      <c r="E50" s="13"/>
    </row>
    <row r="51" spans="2:5" s="4" customFormat="1" x14ac:dyDescent="0.25">
      <c r="B51" s="62"/>
      <c r="C51" s="63"/>
      <c r="D51" s="6"/>
      <c r="E51" s="13"/>
    </row>
    <row r="52" spans="2:5" s="4" customFormat="1" x14ac:dyDescent="0.25">
      <c r="B52" s="68"/>
      <c r="C52" s="63"/>
      <c r="D52" s="6"/>
      <c r="E52" s="13"/>
    </row>
    <row r="53" spans="2:5" s="4" customFormat="1" ht="15.75" x14ac:dyDescent="0.25">
      <c r="B53" s="128" t="s">
        <v>30</v>
      </c>
      <c r="C53" s="63"/>
      <c r="D53" s="6"/>
      <c r="E53" s="13"/>
    </row>
    <row r="54" spans="2:5" s="4" customFormat="1" x14ac:dyDescent="0.25">
      <c r="B54" s="62"/>
      <c r="C54" s="63"/>
      <c r="D54" s="6"/>
      <c r="E54" s="13"/>
    </row>
    <row r="55" spans="2:5" s="42" customFormat="1" ht="15.75" customHeight="1" x14ac:dyDescent="0.25">
      <c r="B55" s="45" t="s">
        <v>31</v>
      </c>
      <c r="C55" s="65">
        <v>382000</v>
      </c>
      <c r="D55" s="44" t="s">
        <v>87</v>
      </c>
      <c r="E55" s="43"/>
    </row>
    <row r="56" spans="2:5" s="42" customFormat="1" ht="15.75" customHeight="1" x14ac:dyDescent="0.25">
      <c r="B56" s="45" t="s">
        <v>32</v>
      </c>
      <c r="C56" s="65">
        <v>-124000</v>
      </c>
      <c r="D56" s="44" t="s">
        <v>88</v>
      </c>
      <c r="E56" s="43"/>
    </row>
    <row r="57" spans="2:5" s="42" customFormat="1" ht="15.75" customHeight="1" x14ac:dyDescent="0.25">
      <c r="B57" s="45" t="s">
        <v>33</v>
      </c>
      <c r="C57" s="66">
        <f>SUM(C55:C56)</f>
        <v>258000</v>
      </c>
      <c r="D57" s="44"/>
      <c r="E57" s="43"/>
    </row>
    <row r="58" spans="2:5" s="42" customFormat="1" ht="15.75" customHeight="1" x14ac:dyDescent="0.25">
      <c r="B58" s="45" t="s">
        <v>34</v>
      </c>
      <c r="C58" s="65">
        <v>-165312</v>
      </c>
      <c r="D58" s="44" t="s">
        <v>89</v>
      </c>
      <c r="E58" s="43"/>
    </row>
    <row r="59" spans="2:5" s="42" customFormat="1" ht="15.75" customHeight="1" x14ac:dyDescent="0.25">
      <c r="B59" s="45" t="s">
        <v>35</v>
      </c>
      <c r="C59" s="66">
        <f>SUM(C57:C58)</f>
        <v>92688</v>
      </c>
      <c r="D59" s="44"/>
      <c r="E59" s="43"/>
    </row>
    <row r="60" spans="2:5" s="42" customFormat="1" ht="15.75" customHeight="1" x14ac:dyDescent="0.25">
      <c r="B60" s="45" t="s">
        <v>36</v>
      </c>
      <c r="C60" s="65">
        <v>-4410</v>
      </c>
      <c r="D60" s="44" t="s">
        <v>85</v>
      </c>
      <c r="E60" s="43"/>
    </row>
    <row r="61" spans="2:5" s="42" customFormat="1" ht="15.75" customHeight="1" x14ac:dyDescent="0.25">
      <c r="B61" s="45" t="s">
        <v>37</v>
      </c>
      <c r="C61" s="66">
        <f>SUM(C59:C60)</f>
        <v>88278</v>
      </c>
      <c r="D61" s="44"/>
      <c r="E61" s="43"/>
    </row>
    <row r="62" spans="2:5" s="42" customFormat="1" ht="15.75" customHeight="1" x14ac:dyDescent="0.25">
      <c r="B62" s="45" t="s">
        <v>7</v>
      </c>
      <c r="C62" s="65">
        <v>-21800</v>
      </c>
      <c r="D62" s="44" t="s">
        <v>86</v>
      </c>
      <c r="E62" s="43"/>
    </row>
    <row r="63" spans="2:5" s="42" customFormat="1" ht="15.75" customHeight="1" thickBot="1" x14ac:dyDescent="0.3">
      <c r="B63" s="45" t="s">
        <v>38</v>
      </c>
      <c r="C63" s="67">
        <f>SUM(C61:C62)</f>
        <v>66478</v>
      </c>
      <c r="D63" s="44"/>
      <c r="E63" s="43"/>
    </row>
    <row r="64" spans="2:5" s="4" customFormat="1" ht="15.75" thickTop="1" x14ac:dyDescent="0.25">
      <c r="B64" s="62"/>
      <c r="C64" s="64"/>
      <c r="D64" s="6"/>
      <c r="E64" s="13"/>
    </row>
    <row r="65" spans="2:17" s="4" customFormat="1" x14ac:dyDescent="0.25">
      <c r="B65" s="62"/>
      <c r="C65" s="63"/>
      <c r="D65" s="6"/>
      <c r="E65" s="13"/>
    </row>
    <row r="66" spans="2:17" s="4" customFormat="1" ht="18.75" x14ac:dyDescent="0.3">
      <c r="B66" s="129" t="s">
        <v>6</v>
      </c>
      <c r="C66" s="63"/>
      <c r="D66" s="6"/>
      <c r="E66" s="13"/>
    </row>
    <row r="67" spans="2:17" s="4" customFormat="1" x14ac:dyDescent="0.25">
      <c r="B67" s="62"/>
      <c r="C67" s="63"/>
      <c r="D67" s="6"/>
      <c r="E67" s="13"/>
    </row>
    <row r="68" spans="2:17" s="4" customFormat="1" ht="15.75" x14ac:dyDescent="0.25">
      <c r="B68" s="89" t="s">
        <v>39</v>
      </c>
      <c r="D68" s="6"/>
      <c r="E68" s="13"/>
    </row>
    <row r="69" spans="2:17" s="4" customFormat="1" ht="15.75" x14ac:dyDescent="0.25">
      <c r="B69" s="90" t="s">
        <v>46</v>
      </c>
      <c r="C69" s="63"/>
      <c r="D69" s="6"/>
      <c r="E69" s="13"/>
    </row>
    <row r="70" spans="2:17" s="4" customFormat="1" ht="15.75" x14ac:dyDescent="0.25">
      <c r="B70" s="109" t="s">
        <v>77</v>
      </c>
      <c r="C70" s="63"/>
      <c r="D70" s="6"/>
      <c r="E70" s="13"/>
      <c r="F70" s="58" t="s">
        <v>122</v>
      </c>
    </row>
    <row r="71" spans="2:17" s="4" customFormat="1" ht="30" x14ac:dyDescent="0.25">
      <c r="B71" s="62"/>
      <c r="C71" s="72" t="s">
        <v>40</v>
      </c>
      <c r="D71" s="73" t="s">
        <v>41</v>
      </c>
      <c r="E71" s="73" t="s">
        <v>42</v>
      </c>
      <c r="F71" s="73" t="s">
        <v>43</v>
      </c>
      <c r="G71" s="74" t="s">
        <v>44</v>
      </c>
      <c r="H71"/>
      <c r="I71"/>
      <c r="L71" s="69"/>
      <c r="M71" s="84"/>
      <c r="N71" s="85"/>
      <c r="O71" s="86"/>
      <c r="P71" s="87"/>
      <c r="Q71" s="87"/>
    </row>
    <row r="72" spans="2:17" s="4" customFormat="1" x14ac:dyDescent="0.25">
      <c r="B72" s="62"/>
      <c r="C72" s="75" t="s">
        <v>61</v>
      </c>
      <c r="D72" s="76">
        <v>8000</v>
      </c>
      <c r="E72" s="77">
        <f>D72*0.1</f>
        <v>800</v>
      </c>
      <c r="F72" s="77">
        <v>-472</v>
      </c>
      <c r="G72" s="78">
        <f>D72+E72+F72</f>
        <v>8328</v>
      </c>
      <c r="H72"/>
      <c r="I72"/>
      <c r="L72" s="69"/>
      <c r="M72" s="88"/>
      <c r="N72" s="70"/>
      <c r="O72" s="71"/>
      <c r="P72" s="70"/>
      <c r="Q72" s="70"/>
    </row>
    <row r="73" spans="2:17" s="4" customFormat="1" x14ac:dyDescent="0.25">
      <c r="C73" s="75" t="s">
        <v>62</v>
      </c>
      <c r="D73" s="76">
        <f>G72</f>
        <v>8328</v>
      </c>
      <c r="E73" s="77">
        <f t="shared" ref="E73:E76" si="0">D73*0.1</f>
        <v>832.80000000000007</v>
      </c>
      <c r="F73" s="77">
        <v>-472</v>
      </c>
      <c r="G73" s="78">
        <f>D73+E73+F73</f>
        <v>8688.7999999999993</v>
      </c>
      <c r="H73"/>
      <c r="I73"/>
      <c r="L73" s="69"/>
      <c r="M73" s="88"/>
      <c r="N73" s="70"/>
      <c r="O73" s="71"/>
      <c r="P73" s="70"/>
      <c r="Q73" s="70"/>
    </row>
    <row r="74" spans="2:17" s="4" customFormat="1" ht="15.75" thickBot="1" x14ac:dyDescent="0.3">
      <c r="C74" s="75" t="s">
        <v>63</v>
      </c>
      <c r="D74" s="76">
        <f t="shared" ref="D74:D76" si="1">G73</f>
        <v>8688.7999999999993</v>
      </c>
      <c r="E74" s="77">
        <f t="shared" si="0"/>
        <v>868.88</v>
      </c>
      <c r="F74" s="77">
        <v>-472</v>
      </c>
      <c r="G74" s="78">
        <f>D74+E74+F74</f>
        <v>9085.6799999999985</v>
      </c>
      <c r="H74"/>
      <c r="I74"/>
      <c r="L74" s="69"/>
      <c r="M74" s="88"/>
      <c r="N74" s="70"/>
      <c r="O74" s="71"/>
      <c r="P74" s="70"/>
      <c r="Q74" s="70"/>
    </row>
    <row r="75" spans="2:17" s="4" customFormat="1" ht="15.75" thickBot="1" x14ac:dyDescent="0.3">
      <c r="C75" s="75" t="s">
        <v>64</v>
      </c>
      <c r="D75" s="76">
        <f t="shared" si="1"/>
        <v>9085.6799999999985</v>
      </c>
      <c r="E75" s="79">
        <f t="shared" si="0"/>
        <v>908.56799999999987</v>
      </c>
      <c r="F75" s="77">
        <v>-472</v>
      </c>
      <c r="G75" s="79">
        <f>D75+E75+F75</f>
        <v>9522.2479999999978</v>
      </c>
      <c r="H75"/>
      <c r="I75"/>
      <c r="L75" s="69"/>
      <c r="M75" s="88"/>
      <c r="N75" s="70"/>
      <c r="O75" s="71"/>
      <c r="P75" s="70"/>
      <c r="Q75" s="70"/>
    </row>
    <row r="76" spans="2:17" s="4" customFormat="1" x14ac:dyDescent="0.25">
      <c r="B76" s="5"/>
      <c r="C76" s="80" t="s">
        <v>65</v>
      </c>
      <c r="D76" s="81">
        <f t="shared" si="1"/>
        <v>9522.2479999999978</v>
      </c>
      <c r="E76" s="82">
        <f t="shared" si="0"/>
        <v>952.22479999999985</v>
      </c>
      <c r="F76" s="82">
        <v>-472</v>
      </c>
      <c r="G76" s="83">
        <f>D76+E76+F76</f>
        <v>10002.472799999998</v>
      </c>
      <c r="H76"/>
      <c r="I76"/>
      <c r="L76" s="69"/>
      <c r="M76" s="88"/>
      <c r="N76" s="70"/>
      <c r="O76" s="71"/>
      <c r="P76" s="70"/>
      <c r="Q76" s="70"/>
    </row>
    <row r="77" spans="2:17" s="4" customFormat="1" x14ac:dyDescent="0.25">
      <c r="C77" s="1"/>
      <c r="D77" s="1"/>
      <c r="E77"/>
      <c r="F77"/>
      <c r="G77" s="58" t="s">
        <v>102</v>
      </c>
      <c r="H77"/>
      <c r="I77"/>
      <c r="L77" s="69"/>
      <c r="M77" s="69"/>
      <c r="N77" s="69"/>
      <c r="O77" s="69"/>
      <c r="P77" s="69"/>
      <c r="Q77" s="69"/>
    </row>
    <row r="78" spans="2:17" s="4" customFormat="1" x14ac:dyDescent="0.25">
      <c r="B78" s="24"/>
      <c r="C78" s="118" t="s">
        <v>45</v>
      </c>
      <c r="D78" s="22"/>
      <c r="E78" s="13"/>
      <c r="F78" s="6"/>
      <c r="L78" s="69"/>
      <c r="M78" s="69"/>
      <c r="N78" s="69"/>
      <c r="O78" s="69"/>
      <c r="P78" s="69"/>
      <c r="Q78" s="69"/>
    </row>
    <row r="79" spans="2:17" x14ac:dyDescent="0.25">
      <c r="C79" s="119" t="s">
        <v>60</v>
      </c>
    </row>
    <row r="81" spans="2:7" x14ac:dyDescent="0.25">
      <c r="B81" s="91" t="s">
        <v>108</v>
      </c>
      <c r="C81" s="93">
        <v>909</v>
      </c>
      <c r="D81" s="127" t="s">
        <v>109</v>
      </c>
    </row>
    <row r="82" spans="2:7" x14ac:dyDescent="0.25">
      <c r="B82" s="91" t="s">
        <v>47</v>
      </c>
      <c r="C82" s="93">
        <v>9523</v>
      </c>
      <c r="D82" s="127" t="s">
        <v>110</v>
      </c>
    </row>
    <row r="83" spans="2:7" x14ac:dyDescent="0.25">
      <c r="B83" s="91"/>
      <c r="C83" s="93"/>
      <c r="D83" s="127" t="s">
        <v>111</v>
      </c>
    </row>
    <row r="84" spans="2:7" x14ac:dyDescent="0.25">
      <c r="B84" s="91"/>
      <c r="C84" s="93"/>
      <c r="D84" s="92"/>
    </row>
    <row r="85" spans="2:7" ht="15.75" x14ac:dyDescent="0.25">
      <c r="B85" s="89" t="s">
        <v>48</v>
      </c>
    </row>
    <row r="86" spans="2:7" ht="15.75" x14ac:dyDescent="0.25">
      <c r="B86" s="90" t="s">
        <v>78</v>
      </c>
    </row>
    <row r="87" spans="2:7" ht="15.75" x14ac:dyDescent="0.25">
      <c r="B87" s="109" t="s">
        <v>58</v>
      </c>
      <c r="C87" s="94"/>
      <c r="D87" s="94"/>
      <c r="E87" s="39"/>
      <c r="F87" s="39"/>
    </row>
    <row r="88" spans="2:7" x14ac:dyDescent="0.25">
      <c r="B88" s="102"/>
      <c r="C88" s="94"/>
      <c r="D88" s="94"/>
      <c r="E88" s="39"/>
      <c r="F88" s="39"/>
    </row>
    <row r="89" spans="2:7" x14ac:dyDescent="0.25">
      <c r="B89" s="95" t="s">
        <v>55</v>
      </c>
      <c r="C89" s="96" t="s">
        <v>59</v>
      </c>
      <c r="D89" s="97"/>
      <c r="E89" s="39"/>
      <c r="F89" s="39" t="s">
        <v>103</v>
      </c>
    </row>
    <row r="90" spans="2:7" x14ac:dyDescent="0.25">
      <c r="B90" s="95" t="s">
        <v>56</v>
      </c>
      <c r="C90" s="96" t="s">
        <v>126</v>
      </c>
      <c r="D90" s="97"/>
      <c r="E90" s="39"/>
      <c r="F90" s="39" t="s">
        <v>104</v>
      </c>
      <c r="G90" s="1"/>
    </row>
    <row r="91" spans="2:7" x14ac:dyDescent="0.25">
      <c r="B91" s="101" t="s">
        <v>123</v>
      </c>
      <c r="C91" s="96"/>
      <c r="D91" s="97"/>
      <c r="E91" s="39"/>
      <c r="F91" s="39"/>
      <c r="G91" s="1"/>
    </row>
    <row r="92" spans="2:7" x14ac:dyDescent="0.25">
      <c r="B92" s="95"/>
      <c r="C92" s="94"/>
      <c r="D92" s="94"/>
      <c r="E92" s="39"/>
      <c r="F92" s="39"/>
      <c r="G92" s="1"/>
    </row>
    <row r="93" spans="2:7" x14ac:dyDescent="0.25">
      <c r="B93" s="95" t="s">
        <v>66</v>
      </c>
      <c r="C93" s="100" t="s">
        <v>57</v>
      </c>
      <c r="D93" s="98"/>
      <c r="E93" s="39"/>
      <c r="F93" s="39"/>
    </row>
    <row r="94" spans="2:7" x14ac:dyDescent="0.25">
      <c r="B94" s="95" t="s">
        <v>125</v>
      </c>
      <c r="C94" s="97"/>
      <c r="D94" s="97" t="s">
        <v>57</v>
      </c>
      <c r="E94" s="39"/>
      <c r="F94" s="39"/>
    </row>
    <row r="95" spans="2:7" x14ac:dyDescent="0.25">
      <c r="B95" s="101" t="s">
        <v>124</v>
      </c>
      <c r="C95" s="97"/>
      <c r="D95" s="97"/>
      <c r="E95" s="39"/>
      <c r="F95" s="39"/>
    </row>
    <row r="96" spans="2:7" x14ac:dyDescent="0.25">
      <c r="B96" s="95"/>
      <c r="C96" s="97"/>
      <c r="D96" s="97"/>
      <c r="E96" s="39"/>
      <c r="F96" s="39"/>
    </row>
    <row r="97" spans="2:8" x14ac:dyDescent="0.25">
      <c r="B97" s="95"/>
      <c r="C97" s="97"/>
      <c r="D97" s="97"/>
      <c r="E97" s="39"/>
      <c r="F97" s="39"/>
    </row>
    <row r="98" spans="2:8" x14ac:dyDescent="0.25">
      <c r="B98" s="39"/>
      <c r="C98" s="94"/>
      <c r="D98" s="94"/>
      <c r="E98" s="105"/>
      <c r="F98" s="105"/>
      <c r="G98" s="106"/>
      <c r="H98" s="106"/>
    </row>
    <row r="99" spans="2:8" ht="15.75" x14ac:dyDescent="0.25">
      <c r="B99" s="89" t="s">
        <v>49</v>
      </c>
      <c r="C99" s="94"/>
      <c r="D99" s="94"/>
      <c r="E99" s="105"/>
      <c r="F99" s="105"/>
      <c r="G99" s="70"/>
      <c r="H99" s="106"/>
    </row>
    <row r="100" spans="2:8" ht="15.75" x14ac:dyDescent="0.25">
      <c r="B100" s="90" t="s">
        <v>79</v>
      </c>
      <c r="C100" s="94"/>
      <c r="D100" s="94"/>
      <c r="E100" s="105"/>
      <c r="F100" s="105"/>
      <c r="G100" s="70"/>
      <c r="H100" s="106"/>
    </row>
    <row r="101" spans="2:8" ht="15.75" x14ac:dyDescent="0.25">
      <c r="B101" s="109" t="s">
        <v>127</v>
      </c>
      <c r="C101" s="94"/>
      <c r="D101" s="94"/>
      <c r="E101" s="105"/>
      <c r="F101" s="105"/>
      <c r="G101" s="70"/>
      <c r="H101" s="106"/>
    </row>
    <row r="102" spans="2:8" x14ac:dyDescent="0.25">
      <c r="B102" s="39"/>
      <c r="C102" s="94"/>
      <c r="D102" s="94"/>
      <c r="E102" s="105"/>
      <c r="F102" s="105"/>
      <c r="G102" s="70"/>
      <c r="H102" s="106"/>
    </row>
    <row r="103" spans="2:8" x14ac:dyDescent="0.25">
      <c r="B103" s="91" t="s">
        <v>68</v>
      </c>
      <c r="D103" s="104" t="s">
        <v>71</v>
      </c>
      <c r="E103" s="70">
        <v>5062</v>
      </c>
      <c r="F103" t="s">
        <v>107</v>
      </c>
      <c r="G103" s="70"/>
      <c r="H103" s="106"/>
    </row>
    <row r="104" spans="2:8" x14ac:dyDescent="0.25">
      <c r="B104" s="91" t="s">
        <v>69</v>
      </c>
      <c r="D104" s="104" t="s">
        <v>70</v>
      </c>
      <c r="E104" s="70">
        <v>4250</v>
      </c>
      <c r="F104" s="105" t="s">
        <v>106</v>
      </c>
      <c r="G104" s="106"/>
      <c r="H104" s="106"/>
    </row>
    <row r="105" spans="2:8" x14ac:dyDescent="0.25">
      <c r="E105" s="107">
        <f>SUM(E103:E104)</f>
        <v>9312</v>
      </c>
      <c r="F105" s="39"/>
    </row>
    <row r="106" spans="2:8" x14ac:dyDescent="0.25">
      <c r="B106" s="122" t="s">
        <v>105</v>
      </c>
      <c r="E106" s="120"/>
      <c r="F106" s="39"/>
    </row>
    <row r="107" spans="2:8" x14ac:dyDescent="0.25">
      <c r="F107" s="39"/>
    </row>
    <row r="108" spans="2:8" x14ac:dyDescent="0.25">
      <c r="F108" s="39"/>
    </row>
    <row r="109" spans="2:8" x14ac:dyDescent="0.25">
      <c r="B109" s="39"/>
      <c r="C109" s="94"/>
      <c r="D109" s="94"/>
      <c r="E109" s="39"/>
      <c r="F109" s="39"/>
    </row>
    <row r="110" spans="2:8" ht="15.75" x14ac:dyDescent="0.25">
      <c r="B110" s="89" t="s">
        <v>53</v>
      </c>
      <c r="C110" s="94"/>
      <c r="D110" s="94"/>
      <c r="E110" s="39"/>
      <c r="F110" s="39"/>
    </row>
    <row r="111" spans="2:8" ht="15.75" x14ac:dyDescent="0.25">
      <c r="B111" s="90" t="s">
        <v>81</v>
      </c>
      <c r="C111" s="94"/>
      <c r="D111" s="94"/>
      <c r="E111" s="39"/>
      <c r="F111" s="39"/>
    </row>
    <row r="112" spans="2:8" ht="15.75" x14ac:dyDescent="0.25">
      <c r="B112" s="109" t="s">
        <v>80</v>
      </c>
      <c r="C112" s="94"/>
      <c r="D112" s="94"/>
      <c r="E112" s="39"/>
      <c r="F112" s="39"/>
    </row>
    <row r="113" spans="2:6" x14ac:dyDescent="0.25">
      <c r="C113" s="94"/>
      <c r="D113" s="94"/>
      <c r="E113" s="39"/>
      <c r="F113" s="39"/>
    </row>
    <row r="114" spans="2:6" s="59" customFormat="1" ht="18" customHeight="1" x14ac:dyDescent="0.25">
      <c r="B114" s="124" t="s">
        <v>54</v>
      </c>
      <c r="C114" s="125" t="s">
        <v>73</v>
      </c>
      <c r="D114" s="125"/>
      <c r="E114" t="s">
        <v>72</v>
      </c>
      <c r="F114" s="126"/>
    </row>
    <row r="115" spans="2:6" x14ac:dyDescent="0.25">
      <c r="B115" s="123" t="s">
        <v>128</v>
      </c>
      <c r="C115" s="94"/>
      <c r="D115" s="94"/>
      <c r="E115" s="39"/>
      <c r="F115" s="39"/>
    </row>
    <row r="116" spans="2:6" x14ac:dyDescent="0.25">
      <c r="B116" s="123" t="s">
        <v>129</v>
      </c>
      <c r="C116" s="94"/>
      <c r="D116" s="94"/>
      <c r="E116" s="39"/>
      <c r="F116" s="39"/>
    </row>
    <row r="117" spans="2:6" x14ac:dyDescent="0.25">
      <c r="B117" s="123"/>
      <c r="C117" s="94"/>
      <c r="D117" s="94"/>
      <c r="E117" s="39"/>
      <c r="F117" s="39"/>
    </row>
    <row r="118" spans="2:6" x14ac:dyDescent="0.25">
      <c r="B118" s="39"/>
      <c r="C118" s="94"/>
      <c r="D118" s="94"/>
      <c r="E118" s="39"/>
      <c r="F118" s="39"/>
    </row>
    <row r="119" spans="2:6" x14ac:dyDescent="0.25">
      <c r="B119" s="39"/>
      <c r="C119" s="94"/>
      <c r="D119" s="94"/>
      <c r="E119" s="39"/>
      <c r="F119" s="39"/>
    </row>
    <row r="120" spans="2:6" ht="15.75" x14ac:dyDescent="0.25">
      <c r="B120" s="89" t="s">
        <v>76</v>
      </c>
      <c r="C120" s="94"/>
      <c r="D120" s="94"/>
      <c r="E120" s="39"/>
      <c r="F120" s="39"/>
    </row>
    <row r="121" spans="2:6" ht="15.75" x14ac:dyDescent="0.25">
      <c r="B121" s="90" t="s">
        <v>96</v>
      </c>
      <c r="C121" s="94"/>
      <c r="D121" s="94"/>
      <c r="E121" s="39"/>
      <c r="F121" s="39"/>
    </row>
    <row r="122" spans="2:6" ht="15.75" x14ac:dyDescent="0.25">
      <c r="B122" s="109" t="s">
        <v>82</v>
      </c>
      <c r="C122" s="94"/>
      <c r="D122" s="94"/>
      <c r="E122" s="39"/>
      <c r="F122" s="39"/>
    </row>
    <row r="123" spans="2:6" ht="15.75" x14ac:dyDescent="0.25">
      <c r="B123" s="89"/>
      <c r="C123" s="94"/>
      <c r="D123" s="94"/>
      <c r="E123" s="39"/>
      <c r="F123" s="39"/>
    </row>
    <row r="124" spans="2:6" x14ac:dyDescent="0.25">
      <c r="B124" s="95" t="s">
        <v>74</v>
      </c>
      <c r="C124" s="99" t="s">
        <v>113</v>
      </c>
      <c r="D124" s="70"/>
      <c r="E124" s="95" t="s">
        <v>75</v>
      </c>
      <c r="F124" s="39"/>
    </row>
    <row r="125" spans="2:6" x14ac:dyDescent="0.25">
      <c r="B125" s="95"/>
      <c r="C125" s="103"/>
      <c r="D125" s="94"/>
      <c r="E125" s="39"/>
      <c r="F125" s="39"/>
    </row>
    <row r="126" spans="2:6" x14ac:dyDescent="0.25">
      <c r="B126" s="130" t="s">
        <v>114</v>
      </c>
      <c r="C126" s="103"/>
      <c r="D126" s="94"/>
      <c r="E126" s="39"/>
      <c r="F126" s="39"/>
    </row>
    <row r="127" spans="2:6" x14ac:dyDescent="0.25">
      <c r="B127" s="121" t="s">
        <v>115</v>
      </c>
      <c r="C127" s="94"/>
      <c r="D127" s="94"/>
      <c r="E127" s="39"/>
      <c r="F127" s="39"/>
    </row>
    <row r="128" spans="2:6" x14ac:dyDescent="0.25">
      <c r="B128" s="123" t="s">
        <v>116</v>
      </c>
    </row>
    <row r="129" spans="2:6" x14ac:dyDescent="0.25">
      <c r="B129" s="123"/>
    </row>
    <row r="130" spans="2:6" x14ac:dyDescent="0.25">
      <c r="B130" s="123"/>
    </row>
    <row r="131" spans="2:6" x14ac:dyDescent="0.25">
      <c r="B131" s="123"/>
    </row>
    <row r="132" spans="2:6" ht="15.75" x14ac:dyDescent="0.25">
      <c r="B132" s="89" t="s">
        <v>67</v>
      </c>
    </row>
    <row r="133" spans="2:6" ht="15.75" x14ac:dyDescent="0.25">
      <c r="B133" s="90" t="s">
        <v>79</v>
      </c>
    </row>
    <row r="134" spans="2:6" ht="15.75" x14ac:dyDescent="0.25">
      <c r="B134" s="109" t="s">
        <v>84</v>
      </c>
    </row>
    <row r="135" spans="2:6" ht="15.75" x14ac:dyDescent="0.25">
      <c r="B135" s="109"/>
    </row>
    <row r="136" spans="2:6" x14ac:dyDescent="0.25">
      <c r="C136" s="131" t="s">
        <v>120</v>
      </c>
      <c r="D136" s="131" t="s">
        <v>120</v>
      </c>
      <c r="E136" s="131" t="s">
        <v>121</v>
      </c>
      <c r="F136" s="27"/>
    </row>
    <row r="137" spans="2:6" x14ac:dyDescent="0.25">
      <c r="C137" s="110" t="s">
        <v>50</v>
      </c>
      <c r="D137" s="110" t="s">
        <v>130</v>
      </c>
      <c r="E137" s="110" t="s">
        <v>117</v>
      </c>
      <c r="F137" s="111" t="s">
        <v>51</v>
      </c>
    </row>
    <row r="138" spans="2:6" x14ac:dyDescent="0.25">
      <c r="B138" s="95" t="s">
        <v>10</v>
      </c>
      <c r="C138" s="76">
        <v>132540</v>
      </c>
      <c r="D138" s="76">
        <v>0</v>
      </c>
      <c r="E138" s="76">
        <v>5062</v>
      </c>
      <c r="F138" s="76">
        <f>C138-D138-E138</f>
        <v>127478</v>
      </c>
    </row>
    <row r="139" spans="2:6" x14ac:dyDescent="0.25">
      <c r="B139" s="95" t="s">
        <v>52</v>
      </c>
      <c r="C139" s="76">
        <v>17000</v>
      </c>
      <c r="D139" s="76">
        <v>4000</v>
      </c>
      <c r="E139" s="76">
        <v>4250</v>
      </c>
      <c r="F139" s="76">
        <f>C139-D139-E139</f>
        <v>8750</v>
      </c>
    </row>
    <row r="140" spans="2:6" x14ac:dyDescent="0.25">
      <c r="E140" s="1"/>
      <c r="F140" s="108">
        <f>SUM(F138:F139)</f>
        <v>136228</v>
      </c>
    </row>
    <row r="141" spans="2:6" x14ac:dyDescent="0.25">
      <c r="E141" s="132"/>
    </row>
    <row r="142" spans="2:6" x14ac:dyDescent="0.25">
      <c r="B142" s="123" t="s">
        <v>131</v>
      </c>
    </row>
    <row r="143" spans="2:6" x14ac:dyDescent="0.25">
      <c r="B143" s="123" t="s">
        <v>119</v>
      </c>
    </row>
    <row r="144" spans="2:6" x14ac:dyDescent="0.25">
      <c r="B144" s="123" t="s">
        <v>118</v>
      </c>
    </row>
  </sheetData>
  <mergeCells count="2">
    <mergeCell ref="C44:E44"/>
    <mergeCell ref="C45:E45"/>
  </mergeCells>
  <phoneticPr fontId="6" type="noConversion"/>
  <pageMargins left="0.31496062992125984" right="0.31496062992125984" top="0.35433070866141736" bottom="0.15748031496062992" header="0.31496062992125984" footer="0.31496062992125984"/>
  <pageSetup paperSize="9" scale="8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2019-12-11T14:46:18Z</cp:lastPrinted>
  <dcterms:created xsi:type="dcterms:W3CDTF">2019-07-14T09:15:46Z</dcterms:created>
  <dcterms:modified xsi:type="dcterms:W3CDTF">2019-12-11T17:51:30Z</dcterms:modified>
</cp:coreProperties>
</file>