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.kaliyamurthy\OneDrive - University of Wales Trinity Saint David\Modules_Handling\Marking\ModuleBoxes 2021\Advanced Cybersecurity\"/>
    </mc:Choice>
  </mc:AlternateContent>
  <bookViews>
    <workbookView xWindow="1650" yWindow="202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Sheet1!$B$2:$F$7</definedName>
    <definedName name="_xlnm.Print_Area" localSheetId="0">Sheet1!$B$1:$I$23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H23" i="1"/>
  <c r="H22" i="1"/>
  <c r="H21" i="1"/>
  <c r="H20" i="1"/>
  <c r="H19" i="1"/>
  <c r="H18" i="1"/>
  <c r="H17" i="1"/>
  <c r="H1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4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<sst xmlns="http://schemas.openxmlformats.org/spreadsheetml/2006/main" count="120" uniqueCount="116">
  <si>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</si>
  <si>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</si>
  <si>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</si>
  <si>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</si>
  <si>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</si>
  <si>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</si>
  <si>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</si>
  <si>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</si>
  <si>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</si>
  <si>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</si>
  <si>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</si>
  <si>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Dist</t>
  </si>
  <si>
    <t>Merit</t>
  </si>
  <si>
    <t>Pass</t>
  </si>
  <si>
    <t>Component 1</t>
  </si>
  <si>
    <t xml:space="preserve">PKA </t>
  </si>
  <si>
    <t>Comp 1</t>
  </si>
  <si>
    <t>Sl</t>
  </si>
  <si>
    <t>1903425/2</t>
  </si>
  <si>
    <t>1809782/1</t>
  </si>
  <si>
    <t>1809296/1</t>
  </si>
  <si>
    <t>1904566/1</t>
  </si>
  <si>
    <t>1810610/1</t>
  </si>
  <si>
    <t>1810164/1</t>
  </si>
  <si>
    <t>1810612/1</t>
  </si>
  <si>
    <t>9900497/1</t>
  </si>
  <si>
    <t>1809299/1</t>
  </si>
  <si>
    <t>1809132/1</t>
  </si>
  <si>
    <t>1809130/1</t>
  </si>
  <si>
    <t>0351709/3</t>
  </si>
  <si>
    <t>1810755/1</t>
  </si>
  <si>
    <t>1301015/1</t>
  </si>
  <si>
    <t>1810707/1</t>
  </si>
  <si>
    <t>1808260/1</t>
  </si>
  <si>
    <t>LAMER</t>
  </si>
  <si>
    <t xml:space="preserve">AIDA LUCA  </t>
  </si>
  <si>
    <t>ALEMAYO</t>
  </si>
  <si>
    <t xml:space="preserve">ANDOM FEKADU  </t>
  </si>
  <si>
    <t>ATKINS</t>
  </si>
  <si>
    <t xml:space="preserve">BENJAMIN    </t>
  </si>
  <si>
    <t>MORRIS</t>
  </si>
  <si>
    <t xml:space="preserve">BRIAN PAUL  </t>
  </si>
  <si>
    <t>NYAKAMHA</t>
  </si>
  <si>
    <t xml:space="preserve">BRIGHT    </t>
  </si>
  <si>
    <t>OSBORNE</t>
  </si>
  <si>
    <t xml:space="preserve">CONNOR MITCHELL  </t>
  </si>
  <si>
    <t>STOCK</t>
  </si>
  <si>
    <t xml:space="preserve">CONNOR RHYS  </t>
  </si>
  <si>
    <t>TYZACK</t>
  </si>
  <si>
    <t xml:space="preserve">CORY SHEA  </t>
  </si>
  <si>
    <t>WRIGHT</t>
  </si>
  <si>
    <t xml:space="preserve">DONNA LOUISE  </t>
  </si>
  <si>
    <t>BARNETT</t>
  </si>
  <si>
    <t xml:space="preserve">ELLIOT    </t>
  </si>
  <si>
    <t>EVANS</t>
  </si>
  <si>
    <t xml:space="preserve">GARETH JOHN  </t>
  </si>
  <si>
    <t>HILL</t>
  </si>
  <si>
    <t xml:space="preserve">GERAINT ARFON  </t>
  </si>
  <si>
    <t>DUNHILL</t>
  </si>
  <si>
    <t xml:space="preserve">JAMES    </t>
  </si>
  <si>
    <t>BALL</t>
  </si>
  <si>
    <t>JAMES ALEXANDER DAVID</t>
  </si>
  <si>
    <t>BATCHELOR</t>
  </si>
  <si>
    <t xml:space="preserve">JOSHUA    </t>
  </si>
  <si>
    <t>BELL</t>
  </si>
  <si>
    <t xml:space="preserve">JOSHUA MICHAEL  </t>
  </si>
  <si>
    <t>SHOULDER</t>
  </si>
  <si>
    <t xml:space="preserve">KAYLIE LOUISE  </t>
  </si>
  <si>
    <t>GARMEY</t>
  </si>
  <si>
    <t xml:space="preserve">KYLE JASON  </t>
  </si>
  <si>
    <t>DAVIES</t>
  </si>
  <si>
    <t xml:space="preserve">LAUREN    </t>
  </si>
  <si>
    <t>JOHNSON</t>
  </si>
  <si>
    <t xml:space="preserve">LLOYD    </t>
  </si>
  <si>
    <t>WILLIS</t>
  </si>
  <si>
    <t>JAMES</t>
  </si>
  <si>
    <t xml:space="preserve">MATTHEW LEE  </t>
  </si>
  <si>
    <t>O`MAHONEY</t>
  </si>
  <si>
    <t xml:space="preserve">NEIL ANDREW  </t>
  </si>
  <si>
    <t>ALEXANDER</t>
  </si>
  <si>
    <t xml:space="preserve">NICHOLAS    </t>
  </si>
  <si>
    <t>WEAVER</t>
  </si>
  <si>
    <t xml:space="preserve">PAUL    </t>
  </si>
  <si>
    <t xml:space="preserve">PETER REES  </t>
  </si>
  <si>
    <t>JONES</t>
  </si>
  <si>
    <t xml:space="preserve">RICHARD OWEN  </t>
  </si>
  <si>
    <t>WATTIS</t>
  </si>
  <si>
    <t xml:space="preserve">SAMUEL TIMOTHY  </t>
  </si>
  <si>
    <t>RULE</t>
  </si>
  <si>
    <t xml:space="preserve">SARAH ANN  </t>
  </si>
  <si>
    <t xml:space="preserve">SCOTT MARSHALL  </t>
  </si>
  <si>
    <t>ANDREW</t>
  </si>
  <si>
    <t xml:space="preserve">SEAN MICHAEL  </t>
  </si>
  <si>
    <t>HOLBOROW</t>
  </si>
  <si>
    <t xml:space="preserve">SHAUN ROSS  </t>
  </si>
  <si>
    <t>ASSAYED</t>
  </si>
  <si>
    <t xml:space="preserve">TARIQ    </t>
  </si>
  <si>
    <t xml:space="preserve">THOMAS RHYS  </t>
  </si>
  <si>
    <t>1706552/2</t>
  </si>
  <si>
    <t>1651465/3</t>
  </si>
  <si>
    <t>1804509/3</t>
  </si>
  <si>
    <t>1800742/2</t>
  </si>
  <si>
    <t>1801401/1</t>
  </si>
  <si>
    <t>1801749/1</t>
  </si>
  <si>
    <t>1800349/1</t>
  </si>
  <si>
    <t>1802076/1</t>
  </si>
  <si>
    <t>1800042/1</t>
  </si>
  <si>
    <t>1810806/2</t>
  </si>
  <si>
    <t>1805950/1</t>
  </si>
  <si>
    <t>1802820/1</t>
  </si>
  <si>
    <t>1550024/1</t>
  </si>
  <si>
    <t>1903439/1</t>
  </si>
  <si>
    <t>1804612/2</t>
  </si>
  <si>
    <t>1803767/2</t>
  </si>
  <si>
    <t>1802976/2</t>
  </si>
  <si>
    <t>1704229/1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</si>
</sst>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2" xfId="0" applyFont="1" applyFill="1" applyBorder="1" applyAlignment="1">
      <alignment vertical="center" shrinkToFit="1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2" fillId="2" borderId="3" xfId="0" applyFont="1" applyFill="1" applyBorder="1" applyAlignment="1">
      <alignment vertical="center" shrinkToFit="1"/>
    </xf>
    <xf numFmtId="15" fontId="0" fillId="0" borderId="0" xfId="0" applyNumberFormat="1" applyAlignment="1">
      <alignment shrinkToFit="1"/>
    </xf>
    <xf numFmtId="0" fontId="0" fillId="0" borderId="1" xfId="0" applyBorder="1" applyAlignment="1">
      <alignment shrinkToFit="1"/>
    </xf>
    <xf numFmtId="1" fontId="0" fillId="0" borderId="1" xfId="0" applyNumberFormat="1" applyBorder="1" applyAlignment="1">
      <alignment shrinkToFit="1"/>
    </xf>
    <xf numFmtId="0" fontId="1" fillId="0" borderId="1" xfId="0" applyFont="1" applyBorder="1" applyAlignment="1">
      <alignment vertical="center" shrinkToFit="1"/>
    </xf>
    <xf numFmtId="15" fontId="2" fillId="2" borderId="1" xfId="0" applyNumberFormat="1" applyFont="1" applyFill="1" applyBorder="1" applyAlignment="1">
      <alignment horizontal="left" vertical="center" shrinkToFit="1"/>
    </xf>
    <xf numFmtId="15" fontId="2" fillId="2" borderId="1" xfId="0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shrinkToFit="1"/>
    </xf>
    <xf numFmtId="0" fontId="0" fillId="0" borderId="1" xfId="0" applyBorder="1" applyAlignment="1">
      <alignment horizontal="left" vertical="center" shrinkToFit="1"/>
    </xf>
    <xf numFmtId="0" fontId="0" fillId="0" borderId="0" xfId="0" applyFont="1"/>
    <xf numFmtId="0" fontId="0" fillId="0" borderId="1" xfId="0" applyFont="1" applyFill="1" applyBorder="1" applyAlignment="1">
      <alignment horizontal="right" vertical="center"/>
    </xf>
    <xf numFmtId="15" fontId="2" fillId="2" borderId="4" xfId="0" applyNumberFormat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  <xf numFmtId="0" fontId="0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 shrinkToFi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Border="1" applyAlignment="1">
      <alignment shrinkToFit="1"/>
    </xf>
    <xf numFmtId="0" fontId="0" fillId="0" borderId="0" xfId="0" applyFill="1" applyBorder="1" applyAlignment="1">
      <alignment horizontal="right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301015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00349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810806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810610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9782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810707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1810164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01401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990049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800042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03439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190342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651465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04566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802820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181075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706552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00742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810612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550024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1704229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804509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802076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0351709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804612&amp;ACCESS_LEVEL=N&amp;rs%3AParameterLanguage=" TargetMode="External"/><Relationship Id="rId36" Type="http://schemas.openxmlformats.org/officeDocument/2006/relationships/queryTable" Target="../queryTables/queryTable1.xml"/><Relationship Id="rId10" Type="http://schemas.openxmlformats.org/officeDocument/2006/relationships/hyperlink" Target="https://bireports.uwtsd.ac.uk/ReportServer?%2FReporting%2FFaculty%20Query%20System%2FStudentDetails&amp;STU_CODE=1801749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805950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1802976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9130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08260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09296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809299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809132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803767&amp;ACCESS_LEVEL=N&amp;rs%3AParameterLanguage=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view="pageLayout" topLeftCell="A13" zoomScale="130" zoomScalePageLayoutView="130" workbookViewId="0">
      <selection activeCell="I33" sqref="I33"/>
    </sheetView>
  </sheetViews>
  <sheetFormatPr defaultRowHeight="12.75" x14ac:dyDescent="0.2"/>
  <cols>
    <col min="1" max="1" width="4.140625" style="3" customWidth="1"/>
    <col min="2" max="2" width="19" style="3" customWidth="1"/>
    <col min="3" max="3" width="22.85546875" style="3" customWidth="1"/>
    <col min="4" max="4" width="11.28515625" style="3" customWidth="1"/>
    <col min="5" max="5" width="9.7109375" style="3" customWidth="1"/>
    <col min="6" max="6" width="10.28515625" style="3" customWidth="1"/>
    <col min="7" max="7" width="9.42578125" style="3" bestFit="1" customWidth="1"/>
    <col min="8" max="8" width="7.42578125" style="3" customWidth="1"/>
    <col min="9" max="16384" width="9.140625" style="3"/>
  </cols>
  <sheetData>
    <row r="1" spans="1:9" x14ac:dyDescent="0.2">
      <c r="A1" s="1" t="s">
        <v>17</v>
      </c>
      <c r="B1" s="1" t="s">
        <v>1</v>
      </c>
      <c r="C1" s="1" t="s">
        <v>0</v>
      </c>
      <c r="D1" s="1" t="s">
        <v>3</v>
      </c>
      <c r="E1" s="16" t="s">
        <v>10</v>
      </c>
      <c r="F1" s="17"/>
      <c r="G1" s="2"/>
    </row>
    <row r="2" spans="1:9" x14ac:dyDescent="0.2">
      <c r="A2" s="4"/>
      <c r="B2" s="4"/>
      <c r="C2" s="4"/>
      <c r="D2" s="4"/>
      <c r="E2" s="15" t="s">
        <v>14</v>
      </c>
      <c r="F2" s="9" t="s">
        <v>2</v>
      </c>
      <c r="G2" s="5"/>
    </row>
    <row r="3" spans="1:9" x14ac:dyDescent="0.2">
      <c r="A3" s="4"/>
      <c r="B3" s="4"/>
      <c r="C3" s="4"/>
      <c r="D3" s="4"/>
      <c r="E3" s="10" t="s">
        <v>15</v>
      </c>
      <c r="F3" s="10"/>
      <c r="G3" s="5"/>
    </row>
    <row r="4" spans="1:9" ht="14.1" customHeight="1" x14ac:dyDescent="0.2">
      <c r="A4" s="12">
        <v>1</v>
      </c>
      <c r="B4" s="18" t="s">
        <v>34</v>
      </c>
      <c r="C4" s="18" t="s">
        <v>35</v>
      </c>
      <c r="D4" s="18" t="s">
        <v>98</v>
      </c>
      <c r="E4" s="14">
        <v>66</v>
      </c>
      <c r="F4" s="6">
        <f>(+E4)</f>
        <v>66</v>
      </c>
    </row>
    <row r="5" spans="1:9" ht="14.1" customHeight="1" x14ac:dyDescent="0.2">
      <c r="A5" s="12">
        <v>2</v>
      </c>
      <c r="B5" s="18" t="s">
        <v>36</v>
      </c>
      <c r="C5" s="18" t="s">
        <v>37</v>
      </c>
      <c r="D5" s="18" t="s">
        <v>99</v>
      </c>
      <c r="E5" s="14">
        <v>81</v>
      </c>
      <c r="F5" s="6">
        <f t="shared" ref="F5:F37" si="0">(+E5)</f>
        <v>81</v>
      </c>
    </row>
    <row r="6" spans="1:9" ht="14.1" customHeight="1" x14ac:dyDescent="0.2">
      <c r="A6" s="12">
        <v>3</v>
      </c>
      <c r="B6" s="18" t="s">
        <v>38</v>
      </c>
      <c r="C6" s="18" t="s">
        <v>39</v>
      </c>
      <c r="D6" s="18" t="s">
        <v>19</v>
      </c>
      <c r="E6" s="14">
        <v>62</v>
      </c>
      <c r="F6" s="6">
        <f t="shared" si="0"/>
        <v>62</v>
      </c>
    </row>
    <row r="7" spans="1:9" ht="14.1" customHeight="1" x14ac:dyDescent="0.2">
      <c r="A7" s="12">
        <v>4</v>
      </c>
      <c r="B7" s="18" t="s">
        <v>40</v>
      </c>
      <c r="C7" s="18" t="s">
        <v>41</v>
      </c>
      <c r="D7" s="18" t="s">
        <v>28</v>
      </c>
      <c r="E7" s="14">
        <v>66</v>
      </c>
      <c r="F7" s="6">
        <f t="shared" si="0"/>
        <v>66</v>
      </c>
    </row>
    <row r="8" spans="1:9" ht="14.1" customHeight="1" x14ac:dyDescent="0.2">
      <c r="A8" s="12">
        <v>5</v>
      </c>
      <c r="B8" s="18" t="s">
        <v>42</v>
      </c>
      <c r="C8" s="18" t="s">
        <v>43</v>
      </c>
      <c r="D8" s="18" t="s">
        <v>100</v>
      </c>
      <c r="E8" s="14">
        <v>69</v>
      </c>
      <c r="F8" s="6">
        <f t="shared" si="0"/>
        <v>69</v>
      </c>
    </row>
    <row r="9" spans="1:9" ht="14.1" customHeight="1" x14ac:dyDescent="0.2">
      <c r="A9" s="12">
        <v>6</v>
      </c>
      <c r="B9" s="18" t="s">
        <v>44</v>
      </c>
      <c r="C9" s="18" t="s">
        <v>45</v>
      </c>
      <c r="D9" s="18" t="s">
        <v>101</v>
      </c>
      <c r="E9" s="14">
        <v>42</v>
      </c>
      <c r="F9" s="6">
        <f t="shared" si="0"/>
        <v>42</v>
      </c>
    </row>
    <row r="10" spans="1:9" ht="14.1" customHeight="1" x14ac:dyDescent="0.2">
      <c r="A10" s="12">
        <v>7</v>
      </c>
      <c r="B10" s="18" t="s">
        <v>46</v>
      </c>
      <c r="C10" s="18" t="s">
        <v>47</v>
      </c>
      <c r="D10" s="18" t="s">
        <v>102</v>
      </c>
      <c r="E10" s="14">
        <v>51</v>
      </c>
      <c r="F10" s="6">
        <f t="shared" si="0"/>
        <v>51</v>
      </c>
    </row>
    <row r="11" spans="1:9" ht="14.1" customHeight="1" x14ac:dyDescent="0.2">
      <c r="A11" s="12">
        <v>8</v>
      </c>
      <c r="B11" s="18" t="s">
        <v>48</v>
      </c>
      <c r="C11" s="18" t="s">
        <v>49</v>
      </c>
      <c r="D11" s="18" t="s">
        <v>31</v>
      </c>
      <c r="E11" s="14">
        <v>88</v>
      </c>
      <c r="F11" s="6">
        <f t="shared" si="0"/>
        <v>88</v>
      </c>
    </row>
    <row r="12" spans="1:9" ht="14.1" customHeight="1" x14ac:dyDescent="0.2">
      <c r="A12" s="12">
        <v>9</v>
      </c>
      <c r="B12" s="18" t="s">
        <v>50</v>
      </c>
      <c r="C12" s="18" t="s">
        <v>51</v>
      </c>
      <c r="D12" s="18" t="s">
        <v>33</v>
      </c>
      <c r="E12" s="14">
        <v>63</v>
      </c>
      <c r="F12" s="6">
        <f t="shared" si="0"/>
        <v>63</v>
      </c>
    </row>
    <row r="13" spans="1:9" ht="14.1" customHeight="1" x14ac:dyDescent="0.2">
      <c r="A13" s="12">
        <v>10</v>
      </c>
      <c r="B13" s="18" t="s">
        <v>52</v>
      </c>
      <c r="C13" s="18" t="s">
        <v>53</v>
      </c>
      <c r="D13" s="18" t="s">
        <v>103</v>
      </c>
      <c r="E13" s="14">
        <v>85</v>
      </c>
      <c r="F13" s="6">
        <f t="shared" si="0"/>
        <v>85</v>
      </c>
    </row>
    <row r="14" spans="1:9" ht="14.1" customHeight="1" x14ac:dyDescent="0.2">
      <c r="A14" s="12">
        <v>11</v>
      </c>
      <c r="B14" s="18" t="s">
        <v>54</v>
      </c>
      <c r="C14" s="18" t="s">
        <v>55</v>
      </c>
      <c r="D14" s="18" t="s">
        <v>24</v>
      </c>
      <c r="E14" s="14">
        <v>62</v>
      </c>
      <c r="F14" s="6">
        <f t="shared" si="0"/>
        <v>62</v>
      </c>
    </row>
    <row r="15" spans="1:9" ht="14.1" customHeight="1" x14ac:dyDescent="0.2">
      <c r="A15" s="12">
        <v>12</v>
      </c>
      <c r="B15" s="18" t="s">
        <v>56</v>
      </c>
      <c r="C15" s="18" t="s">
        <v>57</v>
      </c>
      <c r="D15" s="18" t="s">
        <v>25</v>
      </c>
      <c r="E15" s="14">
        <v>80</v>
      </c>
      <c r="F15" s="6">
        <f t="shared" si="0"/>
        <v>80</v>
      </c>
      <c r="G15" s="11"/>
      <c r="H15" s="8" t="s">
        <v>16</v>
      </c>
      <c r="I15" s="8" t="s">
        <v>9</v>
      </c>
    </row>
    <row r="16" spans="1:9" ht="14.1" customHeight="1" x14ac:dyDescent="0.2">
      <c r="A16" s="12">
        <v>13</v>
      </c>
      <c r="B16" s="18" t="s">
        <v>58</v>
      </c>
      <c r="C16" s="18" t="s">
        <v>59</v>
      </c>
      <c r="D16" s="18" t="s">
        <v>104</v>
      </c>
      <c r="E16" s="14">
        <v>85</v>
      </c>
      <c r="F16" s="6">
        <f t="shared" si="0"/>
        <v>85</v>
      </c>
      <c r="G16" s="11" t="s">
        <v>4</v>
      </c>
      <c r="H16" s="7">
        <f>SUMIF(E4:E37,"&lt;&gt;0")/COUNTIF(E4:E37,"&lt;&gt;0")</f>
        <v>66.483870967741936</v>
      </c>
      <c r="I16" s="6">
        <f>ROUNDUP(SUMIF(F4:F37,"&lt;&gt;0")/COUNTIF(F4:F37,"&lt;&gt;0"),2)</f>
        <v>66.490000000000009</v>
      </c>
    </row>
    <row r="17" spans="1:9" ht="14.1" customHeight="1" x14ac:dyDescent="0.2">
      <c r="A17" s="12">
        <v>14</v>
      </c>
      <c r="B17" s="18" t="s">
        <v>60</v>
      </c>
      <c r="C17" s="18" t="s">
        <v>61</v>
      </c>
      <c r="D17" s="18" t="s">
        <v>20</v>
      </c>
      <c r="E17" s="14">
        <v>88</v>
      </c>
      <c r="F17" s="6">
        <f t="shared" si="0"/>
        <v>88</v>
      </c>
      <c r="G17" s="11" t="s">
        <v>5</v>
      </c>
      <c r="H17" s="7">
        <f>STDEV(E4:E37)</f>
        <v>23.112392984012175</v>
      </c>
      <c r="I17" s="7">
        <f>STDEV(F4:F37)</f>
        <v>23.112392984012175</v>
      </c>
    </row>
    <row r="18" spans="1:9" ht="14.1" customHeight="1" x14ac:dyDescent="0.2">
      <c r="A18" s="12">
        <v>15</v>
      </c>
      <c r="B18" s="18" t="s">
        <v>62</v>
      </c>
      <c r="C18" s="18" t="s">
        <v>63</v>
      </c>
      <c r="D18" s="18" t="s">
        <v>105</v>
      </c>
      <c r="E18" s="14">
        <v>52</v>
      </c>
      <c r="F18" s="6">
        <f t="shared" si="0"/>
        <v>52</v>
      </c>
      <c r="G18" s="11" t="s">
        <v>6</v>
      </c>
      <c r="H18" s="7">
        <f>MAX(E4:E37)</f>
        <v>88</v>
      </c>
      <c r="I18" s="7">
        <f>MAX(F4:F37)</f>
        <v>88</v>
      </c>
    </row>
    <row r="19" spans="1:9" ht="14.1" customHeight="1" x14ac:dyDescent="0.2">
      <c r="A19" s="12">
        <v>16</v>
      </c>
      <c r="B19" s="18" t="s">
        <v>64</v>
      </c>
      <c r="C19" s="18" t="s">
        <v>65</v>
      </c>
      <c r="D19" s="18" t="s">
        <v>21</v>
      </c>
      <c r="E19" s="14">
        <v>73</v>
      </c>
      <c r="F19" s="6">
        <f t="shared" si="0"/>
        <v>73</v>
      </c>
      <c r="G19" s="11" t="s">
        <v>7</v>
      </c>
      <c r="H19" s="7">
        <f>MIN(E4:E37)</f>
        <v>0</v>
      </c>
      <c r="I19" s="7">
        <f>MIN(F4:F37)</f>
        <v>0</v>
      </c>
    </row>
    <row r="20" spans="1:9" x14ac:dyDescent="0.2">
      <c r="A20" s="12">
        <v>17</v>
      </c>
      <c r="B20" s="18" t="s">
        <v>66</v>
      </c>
      <c r="C20" s="18" t="s">
        <v>67</v>
      </c>
      <c r="D20" s="18" t="s">
        <v>106</v>
      </c>
      <c r="E20" s="14">
        <v>64</v>
      </c>
      <c r="F20" s="6">
        <f t="shared" si="0"/>
        <v>64</v>
      </c>
      <c r="G20" s="11" t="s">
        <v>11</v>
      </c>
      <c r="H20" s="6">
        <f>COUNTIF(E4:E37,"&gt;=70")</f>
        <v>12</v>
      </c>
      <c r="I20" s="6">
        <f>COUNTIF(F4:F37,"&gt;=70")</f>
        <v>12</v>
      </c>
    </row>
    <row r="21" spans="1:9" x14ac:dyDescent="0.2">
      <c r="A21" s="12">
        <v>18</v>
      </c>
      <c r="B21" s="18" t="s">
        <v>68</v>
      </c>
      <c r="C21" s="18" t="s">
        <v>69</v>
      </c>
      <c r="D21" s="18" t="s">
        <v>107</v>
      </c>
      <c r="E21" s="14">
        <v>0</v>
      </c>
      <c r="F21" s="6">
        <f t="shared" si="0"/>
        <v>0</v>
      </c>
      <c r="G21" s="11" t="s">
        <v>12</v>
      </c>
      <c r="H21" s="7">
        <f>COUNTIF(E4:E37,"&gt;=60")-COUNTIF(E4:E37,"&gt;=69")</f>
        <v>9</v>
      </c>
      <c r="I21" s="7">
        <f>COUNTIF(F4:F37,"&gt;=60")-COUNTIF(F4:F37,"&gt;=69")</f>
        <v>9</v>
      </c>
    </row>
    <row r="22" spans="1:9" x14ac:dyDescent="0.2">
      <c r="A22" s="12">
        <v>19</v>
      </c>
      <c r="B22" s="18" t="s">
        <v>70</v>
      </c>
      <c r="C22" s="18" t="s">
        <v>71</v>
      </c>
      <c r="D22" s="18" t="s">
        <v>108</v>
      </c>
      <c r="E22" s="14">
        <v>62</v>
      </c>
      <c r="F22" s="6">
        <f t="shared" si="0"/>
        <v>62</v>
      </c>
      <c r="G22" s="11" t="s">
        <v>13</v>
      </c>
      <c r="H22" s="7">
        <f>COUNTIF(E4:E37,"&gt;=40")-COUNTIF(E4:E37,"&gt;=60")</f>
        <v>9</v>
      </c>
      <c r="I22" s="7">
        <f>COUNTIF(F4:F37,"&gt;=40")-COUNTIF(F4:F37,"&gt;=60")</f>
        <v>9</v>
      </c>
    </row>
    <row r="23" spans="1:9" x14ac:dyDescent="0.2">
      <c r="A23" s="12">
        <v>20</v>
      </c>
      <c r="B23" s="18" t="s">
        <v>72</v>
      </c>
      <c r="C23" s="18" t="s">
        <v>73</v>
      </c>
      <c r="D23" s="18" t="s">
        <v>109</v>
      </c>
      <c r="E23" s="14">
        <v>65</v>
      </c>
      <c r="F23" s="6">
        <f t="shared" si="0"/>
        <v>65</v>
      </c>
      <c r="G23" s="11" t="s">
        <v>8</v>
      </c>
      <c r="H23" s="6">
        <f>COUNTIF(E4:E37,"&lt;40")</f>
        <v>3</v>
      </c>
      <c r="I23" s="6">
        <f>COUNTIF(F4:F37,"&lt;40")</f>
        <v>3</v>
      </c>
    </row>
    <row r="24" spans="1:9" x14ac:dyDescent="0.2">
      <c r="A24" s="12">
        <v>21</v>
      </c>
      <c r="B24" s="18" t="s">
        <v>74</v>
      </c>
      <c r="C24" s="18" t="s">
        <v>73</v>
      </c>
      <c r="D24" s="18" t="s">
        <v>32</v>
      </c>
      <c r="E24" s="14">
        <v>59</v>
      </c>
      <c r="F24" s="6">
        <f t="shared" si="0"/>
        <v>59</v>
      </c>
    </row>
    <row r="25" spans="1:9" x14ac:dyDescent="0.2">
      <c r="A25" s="12">
        <v>22</v>
      </c>
      <c r="B25" s="18" t="s">
        <v>75</v>
      </c>
      <c r="C25" s="18" t="s">
        <v>76</v>
      </c>
      <c r="D25" s="18" t="s">
        <v>26</v>
      </c>
      <c r="E25" s="14">
        <v>72</v>
      </c>
      <c r="F25" s="6">
        <f t="shared" si="0"/>
        <v>72</v>
      </c>
    </row>
    <row r="26" spans="1:9" x14ac:dyDescent="0.2">
      <c r="A26" s="12">
        <v>23</v>
      </c>
      <c r="B26" s="18" t="s">
        <v>77</v>
      </c>
      <c r="C26" s="18" t="s">
        <v>78</v>
      </c>
      <c r="D26" s="18" t="s">
        <v>29</v>
      </c>
      <c r="E26" s="14">
        <v>67</v>
      </c>
      <c r="F26" s="6">
        <f t="shared" si="0"/>
        <v>67</v>
      </c>
    </row>
    <row r="27" spans="1:9" x14ac:dyDescent="0.2">
      <c r="A27" s="12">
        <v>24</v>
      </c>
      <c r="B27" s="18" t="s">
        <v>79</v>
      </c>
      <c r="C27" s="18" t="s">
        <v>80</v>
      </c>
      <c r="D27" s="18" t="s">
        <v>110</v>
      </c>
      <c r="E27" s="14">
        <v>81</v>
      </c>
      <c r="F27" s="6">
        <f t="shared" si="0"/>
        <v>81</v>
      </c>
    </row>
    <row r="28" spans="1:9" x14ac:dyDescent="0.2">
      <c r="A28" s="12">
        <v>25</v>
      </c>
      <c r="B28" s="18" t="s">
        <v>81</v>
      </c>
      <c r="C28" s="18" t="s">
        <v>82</v>
      </c>
      <c r="D28" s="18" t="s">
        <v>111</v>
      </c>
      <c r="E28" s="14">
        <v>70</v>
      </c>
      <c r="F28" s="6">
        <f t="shared" si="0"/>
        <v>70</v>
      </c>
    </row>
    <row r="29" spans="1:9" x14ac:dyDescent="0.2">
      <c r="A29" s="12">
        <v>26</v>
      </c>
      <c r="B29" s="18" t="s">
        <v>54</v>
      </c>
      <c r="C29" s="18" t="s">
        <v>83</v>
      </c>
      <c r="D29" s="18" t="s">
        <v>22</v>
      </c>
      <c r="E29" s="14">
        <v>57</v>
      </c>
      <c r="F29" s="6">
        <f t="shared" si="0"/>
        <v>57</v>
      </c>
    </row>
    <row r="30" spans="1:9" x14ac:dyDescent="0.2">
      <c r="A30" s="12">
        <v>27</v>
      </c>
      <c r="B30" s="18" t="s">
        <v>84</v>
      </c>
      <c r="C30" s="18" t="s">
        <v>85</v>
      </c>
      <c r="D30" s="18" t="s">
        <v>27</v>
      </c>
      <c r="E30" s="14">
        <v>79</v>
      </c>
      <c r="F30" s="6">
        <f t="shared" si="0"/>
        <v>79</v>
      </c>
    </row>
    <row r="31" spans="1:9" x14ac:dyDescent="0.2">
      <c r="A31" s="12">
        <v>28</v>
      </c>
      <c r="B31" s="18" t="s">
        <v>86</v>
      </c>
      <c r="C31" s="18" t="s">
        <v>87</v>
      </c>
      <c r="D31" s="18" t="s">
        <v>112</v>
      </c>
      <c r="E31" s="14">
        <v>0</v>
      </c>
      <c r="F31" s="6">
        <f t="shared" si="0"/>
        <v>0</v>
      </c>
    </row>
    <row r="32" spans="1:9" x14ac:dyDescent="0.2">
      <c r="A32" s="12">
        <v>29</v>
      </c>
      <c r="B32" s="18" t="s">
        <v>88</v>
      </c>
      <c r="C32" s="18" t="s">
        <v>89</v>
      </c>
      <c r="D32" s="18" t="s">
        <v>30</v>
      </c>
      <c r="E32" s="14">
        <v>54</v>
      </c>
      <c r="F32" s="6">
        <f t="shared" si="0"/>
        <v>54</v>
      </c>
    </row>
    <row r="33" spans="1:6" x14ac:dyDescent="0.2">
      <c r="A33" s="12">
        <v>30</v>
      </c>
      <c r="B33" s="18" t="s">
        <v>84</v>
      </c>
      <c r="C33" s="18" t="s">
        <v>90</v>
      </c>
      <c r="D33" s="18" t="s">
        <v>113</v>
      </c>
      <c r="E33" s="14">
        <v>55</v>
      </c>
      <c r="F33" s="6">
        <f t="shared" si="0"/>
        <v>55</v>
      </c>
    </row>
    <row r="34" spans="1:6" x14ac:dyDescent="0.2">
      <c r="A34" s="12">
        <v>31</v>
      </c>
      <c r="B34" s="18" t="s">
        <v>91</v>
      </c>
      <c r="C34" s="18" t="s">
        <v>92</v>
      </c>
      <c r="D34" s="18" t="s">
        <v>114</v>
      </c>
      <c r="E34" s="14">
        <v>41</v>
      </c>
      <c r="F34" s="6">
        <f t="shared" si="0"/>
        <v>41</v>
      </c>
    </row>
    <row r="35" spans="1:6" x14ac:dyDescent="0.2">
      <c r="A35" s="12">
        <v>32</v>
      </c>
      <c r="B35" s="18" t="s">
        <v>93</v>
      </c>
      <c r="C35" s="18" t="s">
        <v>94</v>
      </c>
      <c r="D35" s="18" t="s">
        <v>115</v>
      </c>
      <c r="E35" s="14">
        <v>41</v>
      </c>
      <c r="F35" s="6">
        <f t="shared" si="0"/>
        <v>41</v>
      </c>
    </row>
    <row r="36" spans="1:6" x14ac:dyDescent="0.2">
      <c r="A36" s="12">
        <v>33</v>
      </c>
      <c r="B36" s="18" t="s">
        <v>95</v>
      </c>
      <c r="C36" s="18" t="s">
        <v>96</v>
      </c>
      <c r="D36" s="18" t="s">
        <v>18</v>
      </c>
      <c r="E36" s="14">
        <v>0</v>
      </c>
      <c r="F36" s="6">
        <f t="shared" si="0"/>
        <v>0</v>
      </c>
    </row>
    <row r="37" spans="1:6" x14ac:dyDescent="0.2">
      <c r="A37" s="12">
        <v>34</v>
      </c>
      <c r="B37" s="18" t="s">
        <v>54</v>
      </c>
      <c r="C37" s="18" t="s">
        <v>97</v>
      </c>
      <c r="D37" s="18" t="s">
        <v>23</v>
      </c>
      <c r="E37" s="14">
        <v>81</v>
      </c>
      <c r="F37" s="6">
        <f t="shared" si="0"/>
        <v>81</v>
      </c>
    </row>
    <row r="38" spans="1:6" x14ac:dyDescent="0.2">
      <c r="A38" s="12"/>
      <c r="B38" s="18"/>
      <c r="C38" s="18"/>
      <c r="D38" s="18"/>
      <c r="E38" s="14"/>
      <c r="F38" s="6"/>
    </row>
    <row r="39" spans="1:6" x14ac:dyDescent="0.2">
      <c r="A39" s="19"/>
      <c r="B39" s="20"/>
      <c r="C39" s="20"/>
      <c r="D39" s="20"/>
      <c r="E39" s="21"/>
      <c r="F39" s="22"/>
    </row>
    <row r="40" spans="1:6" x14ac:dyDescent="0.2">
      <c r="A40" s="19"/>
      <c r="B40" s="20"/>
      <c r="C40" s="20"/>
      <c r="D40" s="20"/>
      <c r="E40" s="21"/>
      <c r="F40" s="22"/>
    </row>
    <row r="41" spans="1:6" x14ac:dyDescent="0.2">
      <c r="A41" s="19"/>
      <c r="B41" s="20"/>
      <c r="C41" s="20"/>
      <c r="D41" s="20"/>
      <c r="E41" s="21"/>
      <c r="F41" s="22"/>
    </row>
    <row r="42" spans="1:6" x14ac:dyDescent="0.2">
      <c r="A42" s="19"/>
      <c r="B42" s="20"/>
      <c r="C42" s="20"/>
      <c r="D42" s="20"/>
      <c r="E42" s="21"/>
      <c r="F42" s="22"/>
    </row>
    <row r="43" spans="1:6" x14ac:dyDescent="0.2">
      <c r="A43" s="19"/>
      <c r="B43" s="20"/>
      <c r="C43" s="20"/>
      <c r="D43" s="20"/>
      <c r="E43" s="21"/>
      <c r="F43" s="22"/>
    </row>
    <row r="44" spans="1:6" x14ac:dyDescent="0.2">
      <c r="A44" s="19"/>
      <c r="B44" s="20"/>
      <c r="C44" s="20"/>
      <c r="D44" s="20"/>
      <c r="E44" s="21"/>
      <c r="F44" s="22"/>
    </row>
    <row r="45" spans="1:6" x14ac:dyDescent="0.2">
      <c r="A45" s="19"/>
      <c r="B45" s="20"/>
      <c r="C45" s="20"/>
      <c r="D45" s="20"/>
      <c r="E45" s="23"/>
      <c r="F45" s="22"/>
    </row>
    <row r="46" spans="1:6" x14ac:dyDescent="0.2">
      <c r="A46" s="19"/>
      <c r="B46" s="20"/>
      <c r="C46" s="20"/>
      <c r="D46" s="20"/>
      <c r="E46" s="23"/>
      <c r="F46" s="22"/>
    </row>
    <row r="47" spans="1:6" x14ac:dyDescent="0.2">
      <c r="C47" s="13"/>
    </row>
    <row r="48" spans="1:6" x14ac:dyDescent="0.2">
      <c r="C48"/>
    </row>
  </sheetData>
  <sortState ref="B3:G10">
    <sortCondition ref="B3:B10"/>
  </sortState>
  <mergeCells count="1">
    <mergeCell ref="E1:F1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</hyperlinks>
  <pageMargins left="0.70866141732283472" right="0.70866141732283472" top="0.94488188976377963" bottom="0.74803149606299213" header="0.19685039370078741" footer="0.31496062992125984"/>
  <pageSetup paperSize="9" orientation="landscape" r:id="rId35"/>
  <headerFooter>
    <oddHeader xml:space="preserve">&amp;CAdvanced Cybersecurity
BSc Computer Networks and
 Cyber Security
ACCB6000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7CA236AE83B4C8AACB9AE9F32993B" ma:contentTypeVersion="13" ma:contentTypeDescription="Create a new document." ma:contentTypeScope="" ma:versionID="4bb53de7bfdb03c817a948bbaad46201">
  <xsd:schema xmlns:xsd="http://www.w3.org/2001/XMLSchema" xmlns:xs="http://www.w3.org/2001/XMLSchema" xmlns:p="http://schemas.microsoft.com/office/2006/metadata/properties" xmlns:ns3="9902240c-f584-4322-946e-7b0be23bca91" xmlns:ns4="d2ec016d-25cf-4c07-aa6b-c53e267faa6f" targetNamespace="http://schemas.microsoft.com/office/2006/metadata/properties" ma:root="true" ma:fieldsID="93540060aabd3f1cc1d4327f207ed870" ns3:_="" ns4:_="">
    <xsd:import namespace="9902240c-f584-4322-946e-7b0be23bca91"/>
    <xsd:import namespace="d2ec016d-25cf-4c07-aa6b-c53e267faa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2240c-f584-4322-946e-7b0be23bc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ec016d-25cf-4c07-aa6b-c53e267faa6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CF0F32-7B97-4568-B796-537976F98F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27DFA2-FC6E-4484-A065-32B20651B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02240c-f584-4322-946e-7b0be23bca91"/>
    <ds:schemaRef ds:uri="d2ec016d-25cf-4c07-aa6b-c53e267fa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F71EED-5DAF-4B4A-8188-43877F4A25BD}">
  <ds:schemaRefs>
    <ds:schemaRef ds:uri="d2ec016d-25cf-4c07-aa6b-c53e267faa6f"/>
    <ds:schemaRef ds:uri="http://purl.org/dc/elements/1.1/"/>
    <ds:schemaRef ds:uri="http://schemas.microsoft.com/office/2006/metadata/properties"/>
    <ds:schemaRef ds:uri="http://purl.org/dc/terms/"/>
    <ds:schemaRef ds:uri="9902240c-f584-4322-946e-7b0be23bca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Nitheesh Kaliyamurthy</cp:lastModifiedBy>
  <cp:lastPrinted>2013-05-30T08:16:10Z</cp:lastPrinted>
  <dcterms:created xsi:type="dcterms:W3CDTF">2011-10-03T16:29:17Z</dcterms:created>
  <dcterms:modified xsi:type="dcterms:W3CDTF">2021-06-08T05:20:02Z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0x01010056E7CA236AE83B4C8AACB9AE9F32993B</vt:lpwstr>
  </property>
</Properties>
</file>